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TIMES models\TIMES-Nordic\SuppXLS\"/>
    </mc:Choice>
  </mc:AlternateContent>
  <xr:revisionPtr revIDLastSave="0" documentId="13_ncr:1_{FF2BA6DF-250E-48E1-8E87-B334ADB3F249}" xr6:coauthVersionLast="46" xr6:coauthVersionMax="46" xr10:uidLastSave="{00000000-0000-0000-0000-000000000000}"/>
  <bookViews>
    <workbookView xWindow="2580" yWindow="720" windowWidth="21732" windowHeight="15960" activeTab="4" xr2:uid="{00000000-000D-0000-FFFF-FFFF00000000}"/>
  </bookViews>
  <sheets>
    <sheet name="LOG" sheetId="22" r:id="rId1"/>
    <sheet name="Intro" sheetId="16" r:id="rId2"/>
    <sheet name="INS Gas" sheetId="2" r:id="rId3"/>
    <sheet name="INS Electricity" sheetId="25" r:id="rId4"/>
    <sheet name="Infrastructure cost data" sheetId="26" r:id="rId5"/>
    <sheet name="Data comparison" sheetId="6" r:id="rId6"/>
    <sheet name="Stock gas" sheetId="18" r:id="rId7"/>
    <sheet name="Stock electricity" sheetId="19" r:id="rId8"/>
    <sheet name="Gas imp exp" sheetId="20"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1" i="2" l="1"/>
  <c r="N12" i="2"/>
  <c r="N13" i="2"/>
  <c r="N14" i="2"/>
  <c r="N15" i="2"/>
  <c r="N16" i="2"/>
  <c r="N17" i="2"/>
  <c r="N18" i="2"/>
  <c r="N19" i="2"/>
  <c r="N20" i="2"/>
  <c r="N21" i="2"/>
  <c r="N22" i="2"/>
  <c r="N23" i="2"/>
  <c r="N24" i="2"/>
  <c r="N25" i="2"/>
  <c r="N10" i="2"/>
  <c r="N9" i="2"/>
  <c r="N8" i="2"/>
  <c r="N16" i="25"/>
  <c r="N15" i="25"/>
  <c r="N14" i="25"/>
  <c r="N9" i="25"/>
  <c r="N8" i="25"/>
  <c r="N7" i="25"/>
  <c r="I27" i="26"/>
  <c r="F15" i="25" s="1"/>
  <c r="H16" i="25" l="1"/>
  <c r="I16" i="25"/>
  <c r="J16" i="25"/>
  <c r="K16" i="25"/>
  <c r="L16" i="25"/>
  <c r="M16" i="25"/>
  <c r="H14" i="25"/>
  <c r="I14" i="25"/>
  <c r="J14" i="25"/>
  <c r="K14" i="25"/>
  <c r="L14" i="25"/>
  <c r="M14" i="25"/>
  <c r="I7" i="25"/>
  <c r="J7" i="25"/>
  <c r="K7" i="25"/>
  <c r="L7" i="25"/>
  <c r="M7" i="25"/>
  <c r="I8" i="25"/>
  <c r="J8" i="25"/>
  <c r="K8" i="25"/>
  <c r="L8" i="25"/>
  <c r="M8" i="25"/>
  <c r="I9" i="25"/>
  <c r="J9" i="25"/>
  <c r="K9" i="25"/>
  <c r="L9" i="25"/>
  <c r="M9" i="25"/>
  <c r="H8" i="25"/>
  <c r="H9" i="25"/>
  <c r="H7" i="25"/>
  <c r="F25" i="2"/>
  <c r="G25" i="2"/>
  <c r="H25" i="2"/>
  <c r="I25" i="2"/>
  <c r="J25" i="2"/>
  <c r="K25" i="2"/>
  <c r="L25" i="2"/>
  <c r="M25" i="2"/>
  <c r="F24" i="2"/>
  <c r="G24" i="2"/>
  <c r="H24" i="2"/>
  <c r="I24" i="2"/>
  <c r="J24" i="2"/>
  <c r="K24" i="2"/>
  <c r="L24" i="2"/>
  <c r="M24" i="2"/>
  <c r="F23" i="2"/>
  <c r="G23" i="2"/>
  <c r="H23" i="2"/>
  <c r="I23" i="2"/>
  <c r="J23" i="2"/>
  <c r="K23" i="2"/>
  <c r="L23" i="2"/>
  <c r="M23" i="2"/>
  <c r="F22" i="2"/>
  <c r="G22" i="2"/>
  <c r="H22" i="2"/>
  <c r="I22" i="2"/>
  <c r="J22" i="2"/>
  <c r="K22" i="2"/>
  <c r="L22" i="2"/>
  <c r="M22" i="2"/>
  <c r="F21" i="2"/>
  <c r="G21" i="2"/>
  <c r="H21" i="2"/>
  <c r="I21" i="2"/>
  <c r="J21" i="2"/>
  <c r="K21" i="2"/>
  <c r="L21" i="2"/>
  <c r="M21" i="2"/>
  <c r="F20" i="2"/>
  <c r="G20" i="2"/>
  <c r="H20" i="2"/>
  <c r="I20" i="2"/>
  <c r="J20" i="2"/>
  <c r="K20" i="2"/>
  <c r="L20" i="2"/>
  <c r="M20" i="2"/>
  <c r="F19" i="2"/>
  <c r="G19" i="2"/>
  <c r="H19" i="2"/>
  <c r="I19" i="2"/>
  <c r="J19" i="2"/>
  <c r="K19" i="2"/>
  <c r="L19" i="2"/>
  <c r="M19" i="2"/>
  <c r="F18" i="2"/>
  <c r="G18" i="2"/>
  <c r="H18" i="2"/>
  <c r="I18" i="2"/>
  <c r="J18" i="2"/>
  <c r="K18" i="2"/>
  <c r="L18" i="2"/>
  <c r="M18" i="2"/>
  <c r="F17" i="2"/>
  <c r="G17" i="2"/>
  <c r="H17" i="2"/>
  <c r="I17" i="2"/>
  <c r="J17" i="2"/>
  <c r="K17" i="2"/>
  <c r="L17" i="2"/>
  <c r="M17" i="2"/>
  <c r="F16" i="2"/>
  <c r="G16" i="2"/>
  <c r="H16" i="2"/>
  <c r="I16" i="2"/>
  <c r="J16" i="2"/>
  <c r="K16" i="2"/>
  <c r="L16" i="2"/>
  <c r="M16" i="2"/>
  <c r="F15" i="2"/>
  <c r="G15" i="2"/>
  <c r="H15" i="2"/>
  <c r="I15" i="2"/>
  <c r="J15" i="2"/>
  <c r="K15" i="2"/>
  <c r="L15" i="2"/>
  <c r="M15" i="2"/>
  <c r="F10" i="2"/>
  <c r="G10" i="2"/>
  <c r="H10" i="2"/>
  <c r="I10" i="2"/>
  <c r="J10" i="2"/>
  <c r="K10" i="2"/>
  <c r="L10" i="2"/>
  <c r="M10" i="2"/>
  <c r="F9" i="2"/>
  <c r="G9" i="2"/>
  <c r="H9" i="2"/>
  <c r="I9" i="2"/>
  <c r="J9" i="2"/>
  <c r="K9" i="2"/>
  <c r="L9" i="2"/>
  <c r="M9" i="2"/>
  <c r="F14" i="2"/>
  <c r="G14" i="2"/>
  <c r="H14" i="2"/>
  <c r="I14" i="2"/>
  <c r="J14" i="2"/>
  <c r="K14" i="2"/>
  <c r="L14" i="2"/>
  <c r="M14" i="2"/>
  <c r="F13" i="2"/>
  <c r="G13" i="2"/>
  <c r="H13" i="2"/>
  <c r="I13" i="2"/>
  <c r="J13" i="2"/>
  <c r="K13" i="2"/>
  <c r="L13" i="2"/>
  <c r="M13" i="2"/>
  <c r="F12" i="2"/>
  <c r="G12" i="2"/>
  <c r="H12" i="2"/>
  <c r="I12" i="2"/>
  <c r="J12" i="2"/>
  <c r="K12" i="2"/>
  <c r="L12" i="2"/>
  <c r="M12" i="2"/>
  <c r="F11" i="2"/>
  <c r="G11" i="2"/>
  <c r="H11" i="2"/>
  <c r="I11" i="2"/>
  <c r="J11" i="2"/>
  <c r="K11" i="2"/>
  <c r="L11" i="2"/>
  <c r="M11" i="2"/>
  <c r="F8" i="2"/>
  <c r="G8" i="2"/>
  <c r="H8" i="2"/>
  <c r="I8" i="2"/>
  <c r="J8" i="2"/>
  <c r="K8" i="2"/>
  <c r="L8" i="2"/>
  <c r="M8" i="2"/>
  <c r="H26" i="26"/>
  <c r="F7" i="25"/>
  <c r="F12" i="26"/>
  <c r="I26" i="26"/>
  <c r="J26" i="26"/>
  <c r="H27" i="26"/>
  <c r="J27" i="26"/>
  <c r="H28" i="26"/>
  <c r="I28" i="26"/>
  <c r="G15" i="25"/>
  <c r="H15" i="25" s="1"/>
  <c r="I15" i="25" s="1"/>
  <c r="J15" i="25" s="1"/>
  <c r="K15" i="25" s="1"/>
  <c r="L15" i="25" s="1"/>
  <c r="M15" i="25" s="1"/>
  <c r="J28" i="26"/>
  <c r="D34" i="26"/>
  <c r="B36" i="26"/>
  <c r="B37" i="26"/>
  <c r="C36" i="26"/>
  <c r="D36" i="26"/>
  <c r="D37" i="26"/>
  <c r="H31" i="26"/>
  <c r="C37" i="26"/>
  <c r="G7" i="25"/>
  <c r="F8" i="25"/>
  <c r="G8" i="25"/>
  <c r="J33" i="26"/>
  <c r="I32" i="26"/>
  <c r="J32" i="26"/>
  <c r="I33" i="26"/>
  <c r="F14" i="25"/>
  <c r="H33" i="26"/>
  <c r="F16" i="25"/>
  <c r="I31" i="26"/>
  <c r="G16" i="25"/>
  <c r="H32" i="26"/>
  <c r="F9" i="25"/>
  <c r="J31" i="26"/>
  <c r="G14" i="25"/>
  <c r="G9" i="25"/>
  <c r="D5" i="22"/>
  <c r="D6" i="22"/>
  <c r="D7" i="22"/>
  <c r="D8" i="22"/>
  <c r="D9" i="22"/>
  <c r="D10" i="22"/>
  <c r="D11" i="22"/>
  <c r="O58" i="19"/>
  <c r="O59" i="19"/>
  <c r="O44" i="19"/>
  <c r="O45" i="19"/>
  <c r="AM18" i="18"/>
  <c r="AL18" i="18"/>
  <c r="AK39" i="18"/>
  <c r="AK43" i="18"/>
  <c r="B29" i="18"/>
  <c r="C29" i="18"/>
  <c r="D29" i="18"/>
  <c r="B12" i="18"/>
  <c r="C12" i="18"/>
  <c r="D12" i="18"/>
  <c r="E12" i="18"/>
  <c r="B45" i="18"/>
  <c r="C45" i="18"/>
  <c r="D45" i="18"/>
  <c r="X9" i="18"/>
  <c r="Y9" i="18"/>
  <c r="Z9" i="18"/>
  <c r="AA9" i="18"/>
  <c r="X8" i="18"/>
  <c r="Y8" i="18"/>
  <c r="Z8" i="18"/>
  <c r="AA8" i="18"/>
  <c r="S27" i="19"/>
  <c r="O30" i="19"/>
  <c r="O31" i="19"/>
  <c r="O5" i="19"/>
  <c r="N5" i="19"/>
  <c r="O4" i="19"/>
  <c r="N4" i="19"/>
  <c r="M5" i="19"/>
  <c r="N32" i="19"/>
  <c r="N34" i="19"/>
  <c r="M4" i="19"/>
  <c r="B20" i="18"/>
  <c r="E72" i="6"/>
  <c r="E71" i="6"/>
  <c r="E70" i="6"/>
  <c r="E67" i="6"/>
  <c r="E68" i="6"/>
  <c r="E69" i="6"/>
  <c r="E66" i="6"/>
  <c r="D125" i="6"/>
  <c r="E59" i="6"/>
  <c r="D124" i="6"/>
  <c r="D123" i="6"/>
  <c r="E57" i="6"/>
  <c r="D122" i="6"/>
  <c r="E56" i="6"/>
  <c r="E83" i="6"/>
  <c r="M20" i="6"/>
  <c r="E84" i="6"/>
  <c r="M22" i="6"/>
  <c r="E85" i="6"/>
  <c r="M21" i="6"/>
  <c r="E82" i="6"/>
  <c r="M19" i="6"/>
  <c r="I34" i="6"/>
  <c r="I35" i="6"/>
  <c r="I36" i="6"/>
  <c r="I37" i="6"/>
  <c r="H35" i="6"/>
  <c r="H36" i="6"/>
  <c r="H37" i="6"/>
  <c r="H34" i="6"/>
  <c r="K18" i="6"/>
  <c r="J20" i="6"/>
  <c r="J19" i="6"/>
  <c r="J18" i="6"/>
  <c r="F20" i="6"/>
  <c r="F19" i="6"/>
  <c r="F18" i="6"/>
  <c r="M32" i="19"/>
  <c r="M34" i="19"/>
  <c r="M46" i="19"/>
  <c r="M48" i="19"/>
  <c r="M49" i="19"/>
  <c r="M60" i="19"/>
  <c r="M62" i="19"/>
  <c r="M63" i="19"/>
  <c r="N35" i="19"/>
  <c r="N46" i="19"/>
  <c r="N48" i="19"/>
  <c r="N49" i="19"/>
  <c r="AA10" i="18"/>
  <c r="AK44" i="18"/>
  <c r="G34" i="2"/>
  <c r="AK45" i="18"/>
  <c r="AK46" i="18"/>
  <c r="M35" i="19"/>
  <c r="M36" i="19"/>
  <c r="E55" i="6"/>
  <c r="N60" i="19"/>
  <c r="N62" i="19"/>
  <c r="N63" i="19"/>
  <c r="M64" i="19"/>
  <c r="M50" i="19"/>
</calcChain>
</file>

<file path=xl/sharedStrings.xml><?xml version="1.0" encoding="utf-8"?>
<sst xmlns="http://schemas.openxmlformats.org/spreadsheetml/2006/main" count="636" uniqueCount="334">
  <si>
    <t>Year</t>
  </si>
  <si>
    <t>Pset_PN</t>
  </si>
  <si>
    <t>Attribute</t>
  </si>
  <si>
    <t>~TFM_INS</t>
  </si>
  <si>
    <t>DKW</t>
  </si>
  <si>
    <t>DKE</t>
  </si>
  <si>
    <t>Sources</t>
  </si>
  <si>
    <t>Production Costs of Alternative Transportation Fuels, IEA (2013)</t>
  </si>
  <si>
    <t xml:space="preserve">NREL (2013) Alternative Fuel Infrastructure Expansion: Costs, Resources, Production Capacity, and Retail Availability for Low-Carbon Scenarios. </t>
  </si>
  <si>
    <t>Dodds, P. E., McDowall, W. (2014) Methodologies for representing the road transport sector in energy system models. International Journal of Hydrogen Energy, 39-5.</t>
  </si>
  <si>
    <t>CTL, BTL, GTL</t>
  </si>
  <si>
    <t>Ethanol</t>
  </si>
  <si>
    <t>Biodiesel</t>
  </si>
  <si>
    <t>Natural gas, bio-SNG</t>
  </si>
  <si>
    <t>Electricity</t>
  </si>
  <si>
    <t>Fuel</t>
  </si>
  <si>
    <t>Transport costs</t>
  </si>
  <si>
    <t>Storage and refuelling costs</t>
  </si>
  <si>
    <t>Current technology (USD/GJ LHV)</t>
  </si>
  <si>
    <t>Mature technology (USD/GJ LHV)</t>
  </si>
  <si>
    <t>Oil price = 60 USD/bbl</t>
  </si>
  <si>
    <t>Oil price = 150 USD/bbl</t>
  </si>
  <si>
    <t>Source: IEA (2013)</t>
  </si>
  <si>
    <t>EV charging</t>
  </si>
  <si>
    <t>Investment cost (USD/plug)</t>
  </si>
  <si>
    <t>Annualised cost (USD/plug)</t>
  </si>
  <si>
    <t xml:space="preserve">Mature technology </t>
  </si>
  <si>
    <t xml:space="preserve">Current technology </t>
  </si>
  <si>
    <t>Fast charging</t>
  </si>
  <si>
    <t>Slow charging public</t>
  </si>
  <si>
    <t>Slow charging home</t>
  </si>
  <si>
    <t>Total infr. cost (USD/GJ)</t>
  </si>
  <si>
    <t>Source: NREL (2013)</t>
  </si>
  <si>
    <t>gge = gallon gasoline equivalent</t>
  </si>
  <si>
    <r>
      <t>Diesel/gasoline (USD</t>
    </r>
    <r>
      <rPr>
        <sz val="8"/>
        <color indexed="8"/>
        <rFont val="Calibri"/>
        <family val="2"/>
      </rPr>
      <t>2005</t>
    </r>
    <r>
      <rPr>
        <sz val="11"/>
        <color theme="1"/>
        <rFont val="Calibri"/>
        <family val="2"/>
        <scheme val="minor"/>
      </rPr>
      <t>/gge/year)</t>
    </r>
  </si>
  <si>
    <t>Investment new capacity</t>
  </si>
  <si>
    <r>
      <t>EV charging PHEV (USD</t>
    </r>
    <r>
      <rPr>
        <sz val="8"/>
        <color indexed="8"/>
        <rFont val="Calibri"/>
        <family val="2"/>
      </rPr>
      <t>2005</t>
    </r>
    <r>
      <rPr>
        <sz val="11"/>
        <color theme="1"/>
        <rFont val="Calibri"/>
        <family val="2"/>
        <scheme val="minor"/>
      </rPr>
      <t>/gge/year)</t>
    </r>
  </si>
  <si>
    <r>
      <t>EV BEV charging (USD</t>
    </r>
    <r>
      <rPr>
        <sz val="8"/>
        <color indexed="8"/>
        <rFont val="Calibri"/>
        <family val="2"/>
      </rPr>
      <t>2005</t>
    </r>
    <r>
      <rPr>
        <sz val="11"/>
        <color theme="1"/>
        <rFont val="Calibri"/>
        <family val="2"/>
        <scheme val="minor"/>
      </rPr>
      <t>/gge/year)</t>
    </r>
  </si>
  <si>
    <r>
      <t>CNG (USD</t>
    </r>
    <r>
      <rPr>
        <sz val="8"/>
        <color indexed="8"/>
        <rFont val="Calibri"/>
        <family val="2"/>
      </rPr>
      <t>2005</t>
    </r>
    <r>
      <rPr>
        <sz val="11"/>
        <color theme="1"/>
        <rFont val="Calibri"/>
        <family val="2"/>
        <scheme val="minor"/>
      </rPr>
      <t>/gge/year)</t>
    </r>
  </si>
  <si>
    <t>Source: Dodds &amp; McDowall (2014)</t>
  </si>
  <si>
    <t>Diesel</t>
  </si>
  <si>
    <t>CNG</t>
  </si>
  <si>
    <t>EV charger</t>
  </si>
  <si>
    <t>Annual cost of infrastructure provision per car (GBP)</t>
  </si>
  <si>
    <t>Costs include dispenser+storage(+compressor for CNG)</t>
  </si>
  <si>
    <t>USD</t>
  </si>
  <si>
    <t>DKK</t>
  </si>
  <si>
    <t>GGE</t>
  </si>
  <si>
    <t>BTU/gallon</t>
  </si>
  <si>
    <t>gallon</t>
  </si>
  <si>
    <t>pounds</t>
  </si>
  <si>
    <t>BTU/pound</t>
  </si>
  <si>
    <t>MJ/kg</t>
  </si>
  <si>
    <t>LHV</t>
  </si>
  <si>
    <t xml:space="preserve"> MJ/kg</t>
  </si>
  <si>
    <t>Gasoline</t>
  </si>
  <si>
    <r>
      <t>Diesel/gasoline (USD</t>
    </r>
    <r>
      <rPr>
        <sz val="8"/>
        <color indexed="8"/>
        <rFont val="Calibri"/>
        <family val="2"/>
      </rPr>
      <t>2005</t>
    </r>
    <r>
      <rPr>
        <sz val="11"/>
        <color theme="1"/>
        <rFont val="Calibri"/>
        <family val="2"/>
        <scheme val="minor"/>
      </rPr>
      <t>/(MJ/kg)/year)</t>
    </r>
  </si>
  <si>
    <t>CNG (USD2005/(MJ/kg)/year)</t>
  </si>
  <si>
    <t>EV charging PHEV (USD2005/(MJ/kg)/year)</t>
  </si>
  <si>
    <t>EV BEV charging (USD2005/(MJ/kg)/year)</t>
  </si>
  <si>
    <t>Natural gas/SNG</t>
  </si>
  <si>
    <t xml:space="preserve">Delivery costs </t>
  </si>
  <si>
    <t>Note: already included in other scenario file</t>
  </si>
  <si>
    <t>Gasoline/BioEthanol</t>
  </si>
  <si>
    <t>Diesel/BioDiesel</t>
  </si>
  <si>
    <t>DKK/GJ</t>
  </si>
  <si>
    <t>For comparison (USD/GJ)</t>
  </si>
  <si>
    <t>Delivery costs (applied in other scenario file)</t>
  </si>
  <si>
    <t>USD/GJ</t>
  </si>
  <si>
    <t>Conversion factors</t>
  </si>
  <si>
    <t>Source: EA, Grøn Roadmap (2015)</t>
  </si>
  <si>
    <t>EA, Grøn Roadmap (2015)</t>
  </si>
  <si>
    <t>Natural gas</t>
  </si>
  <si>
    <t>Gasoline E85</t>
  </si>
  <si>
    <t>Gasoline+</t>
  </si>
  <si>
    <t>Diesel+</t>
  </si>
  <si>
    <t>Biogas</t>
  </si>
  <si>
    <t>PHEV</t>
  </si>
  <si>
    <t>EV</t>
  </si>
  <si>
    <t>EV large</t>
  </si>
  <si>
    <t>Hydrogen</t>
  </si>
  <si>
    <t>Fuel distribution cost (DKK/km)</t>
  </si>
  <si>
    <t>Average OECD</t>
  </si>
  <si>
    <t>Source: IEA, Fuel Economy of Road Vehicles (2012)</t>
  </si>
  <si>
    <t>Fuel consumption (lge/100km)</t>
  </si>
  <si>
    <t>Turbocharged gasoline</t>
  </si>
  <si>
    <t>Hybrid electric-gasoline</t>
  </si>
  <si>
    <t>Fuel distribution cost (DKK/liter)</t>
  </si>
  <si>
    <t>100 DKK/MWh</t>
  </si>
  <si>
    <t>Fuel transmission and distribution cost (DKK/GJ)</t>
  </si>
  <si>
    <t>Fuel infrastructure cost (DKK/GJ)</t>
  </si>
  <si>
    <t>Included in transmission and distribution</t>
  </si>
  <si>
    <t>See figures</t>
  </si>
  <si>
    <t>See figures, same as for NGA</t>
  </si>
  <si>
    <t>Not calculated</t>
  </si>
  <si>
    <t>Fuel transmission and distribution cost (USD/GJ)</t>
  </si>
  <si>
    <t>Comparison of fuel delivery and infrastructure data</t>
  </si>
  <si>
    <t>Data on infrastructure cost of fuels</t>
  </si>
  <si>
    <t>Personal vehicles (DKK/GJ)</t>
  </si>
  <si>
    <t>HDV and busses (DKK/GJ)</t>
  </si>
  <si>
    <t>Source: EA (2015), average values under EA assumptions of mix of 3 station types (home fuelling, small and large stations)</t>
  </si>
  <si>
    <t>Natural gas (and biogas) stations</t>
  </si>
  <si>
    <t>Liquid fuels infrastructure costs (i.e. new petrol stations) are included in transmission and distribution costs (EA, 2015)</t>
  </si>
  <si>
    <t>Fuel infrastructure stock</t>
  </si>
  <si>
    <t>kWh/Nm3</t>
  </si>
  <si>
    <t>Average Wobbe index</t>
  </si>
  <si>
    <t>kWh</t>
  </si>
  <si>
    <t>J</t>
  </si>
  <si>
    <t>PJ</t>
  </si>
  <si>
    <t>Nm3</t>
  </si>
  <si>
    <t>Transport in pipelines by unit, product and time</t>
  </si>
  <si>
    <t>2013</t>
  </si>
  <si>
    <t>2014</t>
  </si>
  <si>
    <t>2015</t>
  </si>
  <si>
    <t>1000 tonnes</t>
  </si>
  <si>
    <t>Natural gas, total</t>
  </si>
  <si>
    <t>Natural gas, exported</t>
  </si>
  <si>
    <t>MJ/Nm3</t>
  </si>
  <si>
    <t>kg/Nm3</t>
  </si>
  <si>
    <t>kg</t>
  </si>
  <si>
    <t>MJ</t>
  </si>
  <si>
    <t>PJ/day</t>
  </si>
  <si>
    <t>PJ/year</t>
  </si>
  <si>
    <t>MJ/day</t>
  </si>
  <si>
    <t>Nm3/day</t>
  </si>
  <si>
    <t>Nm3/year</t>
  </si>
  <si>
    <t>MJ/year</t>
  </si>
  <si>
    <t>NET Production 2013</t>
  </si>
  <si>
    <t>Source</t>
  </si>
  <si>
    <t>Danmark Statistics</t>
  </si>
  <si>
    <t>https://ladekort.danskelbilalliance.dk/</t>
  </si>
  <si>
    <t>Total number</t>
  </si>
  <si>
    <t>Charging stations EV</t>
  </si>
  <si>
    <t>Hereof fast charging</t>
  </si>
  <si>
    <t>Energinet.dk</t>
  </si>
  <si>
    <t>Source: Dansk Energi (2015). Analyse 18, Fremtidig vejtransport</t>
  </si>
  <si>
    <t>Own analysis</t>
  </si>
  <si>
    <t>Normal public</t>
  </si>
  <si>
    <t>Fast public</t>
  </si>
  <si>
    <t>Maximum power of chargers (kW)</t>
  </si>
  <si>
    <t>Average refill time (minutes/charge)</t>
  </si>
  <si>
    <t>Charger occupancy rate (%)</t>
  </si>
  <si>
    <t>Average charge (kWh)</t>
  </si>
  <si>
    <t>Number of chargers</t>
  </si>
  <si>
    <t>Year = 2016</t>
  </si>
  <si>
    <t>Denmark</t>
  </si>
  <si>
    <t>DK East</t>
  </si>
  <si>
    <t>DK West</t>
  </si>
  <si>
    <t>Dansk Energi (2015)</t>
  </si>
  <si>
    <t>IEA (2013)</t>
  </si>
  <si>
    <t>Dansk Elbil Alliance</t>
  </si>
  <si>
    <t>Frequency of use (charges/year)</t>
  </si>
  <si>
    <t>Power delivered (kWh/year)</t>
  </si>
  <si>
    <t>Power delivered (PJ/year)</t>
  </si>
  <si>
    <t>Total power (PJ/year)</t>
  </si>
  <si>
    <t>Electricity network</t>
  </si>
  <si>
    <t>Comment: home charging is excluded</t>
  </si>
  <si>
    <t>Total capacity</t>
  </si>
  <si>
    <t>Conversion units</t>
  </si>
  <si>
    <t>from table on the right</t>
  </si>
  <si>
    <t xml:space="preserve">Natural gas transmission system capacity </t>
  </si>
  <si>
    <t>LHV Natural gas</t>
  </si>
  <si>
    <t>Density natural gas</t>
  </si>
  <si>
    <t>What I always forget too quickly</t>
  </si>
  <si>
    <t>Net transport of gas in 2015 (Energinet.dk)</t>
  </si>
  <si>
    <t>Total transported gas (2015)</t>
  </si>
  <si>
    <t>Annual net production in 2013 (Energinet.dk)</t>
  </si>
  <si>
    <t>Notes: Netherlands is excluded</t>
  </si>
  <si>
    <t>Note: 29.5 million Nm3/day is the value estimated by Energinet.dk (see text)</t>
  </si>
  <si>
    <t>Gas network in Denmark (2015)</t>
  </si>
  <si>
    <t>Notes: this includes storage</t>
  </si>
  <si>
    <t>Energinet.dk, Gas in Denmark 2015</t>
  </si>
  <si>
    <t>Net transport (mill Nm3/day)</t>
  </si>
  <si>
    <t>Gas import/export</t>
  </si>
  <si>
    <t>Projections of imports and export of natural gas</t>
  </si>
  <si>
    <t>Gas filling stations in Denmark (2015)</t>
  </si>
  <si>
    <t>Number of gas stations</t>
  </si>
  <si>
    <t>http://hmnnaturgas.dk/grongas/gastiltransport/gastankstationer/</t>
  </si>
  <si>
    <t>Units: number</t>
  </si>
  <si>
    <t>2016</t>
  </si>
  <si>
    <t>N-gas</t>
  </si>
  <si>
    <t>Total</t>
  </si>
  <si>
    <t>901-1.000 kg</t>
  </si>
  <si>
    <t>1.001-1.000 kg</t>
  </si>
  <si>
    <t>1.101-1.200 kg</t>
  </si>
  <si>
    <t>1.301-1.400 kg</t>
  </si>
  <si>
    <t>1.401-1.500 kg</t>
  </si>
  <si>
    <t>1.501-1.600 kg</t>
  </si>
  <si>
    <t>1.601-1.700 kg</t>
  </si>
  <si>
    <t>Above 2.000 kg</t>
  </si>
  <si>
    <t>Stock of passenger cars per 1 January by propellant, tare and time</t>
  </si>
  <si>
    <t>0-1,000 kg</t>
  </si>
  <si>
    <t>1,001-1,500 kg</t>
  </si>
  <si>
    <t>1,501-2,000 kg</t>
  </si>
  <si>
    <t>2,001-2,500 kg</t>
  </si>
  <si>
    <t>2,501-3,000 kg</t>
  </si>
  <si>
    <t>3,001-3,500 kg</t>
  </si>
  <si>
    <t>Stock of vans per 1 January by propellant, gross weight and time</t>
  </si>
  <si>
    <t>Statistics Denmark</t>
  </si>
  <si>
    <t>Total gas vehicles (2015)</t>
  </si>
  <si>
    <t>Yearly distance travelled (km)</t>
  </si>
  <si>
    <t>Admodel</t>
  </si>
  <si>
    <t>Fuel consumption (MJ/km)</t>
  </si>
  <si>
    <t>Total gas (MJ/year)</t>
  </si>
  <si>
    <t>Gas delivered by station (MJ/year)</t>
  </si>
  <si>
    <t>Gas delivered by station (PJ/year)</t>
  </si>
  <si>
    <t>Total gas (PJ/year)</t>
  </si>
  <si>
    <t>Network and stations</t>
  </si>
  <si>
    <t>Infrastructure cost data</t>
  </si>
  <si>
    <t>Data comparison</t>
  </si>
  <si>
    <t>Stock gas</t>
  </si>
  <si>
    <t>Stock electricity</t>
  </si>
  <si>
    <t>Gas imp exp</t>
  </si>
  <si>
    <t>Sheet</t>
  </si>
  <si>
    <t>Explanation</t>
  </si>
  <si>
    <t>Investment cost in fuel infrastructure (liquid fuels, gas, EV)</t>
  </si>
  <si>
    <t>Collection of all data on infrastructure costs</t>
  </si>
  <si>
    <t>Calculation of gas network and gas stations stock in Denmark in PJ</t>
  </si>
  <si>
    <t>Calculation of EV stations stock in Denmark in PJ</t>
  </si>
  <si>
    <t>Projections on natural gas exchanges from Energinet.dk</t>
  </si>
  <si>
    <t>INVCOST</t>
  </si>
  <si>
    <t>*Unit</t>
  </si>
  <si>
    <t>DKK/GJ/year</t>
  </si>
  <si>
    <t>Currency</t>
  </si>
  <si>
    <t>CURR</t>
  </si>
  <si>
    <t>INS Gas</t>
  </si>
  <si>
    <t>INS Electricity</t>
  </si>
  <si>
    <t>Investment cost and stock for natural and renewable gas are inserted</t>
  </si>
  <si>
    <t>Investment cost and stock for EV charging stations are inserted</t>
  </si>
  <si>
    <t>FT-TRAELCEV</t>
  </si>
  <si>
    <t>Source: EA (2015)</t>
  </si>
  <si>
    <t>UC - All Regions/Each Period</t>
  </si>
  <si>
    <t>~UC_Sets: T_E:</t>
  </si>
  <si>
    <t>UC_N</t>
  </si>
  <si>
    <t>LimType</t>
  </si>
  <si>
    <t>UC_RHSTS</t>
  </si>
  <si>
    <t>UC_Desc</t>
  </si>
  <si>
    <t>Existing stock of gas stations</t>
  </si>
  <si>
    <t>UC_RHSTS~0</t>
  </si>
  <si>
    <t>FX</t>
  </si>
  <si>
    <t>TIMES</t>
  </si>
  <si>
    <t>Source: Energinet.dk</t>
  </si>
  <si>
    <t>This scenario file is set up to assign investment costs associated with the fuel infrastructure of liquid and gaseous fuels. Hydrogen fuel infrastructure is already included in the SubRES file H2_Chain. Delivery costs (variable costs for transporting fuels) are already accounted for in a separate scenario file and are compared in the Sheet Data Comparison against the values provided in the different sources.</t>
  </si>
  <si>
    <t>UC_CAP</t>
  </si>
  <si>
    <t>FT-TRANGBLD*</t>
  </si>
  <si>
    <t>Date</t>
  </si>
  <si>
    <t>Name</t>
  </si>
  <si>
    <t>Sheet Name</t>
  </si>
  <si>
    <t>Cells</t>
  </si>
  <si>
    <t>Comments</t>
  </si>
  <si>
    <t>Olexandr Balyk</t>
  </si>
  <si>
    <t>Substituted Allregions with DKE and DKW</t>
  </si>
  <si>
    <t>Removed unused table</t>
  </si>
  <si>
    <t>~UC_Sets: R_S: DKE,DKW</t>
  </si>
  <si>
    <t>%displayname%</t>
  </si>
  <si>
    <t>Added interpolation rule</t>
  </si>
  <si>
    <t>STOCK_GasStations_DK</t>
  </si>
  <si>
    <t>Deleted mistaken constraint (might have been a test constraint)</t>
  </si>
  <si>
    <t>Mikkel Bosack Simonsen</t>
  </si>
  <si>
    <t>FT-TRAELCEVC</t>
  </si>
  <si>
    <t>km/year</t>
  </si>
  <si>
    <t>GJ/year</t>
  </si>
  <si>
    <t>KJ/km</t>
  </si>
  <si>
    <t>KJ/year</t>
  </si>
  <si>
    <t>Fill</t>
  </si>
  <si>
    <t>Combined TRA and SYS infrastucture, both were solely ment for Transport</t>
  </si>
  <si>
    <t>Cars</t>
  </si>
  <si>
    <t>LDV</t>
  </si>
  <si>
    <t>Bus/Truck</t>
  </si>
  <si>
    <t>Busses and trucks average costs</t>
  </si>
  <si>
    <t>LDV Average costs</t>
  </si>
  <si>
    <t>Personal vehicle average cost</t>
  </si>
  <si>
    <t>Investment cost DKK/Gja</t>
  </si>
  <si>
    <t>Cost (DKK/GJ)</t>
  </si>
  <si>
    <t xml:space="preserve">OBS! The values used for calculating the cost for </t>
  </si>
  <si>
    <t>Input data for TIMES, Simple investment costs calculated based on an assumption of 4 % discount rate.</t>
  </si>
  <si>
    <t>Car</t>
  </si>
  <si>
    <t>Estimated investment cost per Vehicle</t>
  </si>
  <si>
    <t>Note: The above table consist of average price for charging e.g. includes both fast and slow charging</t>
  </si>
  <si>
    <t>FT-TRANGBL*N</t>
  </si>
  <si>
    <t>TechName</t>
  </si>
  <si>
    <t>Comm-IN</t>
  </si>
  <si>
    <t>Comm-OUT</t>
  </si>
  <si>
    <t>CAP2ACT</t>
  </si>
  <si>
    <t>EFF</t>
  </si>
  <si>
    <t>AFA~2020</t>
  </si>
  <si>
    <t>AFA~2030</t>
  </si>
  <si>
    <t>AFA~2050</t>
  </si>
  <si>
    <t>LIFE</t>
  </si>
  <si>
    <t>FIXOM</t>
  </si>
  <si>
    <t>VAROM</t>
  </si>
  <si>
    <t>START</t>
  </si>
  <si>
    <t>FLO_DELIV</t>
  </si>
  <si>
    <t>*Fuel Tech</t>
  </si>
  <si>
    <t>Output/Input (PJ/PJ)</t>
  </si>
  <si>
    <t>Max PJ/year</t>
  </si>
  <si>
    <t xml:space="preserve">MKr/PJ </t>
  </si>
  <si>
    <t>MKr/PJ/year</t>
  </si>
  <si>
    <t>MKr/PJ</t>
  </si>
  <si>
    <t>FSTTRACNGTF</t>
  </si>
  <si>
    <t>TRANGBL1</t>
  </si>
  <si>
    <t>TRACNGTF</t>
  </si>
  <si>
    <t>MKr16</t>
  </si>
  <si>
    <t>FSTTRACNGVRA</t>
  </si>
  <si>
    <t>TRACNGVRA</t>
  </si>
  <si>
    <t>FSTTRACNGFF</t>
  </si>
  <si>
    <t>TRACNGFF</t>
  </si>
  <si>
    <t>FSTTRALNG</t>
  </si>
  <si>
    <t>TRALRNG</t>
  </si>
  <si>
    <t>TRALNGFF</t>
  </si>
  <si>
    <t>FSTTRALCNG</t>
  </si>
  <si>
    <t>FSTTRALNGSTS</t>
  </si>
  <si>
    <t>TRALNGSTS</t>
  </si>
  <si>
    <t>FSTTRALNGTTS</t>
  </si>
  <si>
    <t>TRALNGTTS</t>
  </si>
  <si>
    <t>FSTTRAH2</t>
  </si>
  <si>
    <t>H2</t>
  </si>
  <si>
    <t>TRAH2</t>
  </si>
  <si>
    <t>From the Chalmers TIMES-DK model</t>
  </si>
  <si>
    <t>Vehicles fueling</t>
  </si>
  <si>
    <t>Bunkering</t>
  </si>
  <si>
    <t>AFA</t>
  </si>
  <si>
    <t>MKr15</t>
  </si>
  <si>
    <t>FT-TRANGBL*,-FT-TRANGBL*N</t>
  </si>
  <si>
    <t>Moved from TIMES-DK to ONTIMES, removed all passenger transport modal shifts from sheet</t>
  </si>
  <si>
    <t>UC_T</t>
  </si>
  <si>
    <t>NO1</t>
  </si>
  <si>
    <t>NO2</t>
  </si>
  <si>
    <t>SE1</t>
  </si>
  <si>
    <t>SE2</t>
  </si>
  <si>
    <t>SE3</t>
  </si>
  <si>
    <t>SE4</t>
  </si>
  <si>
    <t>FT-TRAH2C,FT-TRAH2G</t>
  </si>
  <si>
    <t>ISL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</si>
</sst>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_);_(* \(#,##0\);_(* &quot;-&quot;_);_(@_)"/>
    <numFmt numFmtId="165" formatCode="_(* #,##0.00_);_(* \(#,##0.00\);_(* &quot;-&quot;??_);_(@_)"/>
    <numFmt numFmtId="166" formatCode="&quot;£&quot;#,##0.00_);[Red]\(&quot;£&quot;#,##0.00\)"/>
    <numFmt numFmtId="167" formatCode="0.0"/>
    <numFmt numFmtId="168" formatCode="0.0%"/>
    <numFmt numFmtId="169" formatCode="_ * #,##0.00_ ;_ * \-#,##0.00_ ;_ * &quot;-&quot;??_ ;_ @_ "/>
    <numFmt numFmtId="170" formatCode="_-&quot;€&quot;\ * #,##0.00_-;\-&quot;€&quot;\ * #,##0.00_-;_-&quot;€&quot;\ * &quot;-&quot;??_-;_-@_-"/>
    <numFmt numFmtId="171" formatCode="_-[$€-2]\ * #,##0.00_-;\-[$€-2]\ * #,##0.00_-;_-[$€-2]\ * &quot;-&quot;??_-"/>
    <numFmt numFmtId="172" formatCode="_([$€]* #,##0.00_);_([$€]* \(#,##0.00\);_([$€]* &quot;-&quot;??_);_(@_)"/>
    <numFmt numFmtId="173" formatCode="_-[$€-2]* #,##0.00_-;\-[$€-2]* #,##0.00_-;_-[$€-2]* &quot;-&quot;??_-"/>
    <numFmt numFmtId="174" formatCode="0_ ;\-0\ "/>
    <numFmt numFmtId="175" formatCode="_-* #,##0.00\ _k_r_-;\-* #,##0.00\ _k_r_-;_-* &quot;-&quot;??\ _k_r_-;_-@_-"/>
    <numFmt numFmtId="176" formatCode="#,##0;\-\ #,##0;_-\ &quot;- &quot;"/>
  </numFmts>
  <fonts count="85">
    <font>
      <sz val="11"/>
      <color theme="1"/>
      <name val="Calibri"/>
      <family val="2"/>
      <scheme val="minor"/>
    </font>
    <font>
      <sz val="11"/>
      <color indexed="8"/>
      <name val="Calibri"/>
      <family val="2"/>
    </font>
    <font>
      <sz val="11"/>
      <color indexed="8"/>
      <name val="Calibri"/>
      <family val="2"/>
    </font>
    <font>
      <sz val="10"/>
      <name val="Arial"/>
      <family val="2"/>
    </font>
    <font>
      <sz val="8"/>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8"/>
      <name val="Calibri"/>
      <family val="2"/>
    </font>
    <font>
      <sz val="10"/>
      <color indexed="8"/>
      <name val="Arial"/>
      <family val="2"/>
    </font>
    <font>
      <u/>
      <sz val="10"/>
      <color indexed="12"/>
      <name val="Arial"/>
      <family val="2"/>
    </font>
    <font>
      <sz val="10"/>
      <name val="MS Sans Serif"/>
      <family val="2"/>
    </font>
    <font>
      <sz val="10"/>
      <name val="Calibri"/>
      <family val="2"/>
    </font>
    <font>
      <sz val="10"/>
      <name val="Helv"/>
    </font>
    <font>
      <sz val="10"/>
      <name val="Arial"/>
      <family val="2"/>
      <charset val="204"/>
    </font>
    <font>
      <sz val="9"/>
      <color indexed="8"/>
      <name val="Times New Roman"/>
      <family val="1"/>
    </font>
    <font>
      <sz val="9"/>
      <name val="Times New Roman"/>
      <family val="1"/>
    </font>
    <font>
      <b/>
      <sz val="9"/>
      <name val="Times New Roman"/>
      <family val="1"/>
    </font>
    <font>
      <sz val="9"/>
      <name val="Geneva"/>
    </font>
    <font>
      <b/>
      <sz val="11"/>
      <name val="Calibri"/>
      <family val="2"/>
    </font>
    <font>
      <u/>
      <sz val="8"/>
      <color indexed="12"/>
      <name val="Arial"/>
      <family val="2"/>
    </font>
    <font>
      <sz val="9"/>
      <name val="Geneva"/>
      <family val="2"/>
    </font>
    <font>
      <sz val="8"/>
      <color indexed="8"/>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Calibri"/>
      <family val="2"/>
    </font>
    <font>
      <b/>
      <sz val="12"/>
      <name val="Times New Roman"/>
      <family val="1"/>
    </font>
    <font>
      <sz val="10"/>
      <color indexed="57"/>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sz val="10"/>
      <color rgb="FF0000FF"/>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0"/>
      <color theme="1"/>
      <name val="Arial"/>
      <family val="2"/>
    </font>
    <font>
      <sz val="10"/>
      <color rgb="FF006100"/>
      <name val="Arial"/>
      <family val="2"/>
    </font>
    <font>
      <sz val="11"/>
      <color rgb="FF006100"/>
      <name val="Calibri"/>
      <family val="2"/>
      <scheme val="minor"/>
    </font>
    <font>
      <b/>
      <sz val="15"/>
      <color theme="3"/>
      <name val="Calibri"/>
      <family val="2"/>
      <scheme val="minor"/>
    </font>
    <font>
      <b/>
      <sz val="16"/>
      <color theme="0"/>
      <name val="Calibri"/>
      <family val="2"/>
      <scheme val="minor"/>
    </font>
    <font>
      <b/>
      <sz val="13"/>
      <color theme="3"/>
      <name val="Calibri"/>
      <family val="2"/>
      <scheme val="minor"/>
    </font>
    <font>
      <b/>
      <sz val="13"/>
      <color theme="0"/>
      <name val="Calibri"/>
      <family val="2"/>
      <scheme val="minor"/>
    </font>
    <font>
      <b/>
      <sz val="11"/>
      <color theme="3"/>
      <name val="Calibri"/>
      <family val="2"/>
      <scheme val="minor"/>
    </font>
    <font>
      <b/>
      <sz val="12"/>
      <color theme="0"/>
      <name val="Calibri"/>
      <family val="2"/>
      <scheme val="minor"/>
    </font>
    <font>
      <sz val="10"/>
      <color rgb="FF00B050"/>
      <name val="Calibri"/>
      <family val="2"/>
    </font>
    <font>
      <u/>
      <sz val="11"/>
      <color theme="10"/>
      <name val="Calibri"/>
      <family val="2"/>
      <scheme val="minor"/>
    </font>
    <font>
      <u/>
      <sz val="10"/>
      <color theme="10"/>
      <name val="Arial"/>
      <family val="2"/>
    </font>
    <font>
      <sz val="11"/>
      <color rgb="FF3F3F76"/>
      <name val="Calibri"/>
      <family val="2"/>
      <scheme val="minor"/>
    </font>
    <font>
      <sz val="10"/>
      <color rgb="FF008FBC"/>
      <name val="Calibri"/>
      <family val="2"/>
      <scheme val="minor"/>
    </font>
    <font>
      <sz val="11"/>
      <color rgb="FFFA7D00"/>
      <name val="Calibri"/>
      <family val="2"/>
      <scheme val="minor"/>
    </font>
    <font>
      <sz val="11"/>
      <color indexed="8"/>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b/>
      <sz val="14"/>
      <color theme="1"/>
      <name val="Calibri"/>
      <family val="2"/>
      <scheme val="minor"/>
    </font>
    <font>
      <b/>
      <sz val="13"/>
      <color rgb="FF000000"/>
      <name val="Calibri"/>
      <family val="2"/>
    </font>
    <font>
      <i/>
      <sz val="11"/>
      <color rgb="FF000000"/>
      <name val="Calibri"/>
      <family val="2"/>
    </font>
    <font>
      <sz val="8"/>
      <color theme="1"/>
      <name val="Calibri"/>
      <family val="2"/>
      <scheme val="minor"/>
    </font>
    <font>
      <b/>
      <sz val="12"/>
      <color rgb="FFFF0000"/>
      <name val="Calibri"/>
      <family val="2"/>
      <scheme val="minor"/>
    </font>
    <font>
      <b/>
      <sz val="11"/>
      <color indexed="8"/>
      <name val="Calibri"/>
      <family val="2"/>
    </font>
    <font>
      <b/>
      <sz val="10"/>
      <name val="Arial"/>
      <family val="2"/>
    </font>
    <font>
      <b/>
      <sz val="10"/>
      <color indexed="12"/>
      <name val="Arial"/>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theme="1"/>
      <name val="Calibri"/>
      <family val="2"/>
    </font>
    <font>
      <sz val="10"/>
      <color theme="1"/>
      <name val="Calibri"/>
      <family val="2"/>
    </font>
    <font>
      <sz val="9"/>
      <name val="Arial"/>
      <family val="2"/>
    </font>
    <font>
      <b/>
      <sz val="9"/>
      <name val="Arial"/>
      <family val="2"/>
    </font>
  </fonts>
  <fills count="76">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FFCC"/>
      </patternFill>
    </fill>
    <fill>
      <patternFill patternType="solid">
        <fgColor rgb="FFBED6EE"/>
        <bgColor indexed="64"/>
      </patternFill>
    </fill>
    <fill>
      <patternFill patternType="solid">
        <fgColor theme="3" tint="0.79998168889431442"/>
        <bgColor indexed="64"/>
      </patternFill>
    </fill>
    <fill>
      <patternFill patternType="solid">
        <fgColor rgb="FFF2F2F2"/>
      </patternFill>
    </fill>
    <fill>
      <patternFill patternType="solid">
        <fgColor theme="0"/>
        <bgColor indexed="64"/>
      </patternFill>
    </fill>
    <fill>
      <patternFill patternType="solid">
        <fgColor rgb="FFA5A5A5"/>
      </patternFill>
    </fill>
    <fill>
      <patternFill patternType="solid">
        <fgColor rgb="FFC6EFCE"/>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tint="0.59996337778862885"/>
        <bgColor indexed="64"/>
      </patternFill>
    </fill>
    <fill>
      <patternFill patternType="solid">
        <fgColor rgb="FFFFCC99"/>
      </patternFill>
    </fill>
    <fill>
      <patternFill patternType="solid">
        <fgColor theme="4" tint="0.79998168889431442"/>
        <bgColor indexed="64"/>
      </patternFill>
    </fill>
    <fill>
      <patternFill patternType="solid">
        <fgColor theme="6" tint="0.399945066682943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indexed="51"/>
        <bgColor indexed="64"/>
      </patternFill>
    </fill>
    <fill>
      <patternFill patternType="solid">
        <fgColor rgb="FFFFFF00"/>
        <bgColor indexed="64"/>
      </patternFill>
    </fill>
    <fill>
      <patternFill patternType="solid">
        <fgColor theme="0" tint="-0.14999847407452621"/>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medium">
        <color indexed="64"/>
      </top>
      <bottom style="thin">
        <color indexed="64"/>
      </bottom>
      <diagonal/>
    </border>
  </borders>
  <cellStyleXfs count="19155">
    <xf numFmtId="0" fontId="0" fillId="0" borderId="0"/>
    <xf numFmtId="173" fontId="3" fillId="0" borderId="0"/>
    <xf numFmtId="173" fontId="3" fillId="0" borderId="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alignment horizontal="center" vertical="center"/>
    </xf>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4" borderId="0" applyNumberFormat="0" applyBorder="0" applyAlignment="0" applyProtection="0"/>
    <xf numFmtId="0" fontId="1" fillId="3"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1" fillId="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1" fillId="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0" borderId="0" applyNumberFormat="0" applyBorder="0" applyAlignment="0" applyProtection="0"/>
    <xf numFmtId="0" fontId="1" fillId="9"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1" fillId="1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1" fillId="1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 fillId="6"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1" fillId="9"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1" fillId="12"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3" fillId="0" borderId="0"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49" fontId="24" fillId="0" borderId="2"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0" fontId="43" fillId="36" borderId="0" applyNumberFormat="0" applyBorder="0" applyAlignment="0" applyProtection="0"/>
    <xf numFmtId="0" fontId="5" fillId="13" borderId="0" applyNumberFormat="0" applyBorder="0" applyAlignment="0" applyProtection="0"/>
    <xf numFmtId="0" fontId="43" fillId="37"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5" fillId="11"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43" fillId="40" borderId="0" applyNumberFormat="0" applyBorder="0" applyAlignment="0" applyProtection="0"/>
    <xf numFmtId="0" fontId="5" fillId="15" borderId="0" applyNumberFormat="0" applyBorder="0" applyAlignment="0" applyProtection="0"/>
    <xf numFmtId="0" fontId="43" fillId="41"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3" fillId="42" borderId="0" applyNumberFormat="0" applyBorder="0" applyAlignment="0" applyProtection="0"/>
    <xf numFmtId="0" fontId="5" fillId="17" borderId="0" applyNumberFormat="0" applyBorder="0" applyAlignment="0" applyProtection="0"/>
    <xf numFmtId="0" fontId="43" fillId="43" borderId="0" applyNumberFormat="0" applyBorder="0" applyAlignment="0" applyProtection="0"/>
    <xf numFmtId="0" fontId="5" fillId="18" borderId="0" applyNumberFormat="0" applyBorder="0" applyAlignment="0" applyProtection="0"/>
    <xf numFmtId="0" fontId="43" fillId="44" borderId="0" applyNumberFormat="0" applyBorder="0" applyAlignment="0" applyProtection="0"/>
    <xf numFmtId="0" fontId="5" fillId="19" borderId="0" applyNumberFormat="0" applyBorder="0" applyAlignment="0" applyProtection="0"/>
    <xf numFmtId="0" fontId="43" fillId="45" borderId="0" applyNumberFormat="0" applyBorder="0" applyAlignment="0" applyProtection="0"/>
    <xf numFmtId="0" fontId="5" fillId="14" borderId="0" applyNumberFormat="0" applyBorder="0" applyAlignment="0" applyProtection="0"/>
    <xf numFmtId="0" fontId="43" fillId="46" borderId="0" applyNumberFormat="0" applyBorder="0" applyAlignment="0" applyProtection="0"/>
    <xf numFmtId="0" fontId="5" fillId="15" borderId="0" applyNumberFormat="0" applyBorder="0" applyAlignment="0" applyProtection="0"/>
    <xf numFmtId="0" fontId="43" fillId="47" borderId="0" applyNumberFormat="0" applyBorder="0" applyAlignment="0" applyProtection="0"/>
    <xf numFmtId="0" fontId="5" fillId="20" borderId="0" applyNumberFormat="0" applyBorder="0" applyAlignment="0" applyProtection="0"/>
    <xf numFmtId="4" fontId="23" fillId="21" borderId="3">
      <alignment horizontal="right" vertical="center"/>
    </xf>
    <xf numFmtId="4" fontId="23" fillId="21" borderId="3">
      <alignment horizontal="right" vertical="center"/>
    </xf>
    <xf numFmtId="0" fontId="39" fillId="0" borderId="0"/>
    <xf numFmtId="0" fontId="44" fillId="48" borderId="0" applyNumberFormat="0" applyBorder="0" applyAlignment="0" applyProtection="0"/>
    <xf numFmtId="0" fontId="45" fillId="48" borderId="0" applyNumberFormat="0" applyBorder="0" applyAlignment="0" applyProtection="0"/>
    <xf numFmtId="0" fontId="6" fillId="4" borderId="0" applyNumberFormat="0" applyBorder="0" applyAlignment="0" applyProtection="0"/>
    <xf numFmtId="0" fontId="45" fillId="48" borderId="0" applyNumberFormat="0" applyBorder="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7" fillId="49" borderId="33" applyNumberFormat="0" applyFont="0" applyAlignment="0" applyProtection="0"/>
    <xf numFmtId="0" fontId="3"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4" fontId="25" fillId="0" borderId="4" applyFill="0" applyBorder="0" applyProtection="0">
      <alignment horizontal="right" vertical="center"/>
    </xf>
    <xf numFmtId="3" fontId="46" fillId="50" borderId="1" applyNumberFormat="0" applyBorder="0" applyAlignment="0" applyProtection="0"/>
    <xf numFmtId="3" fontId="46" fillId="50" borderId="1" applyNumberFormat="0" applyBorder="0" applyAlignment="0" applyProtection="0"/>
    <xf numFmtId="3" fontId="46" fillId="51" borderId="1" applyBorder="0" applyAlignment="0" applyProtection="0"/>
    <xf numFmtId="0" fontId="31" fillId="0" borderId="0"/>
    <xf numFmtId="0" fontId="32" fillId="0" borderId="0">
      <alignment horizontal="right"/>
    </xf>
    <xf numFmtId="0" fontId="33" fillId="0" borderId="0"/>
    <xf numFmtId="0" fontId="30" fillId="0" borderId="0"/>
    <xf numFmtId="0" fontId="34" fillId="0" borderId="0"/>
    <xf numFmtId="0" fontId="35" fillId="0" borderId="5" applyNumberFormat="0" applyAlignment="0"/>
    <xf numFmtId="0" fontId="36" fillId="0" borderId="0" applyAlignment="0">
      <alignment horizontal="left"/>
    </xf>
    <xf numFmtId="0" fontId="36" fillId="0" borderId="0">
      <alignment horizontal="right"/>
    </xf>
    <xf numFmtId="168" fontId="36" fillId="0" borderId="0">
      <alignment horizontal="right"/>
    </xf>
    <xf numFmtId="167" fontId="37" fillId="0" borderId="0">
      <alignment horizontal="right"/>
    </xf>
    <xf numFmtId="0" fontId="38" fillId="0" borderId="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47" fillId="52" borderId="34" applyNumberFormat="0" applyAlignment="0" applyProtection="0"/>
    <xf numFmtId="0" fontId="47" fillId="52" borderId="34" applyNumberFormat="0" applyAlignment="0" applyProtection="0"/>
    <xf numFmtId="0" fontId="7" fillId="22" borderId="1" applyNumberFormat="0" applyAlignment="0" applyProtection="0"/>
    <xf numFmtId="0" fontId="7" fillId="22" borderId="1" applyNumberFormat="0" applyAlignment="0" applyProtection="0"/>
    <xf numFmtId="0" fontId="20" fillId="53" borderId="1" applyNumberFormat="0" applyBorder="0" applyAlignment="0" applyProtection="0"/>
    <xf numFmtId="0" fontId="15" fillId="0" borderId="6" applyNumberFormat="0" applyFill="0" applyAlignment="0" applyProtection="0"/>
    <xf numFmtId="0" fontId="8" fillId="23" borderId="7" applyNumberFormat="0" applyAlignment="0" applyProtection="0"/>
    <xf numFmtId="0" fontId="48" fillId="54" borderId="35" applyNumberFormat="0" applyAlignment="0" applyProtection="0"/>
    <xf numFmtId="0" fontId="8" fillId="23" borderId="7" applyNumberFormat="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6"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9" fontId="2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2" fillId="0" borderId="0" applyFont="0" applyFill="0" applyBorder="0" applyAlignment="0" applyProtection="0"/>
    <xf numFmtId="165"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7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0" fontId="21" fillId="0" borderId="0"/>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22"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1"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0" fontId="49" fillId="0" borderId="0" applyNumberFormat="0" applyFill="0" applyBorder="0" applyAlignment="0" applyProtection="0"/>
    <xf numFmtId="0" fontId="9" fillId="0" borderId="0" applyNumberFormat="0" applyFill="0" applyBorder="0" applyAlignment="0" applyProtection="0"/>
    <xf numFmtId="0" fontId="21" fillId="0" borderId="0"/>
    <xf numFmtId="0" fontId="50" fillId="0" borderId="0"/>
    <xf numFmtId="0" fontId="51" fillId="55" borderId="0" applyNumberFormat="0" applyBorder="0" applyAlignment="0" applyProtection="0"/>
    <xf numFmtId="0" fontId="52" fillId="55" borderId="0" applyNumberFormat="0" applyBorder="0" applyAlignment="0" applyProtection="0"/>
    <xf numFmtId="0" fontId="10" fillId="5" borderId="0" applyNumberFormat="0" applyBorder="0" applyAlignment="0" applyProtection="0"/>
    <xf numFmtId="0" fontId="53" fillId="0" borderId="36" applyNumberFormat="0" applyFill="0" applyAlignment="0" applyProtection="0"/>
    <xf numFmtId="0" fontId="11" fillId="0" borderId="9" applyNumberFormat="0" applyFill="0" applyAlignment="0" applyProtection="0"/>
    <xf numFmtId="0" fontId="54" fillId="56" borderId="0" applyNumberFormat="0" applyAlignment="0" applyProtection="0"/>
    <xf numFmtId="0" fontId="11" fillId="0" borderId="9" applyNumberFormat="0" applyFill="0" applyAlignment="0" applyProtection="0"/>
    <xf numFmtId="0" fontId="55" fillId="0" borderId="37" applyNumberFormat="0" applyFill="0" applyAlignment="0" applyProtection="0"/>
    <xf numFmtId="0" fontId="12" fillId="0" borderId="10" applyNumberFormat="0" applyFill="0" applyAlignment="0" applyProtection="0"/>
    <xf numFmtId="0" fontId="56" fillId="57" borderId="0" applyNumberFormat="0" applyAlignment="0" applyProtection="0"/>
    <xf numFmtId="0" fontId="12" fillId="0" borderId="10" applyNumberFormat="0" applyFill="0" applyAlignment="0" applyProtection="0"/>
    <xf numFmtId="0" fontId="57" fillId="0" borderId="38" applyNumberFormat="0" applyFill="0" applyAlignment="0" applyProtection="0"/>
    <xf numFmtId="0" fontId="13" fillId="0" borderId="11" applyNumberFormat="0" applyFill="0" applyAlignment="0" applyProtection="0"/>
    <xf numFmtId="0" fontId="58" fillId="58" borderId="0" applyNumberFormat="0" applyAlignment="0" applyProtection="0"/>
    <xf numFmtId="0" fontId="13" fillId="0" borderId="11" applyNumberFormat="0" applyFill="0" applyAlignment="0" applyProtection="0"/>
    <xf numFmtId="0" fontId="57" fillId="0" borderId="0" applyNumberFormat="0" applyFill="0" applyBorder="0" applyAlignment="0" applyProtection="0"/>
    <xf numFmtId="0" fontId="13" fillId="0" borderId="0" applyNumberFormat="0" applyFill="0" applyBorder="0" applyAlignment="0" applyProtection="0"/>
    <xf numFmtId="174" fontId="27" fillId="2" borderId="0" applyNumberFormat="0" applyFill="0" applyBorder="0" applyAlignment="0">
      <alignment horizontal="center"/>
    </xf>
    <xf numFmtId="0" fontId="13" fillId="0" borderId="0" applyNumberFormat="0" applyFill="0" applyBorder="0" applyAlignment="0" applyProtection="0"/>
    <xf numFmtId="0" fontId="40" fillId="0" borderId="0" applyNumberFormat="0" applyFill="0" applyBorder="0" applyAlignment="0" applyProtection="0"/>
    <xf numFmtId="174" fontId="59" fillId="59" borderId="0" applyNumberFormat="0" applyBorder="0" applyAlignment="0" applyProtection="0">
      <alignment horizontal="center" vertical="top" wrapText="1"/>
    </xf>
    <xf numFmtId="173"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73" fontId="2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3" fontId="63" fillId="61" borderId="0" applyBorder="0" applyAlignment="0">
      <protection locked="0"/>
    </xf>
    <xf numFmtId="4" fontId="24" fillId="0" borderId="0" applyBorder="0">
      <alignment horizontal="right" vertical="center"/>
    </xf>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7"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3" fontId="41" fillId="62" borderId="0" applyNumberFormat="0" applyFont="0" applyBorder="0" applyAlignment="0" applyProtection="0">
      <alignment horizontal="center" vertical="center"/>
    </xf>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alignment vertical="top"/>
      <protection locked="0"/>
    </xf>
    <xf numFmtId="0" fontId="64" fillId="0" borderId="39" applyNumberFormat="0" applyFill="0" applyAlignment="0" applyProtection="0"/>
    <xf numFmtId="0" fontId="15" fillId="0" borderId="6" applyNumberFormat="0" applyFill="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77" fillId="66" borderId="0" applyNumberFormat="0" applyBorder="0" applyAlignment="0" applyProtection="0"/>
    <xf numFmtId="0" fontId="3" fillId="0" borderId="0"/>
    <xf numFmtId="0" fontId="3" fillId="0" borderId="0"/>
    <xf numFmtId="0" fontId="21" fillId="0" borderId="0"/>
    <xf numFmtId="0" fontId="81" fillId="0" borderId="0"/>
    <xf numFmtId="0" fontId="82" fillId="0" borderId="0"/>
    <xf numFmtId="0" fontId="82" fillId="0" borderId="0"/>
    <xf numFmtId="0" fontId="22" fillId="0" borderId="0"/>
    <xf numFmtId="4" fontId="24" fillId="0" borderId="3" applyFill="0" applyBorder="0" applyProtection="0">
      <alignment horizontal="right" vertical="center"/>
    </xf>
    <xf numFmtId="0" fontId="25" fillId="0" borderId="0" applyNumberFormat="0" applyFill="0" applyBorder="0" applyProtection="0">
      <alignment horizontal="left" vertical="center"/>
    </xf>
    <xf numFmtId="0" fontId="3" fillId="67" borderId="0" applyNumberFormat="0" applyFon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8" borderId="40" applyNumberFormat="0" applyFont="0" applyAlignment="0" applyProtection="0"/>
    <xf numFmtId="0" fontId="3"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0" fontId="78" fillId="22" borderId="41" applyNumberFormat="0" applyAlignment="0" applyProtection="0"/>
    <xf numFmtId="0" fontId="21" fillId="0" borderId="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80" fillId="0" borderId="0" applyNumberFormat="0" applyFill="0" applyBorder="0" applyAlignment="0" applyProtection="0"/>
    <xf numFmtId="0" fontId="9" fillId="0" borderId="0" applyNumberFormat="0" applyFill="0" applyBorder="0" applyAlignment="0" applyProtection="0"/>
    <xf numFmtId="0" fontId="79"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74" fillId="0" borderId="42" applyNumberFormat="0" applyFill="0" applyAlignment="0" applyProtection="0"/>
    <xf numFmtId="0" fontId="6" fillId="4" borderId="0" applyNumberFormat="0" applyBorder="0" applyAlignment="0" applyProtection="0"/>
    <xf numFmtId="0" fontId="10" fillId="5" borderId="0" applyNumberFormat="0" applyBorder="0" applyAlignment="0" applyProtection="0"/>
    <xf numFmtId="0" fontId="3" fillId="0" borderId="0"/>
    <xf numFmtId="0" fontId="1" fillId="0" borderId="0"/>
    <xf numFmtId="0" fontId="3" fillId="0" borderId="0"/>
    <xf numFmtId="0" fontId="3" fillId="0" borderId="0"/>
  </cellStyleXfs>
  <cellXfs count="129">
    <xf numFmtId="0" fontId="0" fillId="0" borderId="0" xfId="0"/>
    <xf numFmtId="0" fontId="0" fillId="0" borderId="0" xfId="0"/>
    <xf numFmtId="0" fontId="0" fillId="0" borderId="24" xfId="0" applyBorder="1"/>
    <xf numFmtId="0" fontId="0" fillId="0" borderId="13" xfId="0" applyBorder="1"/>
    <xf numFmtId="0" fontId="0" fillId="0" borderId="15" xfId="0" applyBorder="1"/>
    <xf numFmtId="0" fontId="0" fillId="0" borderId="16" xfId="0" applyBorder="1"/>
    <xf numFmtId="0" fontId="0" fillId="63" borderId="24" xfId="0" applyFill="1" applyBorder="1"/>
    <xf numFmtId="0" fontId="0" fillId="63" borderId="15" xfId="0" applyFill="1" applyBorder="1"/>
    <xf numFmtId="0" fontId="66" fillId="0" borderId="0" xfId="0" applyFont="1"/>
    <xf numFmtId="0" fontId="0" fillId="0" borderId="0" xfId="0" applyBorder="1"/>
    <xf numFmtId="0" fontId="0" fillId="0" borderId="23" xfId="0" applyBorder="1"/>
    <xf numFmtId="0" fontId="0" fillId="0" borderId="22" xfId="0" applyBorder="1"/>
    <xf numFmtId="0" fontId="0" fillId="0" borderId="3" xfId="0" applyBorder="1"/>
    <xf numFmtId="0" fontId="67" fillId="0" borderId="0" xfId="0" applyFont="1"/>
    <xf numFmtId="0" fontId="0" fillId="0" borderId="12" xfId="0" applyBorder="1"/>
    <xf numFmtId="0" fontId="0" fillId="0" borderId="14" xfId="0" applyBorder="1"/>
    <xf numFmtId="0" fontId="0" fillId="63" borderId="22" xfId="0" applyFill="1" applyBorder="1"/>
    <xf numFmtId="0" fontId="68" fillId="0" borderId="12" xfId="0" applyFont="1" applyFill="1" applyBorder="1"/>
    <xf numFmtId="0" fontId="69" fillId="0" borderId="0" xfId="0" applyFont="1"/>
    <xf numFmtId="0" fontId="68" fillId="0" borderId="0" xfId="0" applyFont="1"/>
    <xf numFmtId="0" fontId="0" fillId="0" borderId="20" xfId="0" applyBorder="1"/>
    <xf numFmtId="0" fontId="0" fillId="0" borderId="21" xfId="0" applyBorder="1"/>
    <xf numFmtId="0" fontId="0" fillId="0" borderId="4" xfId="0" applyBorder="1"/>
    <xf numFmtId="0" fontId="0" fillId="0" borderId="17" xfId="0" applyBorder="1"/>
    <xf numFmtId="0" fontId="0" fillId="0" borderId="18" xfId="0" applyBorder="1"/>
    <xf numFmtId="0" fontId="0" fillId="0" borderId="19" xfId="0" applyBorder="1"/>
    <xf numFmtId="0" fontId="68" fillId="0" borderId="0" xfId="0" applyFont="1" applyBorder="1"/>
    <xf numFmtId="0" fontId="66" fillId="0" borderId="0" xfId="0" applyFont="1" applyBorder="1"/>
    <xf numFmtId="0" fontId="0" fillId="64" borderId="22" xfId="0" applyFill="1" applyBorder="1"/>
    <xf numFmtId="0" fontId="0" fillId="64" borderId="16" xfId="0" applyFill="1" applyBorder="1"/>
    <xf numFmtId="0" fontId="0" fillId="64" borderId="18" xfId="0" applyFill="1" applyBorder="1"/>
    <xf numFmtId="0" fontId="0" fillId="64" borderId="19" xfId="0" applyFill="1" applyBorder="1"/>
    <xf numFmtId="0" fontId="0" fillId="65" borderId="0" xfId="0" applyFill="1"/>
    <xf numFmtId="0" fontId="0" fillId="63" borderId="4" xfId="0" applyFill="1" applyBorder="1"/>
    <xf numFmtId="0" fontId="70" fillId="0" borderId="0" xfId="0" applyFont="1" applyFill="1" applyProtection="1"/>
    <xf numFmtId="0" fontId="0" fillId="0" borderId="0" xfId="0" applyFill="1" applyProtection="1"/>
    <xf numFmtId="0" fontId="71" fillId="0" borderId="0" xfId="0" applyFont="1" applyFill="1" applyProtection="1"/>
    <xf numFmtId="0" fontId="0" fillId="0" borderId="0" xfId="0" applyFill="1" applyAlignment="1" applyProtection="1">
      <alignment horizontal="left"/>
    </xf>
    <xf numFmtId="0" fontId="0" fillId="0" borderId="0" xfId="0" applyFill="1" applyAlignment="1" applyProtection="1">
      <alignment horizontal="right"/>
    </xf>
    <xf numFmtId="0" fontId="0" fillId="65" borderId="0" xfId="0" applyFill="1" applyAlignment="1" applyProtection="1">
      <alignment horizontal="right"/>
    </xf>
    <xf numFmtId="0" fontId="0" fillId="0" borderId="0" xfId="0" applyBorder="1" applyAlignment="1">
      <alignment vertical="center" wrapText="1"/>
    </xf>
    <xf numFmtId="0" fontId="72" fillId="0" borderId="0" xfId="0" applyFont="1"/>
    <xf numFmtId="0" fontId="0" fillId="0" borderId="25" xfId="0" applyBorder="1"/>
    <xf numFmtId="0" fontId="0" fillId="65" borderId="24" xfId="0" applyFill="1" applyBorder="1"/>
    <xf numFmtId="0" fontId="0" fillId="65" borderId="12" xfId="0" applyFill="1" applyBorder="1"/>
    <xf numFmtId="0" fontId="0" fillId="65" borderId="15" xfId="0" applyFill="1" applyBorder="1"/>
    <xf numFmtId="0" fontId="0" fillId="65" borderId="0" xfId="0" applyFill="1" applyBorder="1"/>
    <xf numFmtId="0" fontId="0" fillId="65" borderId="22" xfId="0" applyFill="1" applyBorder="1"/>
    <xf numFmtId="0" fontId="66" fillId="0" borderId="24" xfId="0" applyFont="1" applyBorder="1"/>
    <xf numFmtId="0" fontId="0" fillId="0" borderId="3" xfId="0" applyBorder="1" applyAlignment="1">
      <alignment horizontal="center"/>
    </xf>
    <xf numFmtId="0" fontId="0" fillId="65" borderId="23" xfId="0" applyFill="1" applyBorder="1"/>
    <xf numFmtId="0" fontId="0" fillId="65" borderId="20" xfId="0" applyFill="1" applyBorder="1"/>
    <xf numFmtId="0" fontId="0" fillId="65" borderId="21" xfId="0" applyFill="1" applyBorder="1"/>
    <xf numFmtId="0" fontId="0" fillId="65" borderId="4" xfId="0" applyFill="1" applyBorder="1"/>
    <xf numFmtId="0" fontId="0" fillId="65" borderId="21" xfId="0" applyFill="1" applyBorder="1" applyAlignment="1">
      <alignment horizontal="right"/>
    </xf>
    <xf numFmtId="0" fontId="73" fillId="0" borderId="0" xfId="0" applyFont="1"/>
    <xf numFmtId="0" fontId="0" fillId="65" borderId="16" xfId="0" applyFill="1" applyBorder="1"/>
    <xf numFmtId="0" fontId="0" fillId="65" borderId="13" xfId="0" applyFill="1" applyBorder="1"/>
    <xf numFmtId="0" fontId="68" fillId="0" borderId="0" xfId="0" applyFont="1" applyFill="1" applyBorder="1"/>
    <xf numFmtId="0" fontId="0" fillId="72" borderId="4" xfId="0" applyFont="1" applyFill="1" applyBorder="1"/>
    <xf numFmtId="0" fontId="0" fillId="72" borderId="20" xfId="0" applyFont="1" applyFill="1" applyBorder="1"/>
    <xf numFmtId="0" fontId="0" fillId="51" borderId="4" xfId="0" applyFill="1" applyBorder="1"/>
    <xf numFmtId="0" fontId="0" fillId="51" borderId="21" xfId="0" applyFill="1" applyBorder="1"/>
    <xf numFmtId="0" fontId="0" fillId="51" borderId="20" xfId="0" applyFill="1" applyBorder="1"/>
    <xf numFmtId="0" fontId="66" fillId="0" borderId="20" xfId="0" applyFont="1" applyBorder="1"/>
    <xf numFmtId="0" fontId="84" fillId="65" borderId="44" xfId="0" applyFont="1" applyFill="1" applyBorder="1"/>
    <xf numFmtId="0" fontId="83" fillId="65" borderId="44" xfId="0" applyFont="1" applyFill="1" applyBorder="1"/>
    <xf numFmtId="0" fontId="0" fillId="0" borderId="0" xfId="0"/>
    <xf numFmtId="0" fontId="76" fillId="0" borderId="0" xfId="0" applyFont="1"/>
    <xf numFmtId="0" fontId="75" fillId="0" borderId="0" xfId="0" applyFont="1" applyAlignment="1">
      <alignment horizontal="center"/>
    </xf>
    <xf numFmtId="0" fontId="75" fillId="69" borderId="43" xfId="0" applyFont="1" applyFill="1" applyBorder="1"/>
    <xf numFmtId="0" fontId="75" fillId="70" borderId="43" xfId="0" applyFont="1" applyFill="1" applyBorder="1"/>
    <xf numFmtId="0" fontId="75" fillId="71" borderId="43" xfId="0" applyFont="1" applyFill="1" applyBorder="1"/>
    <xf numFmtId="0" fontId="0" fillId="0" borderId="0" xfId="0" applyBorder="1"/>
    <xf numFmtId="0" fontId="0" fillId="0" borderId="23" xfId="0" applyBorder="1"/>
    <xf numFmtId="0" fontId="0" fillId="0" borderId="0" xfId="0" applyFont="1"/>
    <xf numFmtId="0" fontId="0" fillId="0" borderId="0" xfId="0"/>
    <xf numFmtId="0" fontId="74" fillId="0" borderId="0" xfId="19152" applyFont="1"/>
    <xf numFmtId="0" fontId="75" fillId="75" borderId="43" xfId="0" applyFont="1" applyFill="1" applyBorder="1"/>
    <xf numFmtId="0" fontId="75" fillId="73" borderId="43" xfId="0" applyFont="1" applyFill="1" applyBorder="1"/>
    <xf numFmtId="0" fontId="75" fillId="74" borderId="43" xfId="0" applyFont="1" applyFill="1" applyBorder="1"/>
    <xf numFmtId="0" fontId="75" fillId="0" borderId="43" xfId="0" applyFont="1" applyFill="1" applyBorder="1"/>
    <xf numFmtId="0" fontId="3" fillId="0" borderId="43" xfId="0" applyFont="1" applyFill="1" applyBorder="1"/>
    <xf numFmtId="0" fontId="0" fillId="0" borderId="15" xfId="0" applyBorder="1"/>
    <xf numFmtId="0" fontId="0" fillId="0" borderId="16" xfId="0" applyBorder="1"/>
    <xf numFmtId="0" fontId="0" fillId="0" borderId="24" xfId="0" applyBorder="1"/>
    <xf numFmtId="0" fontId="0" fillId="0" borderId="13" xfId="0" applyBorder="1"/>
    <xf numFmtId="2" fontId="0" fillId="0" borderId="0" xfId="0" applyNumberFormat="1"/>
    <xf numFmtId="0" fontId="0" fillId="0" borderId="0" xfId="0" applyFont="1" applyAlignment="1">
      <alignment horizontal="left"/>
    </xf>
    <xf numFmtId="14" fontId="0" fillId="0" borderId="0" xfId="0" applyNumberFormat="1" applyFont="1" applyAlignment="1">
      <alignment horizontal="left"/>
    </xf>
    <xf numFmtId="10" fontId="0" fillId="0" borderId="0" xfId="0" applyNumberFormat="1"/>
    <xf numFmtId="0" fontId="0" fillId="0" borderId="15" xfId="0" applyBorder="1"/>
    <xf numFmtId="0" fontId="0" fillId="0" borderId="22" xfId="0" applyBorder="1"/>
    <xf numFmtId="0" fontId="0" fillId="0" borderId="16" xfId="0" applyBorder="1"/>
    <xf numFmtId="0" fontId="0" fillId="0" borderId="24" xfId="0" applyBorder="1"/>
    <xf numFmtId="0" fontId="0" fillId="0" borderId="23" xfId="0" applyBorder="1"/>
    <xf numFmtId="0" fontId="0" fillId="0" borderId="13" xfId="0" applyBorder="1"/>
    <xf numFmtId="166" fontId="0" fillId="0" borderId="0" xfId="0" applyNumberFormat="1"/>
    <xf numFmtId="0" fontId="0" fillId="0" borderId="16" xfId="0" applyNumberFormat="1" applyBorder="1"/>
    <xf numFmtId="0" fontId="0" fillId="0" borderId="22" xfId="0" applyNumberFormat="1" applyBorder="1"/>
    <xf numFmtId="0" fontId="0" fillId="0" borderId="15" xfId="0" applyNumberFormat="1" applyBorder="1"/>
    <xf numFmtId="0" fontId="0" fillId="0" borderId="14" xfId="0" applyNumberFormat="1" applyBorder="1"/>
    <xf numFmtId="0" fontId="0" fillId="0" borderId="0" xfId="0" applyNumberFormat="1" applyBorder="1"/>
    <xf numFmtId="0" fontId="0" fillId="0" borderId="12" xfId="0" applyNumberFormat="1" applyBorder="1"/>
    <xf numFmtId="0" fontId="0" fillId="0" borderId="13" xfId="0" applyNumberFormat="1" applyBorder="1"/>
    <xf numFmtId="0" fontId="0" fillId="0" borderId="23" xfId="0" applyNumberFormat="1" applyBorder="1"/>
    <xf numFmtId="0" fontId="0" fillId="0" borderId="24" xfId="0" applyNumberFormat="1" applyBorder="1"/>
    <xf numFmtId="0" fontId="0" fillId="0" borderId="0" xfId="0" applyFill="1" applyBorder="1"/>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25" xfId="0" applyBorder="1" applyAlignment="1">
      <alignment vertical="center" wrapText="1"/>
    </xf>
    <xf numFmtId="0" fontId="0" fillId="0" borderId="32" xfId="0" applyBorder="1" applyAlignment="1">
      <alignment vertical="center" wrapText="1"/>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xf>
    <xf numFmtId="0" fontId="0" fillId="0" borderId="22" xfId="0" applyBorder="1"/>
    <xf numFmtId="0" fontId="0" fillId="0" borderId="16" xfId="0" applyBorder="1"/>
    <xf numFmtId="0" fontId="0" fillId="0" borderId="3" xfId="0" applyBorder="1" applyAlignment="1">
      <alignment horizontal="center" vertical="center"/>
    </xf>
    <xf numFmtId="0" fontId="75" fillId="70" borderId="0" xfId="0" applyFont="1" applyFill="1" applyBorder="1"/>
  </cellXfs>
  <cellStyles count="19155">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1.000 3" xfId="5" xr:uid="{00000000-0005-0000-0000-000004000000}"/>
    <cellStyle name="1.000 4" xfId="6" xr:uid="{00000000-0005-0000-0000-000005000000}"/>
    <cellStyle name="20 % - Markeringsfarve1 2" xfId="7" xr:uid="{00000000-0005-0000-0000-000006000000}"/>
    <cellStyle name="20 % - Markeringsfarve1 2 2" xfId="8" xr:uid="{00000000-0005-0000-0000-000007000000}"/>
    <cellStyle name="20 % - Markeringsfarve1 2 2 2" xfId="9" xr:uid="{00000000-0005-0000-0000-000008000000}"/>
    <cellStyle name="20 % - Markeringsfarve1 2 2 2 2" xfId="10" xr:uid="{00000000-0005-0000-0000-000009000000}"/>
    <cellStyle name="20 % - Markeringsfarve1 2 2 3" xfId="11" xr:uid="{00000000-0005-0000-0000-00000A000000}"/>
    <cellStyle name="20 % - Markeringsfarve1 2 3" xfId="12" xr:uid="{00000000-0005-0000-0000-00000B000000}"/>
    <cellStyle name="20 % - Markeringsfarve1 2 3 2" xfId="13" xr:uid="{00000000-0005-0000-0000-00000C000000}"/>
    <cellStyle name="20 % - Markeringsfarve1 2 3 2 2" xfId="14" xr:uid="{00000000-0005-0000-0000-00000D000000}"/>
    <cellStyle name="20 % - Markeringsfarve1 2 3 3" xfId="15" xr:uid="{00000000-0005-0000-0000-00000E000000}"/>
    <cellStyle name="20 % - Markeringsfarve1 2 4" xfId="16" xr:uid="{00000000-0005-0000-0000-00000F000000}"/>
    <cellStyle name="20 % - Markeringsfarve1 2 4 2" xfId="17" xr:uid="{00000000-0005-0000-0000-000010000000}"/>
    <cellStyle name="20 % - Markeringsfarve1 2 5" xfId="18" xr:uid="{00000000-0005-0000-0000-000011000000}"/>
    <cellStyle name="20 % - Markeringsfarve1 3" xfId="19" xr:uid="{00000000-0005-0000-0000-000012000000}"/>
    <cellStyle name="20 % - Markeringsfarve1 3 2" xfId="20" xr:uid="{00000000-0005-0000-0000-000013000000}"/>
    <cellStyle name="20 % - Markeringsfarve1 3 2 2" xfId="21" xr:uid="{00000000-0005-0000-0000-000014000000}"/>
    <cellStyle name="20 % - Markeringsfarve1 3 2 2 2" xfId="22" xr:uid="{00000000-0005-0000-0000-000015000000}"/>
    <cellStyle name="20 % - Markeringsfarve1 3 2 3" xfId="23" xr:uid="{00000000-0005-0000-0000-000016000000}"/>
    <cellStyle name="20 % - Markeringsfarve1 3 3" xfId="24" xr:uid="{00000000-0005-0000-0000-000017000000}"/>
    <cellStyle name="20 % - Markeringsfarve1 3 3 2" xfId="25" xr:uid="{00000000-0005-0000-0000-000018000000}"/>
    <cellStyle name="20 % - Markeringsfarve1 3 4" xfId="26" xr:uid="{00000000-0005-0000-0000-000019000000}"/>
    <cellStyle name="20 % - Markeringsfarve1 4" xfId="27" xr:uid="{00000000-0005-0000-0000-00001A000000}"/>
    <cellStyle name="20 % - Markeringsfarve1 4 2" xfId="28" xr:uid="{00000000-0005-0000-0000-00001B000000}"/>
    <cellStyle name="20 % - Markeringsfarve1 4 2 2" xfId="29" xr:uid="{00000000-0005-0000-0000-00001C000000}"/>
    <cellStyle name="20 % - Markeringsfarve1 4 3" xfId="30" xr:uid="{00000000-0005-0000-0000-00001D000000}"/>
    <cellStyle name="20 % - Markeringsfarve1 5" xfId="31" xr:uid="{00000000-0005-0000-0000-00001E000000}"/>
    <cellStyle name="20 % - Markeringsfarve1 5 2" xfId="32" xr:uid="{00000000-0005-0000-0000-00001F000000}"/>
    <cellStyle name="20 % - Markeringsfarve1 5 2 2" xfId="33" xr:uid="{00000000-0005-0000-0000-000020000000}"/>
    <cellStyle name="20 % - Markeringsfarve1 5 3" xfId="34" xr:uid="{00000000-0005-0000-0000-000021000000}"/>
    <cellStyle name="20 % - Markeringsfarve1 6" xfId="35" xr:uid="{00000000-0005-0000-0000-000022000000}"/>
    <cellStyle name="20 % - Markeringsfarve1 6 2" xfId="36" xr:uid="{00000000-0005-0000-0000-000023000000}"/>
    <cellStyle name="20 % - Markeringsfarve1 6 2 2" xfId="37" xr:uid="{00000000-0005-0000-0000-000024000000}"/>
    <cellStyle name="20 % - Markeringsfarve1 6 3" xfId="38" xr:uid="{00000000-0005-0000-0000-000025000000}"/>
    <cellStyle name="20 % - Markeringsfarve1 7" xfId="39" xr:uid="{00000000-0005-0000-0000-000026000000}"/>
    <cellStyle name="20 % - Markeringsfarve1 7 2" xfId="40" xr:uid="{00000000-0005-0000-0000-000027000000}"/>
    <cellStyle name="20 % - Markeringsfarve2 2" xfId="41" xr:uid="{00000000-0005-0000-0000-000028000000}"/>
    <cellStyle name="20 % - Markeringsfarve2 2 2" xfId="42" xr:uid="{00000000-0005-0000-0000-000029000000}"/>
    <cellStyle name="20 % - Markeringsfarve2 2 2 2" xfId="43" xr:uid="{00000000-0005-0000-0000-00002A000000}"/>
    <cellStyle name="20 % - Markeringsfarve2 2 2 2 2" xfId="44" xr:uid="{00000000-0005-0000-0000-00002B000000}"/>
    <cellStyle name="20 % - Markeringsfarve2 2 2 3" xfId="45" xr:uid="{00000000-0005-0000-0000-00002C000000}"/>
    <cellStyle name="20 % - Markeringsfarve2 2 3" xfId="46" xr:uid="{00000000-0005-0000-0000-00002D000000}"/>
    <cellStyle name="20 % - Markeringsfarve2 2 3 2" xfId="47" xr:uid="{00000000-0005-0000-0000-00002E000000}"/>
    <cellStyle name="20 % - Markeringsfarve2 2 3 2 2" xfId="48" xr:uid="{00000000-0005-0000-0000-00002F000000}"/>
    <cellStyle name="20 % - Markeringsfarve2 2 3 3" xfId="49" xr:uid="{00000000-0005-0000-0000-000030000000}"/>
    <cellStyle name="20 % - Markeringsfarve2 2 4" xfId="50" xr:uid="{00000000-0005-0000-0000-000031000000}"/>
    <cellStyle name="20 % - Markeringsfarve2 2 4 2" xfId="51" xr:uid="{00000000-0005-0000-0000-000032000000}"/>
    <cellStyle name="20 % - Markeringsfarve2 2 5" xfId="52" xr:uid="{00000000-0005-0000-0000-000033000000}"/>
    <cellStyle name="20 % - Markeringsfarve2 3" xfId="53" xr:uid="{00000000-0005-0000-0000-000034000000}"/>
    <cellStyle name="20 % - Markeringsfarve2 3 2" xfId="54" xr:uid="{00000000-0005-0000-0000-000035000000}"/>
    <cellStyle name="20 % - Markeringsfarve2 3 2 2" xfId="55" xr:uid="{00000000-0005-0000-0000-000036000000}"/>
    <cellStyle name="20 % - Markeringsfarve2 3 3" xfId="56" xr:uid="{00000000-0005-0000-0000-000037000000}"/>
    <cellStyle name="20 % - Markeringsfarve2 4" xfId="57" xr:uid="{00000000-0005-0000-0000-000038000000}"/>
    <cellStyle name="20 % - Markeringsfarve2 4 2" xfId="58" xr:uid="{00000000-0005-0000-0000-000039000000}"/>
    <cellStyle name="20 % - Markeringsfarve2 4 2 2" xfId="59" xr:uid="{00000000-0005-0000-0000-00003A000000}"/>
    <cellStyle name="20 % - Markeringsfarve2 4 3" xfId="60" xr:uid="{00000000-0005-0000-0000-00003B000000}"/>
    <cellStyle name="20 % - Markeringsfarve2 5" xfId="61" xr:uid="{00000000-0005-0000-0000-00003C000000}"/>
    <cellStyle name="20 % - Markeringsfarve2 5 2" xfId="62" xr:uid="{00000000-0005-0000-0000-00003D000000}"/>
    <cellStyle name="20 % - Markeringsfarve2 5 2 2" xfId="63" xr:uid="{00000000-0005-0000-0000-00003E000000}"/>
    <cellStyle name="20 % - Markeringsfarve2 5 3" xfId="64" xr:uid="{00000000-0005-0000-0000-00003F000000}"/>
    <cellStyle name="20 % - Markeringsfarve2 6" xfId="65" xr:uid="{00000000-0005-0000-0000-000040000000}"/>
    <cellStyle name="20 % - Markeringsfarve2 6 2" xfId="66" xr:uid="{00000000-0005-0000-0000-000041000000}"/>
    <cellStyle name="20 % - Markeringsfarve2 6 2 2" xfId="67" xr:uid="{00000000-0005-0000-0000-000042000000}"/>
    <cellStyle name="20 % - Markeringsfarve2 6 3" xfId="68" xr:uid="{00000000-0005-0000-0000-000043000000}"/>
    <cellStyle name="20 % - Markeringsfarve2 7" xfId="69" xr:uid="{00000000-0005-0000-0000-000044000000}"/>
    <cellStyle name="20 % - Markeringsfarve2 7 2" xfId="70" xr:uid="{00000000-0005-0000-0000-000045000000}"/>
    <cellStyle name="20 % - Markeringsfarve3 2" xfId="71" xr:uid="{00000000-0005-0000-0000-000046000000}"/>
    <cellStyle name="20 % - Markeringsfarve3 2 2" xfId="72" xr:uid="{00000000-0005-0000-0000-000047000000}"/>
    <cellStyle name="20 % - Markeringsfarve3 2 2 2" xfId="73" xr:uid="{00000000-0005-0000-0000-000048000000}"/>
    <cellStyle name="20 % - Markeringsfarve3 2 2 2 2" xfId="74" xr:uid="{00000000-0005-0000-0000-000049000000}"/>
    <cellStyle name="20 % - Markeringsfarve3 2 2 3" xfId="75" xr:uid="{00000000-0005-0000-0000-00004A000000}"/>
    <cellStyle name="20 % - Markeringsfarve3 2 3" xfId="76" xr:uid="{00000000-0005-0000-0000-00004B000000}"/>
    <cellStyle name="20 % - Markeringsfarve3 2 3 2" xfId="77" xr:uid="{00000000-0005-0000-0000-00004C000000}"/>
    <cellStyle name="20 % - Markeringsfarve3 2 3 2 2" xfId="78" xr:uid="{00000000-0005-0000-0000-00004D000000}"/>
    <cellStyle name="20 % - Markeringsfarve3 2 3 3" xfId="79" xr:uid="{00000000-0005-0000-0000-00004E000000}"/>
    <cellStyle name="20 % - Markeringsfarve3 2 4" xfId="80" xr:uid="{00000000-0005-0000-0000-00004F000000}"/>
    <cellStyle name="20 % - Markeringsfarve3 2 4 2" xfId="81" xr:uid="{00000000-0005-0000-0000-000050000000}"/>
    <cellStyle name="20 % - Markeringsfarve3 2 4 2 2" xfId="82" xr:uid="{00000000-0005-0000-0000-000051000000}"/>
    <cellStyle name="20 % - Markeringsfarve3 2 4 3" xfId="83" xr:uid="{00000000-0005-0000-0000-000052000000}"/>
    <cellStyle name="20 % - Markeringsfarve3 2 5" xfId="84" xr:uid="{00000000-0005-0000-0000-000053000000}"/>
    <cellStyle name="20 % - Markeringsfarve3 2 5 2" xfId="85" xr:uid="{00000000-0005-0000-0000-000054000000}"/>
    <cellStyle name="20 % - Markeringsfarve3 2 6" xfId="86" xr:uid="{00000000-0005-0000-0000-000055000000}"/>
    <cellStyle name="20 % - Markeringsfarve3 3" xfId="87" xr:uid="{00000000-0005-0000-0000-000056000000}"/>
    <cellStyle name="20 % - Markeringsfarve3 3 2" xfId="88" xr:uid="{00000000-0005-0000-0000-000057000000}"/>
    <cellStyle name="20 % - Markeringsfarve3 3 2 2" xfId="89" xr:uid="{00000000-0005-0000-0000-000058000000}"/>
    <cellStyle name="20 % - Markeringsfarve3 3 3" xfId="90" xr:uid="{00000000-0005-0000-0000-000059000000}"/>
    <cellStyle name="20 % - Markeringsfarve3 4" xfId="91" xr:uid="{00000000-0005-0000-0000-00005A000000}"/>
    <cellStyle name="20 % - Markeringsfarve3 4 2" xfId="92" xr:uid="{00000000-0005-0000-0000-00005B000000}"/>
    <cellStyle name="20 % - Markeringsfarve3 4 2 2" xfId="93" xr:uid="{00000000-0005-0000-0000-00005C000000}"/>
    <cellStyle name="20 % - Markeringsfarve3 4 3" xfId="94" xr:uid="{00000000-0005-0000-0000-00005D000000}"/>
    <cellStyle name="20 % - Markeringsfarve3 5" xfId="95" xr:uid="{00000000-0005-0000-0000-00005E000000}"/>
    <cellStyle name="20 % - Markeringsfarve3 5 2" xfId="96" xr:uid="{00000000-0005-0000-0000-00005F000000}"/>
    <cellStyle name="20 % - Markeringsfarve3 5 2 2" xfId="97" xr:uid="{00000000-0005-0000-0000-000060000000}"/>
    <cellStyle name="20 % - Markeringsfarve3 5 3" xfId="98" xr:uid="{00000000-0005-0000-0000-000061000000}"/>
    <cellStyle name="20 % - Markeringsfarve3 6" xfId="99" xr:uid="{00000000-0005-0000-0000-000062000000}"/>
    <cellStyle name="20 % - Markeringsfarve3 6 2" xfId="100" xr:uid="{00000000-0005-0000-0000-000063000000}"/>
    <cellStyle name="20 % - Markeringsfarve3 6 2 2" xfId="101" xr:uid="{00000000-0005-0000-0000-000064000000}"/>
    <cellStyle name="20 % - Markeringsfarve3 6 3" xfId="102" xr:uid="{00000000-0005-0000-0000-000065000000}"/>
    <cellStyle name="20 % - Markeringsfarve3 7" xfId="103" xr:uid="{00000000-0005-0000-0000-000066000000}"/>
    <cellStyle name="20 % - Markeringsfarve3 7 2" xfId="104" xr:uid="{00000000-0005-0000-0000-000067000000}"/>
    <cellStyle name="20 % - Markeringsfarve4 2" xfId="105" xr:uid="{00000000-0005-0000-0000-000068000000}"/>
    <cellStyle name="20 % - Markeringsfarve4 2 2" xfId="106" xr:uid="{00000000-0005-0000-0000-000069000000}"/>
    <cellStyle name="20 % - Markeringsfarve4 2 2 2" xfId="107" xr:uid="{00000000-0005-0000-0000-00006A000000}"/>
    <cellStyle name="20 % - Markeringsfarve4 2 2 2 2" xfId="108" xr:uid="{00000000-0005-0000-0000-00006B000000}"/>
    <cellStyle name="20 % - Markeringsfarve4 2 2 3" xfId="109" xr:uid="{00000000-0005-0000-0000-00006C000000}"/>
    <cellStyle name="20 % - Markeringsfarve4 2 3" xfId="110" xr:uid="{00000000-0005-0000-0000-00006D000000}"/>
    <cellStyle name="20 % - Markeringsfarve4 2 3 2" xfId="111" xr:uid="{00000000-0005-0000-0000-00006E000000}"/>
    <cellStyle name="20 % - Markeringsfarve4 2 3 2 2" xfId="112" xr:uid="{00000000-0005-0000-0000-00006F000000}"/>
    <cellStyle name="20 % - Markeringsfarve4 2 3 3" xfId="113" xr:uid="{00000000-0005-0000-0000-000070000000}"/>
    <cellStyle name="20 % - Markeringsfarve4 2 4" xfId="114" xr:uid="{00000000-0005-0000-0000-000071000000}"/>
    <cellStyle name="20 % - Markeringsfarve4 2 4 2" xfId="115" xr:uid="{00000000-0005-0000-0000-000072000000}"/>
    <cellStyle name="20 % - Markeringsfarve4 2 5" xfId="116" xr:uid="{00000000-0005-0000-0000-000073000000}"/>
    <cellStyle name="20 % - Markeringsfarve4 3" xfId="117" xr:uid="{00000000-0005-0000-0000-000074000000}"/>
    <cellStyle name="20 % - Markeringsfarve4 3 2" xfId="118" xr:uid="{00000000-0005-0000-0000-000075000000}"/>
    <cellStyle name="20 % - Markeringsfarve4 3 2 2" xfId="119" xr:uid="{00000000-0005-0000-0000-000076000000}"/>
    <cellStyle name="20 % - Markeringsfarve4 3 3" xfId="120" xr:uid="{00000000-0005-0000-0000-000077000000}"/>
    <cellStyle name="20 % - Markeringsfarve4 4" xfId="121" xr:uid="{00000000-0005-0000-0000-000078000000}"/>
    <cellStyle name="20 % - Markeringsfarve4 4 2" xfId="122" xr:uid="{00000000-0005-0000-0000-000079000000}"/>
    <cellStyle name="20 % - Markeringsfarve4 4 2 2" xfId="123" xr:uid="{00000000-0005-0000-0000-00007A000000}"/>
    <cellStyle name="20 % - Markeringsfarve4 4 3" xfId="124" xr:uid="{00000000-0005-0000-0000-00007B000000}"/>
    <cellStyle name="20 % - Markeringsfarve4 5" xfId="125" xr:uid="{00000000-0005-0000-0000-00007C000000}"/>
    <cellStyle name="20 % - Markeringsfarve4 5 2" xfId="126" xr:uid="{00000000-0005-0000-0000-00007D000000}"/>
    <cellStyle name="20 % - Markeringsfarve4 5 2 2" xfId="127" xr:uid="{00000000-0005-0000-0000-00007E000000}"/>
    <cellStyle name="20 % - Markeringsfarve4 5 3" xfId="128" xr:uid="{00000000-0005-0000-0000-00007F000000}"/>
    <cellStyle name="20 % - Markeringsfarve4 6" xfId="129" xr:uid="{00000000-0005-0000-0000-000080000000}"/>
    <cellStyle name="20 % - Markeringsfarve4 6 2" xfId="130" xr:uid="{00000000-0005-0000-0000-000081000000}"/>
    <cellStyle name="20 % - Markeringsfarve4 6 2 2" xfId="131" xr:uid="{00000000-0005-0000-0000-000082000000}"/>
    <cellStyle name="20 % - Markeringsfarve4 6 3" xfId="132" xr:uid="{00000000-0005-0000-0000-000083000000}"/>
    <cellStyle name="20 % - Markeringsfarve4 7" xfId="133" xr:uid="{00000000-0005-0000-0000-000084000000}"/>
    <cellStyle name="20 % - Markeringsfarve4 7 2" xfId="134" xr:uid="{00000000-0005-0000-0000-000085000000}"/>
    <cellStyle name="20 % - Markeringsfarve5 2" xfId="135" xr:uid="{00000000-0005-0000-0000-000086000000}"/>
    <cellStyle name="20 % - Markeringsfarve5 2 2" xfId="136" xr:uid="{00000000-0005-0000-0000-000087000000}"/>
    <cellStyle name="20 % - Markeringsfarve5 2 2 2" xfId="137" xr:uid="{00000000-0005-0000-0000-000088000000}"/>
    <cellStyle name="20 % - Markeringsfarve5 2 2 2 2" xfId="138" xr:uid="{00000000-0005-0000-0000-000089000000}"/>
    <cellStyle name="20 % - Markeringsfarve5 2 2 3" xfId="139" xr:uid="{00000000-0005-0000-0000-00008A000000}"/>
    <cellStyle name="20 % - Markeringsfarve5 2 3" xfId="140" xr:uid="{00000000-0005-0000-0000-00008B000000}"/>
    <cellStyle name="20 % - Markeringsfarve5 2 3 2" xfId="141" xr:uid="{00000000-0005-0000-0000-00008C000000}"/>
    <cellStyle name="20 % - Markeringsfarve5 2 3 2 2" xfId="142" xr:uid="{00000000-0005-0000-0000-00008D000000}"/>
    <cellStyle name="20 % - Markeringsfarve5 2 3 3" xfId="143" xr:uid="{00000000-0005-0000-0000-00008E000000}"/>
    <cellStyle name="20 % - Markeringsfarve5 2 4" xfId="144" xr:uid="{00000000-0005-0000-0000-00008F000000}"/>
    <cellStyle name="20 % - Markeringsfarve5 2 4 2" xfId="145" xr:uid="{00000000-0005-0000-0000-000090000000}"/>
    <cellStyle name="20 % - Markeringsfarve5 2 5" xfId="146" xr:uid="{00000000-0005-0000-0000-000091000000}"/>
    <cellStyle name="20 % - Markeringsfarve5 3" xfId="147" xr:uid="{00000000-0005-0000-0000-000092000000}"/>
    <cellStyle name="20 % - Markeringsfarve5 3 2" xfId="148" xr:uid="{00000000-0005-0000-0000-000093000000}"/>
    <cellStyle name="20 % - Markeringsfarve5 3 2 2" xfId="149" xr:uid="{00000000-0005-0000-0000-000094000000}"/>
    <cellStyle name="20 % - Markeringsfarve5 3 3" xfId="150" xr:uid="{00000000-0005-0000-0000-000095000000}"/>
    <cellStyle name="20 % - Markeringsfarve5 4" xfId="151" xr:uid="{00000000-0005-0000-0000-000096000000}"/>
    <cellStyle name="20 % - Markeringsfarve5 4 2" xfId="152" xr:uid="{00000000-0005-0000-0000-000097000000}"/>
    <cellStyle name="20 % - Markeringsfarve5 4 2 2" xfId="153" xr:uid="{00000000-0005-0000-0000-000098000000}"/>
    <cellStyle name="20 % - Markeringsfarve5 4 3" xfId="154" xr:uid="{00000000-0005-0000-0000-000099000000}"/>
    <cellStyle name="20 % - Markeringsfarve5 5" xfId="155" xr:uid="{00000000-0005-0000-0000-00009A000000}"/>
    <cellStyle name="20 % - Markeringsfarve5 5 2" xfId="156" xr:uid="{00000000-0005-0000-0000-00009B000000}"/>
    <cellStyle name="20 % - Markeringsfarve5 5 2 2" xfId="157" xr:uid="{00000000-0005-0000-0000-00009C000000}"/>
    <cellStyle name="20 % - Markeringsfarve5 5 3" xfId="158" xr:uid="{00000000-0005-0000-0000-00009D000000}"/>
    <cellStyle name="20 % - Markeringsfarve5 6" xfId="159" xr:uid="{00000000-0005-0000-0000-00009E000000}"/>
    <cellStyle name="20 % - Markeringsfarve5 6 2" xfId="160" xr:uid="{00000000-0005-0000-0000-00009F000000}"/>
    <cellStyle name="20 % - Markeringsfarve5 6 2 2" xfId="161" xr:uid="{00000000-0005-0000-0000-0000A0000000}"/>
    <cellStyle name="20 % - Markeringsfarve5 6 3" xfId="162" xr:uid="{00000000-0005-0000-0000-0000A1000000}"/>
    <cellStyle name="20 % - Markeringsfarve5 7" xfId="163" xr:uid="{00000000-0005-0000-0000-0000A2000000}"/>
    <cellStyle name="20 % - Markeringsfarve5 7 2" xfId="164" xr:uid="{00000000-0005-0000-0000-0000A3000000}"/>
    <cellStyle name="20 % - Markeringsfarve6 2" xfId="165" xr:uid="{00000000-0005-0000-0000-0000A4000000}"/>
    <cellStyle name="20 % - Markeringsfarve6 2 2" xfId="166" xr:uid="{00000000-0005-0000-0000-0000A5000000}"/>
    <cellStyle name="20 % - Markeringsfarve6 2 2 2" xfId="167" xr:uid="{00000000-0005-0000-0000-0000A6000000}"/>
    <cellStyle name="20 % - Markeringsfarve6 2 2 2 2" xfId="168" xr:uid="{00000000-0005-0000-0000-0000A7000000}"/>
    <cellStyle name="20 % - Markeringsfarve6 2 2 3" xfId="169" xr:uid="{00000000-0005-0000-0000-0000A8000000}"/>
    <cellStyle name="20 % - Markeringsfarve6 2 3" xfId="170" xr:uid="{00000000-0005-0000-0000-0000A9000000}"/>
    <cellStyle name="20 % - Markeringsfarve6 2 3 2" xfId="171" xr:uid="{00000000-0005-0000-0000-0000AA000000}"/>
    <cellStyle name="20 % - Markeringsfarve6 2 3 2 2" xfId="172" xr:uid="{00000000-0005-0000-0000-0000AB000000}"/>
    <cellStyle name="20 % - Markeringsfarve6 2 3 3" xfId="173" xr:uid="{00000000-0005-0000-0000-0000AC000000}"/>
    <cellStyle name="20 % - Markeringsfarve6 2 4" xfId="174" xr:uid="{00000000-0005-0000-0000-0000AD000000}"/>
    <cellStyle name="20 % - Markeringsfarve6 2 4 2" xfId="175" xr:uid="{00000000-0005-0000-0000-0000AE000000}"/>
    <cellStyle name="20 % - Markeringsfarve6 2 5" xfId="176" xr:uid="{00000000-0005-0000-0000-0000AF000000}"/>
    <cellStyle name="20 % - Markeringsfarve6 3" xfId="177" xr:uid="{00000000-0005-0000-0000-0000B0000000}"/>
    <cellStyle name="20 % - Markeringsfarve6 3 2" xfId="178" xr:uid="{00000000-0005-0000-0000-0000B1000000}"/>
    <cellStyle name="20 % - Markeringsfarve6 3 2 2" xfId="179" xr:uid="{00000000-0005-0000-0000-0000B2000000}"/>
    <cellStyle name="20 % - Markeringsfarve6 3 3" xfId="180" xr:uid="{00000000-0005-0000-0000-0000B3000000}"/>
    <cellStyle name="20 % - Markeringsfarve6 4" xfId="181" xr:uid="{00000000-0005-0000-0000-0000B4000000}"/>
    <cellStyle name="20 % - Markeringsfarve6 4 2" xfId="182" xr:uid="{00000000-0005-0000-0000-0000B5000000}"/>
    <cellStyle name="20 % - Markeringsfarve6 4 2 2" xfId="183" xr:uid="{00000000-0005-0000-0000-0000B6000000}"/>
    <cellStyle name="20 % - Markeringsfarve6 4 3" xfId="184" xr:uid="{00000000-0005-0000-0000-0000B7000000}"/>
    <cellStyle name="20 % - Markeringsfarve6 5" xfId="185" xr:uid="{00000000-0005-0000-0000-0000B8000000}"/>
    <cellStyle name="20 % - Markeringsfarve6 5 2" xfId="186" xr:uid="{00000000-0005-0000-0000-0000B9000000}"/>
    <cellStyle name="20 % - Markeringsfarve6 5 2 2" xfId="187" xr:uid="{00000000-0005-0000-0000-0000BA000000}"/>
    <cellStyle name="20 % - Markeringsfarve6 5 3" xfId="188" xr:uid="{00000000-0005-0000-0000-0000BB000000}"/>
    <cellStyle name="20 % - Markeringsfarve6 6" xfId="189" xr:uid="{00000000-0005-0000-0000-0000BC000000}"/>
    <cellStyle name="20 % - Markeringsfarve6 6 2" xfId="190" xr:uid="{00000000-0005-0000-0000-0000BD000000}"/>
    <cellStyle name="20 % - Markeringsfarve6 6 2 2" xfId="191" xr:uid="{00000000-0005-0000-0000-0000BE000000}"/>
    <cellStyle name="20 % - Markeringsfarve6 6 3" xfId="192" xr:uid="{00000000-0005-0000-0000-0000BF000000}"/>
    <cellStyle name="20 % - Markeringsfarve6 7" xfId="193" xr:uid="{00000000-0005-0000-0000-0000C0000000}"/>
    <cellStyle name="20 % - Markeringsfarve6 7 2" xfId="194" xr:uid="{00000000-0005-0000-0000-0000C1000000}"/>
    <cellStyle name="20% - Accent1" xfId="195" builtinId="30" customBuiltin="1"/>
    <cellStyle name="20% - Accent1 2" xfId="196" xr:uid="{00000000-0005-0000-0000-0000C3000000}"/>
    <cellStyle name="20% - Accent1 3" xfId="197" xr:uid="{00000000-0005-0000-0000-0000C4000000}"/>
    <cellStyle name="20% - Accent1 4" xfId="198" xr:uid="{00000000-0005-0000-0000-0000C5000000}"/>
    <cellStyle name="20% - Accent1 5" xfId="199" xr:uid="{00000000-0005-0000-0000-0000C6000000}"/>
    <cellStyle name="20% - Accent1 6" xfId="200" xr:uid="{00000000-0005-0000-0000-0000C7000000}"/>
    <cellStyle name="20% - Accent1 7" xfId="201" xr:uid="{00000000-0005-0000-0000-0000C8000000}"/>
    <cellStyle name="20% - Accent2" xfId="202" builtinId="34" customBuiltin="1"/>
    <cellStyle name="20% - Accent2 2" xfId="203" xr:uid="{00000000-0005-0000-0000-0000CA000000}"/>
    <cellStyle name="20% - Accent2 3" xfId="204" xr:uid="{00000000-0005-0000-0000-0000CB000000}"/>
    <cellStyle name="20% - Accent2 4" xfId="205" xr:uid="{00000000-0005-0000-0000-0000CC000000}"/>
    <cellStyle name="20% - Accent2 5" xfId="206" xr:uid="{00000000-0005-0000-0000-0000CD000000}"/>
    <cellStyle name="20% - Accent2 6" xfId="207" xr:uid="{00000000-0005-0000-0000-0000CE000000}"/>
    <cellStyle name="20% - Accent2 7" xfId="208" xr:uid="{00000000-0005-0000-0000-0000CF000000}"/>
    <cellStyle name="20% - Accent3" xfId="209" builtinId="38" customBuiltin="1"/>
    <cellStyle name="20% - Accent3 2" xfId="210" xr:uid="{00000000-0005-0000-0000-0000D1000000}"/>
    <cellStyle name="20% - Accent3 3" xfId="211" xr:uid="{00000000-0005-0000-0000-0000D2000000}"/>
    <cellStyle name="20% - Accent3 4" xfId="212" xr:uid="{00000000-0005-0000-0000-0000D3000000}"/>
    <cellStyle name="20% - Accent3 5" xfId="213" xr:uid="{00000000-0005-0000-0000-0000D4000000}"/>
    <cellStyle name="20% - Accent3 6" xfId="214" xr:uid="{00000000-0005-0000-0000-0000D5000000}"/>
    <cellStyle name="20% - Accent3 7" xfId="215" xr:uid="{00000000-0005-0000-0000-0000D6000000}"/>
    <cellStyle name="20% - Accent4" xfId="216" builtinId="42" customBuiltin="1"/>
    <cellStyle name="20% - Accent4 2" xfId="217" xr:uid="{00000000-0005-0000-0000-0000D8000000}"/>
    <cellStyle name="20% - Accent4 3" xfId="218" xr:uid="{00000000-0005-0000-0000-0000D9000000}"/>
    <cellStyle name="20% - Accent4 4" xfId="219" xr:uid="{00000000-0005-0000-0000-0000DA000000}"/>
    <cellStyle name="20% - Accent4 5" xfId="220" xr:uid="{00000000-0005-0000-0000-0000DB000000}"/>
    <cellStyle name="20% - Accent4 6" xfId="221" xr:uid="{00000000-0005-0000-0000-0000DC000000}"/>
    <cellStyle name="20% - Accent4 7" xfId="222" xr:uid="{00000000-0005-0000-0000-0000DD000000}"/>
    <cellStyle name="20% - Accent5" xfId="223" builtinId="46" customBuiltin="1"/>
    <cellStyle name="20% - Accent5 2" xfId="224" xr:uid="{00000000-0005-0000-0000-0000DF000000}"/>
    <cellStyle name="20% - Accent5 3" xfId="225" xr:uid="{00000000-0005-0000-0000-0000E0000000}"/>
    <cellStyle name="20% - Accent5 4" xfId="226" xr:uid="{00000000-0005-0000-0000-0000E1000000}"/>
    <cellStyle name="20% - Accent5 5" xfId="227" xr:uid="{00000000-0005-0000-0000-0000E2000000}"/>
    <cellStyle name="20% - Accent5 6" xfId="228" xr:uid="{00000000-0005-0000-0000-0000E3000000}"/>
    <cellStyle name="20% - Accent5 7" xfId="229" xr:uid="{00000000-0005-0000-0000-0000E4000000}"/>
    <cellStyle name="20% - Accent6" xfId="230" builtinId="50" customBuiltin="1"/>
    <cellStyle name="20% - Accent6 2" xfId="231" xr:uid="{00000000-0005-0000-0000-0000E6000000}"/>
    <cellStyle name="20% - Accent6 3" xfId="232" xr:uid="{00000000-0005-0000-0000-0000E7000000}"/>
    <cellStyle name="20% - Accent6 4" xfId="233" xr:uid="{00000000-0005-0000-0000-0000E8000000}"/>
    <cellStyle name="20% - Accent6 5" xfId="234" xr:uid="{00000000-0005-0000-0000-0000E9000000}"/>
    <cellStyle name="20% - Accent6 6" xfId="235" xr:uid="{00000000-0005-0000-0000-0000EA000000}"/>
    <cellStyle name="20% - Accent6 7" xfId="236" xr:uid="{00000000-0005-0000-0000-0000EB000000}"/>
    <cellStyle name="20% - Colore 1" xfId="237" xr:uid="{00000000-0005-0000-0000-0000EC000000}"/>
    <cellStyle name="20% - Colore 2" xfId="238" xr:uid="{00000000-0005-0000-0000-0000ED000000}"/>
    <cellStyle name="20% - Colore 3" xfId="239" xr:uid="{00000000-0005-0000-0000-0000EE000000}"/>
    <cellStyle name="20% - Colore 4" xfId="240" xr:uid="{00000000-0005-0000-0000-0000EF000000}"/>
    <cellStyle name="20% - Colore 5" xfId="241" xr:uid="{00000000-0005-0000-0000-0000F0000000}"/>
    <cellStyle name="20% - Colore 6" xfId="242" xr:uid="{00000000-0005-0000-0000-0000F1000000}"/>
    <cellStyle name="40 % - Markeringsfarve1 2" xfId="243" xr:uid="{00000000-0005-0000-0000-0000F2000000}"/>
    <cellStyle name="40 % - Markeringsfarve1 2 2" xfId="244" xr:uid="{00000000-0005-0000-0000-0000F3000000}"/>
    <cellStyle name="40 % - Markeringsfarve1 2 2 2" xfId="245" xr:uid="{00000000-0005-0000-0000-0000F4000000}"/>
    <cellStyle name="40 % - Markeringsfarve1 2 2 2 2" xfId="246" xr:uid="{00000000-0005-0000-0000-0000F5000000}"/>
    <cellStyle name="40 % - Markeringsfarve1 2 2 3" xfId="247" xr:uid="{00000000-0005-0000-0000-0000F6000000}"/>
    <cellStyle name="40 % - Markeringsfarve1 2 3" xfId="248" xr:uid="{00000000-0005-0000-0000-0000F7000000}"/>
    <cellStyle name="40 % - Markeringsfarve1 2 3 2" xfId="249" xr:uid="{00000000-0005-0000-0000-0000F8000000}"/>
    <cellStyle name="40 % - Markeringsfarve1 2 3 2 2" xfId="250" xr:uid="{00000000-0005-0000-0000-0000F9000000}"/>
    <cellStyle name="40 % - Markeringsfarve1 2 3 3" xfId="251" xr:uid="{00000000-0005-0000-0000-0000FA000000}"/>
    <cellStyle name="40 % - Markeringsfarve1 2 4" xfId="252" xr:uid="{00000000-0005-0000-0000-0000FB000000}"/>
    <cellStyle name="40 % - Markeringsfarve1 2 4 2" xfId="253" xr:uid="{00000000-0005-0000-0000-0000FC000000}"/>
    <cellStyle name="40 % - Markeringsfarve1 2 5" xfId="254" xr:uid="{00000000-0005-0000-0000-0000FD000000}"/>
    <cellStyle name="40 % - Markeringsfarve1 3" xfId="255" xr:uid="{00000000-0005-0000-0000-0000FE000000}"/>
    <cellStyle name="40 % - Markeringsfarve1 3 2" xfId="256" xr:uid="{00000000-0005-0000-0000-0000FF000000}"/>
    <cellStyle name="40 % - Markeringsfarve1 3 2 2" xfId="257" xr:uid="{00000000-0005-0000-0000-000000010000}"/>
    <cellStyle name="40 % - Markeringsfarve1 3 3" xfId="258" xr:uid="{00000000-0005-0000-0000-000001010000}"/>
    <cellStyle name="40 % - Markeringsfarve1 4" xfId="259" xr:uid="{00000000-0005-0000-0000-000002010000}"/>
    <cellStyle name="40 % - Markeringsfarve1 4 2" xfId="260" xr:uid="{00000000-0005-0000-0000-000003010000}"/>
    <cellStyle name="40 % - Markeringsfarve1 4 2 2" xfId="261" xr:uid="{00000000-0005-0000-0000-000004010000}"/>
    <cellStyle name="40 % - Markeringsfarve1 4 3" xfId="262" xr:uid="{00000000-0005-0000-0000-000005010000}"/>
    <cellStyle name="40 % - Markeringsfarve1 5" xfId="263" xr:uid="{00000000-0005-0000-0000-000006010000}"/>
    <cellStyle name="40 % - Markeringsfarve1 5 2" xfId="264" xr:uid="{00000000-0005-0000-0000-000007010000}"/>
    <cellStyle name="40 % - Markeringsfarve1 5 2 2" xfId="265" xr:uid="{00000000-0005-0000-0000-000008010000}"/>
    <cellStyle name="40 % - Markeringsfarve1 5 3" xfId="266" xr:uid="{00000000-0005-0000-0000-000009010000}"/>
    <cellStyle name="40 % - Markeringsfarve1 6" xfId="267" xr:uid="{00000000-0005-0000-0000-00000A010000}"/>
    <cellStyle name="40 % - Markeringsfarve1 6 2" xfId="268" xr:uid="{00000000-0005-0000-0000-00000B010000}"/>
    <cellStyle name="40 % - Markeringsfarve1 6 2 2" xfId="269" xr:uid="{00000000-0005-0000-0000-00000C010000}"/>
    <cellStyle name="40 % - Markeringsfarve1 6 3" xfId="270" xr:uid="{00000000-0005-0000-0000-00000D010000}"/>
    <cellStyle name="40 % - Markeringsfarve1 7" xfId="271" xr:uid="{00000000-0005-0000-0000-00000E010000}"/>
    <cellStyle name="40 % - Markeringsfarve1 7 2" xfId="272" xr:uid="{00000000-0005-0000-0000-00000F010000}"/>
    <cellStyle name="40 % - Markeringsfarve2 2" xfId="273" xr:uid="{00000000-0005-0000-0000-000010010000}"/>
    <cellStyle name="40 % - Markeringsfarve2 2 2" xfId="274" xr:uid="{00000000-0005-0000-0000-000011010000}"/>
    <cellStyle name="40 % - Markeringsfarve2 2 2 2" xfId="275" xr:uid="{00000000-0005-0000-0000-000012010000}"/>
    <cellStyle name="40 % - Markeringsfarve2 2 2 2 2" xfId="276" xr:uid="{00000000-0005-0000-0000-000013010000}"/>
    <cellStyle name="40 % - Markeringsfarve2 2 2 3" xfId="277" xr:uid="{00000000-0005-0000-0000-000014010000}"/>
    <cellStyle name="40 % - Markeringsfarve2 2 3" xfId="278" xr:uid="{00000000-0005-0000-0000-000015010000}"/>
    <cellStyle name="40 % - Markeringsfarve2 2 3 2" xfId="279" xr:uid="{00000000-0005-0000-0000-000016010000}"/>
    <cellStyle name="40 % - Markeringsfarve2 2 3 2 2" xfId="280" xr:uid="{00000000-0005-0000-0000-000017010000}"/>
    <cellStyle name="40 % - Markeringsfarve2 2 3 3" xfId="281" xr:uid="{00000000-0005-0000-0000-000018010000}"/>
    <cellStyle name="40 % - Markeringsfarve2 2 4" xfId="282" xr:uid="{00000000-0005-0000-0000-000019010000}"/>
    <cellStyle name="40 % - Markeringsfarve2 2 4 2" xfId="283" xr:uid="{00000000-0005-0000-0000-00001A010000}"/>
    <cellStyle name="40 % - Markeringsfarve2 2 5" xfId="284" xr:uid="{00000000-0005-0000-0000-00001B010000}"/>
    <cellStyle name="40 % - Markeringsfarve2 3" xfId="285" xr:uid="{00000000-0005-0000-0000-00001C010000}"/>
    <cellStyle name="40 % - Markeringsfarve2 3 2" xfId="286" xr:uid="{00000000-0005-0000-0000-00001D010000}"/>
    <cellStyle name="40 % - Markeringsfarve2 3 2 2" xfId="287" xr:uid="{00000000-0005-0000-0000-00001E010000}"/>
    <cellStyle name="40 % - Markeringsfarve2 3 3" xfId="288" xr:uid="{00000000-0005-0000-0000-00001F010000}"/>
    <cellStyle name="40 % - Markeringsfarve2 4" xfId="289" xr:uid="{00000000-0005-0000-0000-000020010000}"/>
    <cellStyle name="40 % - Markeringsfarve2 4 2" xfId="290" xr:uid="{00000000-0005-0000-0000-000021010000}"/>
    <cellStyle name="40 % - Markeringsfarve2 4 2 2" xfId="291" xr:uid="{00000000-0005-0000-0000-000022010000}"/>
    <cellStyle name="40 % - Markeringsfarve2 4 3" xfId="292" xr:uid="{00000000-0005-0000-0000-000023010000}"/>
    <cellStyle name="40 % - Markeringsfarve2 5" xfId="293" xr:uid="{00000000-0005-0000-0000-000024010000}"/>
    <cellStyle name="40 % - Markeringsfarve2 5 2" xfId="294" xr:uid="{00000000-0005-0000-0000-000025010000}"/>
    <cellStyle name="40 % - Markeringsfarve2 5 2 2" xfId="295" xr:uid="{00000000-0005-0000-0000-000026010000}"/>
    <cellStyle name="40 % - Markeringsfarve2 5 3" xfId="296" xr:uid="{00000000-0005-0000-0000-000027010000}"/>
    <cellStyle name="40 % - Markeringsfarve2 6" xfId="297" xr:uid="{00000000-0005-0000-0000-000028010000}"/>
    <cellStyle name="40 % - Markeringsfarve2 6 2" xfId="298" xr:uid="{00000000-0005-0000-0000-000029010000}"/>
    <cellStyle name="40 % - Markeringsfarve2 6 2 2" xfId="299" xr:uid="{00000000-0005-0000-0000-00002A010000}"/>
    <cellStyle name="40 % - Markeringsfarve2 6 3" xfId="300" xr:uid="{00000000-0005-0000-0000-00002B010000}"/>
    <cellStyle name="40 % - Markeringsfarve2 7" xfId="301" xr:uid="{00000000-0005-0000-0000-00002C010000}"/>
    <cellStyle name="40 % - Markeringsfarve2 7 2" xfId="302" xr:uid="{00000000-0005-0000-0000-00002D010000}"/>
    <cellStyle name="40 % - Markeringsfarve3 2" xfId="303" xr:uid="{00000000-0005-0000-0000-00002E010000}"/>
    <cellStyle name="40 % - Markeringsfarve3 2 2" xfId="304" xr:uid="{00000000-0005-0000-0000-00002F010000}"/>
    <cellStyle name="40 % - Markeringsfarve3 2 2 2" xfId="305" xr:uid="{00000000-0005-0000-0000-000030010000}"/>
    <cellStyle name="40 % - Markeringsfarve3 2 2 2 2" xfId="306" xr:uid="{00000000-0005-0000-0000-000031010000}"/>
    <cellStyle name="40 % - Markeringsfarve3 2 2 3" xfId="307" xr:uid="{00000000-0005-0000-0000-000032010000}"/>
    <cellStyle name="40 % - Markeringsfarve3 2 3" xfId="308" xr:uid="{00000000-0005-0000-0000-000033010000}"/>
    <cellStyle name="40 % - Markeringsfarve3 2 3 2" xfId="309" xr:uid="{00000000-0005-0000-0000-000034010000}"/>
    <cellStyle name="40 % - Markeringsfarve3 2 3 2 2" xfId="310" xr:uid="{00000000-0005-0000-0000-000035010000}"/>
    <cellStyle name="40 % - Markeringsfarve3 2 3 3" xfId="311" xr:uid="{00000000-0005-0000-0000-000036010000}"/>
    <cellStyle name="40 % - Markeringsfarve3 2 4" xfId="312" xr:uid="{00000000-0005-0000-0000-000037010000}"/>
    <cellStyle name="40 % - Markeringsfarve3 2 4 2" xfId="313" xr:uid="{00000000-0005-0000-0000-000038010000}"/>
    <cellStyle name="40 % - Markeringsfarve3 2 5" xfId="314" xr:uid="{00000000-0005-0000-0000-000039010000}"/>
    <cellStyle name="40 % - Markeringsfarve3 3" xfId="315" xr:uid="{00000000-0005-0000-0000-00003A010000}"/>
    <cellStyle name="40 % - Markeringsfarve3 3 2" xfId="316" xr:uid="{00000000-0005-0000-0000-00003B010000}"/>
    <cellStyle name="40 % - Markeringsfarve3 3 2 2" xfId="317" xr:uid="{00000000-0005-0000-0000-00003C010000}"/>
    <cellStyle name="40 % - Markeringsfarve3 3 3" xfId="318" xr:uid="{00000000-0005-0000-0000-00003D010000}"/>
    <cellStyle name="40 % - Markeringsfarve3 4" xfId="319" xr:uid="{00000000-0005-0000-0000-00003E010000}"/>
    <cellStyle name="40 % - Markeringsfarve3 4 2" xfId="320" xr:uid="{00000000-0005-0000-0000-00003F010000}"/>
    <cellStyle name="40 % - Markeringsfarve3 4 2 2" xfId="321" xr:uid="{00000000-0005-0000-0000-000040010000}"/>
    <cellStyle name="40 % - Markeringsfarve3 4 3" xfId="322" xr:uid="{00000000-0005-0000-0000-000041010000}"/>
    <cellStyle name="40 % - Markeringsfarve3 5" xfId="323" xr:uid="{00000000-0005-0000-0000-000042010000}"/>
    <cellStyle name="40 % - Markeringsfarve3 5 2" xfId="324" xr:uid="{00000000-0005-0000-0000-000043010000}"/>
    <cellStyle name="40 % - Markeringsfarve3 5 2 2" xfId="325" xr:uid="{00000000-0005-0000-0000-000044010000}"/>
    <cellStyle name="40 % - Markeringsfarve3 5 3" xfId="326" xr:uid="{00000000-0005-0000-0000-000045010000}"/>
    <cellStyle name="40 % - Markeringsfarve3 6" xfId="327" xr:uid="{00000000-0005-0000-0000-000046010000}"/>
    <cellStyle name="40 % - Markeringsfarve3 6 2" xfId="328" xr:uid="{00000000-0005-0000-0000-000047010000}"/>
    <cellStyle name="40 % - Markeringsfarve3 6 2 2" xfId="329" xr:uid="{00000000-0005-0000-0000-000048010000}"/>
    <cellStyle name="40 % - Markeringsfarve3 6 3" xfId="330" xr:uid="{00000000-0005-0000-0000-000049010000}"/>
    <cellStyle name="40 % - Markeringsfarve3 7" xfId="331" xr:uid="{00000000-0005-0000-0000-00004A010000}"/>
    <cellStyle name="40 % - Markeringsfarve3 7 2" xfId="332" xr:uid="{00000000-0005-0000-0000-00004B010000}"/>
    <cellStyle name="40 % - Markeringsfarve4 2" xfId="333" xr:uid="{00000000-0005-0000-0000-00004C010000}"/>
    <cellStyle name="40 % - Markeringsfarve4 2 2" xfId="334" xr:uid="{00000000-0005-0000-0000-00004D010000}"/>
    <cellStyle name="40 % - Markeringsfarve4 2 2 2" xfId="335" xr:uid="{00000000-0005-0000-0000-00004E010000}"/>
    <cellStyle name="40 % - Markeringsfarve4 2 2 2 2" xfId="336" xr:uid="{00000000-0005-0000-0000-00004F010000}"/>
    <cellStyle name="40 % - Markeringsfarve4 2 2 3" xfId="337" xr:uid="{00000000-0005-0000-0000-000050010000}"/>
    <cellStyle name="40 % - Markeringsfarve4 2 3" xfId="338" xr:uid="{00000000-0005-0000-0000-000051010000}"/>
    <cellStyle name="40 % - Markeringsfarve4 2 3 2" xfId="339" xr:uid="{00000000-0005-0000-0000-000052010000}"/>
    <cellStyle name="40 % - Markeringsfarve4 2 3 2 2" xfId="340" xr:uid="{00000000-0005-0000-0000-000053010000}"/>
    <cellStyle name="40 % - Markeringsfarve4 2 3 3" xfId="341" xr:uid="{00000000-0005-0000-0000-000054010000}"/>
    <cellStyle name="40 % - Markeringsfarve4 2 4" xfId="342" xr:uid="{00000000-0005-0000-0000-000055010000}"/>
    <cellStyle name="40 % - Markeringsfarve4 2 4 2" xfId="343" xr:uid="{00000000-0005-0000-0000-000056010000}"/>
    <cellStyle name="40 % - Markeringsfarve4 2 5" xfId="344" xr:uid="{00000000-0005-0000-0000-000057010000}"/>
    <cellStyle name="40 % - Markeringsfarve4 3" xfId="345" xr:uid="{00000000-0005-0000-0000-000058010000}"/>
    <cellStyle name="40 % - Markeringsfarve4 3 2" xfId="346" xr:uid="{00000000-0005-0000-0000-000059010000}"/>
    <cellStyle name="40 % - Markeringsfarve4 3 2 2" xfId="347" xr:uid="{00000000-0005-0000-0000-00005A010000}"/>
    <cellStyle name="40 % - Markeringsfarve4 3 3" xfId="348" xr:uid="{00000000-0005-0000-0000-00005B010000}"/>
    <cellStyle name="40 % - Markeringsfarve4 4" xfId="349" xr:uid="{00000000-0005-0000-0000-00005C010000}"/>
    <cellStyle name="40 % - Markeringsfarve4 4 2" xfId="350" xr:uid="{00000000-0005-0000-0000-00005D010000}"/>
    <cellStyle name="40 % - Markeringsfarve4 4 2 2" xfId="351" xr:uid="{00000000-0005-0000-0000-00005E010000}"/>
    <cellStyle name="40 % - Markeringsfarve4 4 3" xfId="352" xr:uid="{00000000-0005-0000-0000-00005F010000}"/>
    <cellStyle name="40 % - Markeringsfarve4 5" xfId="353" xr:uid="{00000000-0005-0000-0000-000060010000}"/>
    <cellStyle name="40 % - Markeringsfarve4 5 2" xfId="354" xr:uid="{00000000-0005-0000-0000-000061010000}"/>
    <cellStyle name="40 % - Markeringsfarve4 5 2 2" xfId="355" xr:uid="{00000000-0005-0000-0000-000062010000}"/>
    <cellStyle name="40 % - Markeringsfarve4 5 3" xfId="356" xr:uid="{00000000-0005-0000-0000-000063010000}"/>
    <cellStyle name="40 % - Markeringsfarve4 6" xfId="357" xr:uid="{00000000-0005-0000-0000-000064010000}"/>
    <cellStyle name="40 % - Markeringsfarve4 6 2" xfId="358" xr:uid="{00000000-0005-0000-0000-000065010000}"/>
    <cellStyle name="40 % - Markeringsfarve4 6 2 2" xfId="359" xr:uid="{00000000-0005-0000-0000-000066010000}"/>
    <cellStyle name="40 % - Markeringsfarve4 6 3" xfId="360" xr:uid="{00000000-0005-0000-0000-000067010000}"/>
    <cellStyle name="40 % - Markeringsfarve4 7" xfId="361" xr:uid="{00000000-0005-0000-0000-000068010000}"/>
    <cellStyle name="40 % - Markeringsfarve4 7 2" xfId="362" xr:uid="{00000000-0005-0000-0000-000069010000}"/>
    <cellStyle name="40 % - Markeringsfarve5 2" xfId="363" xr:uid="{00000000-0005-0000-0000-00006A010000}"/>
    <cellStyle name="40 % - Markeringsfarve5 2 2" xfId="364" xr:uid="{00000000-0005-0000-0000-00006B010000}"/>
    <cellStyle name="40 % - Markeringsfarve5 2 2 2" xfId="365" xr:uid="{00000000-0005-0000-0000-00006C010000}"/>
    <cellStyle name="40 % - Markeringsfarve5 2 2 2 2" xfId="366" xr:uid="{00000000-0005-0000-0000-00006D010000}"/>
    <cellStyle name="40 % - Markeringsfarve5 2 2 3" xfId="367" xr:uid="{00000000-0005-0000-0000-00006E010000}"/>
    <cellStyle name="40 % - Markeringsfarve5 2 3" xfId="368" xr:uid="{00000000-0005-0000-0000-00006F010000}"/>
    <cellStyle name="40 % - Markeringsfarve5 2 3 2" xfId="369" xr:uid="{00000000-0005-0000-0000-000070010000}"/>
    <cellStyle name="40 % - Markeringsfarve5 2 3 2 2" xfId="370" xr:uid="{00000000-0005-0000-0000-000071010000}"/>
    <cellStyle name="40 % - Markeringsfarve5 2 3 3" xfId="371" xr:uid="{00000000-0005-0000-0000-000072010000}"/>
    <cellStyle name="40 % - Markeringsfarve5 2 4" xfId="372" xr:uid="{00000000-0005-0000-0000-000073010000}"/>
    <cellStyle name="40 % - Markeringsfarve5 2 4 2" xfId="373" xr:uid="{00000000-0005-0000-0000-000074010000}"/>
    <cellStyle name="40 % - Markeringsfarve5 2 5" xfId="374" xr:uid="{00000000-0005-0000-0000-000075010000}"/>
    <cellStyle name="40 % - Markeringsfarve5 3" xfId="375" xr:uid="{00000000-0005-0000-0000-000076010000}"/>
    <cellStyle name="40 % - Markeringsfarve5 3 2" xfId="376" xr:uid="{00000000-0005-0000-0000-000077010000}"/>
    <cellStyle name="40 % - Markeringsfarve5 3 2 2" xfId="377" xr:uid="{00000000-0005-0000-0000-000078010000}"/>
    <cellStyle name="40 % - Markeringsfarve5 3 3" xfId="378" xr:uid="{00000000-0005-0000-0000-000079010000}"/>
    <cellStyle name="40 % - Markeringsfarve5 4" xfId="379" xr:uid="{00000000-0005-0000-0000-00007A010000}"/>
    <cellStyle name="40 % - Markeringsfarve5 4 2" xfId="380" xr:uid="{00000000-0005-0000-0000-00007B010000}"/>
    <cellStyle name="40 % - Markeringsfarve5 4 2 2" xfId="381" xr:uid="{00000000-0005-0000-0000-00007C010000}"/>
    <cellStyle name="40 % - Markeringsfarve5 4 3" xfId="382" xr:uid="{00000000-0005-0000-0000-00007D010000}"/>
    <cellStyle name="40 % - Markeringsfarve5 5" xfId="383" xr:uid="{00000000-0005-0000-0000-00007E010000}"/>
    <cellStyle name="40 % - Markeringsfarve5 5 2" xfId="384" xr:uid="{00000000-0005-0000-0000-00007F010000}"/>
    <cellStyle name="40 % - Markeringsfarve5 5 2 2" xfId="385" xr:uid="{00000000-0005-0000-0000-000080010000}"/>
    <cellStyle name="40 % - Markeringsfarve5 5 3" xfId="386" xr:uid="{00000000-0005-0000-0000-000081010000}"/>
    <cellStyle name="40 % - Markeringsfarve5 6" xfId="387" xr:uid="{00000000-0005-0000-0000-000082010000}"/>
    <cellStyle name="40 % - Markeringsfarve5 6 2" xfId="388" xr:uid="{00000000-0005-0000-0000-000083010000}"/>
    <cellStyle name="40 % - Markeringsfarve5 6 2 2" xfId="389" xr:uid="{00000000-0005-0000-0000-000084010000}"/>
    <cellStyle name="40 % - Markeringsfarve5 6 3" xfId="390" xr:uid="{00000000-0005-0000-0000-000085010000}"/>
    <cellStyle name="40 % - Markeringsfarve5 7" xfId="391" xr:uid="{00000000-0005-0000-0000-000086010000}"/>
    <cellStyle name="40 % - Markeringsfarve5 7 2" xfId="392" xr:uid="{00000000-0005-0000-0000-000087010000}"/>
    <cellStyle name="40 % - Markeringsfarve6 2" xfId="393" xr:uid="{00000000-0005-0000-0000-000088010000}"/>
    <cellStyle name="40 % - Markeringsfarve6 2 2" xfId="394" xr:uid="{00000000-0005-0000-0000-000089010000}"/>
    <cellStyle name="40 % - Markeringsfarve6 2 2 2" xfId="395" xr:uid="{00000000-0005-0000-0000-00008A010000}"/>
    <cellStyle name="40 % - Markeringsfarve6 2 2 2 2" xfId="396" xr:uid="{00000000-0005-0000-0000-00008B010000}"/>
    <cellStyle name="40 % - Markeringsfarve6 2 2 3" xfId="397" xr:uid="{00000000-0005-0000-0000-00008C010000}"/>
    <cellStyle name="40 % - Markeringsfarve6 2 3" xfId="398" xr:uid="{00000000-0005-0000-0000-00008D010000}"/>
    <cellStyle name="40 % - Markeringsfarve6 2 3 2" xfId="399" xr:uid="{00000000-0005-0000-0000-00008E010000}"/>
    <cellStyle name="40 % - Markeringsfarve6 2 3 2 2" xfId="400" xr:uid="{00000000-0005-0000-0000-00008F010000}"/>
    <cellStyle name="40 % - Markeringsfarve6 2 3 3" xfId="401" xr:uid="{00000000-0005-0000-0000-000090010000}"/>
    <cellStyle name="40 % - Markeringsfarve6 2 4" xfId="402" xr:uid="{00000000-0005-0000-0000-000091010000}"/>
    <cellStyle name="40 % - Markeringsfarve6 2 4 2" xfId="403" xr:uid="{00000000-0005-0000-0000-000092010000}"/>
    <cellStyle name="40 % - Markeringsfarve6 2 5" xfId="404" xr:uid="{00000000-0005-0000-0000-000093010000}"/>
    <cellStyle name="40 % - Markeringsfarve6 3" xfId="405" xr:uid="{00000000-0005-0000-0000-000094010000}"/>
    <cellStyle name="40 % - Markeringsfarve6 3 2" xfId="406" xr:uid="{00000000-0005-0000-0000-000095010000}"/>
    <cellStyle name="40 % - Markeringsfarve6 3 2 2" xfId="407" xr:uid="{00000000-0005-0000-0000-000096010000}"/>
    <cellStyle name="40 % - Markeringsfarve6 3 3" xfId="408" xr:uid="{00000000-0005-0000-0000-000097010000}"/>
    <cellStyle name="40 % - Markeringsfarve6 4" xfId="409" xr:uid="{00000000-0005-0000-0000-000098010000}"/>
    <cellStyle name="40 % - Markeringsfarve6 4 2" xfId="410" xr:uid="{00000000-0005-0000-0000-000099010000}"/>
    <cellStyle name="40 % - Markeringsfarve6 4 2 2" xfId="411" xr:uid="{00000000-0005-0000-0000-00009A010000}"/>
    <cellStyle name="40 % - Markeringsfarve6 4 3" xfId="412" xr:uid="{00000000-0005-0000-0000-00009B010000}"/>
    <cellStyle name="40 % - Markeringsfarve6 5" xfId="413" xr:uid="{00000000-0005-0000-0000-00009C010000}"/>
    <cellStyle name="40 % - Markeringsfarve6 5 2" xfId="414" xr:uid="{00000000-0005-0000-0000-00009D010000}"/>
    <cellStyle name="40 % - Markeringsfarve6 5 2 2" xfId="415" xr:uid="{00000000-0005-0000-0000-00009E010000}"/>
    <cellStyle name="40 % - Markeringsfarve6 5 3" xfId="416" xr:uid="{00000000-0005-0000-0000-00009F010000}"/>
    <cellStyle name="40 % - Markeringsfarve6 6" xfId="417" xr:uid="{00000000-0005-0000-0000-0000A0010000}"/>
    <cellStyle name="40 % - Markeringsfarve6 6 2" xfId="418" xr:uid="{00000000-0005-0000-0000-0000A1010000}"/>
    <cellStyle name="40 % - Markeringsfarve6 6 2 2" xfId="419" xr:uid="{00000000-0005-0000-0000-0000A2010000}"/>
    <cellStyle name="40 % - Markeringsfarve6 6 3" xfId="420" xr:uid="{00000000-0005-0000-0000-0000A3010000}"/>
    <cellStyle name="40 % - Markeringsfarve6 7" xfId="421" xr:uid="{00000000-0005-0000-0000-0000A4010000}"/>
    <cellStyle name="40 % - Markeringsfarve6 7 2" xfId="422" xr:uid="{00000000-0005-0000-0000-0000A5010000}"/>
    <cellStyle name="40% - Accent1" xfId="423" builtinId="31" customBuiltin="1"/>
    <cellStyle name="40% - Accent1 2" xfId="424" xr:uid="{00000000-0005-0000-0000-0000A7010000}"/>
    <cellStyle name="40% - Accent1 3" xfId="425" xr:uid="{00000000-0005-0000-0000-0000A8010000}"/>
    <cellStyle name="40% - Accent1 4" xfId="426" xr:uid="{00000000-0005-0000-0000-0000A9010000}"/>
    <cellStyle name="40% - Accent1 5" xfId="427" xr:uid="{00000000-0005-0000-0000-0000AA010000}"/>
    <cellStyle name="40% - Accent1 6" xfId="428" xr:uid="{00000000-0005-0000-0000-0000AB010000}"/>
    <cellStyle name="40% - Accent1 7" xfId="429" xr:uid="{00000000-0005-0000-0000-0000AC010000}"/>
    <cellStyle name="40% - Accent2" xfId="430" builtinId="35" customBuiltin="1"/>
    <cellStyle name="40% - Accent2 2" xfId="431" xr:uid="{00000000-0005-0000-0000-0000AE010000}"/>
    <cellStyle name="40% - Accent2 3" xfId="432" xr:uid="{00000000-0005-0000-0000-0000AF010000}"/>
    <cellStyle name="40% - Accent2 4" xfId="433" xr:uid="{00000000-0005-0000-0000-0000B0010000}"/>
    <cellStyle name="40% - Accent2 5" xfId="434" xr:uid="{00000000-0005-0000-0000-0000B1010000}"/>
    <cellStyle name="40% - Accent2 6" xfId="435" xr:uid="{00000000-0005-0000-0000-0000B2010000}"/>
    <cellStyle name="40% - Accent2 7" xfId="436" xr:uid="{00000000-0005-0000-0000-0000B3010000}"/>
    <cellStyle name="40% - Accent3" xfId="437" builtinId="39" customBuiltin="1"/>
    <cellStyle name="40% - Accent3 2" xfId="438" xr:uid="{00000000-0005-0000-0000-0000B5010000}"/>
    <cellStyle name="40% - Accent3 3" xfId="439" xr:uid="{00000000-0005-0000-0000-0000B6010000}"/>
    <cellStyle name="40% - Accent3 4" xfId="440" xr:uid="{00000000-0005-0000-0000-0000B7010000}"/>
    <cellStyle name="40% - Accent3 5" xfId="441" xr:uid="{00000000-0005-0000-0000-0000B8010000}"/>
    <cellStyle name="40% - Accent3 6" xfId="442" xr:uid="{00000000-0005-0000-0000-0000B9010000}"/>
    <cellStyle name="40% - Accent3 7" xfId="443" xr:uid="{00000000-0005-0000-0000-0000BA010000}"/>
    <cellStyle name="40% - Accent4" xfId="444" builtinId="43" customBuiltin="1"/>
    <cellStyle name="40% - Accent4 2" xfId="445" xr:uid="{00000000-0005-0000-0000-0000BC010000}"/>
    <cellStyle name="40% - Accent4 3" xfId="446" xr:uid="{00000000-0005-0000-0000-0000BD010000}"/>
    <cellStyle name="40% - Accent4 4" xfId="447" xr:uid="{00000000-0005-0000-0000-0000BE010000}"/>
    <cellStyle name="40% - Accent4 5" xfId="448" xr:uid="{00000000-0005-0000-0000-0000BF010000}"/>
    <cellStyle name="40% - Accent4 6" xfId="449" xr:uid="{00000000-0005-0000-0000-0000C0010000}"/>
    <cellStyle name="40% - Accent4 7" xfId="450" xr:uid="{00000000-0005-0000-0000-0000C1010000}"/>
    <cellStyle name="40% - Accent5" xfId="451" builtinId="47" customBuiltin="1"/>
    <cellStyle name="40% - Accent5 2" xfId="452" xr:uid="{00000000-0005-0000-0000-0000C3010000}"/>
    <cellStyle name="40% - Accent5 3" xfId="453" xr:uid="{00000000-0005-0000-0000-0000C4010000}"/>
    <cellStyle name="40% - Accent5 4" xfId="454" xr:uid="{00000000-0005-0000-0000-0000C5010000}"/>
    <cellStyle name="40% - Accent5 5" xfId="455" xr:uid="{00000000-0005-0000-0000-0000C6010000}"/>
    <cellStyle name="40% - Accent5 6" xfId="456" xr:uid="{00000000-0005-0000-0000-0000C7010000}"/>
    <cellStyle name="40% - Accent5 7" xfId="457" xr:uid="{00000000-0005-0000-0000-0000C8010000}"/>
    <cellStyle name="40% - Accent6" xfId="458" builtinId="51" customBuiltin="1"/>
    <cellStyle name="40% - Accent6 2" xfId="459" xr:uid="{00000000-0005-0000-0000-0000CA010000}"/>
    <cellStyle name="40% - Accent6 3" xfId="460" xr:uid="{00000000-0005-0000-0000-0000CB010000}"/>
    <cellStyle name="40% - Accent6 4" xfId="461" xr:uid="{00000000-0005-0000-0000-0000CC010000}"/>
    <cellStyle name="40% - Accent6 5" xfId="462" xr:uid="{00000000-0005-0000-0000-0000CD010000}"/>
    <cellStyle name="40% - Accent6 6" xfId="463" xr:uid="{00000000-0005-0000-0000-0000CE010000}"/>
    <cellStyle name="40% - Accent6 7" xfId="464" xr:uid="{00000000-0005-0000-0000-0000CF010000}"/>
    <cellStyle name="40% - Colore 1" xfId="465" xr:uid="{00000000-0005-0000-0000-0000D0010000}"/>
    <cellStyle name="40% - Colore 2" xfId="466" xr:uid="{00000000-0005-0000-0000-0000D1010000}"/>
    <cellStyle name="40% - Colore 3" xfId="467" xr:uid="{00000000-0005-0000-0000-0000D2010000}"/>
    <cellStyle name="40% - Colore 4" xfId="468" xr:uid="{00000000-0005-0000-0000-0000D3010000}"/>
    <cellStyle name="40% - Colore 5" xfId="469" xr:uid="{00000000-0005-0000-0000-0000D4010000}"/>
    <cellStyle name="40% - Colore 6" xfId="470" xr:uid="{00000000-0005-0000-0000-0000D5010000}"/>
    <cellStyle name="5x indented GHG Textfiels" xfId="471" xr:uid="{00000000-0005-0000-0000-0000D6010000}"/>
    <cellStyle name="5x indented GHG Textfiels 2" xfId="472" xr:uid="{00000000-0005-0000-0000-0000D7010000}"/>
    <cellStyle name="5x indented GHG Textfiels 2 2" xfId="473" xr:uid="{00000000-0005-0000-0000-0000D8010000}"/>
    <cellStyle name="5x indented GHG Textfiels 3" xfId="474" xr:uid="{00000000-0005-0000-0000-0000D9010000}"/>
    <cellStyle name="60% - Accent1" xfId="475" builtinId="32" customBuiltin="1"/>
    <cellStyle name="60% - Accent1 2" xfId="476" xr:uid="{00000000-0005-0000-0000-0000DB010000}"/>
    <cellStyle name="60% - Accent2" xfId="477" builtinId="36" customBuiltin="1"/>
    <cellStyle name="60% - Accent2 2" xfId="478" xr:uid="{00000000-0005-0000-0000-0000DD010000}"/>
    <cellStyle name="60% - Accent3" xfId="479" builtinId="40" customBuiltin="1"/>
    <cellStyle name="60% - Accent3 2" xfId="480" xr:uid="{00000000-0005-0000-0000-0000DF010000}"/>
    <cellStyle name="60% - Accent4" xfId="481" builtinId="44" customBuiltin="1"/>
    <cellStyle name="60% - Accent4 2" xfId="482" xr:uid="{00000000-0005-0000-0000-0000E1010000}"/>
    <cellStyle name="60% - Accent5" xfId="483" builtinId="48" customBuiltin="1"/>
    <cellStyle name="60% - Accent5 2" xfId="484" xr:uid="{00000000-0005-0000-0000-0000E3010000}"/>
    <cellStyle name="60% - Accent6" xfId="485" builtinId="52" customBuiltin="1"/>
    <cellStyle name="60% - Accent6 2" xfId="486" xr:uid="{00000000-0005-0000-0000-0000E5010000}"/>
    <cellStyle name="60% - Colore 1" xfId="487" xr:uid="{00000000-0005-0000-0000-0000E6010000}"/>
    <cellStyle name="60% - Colore 2" xfId="488" xr:uid="{00000000-0005-0000-0000-0000E7010000}"/>
    <cellStyle name="60% - Colore 3" xfId="489" xr:uid="{00000000-0005-0000-0000-0000E8010000}"/>
    <cellStyle name="60% - Colore 4" xfId="490" xr:uid="{00000000-0005-0000-0000-0000E9010000}"/>
    <cellStyle name="60% - Colore 5" xfId="491" xr:uid="{00000000-0005-0000-0000-0000EA010000}"/>
    <cellStyle name="60% - Colore 6" xfId="492" xr:uid="{00000000-0005-0000-0000-0000EB010000}"/>
    <cellStyle name="Accent1" xfId="493" builtinId="29" customBuiltin="1"/>
    <cellStyle name="Accent1 2" xfId="494" xr:uid="{00000000-0005-0000-0000-0000ED010000}"/>
    <cellStyle name="Accent2" xfId="495" builtinId="33" customBuiltin="1"/>
    <cellStyle name="Accent2 2" xfId="496" xr:uid="{00000000-0005-0000-0000-0000EF010000}"/>
    <cellStyle name="Accent3" xfId="497" builtinId="37" customBuiltin="1"/>
    <cellStyle name="Accent3 2" xfId="498" xr:uid="{00000000-0005-0000-0000-0000F1010000}"/>
    <cellStyle name="Accent4" xfId="499" builtinId="41" customBuiltin="1"/>
    <cellStyle name="Accent4 2" xfId="500" xr:uid="{00000000-0005-0000-0000-0000F3010000}"/>
    <cellStyle name="Accent5" xfId="501" builtinId="45" customBuiltin="1"/>
    <cellStyle name="Accent5 2" xfId="502" xr:uid="{00000000-0005-0000-0000-0000F5010000}"/>
    <cellStyle name="Accent6" xfId="503" builtinId="49" customBuiltin="1"/>
    <cellStyle name="Accent6 2" xfId="504" xr:uid="{00000000-0005-0000-0000-0000F7010000}"/>
    <cellStyle name="AggOrange_CRFReport-template" xfId="505" xr:uid="{00000000-0005-0000-0000-0000F8010000}"/>
    <cellStyle name="AggOrange9_CRFReport-template" xfId="506" xr:uid="{00000000-0005-0000-0000-0000F9010000}"/>
    <cellStyle name="Background" xfId="507" xr:uid="{00000000-0005-0000-0000-0000FA010000}"/>
    <cellStyle name="Bad" xfId="508" builtinId="27" customBuiltin="1"/>
    <cellStyle name="Bad 2" xfId="509" xr:uid="{00000000-0005-0000-0000-0000FC010000}"/>
    <cellStyle name="Bad 2 2" xfId="510" xr:uid="{00000000-0005-0000-0000-0000FD010000}"/>
    <cellStyle name="Bad 3" xfId="511" xr:uid="{00000000-0005-0000-0000-0000FE010000}"/>
    <cellStyle name="Bemærk! 2" xfId="512" xr:uid="{00000000-0005-0000-0000-0000FF010000}"/>
    <cellStyle name="Bemærk! 2 10" xfId="513" xr:uid="{00000000-0005-0000-0000-000000020000}"/>
    <cellStyle name="Bemærk! 2 2" xfId="514" xr:uid="{00000000-0005-0000-0000-000001020000}"/>
    <cellStyle name="Bemærk! 2 2 2" xfId="515" xr:uid="{00000000-0005-0000-0000-000002020000}"/>
    <cellStyle name="Bemærk! 2 2 2 2" xfId="516" xr:uid="{00000000-0005-0000-0000-000003020000}"/>
    <cellStyle name="Bemærk! 2 2 2 2 2" xfId="517" xr:uid="{00000000-0005-0000-0000-000004020000}"/>
    <cellStyle name="Bemærk! 2 2 2 3" xfId="518" xr:uid="{00000000-0005-0000-0000-000005020000}"/>
    <cellStyle name="Bemærk! 2 2 3" xfId="519" xr:uid="{00000000-0005-0000-0000-000006020000}"/>
    <cellStyle name="Bemærk! 2 2 3 2" xfId="520" xr:uid="{00000000-0005-0000-0000-000007020000}"/>
    <cellStyle name="Bemærk! 2 2 3 2 2" xfId="521" xr:uid="{00000000-0005-0000-0000-000008020000}"/>
    <cellStyle name="Bemærk! 2 2 3 3" xfId="522" xr:uid="{00000000-0005-0000-0000-000009020000}"/>
    <cellStyle name="Bemærk! 2 2 4" xfId="523" xr:uid="{00000000-0005-0000-0000-00000A020000}"/>
    <cellStyle name="Bemærk! 2 2 4 2" xfId="524" xr:uid="{00000000-0005-0000-0000-00000B020000}"/>
    <cellStyle name="Bemærk! 2 2 5" xfId="525" xr:uid="{00000000-0005-0000-0000-00000C020000}"/>
    <cellStyle name="Bemærk! 2 3" xfId="526" xr:uid="{00000000-0005-0000-0000-00000D020000}"/>
    <cellStyle name="Bemærk! 2 3 2" xfId="527" xr:uid="{00000000-0005-0000-0000-00000E020000}"/>
    <cellStyle name="Bemærk! 2 3 2 2" xfId="528" xr:uid="{00000000-0005-0000-0000-00000F020000}"/>
    <cellStyle name="Bemærk! 2 3 3" xfId="529" xr:uid="{00000000-0005-0000-0000-000010020000}"/>
    <cellStyle name="Bemærk! 2 4" xfId="530" xr:uid="{00000000-0005-0000-0000-000011020000}"/>
    <cellStyle name="Bemærk! 2 4 2" xfId="531" xr:uid="{00000000-0005-0000-0000-000012020000}"/>
    <cellStyle name="Bemærk! 2 4 2 2" xfId="532" xr:uid="{00000000-0005-0000-0000-000013020000}"/>
    <cellStyle name="Bemærk! 2 4 3" xfId="533" xr:uid="{00000000-0005-0000-0000-000014020000}"/>
    <cellStyle name="Bemærk! 2 5" xfId="534" xr:uid="{00000000-0005-0000-0000-000015020000}"/>
    <cellStyle name="Bemærk! 2 5 2" xfId="535" xr:uid="{00000000-0005-0000-0000-000016020000}"/>
    <cellStyle name="Bemærk! 2 5 2 2" xfId="536" xr:uid="{00000000-0005-0000-0000-000017020000}"/>
    <cellStyle name="Bemærk! 2 5 3" xfId="537" xr:uid="{00000000-0005-0000-0000-000018020000}"/>
    <cellStyle name="Bemærk! 2 6" xfId="538" xr:uid="{00000000-0005-0000-0000-000019020000}"/>
    <cellStyle name="Bemærk! 2 7" xfId="539" xr:uid="{00000000-0005-0000-0000-00001A020000}"/>
    <cellStyle name="Bemærk! 2 7 2" xfId="540" xr:uid="{00000000-0005-0000-0000-00001B020000}"/>
    <cellStyle name="Bemærk! 2 7 2 2" xfId="541" xr:uid="{00000000-0005-0000-0000-00001C020000}"/>
    <cellStyle name="Bemærk! 2 7 3" xfId="542" xr:uid="{00000000-0005-0000-0000-00001D020000}"/>
    <cellStyle name="Bemærk! 2 8" xfId="543" xr:uid="{00000000-0005-0000-0000-00001E020000}"/>
    <cellStyle name="Bemærk! 2 8 2" xfId="544" xr:uid="{00000000-0005-0000-0000-00001F020000}"/>
    <cellStyle name="Bemærk! 2 9" xfId="545" xr:uid="{00000000-0005-0000-0000-000020020000}"/>
    <cellStyle name="Bemærk! 3" xfId="546" xr:uid="{00000000-0005-0000-0000-000021020000}"/>
    <cellStyle name="Bemærk! 4" xfId="547" xr:uid="{00000000-0005-0000-0000-000022020000}"/>
    <cellStyle name="Bemærk! 4 2" xfId="548" xr:uid="{00000000-0005-0000-0000-000023020000}"/>
    <cellStyle name="Bemærk! 4 2 2" xfId="549" xr:uid="{00000000-0005-0000-0000-000024020000}"/>
    <cellStyle name="Bemærk! 4 2 2 2" xfId="550" xr:uid="{00000000-0005-0000-0000-000025020000}"/>
    <cellStyle name="Bemærk! 4 2 3" xfId="551" xr:uid="{00000000-0005-0000-0000-000026020000}"/>
    <cellStyle name="Bemærk! 5" xfId="552" xr:uid="{00000000-0005-0000-0000-000027020000}"/>
    <cellStyle name="Bemærk! 6" xfId="553" xr:uid="{00000000-0005-0000-0000-000028020000}"/>
    <cellStyle name="Bemærk! 6 2" xfId="554" xr:uid="{00000000-0005-0000-0000-000029020000}"/>
    <cellStyle name="Bemærk! 6 2 2" xfId="555" xr:uid="{00000000-0005-0000-0000-00002A020000}"/>
    <cellStyle name="Bemærk! 6 3" xfId="556" xr:uid="{00000000-0005-0000-0000-00002B020000}"/>
    <cellStyle name="Bold GHG Numbers (0.00)" xfId="557" xr:uid="{00000000-0005-0000-0000-00002C020000}"/>
    <cellStyle name="Bruger data" xfId="558" xr:uid="{00000000-0005-0000-0000-00002D020000}"/>
    <cellStyle name="Bruger data 2" xfId="559" xr:uid="{00000000-0005-0000-0000-00002E020000}"/>
    <cellStyle name="Bruger data 3" xfId="560" xr:uid="{00000000-0005-0000-0000-00002F020000}"/>
    <cellStyle name="C01_Main head" xfId="561" xr:uid="{00000000-0005-0000-0000-000030020000}"/>
    <cellStyle name="C02_Column heads" xfId="562" xr:uid="{00000000-0005-0000-0000-000031020000}"/>
    <cellStyle name="C03_Sub head bold" xfId="563" xr:uid="{00000000-0005-0000-0000-000032020000}"/>
    <cellStyle name="C03a_Sub head" xfId="564" xr:uid="{00000000-0005-0000-0000-000033020000}"/>
    <cellStyle name="C04_Total text white bold" xfId="565" xr:uid="{00000000-0005-0000-0000-000034020000}"/>
    <cellStyle name="C04a_Total text black with rule" xfId="566" xr:uid="{00000000-0005-0000-0000-000035020000}"/>
    <cellStyle name="C05_Main text" xfId="567" xr:uid="{00000000-0005-0000-0000-000036020000}"/>
    <cellStyle name="C06_Figs" xfId="568" xr:uid="{00000000-0005-0000-0000-000037020000}"/>
    <cellStyle name="C07_Figs 1 dec percent" xfId="569" xr:uid="{00000000-0005-0000-0000-000038020000}"/>
    <cellStyle name="C08_Figs 1 decimal" xfId="570" xr:uid="{00000000-0005-0000-0000-000039020000}"/>
    <cellStyle name="C09_Notes" xfId="571" xr:uid="{00000000-0005-0000-0000-00003A020000}"/>
    <cellStyle name="Calcolo" xfId="572" xr:uid="{00000000-0005-0000-0000-00003B020000}"/>
    <cellStyle name="Calcolo 2" xfId="573" xr:uid="{00000000-0005-0000-0000-00003C020000}"/>
    <cellStyle name="Calcolo 3" xfId="574" xr:uid="{00000000-0005-0000-0000-00003D020000}"/>
    <cellStyle name="Calcolo 4" xfId="575" xr:uid="{00000000-0005-0000-0000-00003E020000}"/>
    <cellStyle name="Calcolo 5" xfId="576" xr:uid="{00000000-0005-0000-0000-00003F020000}"/>
    <cellStyle name="Calcolo 6" xfId="577" xr:uid="{00000000-0005-0000-0000-000040020000}"/>
    <cellStyle name="Calcolo 7" xfId="578" xr:uid="{00000000-0005-0000-0000-000041020000}"/>
    <cellStyle name="Calcolo 8" xfId="579" xr:uid="{00000000-0005-0000-0000-000042020000}"/>
    <cellStyle name="Calculation" xfId="580" builtinId="22" customBuiltin="1"/>
    <cellStyle name="Calculation 2" xfId="581" xr:uid="{00000000-0005-0000-0000-000044020000}"/>
    <cellStyle name="Calculation 2 2" xfId="582" xr:uid="{00000000-0005-0000-0000-000045020000}"/>
    <cellStyle name="Calculation 2 3" xfId="583" xr:uid="{00000000-0005-0000-0000-000046020000}"/>
    <cellStyle name="Calculations" xfId="584" xr:uid="{00000000-0005-0000-0000-000047020000}"/>
    <cellStyle name="Cella collegata" xfId="585" xr:uid="{00000000-0005-0000-0000-000048020000}"/>
    <cellStyle name="Cella da controllare" xfId="586" xr:uid="{00000000-0005-0000-0000-000049020000}"/>
    <cellStyle name="Check Cell" xfId="587" builtinId="23" customBuiltin="1"/>
    <cellStyle name="Check Cell 2" xfId="588" xr:uid="{00000000-0005-0000-0000-00004B020000}"/>
    <cellStyle name="Colore 1" xfId="589" xr:uid="{00000000-0005-0000-0000-00004C020000}"/>
    <cellStyle name="Colore 2" xfId="590" xr:uid="{00000000-0005-0000-0000-00004D020000}"/>
    <cellStyle name="Colore 3" xfId="591" xr:uid="{00000000-0005-0000-0000-00004E020000}"/>
    <cellStyle name="Colore 4" xfId="592" xr:uid="{00000000-0005-0000-0000-00004F020000}"/>
    <cellStyle name="Colore 5" xfId="593" xr:uid="{00000000-0005-0000-0000-000050020000}"/>
    <cellStyle name="Colore 6" xfId="594" xr:uid="{00000000-0005-0000-0000-000051020000}"/>
    <cellStyle name="Comma 10" xfId="595" xr:uid="{00000000-0005-0000-0000-000052020000}"/>
    <cellStyle name="Comma 11" xfId="596" xr:uid="{00000000-0005-0000-0000-000053020000}"/>
    <cellStyle name="Comma 11 2" xfId="597" xr:uid="{00000000-0005-0000-0000-000054020000}"/>
    <cellStyle name="Comma 12" xfId="598" xr:uid="{00000000-0005-0000-0000-000055020000}"/>
    <cellStyle name="Comma 13" xfId="599" xr:uid="{00000000-0005-0000-0000-000056020000}"/>
    <cellStyle name="Comma 14" xfId="600" xr:uid="{00000000-0005-0000-0000-000057020000}"/>
    <cellStyle name="Comma 15" xfId="601" xr:uid="{00000000-0005-0000-0000-000058020000}"/>
    <cellStyle name="Comma 16" xfId="602" xr:uid="{00000000-0005-0000-0000-000059020000}"/>
    <cellStyle name="Comma 2" xfId="603" xr:uid="{00000000-0005-0000-0000-00005A020000}"/>
    <cellStyle name="Comma 2 10" xfId="604" xr:uid="{00000000-0005-0000-0000-00005B020000}"/>
    <cellStyle name="Comma 2 11" xfId="605" xr:uid="{00000000-0005-0000-0000-00005C020000}"/>
    <cellStyle name="Comma 2 11 2" xfId="606" xr:uid="{00000000-0005-0000-0000-00005D020000}"/>
    <cellStyle name="Comma 2 11 2 2" xfId="607" xr:uid="{00000000-0005-0000-0000-00005E020000}"/>
    <cellStyle name="Comma 2 11 3" xfId="608" xr:uid="{00000000-0005-0000-0000-00005F020000}"/>
    <cellStyle name="Comma 2 12" xfId="609" xr:uid="{00000000-0005-0000-0000-000060020000}"/>
    <cellStyle name="Comma 2 13" xfId="610" xr:uid="{00000000-0005-0000-0000-000061020000}"/>
    <cellStyle name="Comma 2 14" xfId="611" xr:uid="{00000000-0005-0000-0000-000062020000}"/>
    <cellStyle name="Comma 2 15" xfId="612" xr:uid="{00000000-0005-0000-0000-000063020000}"/>
    <cellStyle name="Comma 2 16" xfId="613" xr:uid="{00000000-0005-0000-0000-000064020000}"/>
    <cellStyle name="Comma 2 17" xfId="614" xr:uid="{00000000-0005-0000-0000-000065020000}"/>
    <cellStyle name="Comma 2 18" xfId="615" xr:uid="{00000000-0005-0000-0000-000066020000}"/>
    <cellStyle name="Comma 2 2" xfId="616" xr:uid="{00000000-0005-0000-0000-000067020000}"/>
    <cellStyle name="Comma 2 2 2" xfId="617" xr:uid="{00000000-0005-0000-0000-000068020000}"/>
    <cellStyle name="Comma 2 2 2 2" xfId="618" xr:uid="{00000000-0005-0000-0000-000069020000}"/>
    <cellStyle name="Comma 2 2 2 2 2" xfId="619" xr:uid="{00000000-0005-0000-0000-00006A020000}"/>
    <cellStyle name="Comma 2 2 2 2 3" xfId="620" xr:uid="{00000000-0005-0000-0000-00006B020000}"/>
    <cellStyle name="Comma 2 2 2 3" xfId="621" xr:uid="{00000000-0005-0000-0000-00006C020000}"/>
    <cellStyle name="Comma 2 2 2 3 2" xfId="622" xr:uid="{00000000-0005-0000-0000-00006D020000}"/>
    <cellStyle name="Comma 2 2 2 4" xfId="623" xr:uid="{00000000-0005-0000-0000-00006E020000}"/>
    <cellStyle name="Comma 2 2 2 4 2" xfId="624" xr:uid="{00000000-0005-0000-0000-00006F020000}"/>
    <cellStyle name="Comma 2 2 2 5" xfId="625" xr:uid="{00000000-0005-0000-0000-000070020000}"/>
    <cellStyle name="Comma 2 2 3" xfId="626" xr:uid="{00000000-0005-0000-0000-000071020000}"/>
    <cellStyle name="Comma 2 2 4" xfId="627" xr:uid="{00000000-0005-0000-0000-000072020000}"/>
    <cellStyle name="Comma 2 2 4 2" xfId="628" xr:uid="{00000000-0005-0000-0000-000073020000}"/>
    <cellStyle name="Comma 2 2 5" xfId="629" xr:uid="{00000000-0005-0000-0000-000074020000}"/>
    <cellStyle name="Comma 2 2 6" xfId="630" xr:uid="{00000000-0005-0000-0000-000075020000}"/>
    <cellStyle name="Comma 2 2 7" xfId="631" xr:uid="{00000000-0005-0000-0000-000076020000}"/>
    <cellStyle name="Comma 2 2 8" xfId="632" xr:uid="{00000000-0005-0000-0000-000077020000}"/>
    <cellStyle name="Comma 2 3" xfId="633" xr:uid="{00000000-0005-0000-0000-000078020000}"/>
    <cellStyle name="Comma 2 3 2" xfId="634" xr:uid="{00000000-0005-0000-0000-000079020000}"/>
    <cellStyle name="Comma 2 3 2 2" xfId="635" xr:uid="{00000000-0005-0000-0000-00007A020000}"/>
    <cellStyle name="Comma 2 3 2 2 2" xfId="636" xr:uid="{00000000-0005-0000-0000-00007B020000}"/>
    <cellStyle name="Comma 2 3 2 2 2 2" xfId="637" xr:uid="{00000000-0005-0000-0000-00007C020000}"/>
    <cellStyle name="Comma 2 3 2 2 3" xfId="638" xr:uid="{00000000-0005-0000-0000-00007D020000}"/>
    <cellStyle name="Comma 2 3 2 3" xfId="639" xr:uid="{00000000-0005-0000-0000-00007E020000}"/>
    <cellStyle name="Comma 2 3 2 3 2" xfId="640" xr:uid="{00000000-0005-0000-0000-00007F020000}"/>
    <cellStyle name="Comma 2 3 2 4" xfId="641" xr:uid="{00000000-0005-0000-0000-000080020000}"/>
    <cellStyle name="Comma 2 3 2 5" xfId="642" xr:uid="{00000000-0005-0000-0000-000081020000}"/>
    <cellStyle name="Comma 2 3 3" xfId="643" xr:uid="{00000000-0005-0000-0000-000082020000}"/>
    <cellStyle name="Comma 2 3 3 2" xfId="644" xr:uid="{00000000-0005-0000-0000-000083020000}"/>
    <cellStyle name="Comma 2 3 3 2 2" xfId="645" xr:uid="{00000000-0005-0000-0000-000084020000}"/>
    <cellStyle name="Comma 2 3 3 2 3" xfId="646" xr:uid="{00000000-0005-0000-0000-000085020000}"/>
    <cellStyle name="Comma 2 3 3 3" xfId="647" xr:uid="{00000000-0005-0000-0000-000086020000}"/>
    <cellStyle name="Comma 2 3 3 4" xfId="648" xr:uid="{00000000-0005-0000-0000-000087020000}"/>
    <cellStyle name="Comma 2 3 3 4 2" xfId="649" xr:uid="{00000000-0005-0000-0000-000088020000}"/>
    <cellStyle name="Comma 2 3 3 5" xfId="650" xr:uid="{00000000-0005-0000-0000-000089020000}"/>
    <cellStyle name="Comma 2 3 4" xfId="651" xr:uid="{00000000-0005-0000-0000-00008A020000}"/>
    <cellStyle name="Comma 2 3 4 2" xfId="652" xr:uid="{00000000-0005-0000-0000-00008B020000}"/>
    <cellStyle name="Comma 2 3 4 3" xfId="653" xr:uid="{00000000-0005-0000-0000-00008C020000}"/>
    <cellStyle name="Comma 2 3 5" xfId="654" xr:uid="{00000000-0005-0000-0000-00008D020000}"/>
    <cellStyle name="Comma 2 3 6" xfId="655" xr:uid="{00000000-0005-0000-0000-00008E020000}"/>
    <cellStyle name="Comma 2 3 6 2" xfId="656" xr:uid="{00000000-0005-0000-0000-00008F020000}"/>
    <cellStyle name="Comma 2 3 7" xfId="657" xr:uid="{00000000-0005-0000-0000-000090020000}"/>
    <cellStyle name="Comma 2 3 8" xfId="658" xr:uid="{00000000-0005-0000-0000-000091020000}"/>
    <cellStyle name="Comma 2 4" xfId="659" xr:uid="{00000000-0005-0000-0000-000092020000}"/>
    <cellStyle name="Comma 2 4 2" xfId="660" xr:uid="{00000000-0005-0000-0000-000093020000}"/>
    <cellStyle name="Comma 2 4 2 2" xfId="661" xr:uid="{00000000-0005-0000-0000-000094020000}"/>
    <cellStyle name="Comma 2 4 2 2 2" xfId="662" xr:uid="{00000000-0005-0000-0000-000095020000}"/>
    <cellStyle name="Comma 2 4 2 2 3" xfId="663" xr:uid="{00000000-0005-0000-0000-000096020000}"/>
    <cellStyle name="Comma 2 4 2 3" xfId="664" xr:uid="{00000000-0005-0000-0000-000097020000}"/>
    <cellStyle name="Comma 2 4 2 4" xfId="665" xr:uid="{00000000-0005-0000-0000-000098020000}"/>
    <cellStyle name="Comma 2 4 2 5" xfId="666" xr:uid="{00000000-0005-0000-0000-000099020000}"/>
    <cellStyle name="Comma 2 4 2 6" xfId="667" xr:uid="{00000000-0005-0000-0000-00009A020000}"/>
    <cellStyle name="Comma 2 4 3" xfId="668" xr:uid="{00000000-0005-0000-0000-00009B020000}"/>
    <cellStyle name="Comma 2 4 3 2" xfId="669" xr:uid="{00000000-0005-0000-0000-00009C020000}"/>
    <cellStyle name="Comma 2 4 3 3" xfId="670" xr:uid="{00000000-0005-0000-0000-00009D020000}"/>
    <cellStyle name="Comma 2 4 4" xfId="671" xr:uid="{00000000-0005-0000-0000-00009E020000}"/>
    <cellStyle name="Comma 2 4 4 2" xfId="672" xr:uid="{00000000-0005-0000-0000-00009F020000}"/>
    <cellStyle name="Comma 2 4 5" xfId="673" xr:uid="{00000000-0005-0000-0000-0000A0020000}"/>
    <cellStyle name="Comma 2 4 6" xfId="674" xr:uid="{00000000-0005-0000-0000-0000A1020000}"/>
    <cellStyle name="Comma 2 5" xfId="675" xr:uid="{00000000-0005-0000-0000-0000A2020000}"/>
    <cellStyle name="Comma 2 5 2" xfId="676" xr:uid="{00000000-0005-0000-0000-0000A3020000}"/>
    <cellStyle name="Comma 2 5 2 2" xfId="677" xr:uid="{00000000-0005-0000-0000-0000A4020000}"/>
    <cellStyle name="Comma 2 5 2 3" xfId="678" xr:uid="{00000000-0005-0000-0000-0000A5020000}"/>
    <cellStyle name="Comma 2 5 3" xfId="679" xr:uid="{00000000-0005-0000-0000-0000A6020000}"/>
    <cellStyle name="Comma 2 5 3 2" xfId="680" xr:uid="{00000000-0005-0000-0000-0000A7020000}"/>
    <cellStyle name="Comma 2 5 4" xfId="681" xr:uid="{00000000-0005-0000-0000-0000A8020000}"/>
    <cellStyle name="Comma 2 5 5" xfId="682" xr:uid="{00000000-0005-0000-0000-0000A9020000}"/>
    <cellStyle name="Comma 2 6" xfId="683" xr:uid="{00000000-0005-0000-0000-0000AA020000}"/>
    <cellStyle name="Comma 2 6 2" xfId="684" xr:uid="{00000000-0005-0000-0000-0000AB020000}"/>
    <cellStyle name="Comma 2 6 2 2" xfId="685" xr:uid="{00000000-0005-0000-0000-0000AC020000}"/>
    <cellStyle name="Comma 2 6 2 2 2" xfId="686" xr:uid="{00000000-0005-0000-0000-0000AD020000}"/>
    <cellStyle name="Comma 2 6 2 2 2 2" xfId="687" xr:uid="{00000000-0005-0000-0000-0000AE020000}"/>
    <cellStyle name="Comma 2 6 2 2 3" xfId="688" xr:uid="{00000000-0005-0000-0000-0000AF020000}"/>
    <cellStyle name="Comma 2 6 2 3" xfId="689" xr:uid="{00000000-0005-0000-0000-0000B0020000}"/>
    <cellStyle name="Comma 2 6 2 3 2" xfId="690" xr:uid="{00000000-0005-0000-0000-0000B1020000}"/>
    <cellStyle name="Comma 2 6 2 4" xfId="691" xr:uid="{00000000-0005-0000-0000-0000B2020000}"/>
    <cellStyle name="Comma 2 6 2 5" xfId="692" xr:uid="{00000000-0005-0000-0000-0000B3020000}"/>
    <cellStyle name="Comma 2 6 2 6" xfId="693" xr:uid="{00000000-0005-0000-0000-0000B4020000}"/>
    <cellStyle name="Comma 2 6 3" xfId="694" xr:uid="{00000000-0005-0000-0000-0000B5020000}"/>
    <cellStyle name="Comma 2 6 3 2" xfId="695" xr:uid="{00000000-0005-0000-0000-0000B6020000}"/>
    <cellStyle name="Comma 2 6 3 2 2" xfId="696" xr:uid="{00000000-0005-0000-0000-0000B7020000}"/>
    <cellStyle name="Comma 2 6 3 3" xfId="697" xr:uid="{00000000-0005-0000-0000-0000B8020000}"/>
    <cellStyle name="Comma 2 6 3 4" xfId="698" xr:uid="{00000000-0005-0000-0000-0000B9020000}"/>
    <cellStyle name="Comma 2 6 4" xfId="699" xr:uid="{00000000-0005-0000-0000-0000BA020000}"/>
    <cellStyle name="Comma 2 6 4 2" xfId="700" xr:uid="{00000000-0005-0000-0000-0000BB020000}"/>
    <cellStyle name="Comma 2 6 5" xfId="701" xr:uid="{00000000-0005-0000-0000-0000BC020000}"/>
    <cellStyle name="Comma 2 6 6" xfId="702" xr:uid="{00000000-0005-0000-0000-0000BD020000}"/>
    <cellStyle name="Comma 2 6 7" xfId="703" xr:uid="{00000000-0005-0000-0000-0000BE020000}"/>
    <cellStyle name="Comma 2 7" xfId="704" xr:uid="{00000000-0005-0000-0000-0000BF020000}"/>
    <cellStyle name="Comma 2 7 2" xfId="705" xr:uid="{00000000-0005-0000-0000-0000C0020000}"/>
    <cellStyle name="Comma 2 7 2 2" xfId="706" xr:uid="{00000000-0005-0000-0000-0000C1020000}"/>
    <cellStyle name="Comma 2 7 2 2 2" xfId="707" xr:uid="{00000000-0005-0000-0000-0000C2020000}"/>
    <cellStyle name="Comma 2 7 2 3" xfId="708" xr:uid="{00000000-0005-0000-0000-0000C3020000}"/>
    <cellStyle name="Comma 2 7 2 4" xfId="709" xr:uid="{00000000-0005-0000-0000-0000C4020000}"/>
    <cellStyle name="Comma 2 7 3" xfId="710" xr:uid="{00000000-0005-0000-0000-0000C5020000}"/>
    <cellStyle name="Comma 2 7 3 2" xfId="711" xr:uid="{00000000-0005-0000-0000-0000C6020000}"/>
    <cellStyle name="Comma 2 7 4" xfId="712" xr:uid="{00000000-0005-0000-0000-0000C7020000}"/>
    <cellStyle name="Comma 2 7 5" xfId="713" xr:uid="{00000000-0005-0000-0000-0000C8020000}"/>
    <cellStyle name="Comma 2 8" xfId="714" xr:uid="{00000000-0005-0000-0000-0000C9020000}"/>
    <cellStyle name="Comma 2 9" xfId="715" xr:uid="{00000000-0005-0000-0000-0000CA020000}"/>
    <cellStyle name="Comma 3" xfId="716" xr:uid="{00000000-0005-0000-0000-0000CB020000}"/>
    <cellStyle name="Comma 3 10" xfId="717" xr:uid="{00000000-0005-0000-0000-0000CC020000}"/>
    <cellStyle name="Comma 3 11" xfId="718" xr:uid="{00000000-0005-0000-0000-0000CD020000}"/>
    <cellStyle name="Comma 3 12" xfId="719" xr:uid="{00000000-0005-0000-0000-0000CE020000}"/>
    <cellStyle name="Comma 3 13" xfId="720" xr:uid="{00000000-0005-0000-0000-0000CF020000}"/>
    <cellStyle name="Comma 3 14" xfId="721" xr:uid="{00000000-0005-0000-0000-0000D0020000}"/>
    <cellStyle name="Comma 3 15" xfId="722" xr:uid="{00000000-0005-0000-0000-0000D1020000}"/>
    <cellStyle name="Comma 3 16" xfId="723" xr:uid="{00000000-0005-0000-0000-0000D2020000}"/>
    <cellStyle name="Comma 3 2" xfId="724" xr:uid="{00000000-0005-0000-0000-0000D3020000}"/>
    <cellStyle name="Comma 3 2 2" xfId="725" xr:uid="{00000000-0005-0000-0000-0000D4020000}"/>
    <cellStyle name="Comma 3 2 2 2" xfId="726" xr:uid="{00000000-0005-0000-0000-0000D5020000}"/>
    <cellStyle name="Comma 3 2 2 2 2" xfId="727" xr:uid="{00000000-0005-0000-0000-0000D6020000}"/>
    <cellStyle name="Comma 3 2 2 3" xfId="728" xr:uid="{00000000-0005-0000-0000-0000D7020000}"/>
    <cellStyle name="Comma 3 2 2 4" xfId="729" xr:uid="{00000000-0005-0000-0000-0000D8020000}"/>
    <cellStyle name="Comma 3 2 3" xfId="730" xr:uid="{00000000-0005-0000-0000-0000D9020000}"/>
    <cellStyle name="Comma 3 2 3 2" xfId="731" xr:uid="{00000000-0005-0000-0000-0000DA020000}"/>
    <cellStyle name="Comma 3 2 4" xfId="732" xr:uid="{00000000-0005-0000-0000-0000DB020000}"/>
    <cellStyle name="Comma 3 2 4 2" xfId="733" xr:uid="{00000000-0005-0000-0000-0000DC020000}"/>
    <cellStyle name="Comma 3 2 5" xfId="734" xr:uid="{00000000-0005-0000-0000-0000DD020000}"/>
    <cellStyle name="Comma 3 3" xfId="735" xr:uid="{00000000-0005-0000-0000-0000DE020000}"/>
    <cellStyle name="Comma 3 3 10" xfId="736" xr:uid="{00000000-0005-0000-0000-0000DF020000}"/>
    <cellStyle name="Comma 3 3 2" xfId="737" xr:uid="{00000000-0005-0000-0000-0000E0020000}"/>
    <cellStyle name="Comma 3 3 2 2" xfId="738" xr:uid="{00000000-0005-0000-0000-0000E1020000}"/>
    <cellStyle name="Comma 3 3 2 2 2" xfId="739" xr:uid="{00000000-0005-0000-0000-0000E2020000}"/>
    <cellStyle name="Comma 3 3 2 2 3" xfId="740" xr:uid="{00000000-0005-0000-0000-0000E3020000}"/>
    <cellStyle name="Comma 3 3 2 3" xfId="741" xr:uid="{00000000-0005-0000-0000-0000E4020000}"/>
    <cellStyle name="Comma 3 3 2 3 2" xfId="742" xr:uid="{00000000-0005-0000-0000-0000E5020000}"/>
    <cellStyle name="Comma 3 3 2 4" xfId="743" xr:uid="{00000000-0005-0000-0000-0000E6020000}"/>
    <cellStyle name="Comma 3 3 2 5" xfId="744" xr:uid="{00000000-0005-0000-0000-0000E7020000}"/>
    <cellStyle name="Comma 3 3 3" xfId="745" xr:uid="{00000000-0005-0000-0000-0000E8020000}"/>
    <cellStyle name="Comma 3 3 3 2" xfId="746" xr:uid="{00000000-0005-0000-0000-0000E9020000}"/>
    <cellStyle name="Comma 3 3 3 3" xfId="747" xr:uid="{00000000-0005-0000-0000-0000EA020000}"/>
    <cellStyle name="Comma 3 3 4" xfId="748" xr:uid="{00000000-0005-0000-0000-0000EB020000}"/>
    <cellStyle name="Comma 3 3 4 2" xfId="749" xr:uid="{00000000-0005-0000-0000-0000EC020000}"/>
    <cellStyle name="Comma 3 3 5" xfId="750" xr:uid="{00000000-0005-0000-0000-0000ED020000}"/>
    <cellStyle name="Comma 3 3 6" xfId="751" xr:uid="{00000000-0005-0000-0000-0000EE020000}"/>
    <cellStyle name="Comma 3 3 7" xfId="752" xr:uid="{00000000-0005-0000-0000-0000EF020000}"/>
    <cellStyle name="Comma 3 3 8" xfId="753" xr:uid="{00000000-0005-0000-0000-0000F0020000}"/>
    <cellStyle name="Comma 3 3 9" xfId="754" xr:uid="{00000000-0005-0000-0000-0000F1020000}"/>
    <cellStyle name="Comma 3 4" xfId="755" xr:uid="{00000000-0005-0000-0000-0000F2020000}"/>
    <cellStyle name="Comma 3 4 2" xfId="756" xr:uid="{00000000-0005-0000-0000-0000F3020000}"/>
    <cellStyle name="Comma 3 4 2 2" xfId="757" xr:uid="{00000000-0005-0000-0000-0000F4020000}"/>
    <cellStyle name="Comma 3 4 3" xfId="758" xr:uid="{00000000-0005-0000-0000-0000F5020000}"/>
    <cellStyle name="Comma 3 4 3 2" xfId="759" xr:uid="{00000000-0005-0000-0000-0000F6020000}"/>
    <cellStyle name="Comma 3 4 4" xfId="760" xr:uid="{00000000-0005-0000-0000-0000F7020000}"/>
    <cellStyle name="Comma 3 5" xfId="761" xr:uid="{00000000-0005-0000-0000-0000F8020000}"/>
    <cellStyle name="Comma 3 5 2" xfId="762" xr:uid="{00000000-0005-0000-0000-0000F9020000}"/>
    <cellStyle name="Comma 3 5 2 2" xfId="763" xr:uid="{00000000-0005-0000-0000-0000FA020000}"/>
    <cellStyle name="Comma 3 5 3" xfId="764" xr:uid="{00000000-0005-0000-0000-0000FB020000}"/>
    <cellStyle name="Comma 3 6" xfId="765" xr:uid="{00000000-0005-0000-0000-0000FC020000}"/>
    <cellStyle name="Comma 3 7" xfId="766" xr:uid="{00000000-0005-0000-0000-0000FD020000}"/>
    <cellStyle name="Comma 3 7 2" xfId="767" xr:uid="{00000000-0005-0000-0000-0000FE020000}"/>
    <cellStyle name="Comma 3 8" xfId="768" xr:uid="{00000000-0005-0000-0000-0000FF020000}"/>
    <cellStyle name="Comma 3 9" xfId="769" xr:uid="{00000000-0005-0000-0000-000000030000}"/>
    <cellStyle name="Comma 3 9 2" xfId="770" xr:uid="{00000000-0005-0000-0000-000001030000}"/>
    <cellStyle name="Comma 3 9 2 2" xfId="771" xr:uid="{00000000-0005-0000-0000-000002030000}"/>
    <cellStyle name="Comma 3 9 3" xfId="772" xr:uid="{00000000-0005-0000-0000-000003030000}"/>
    <cellStyle name="Comma 4" xfId="773" xr:uid="{00000000-0005-0000-0000-000004030000}"/>
    <cellStyle name="Comma 4 10" xfId="774" xr:uid="{00000000-0005-0000-0000-000005030000}"/>
    <cellStyle name="Comma 4 11" xfId="775" xr:uid="{00000000-0005-0000-0000-000006030000}"/>
    <cellStyle name="Comma 4 12" xfId="776" xr:uid="{00000000-0005-0000-0000-000007030000}"/>
    <cellStyle name="Comma 4 13" xfId="777" xr:uid="{00000000-0005-0000-0000-000008030000}"/>
    <cellStyle name="Comma 4 2" xfId="778" xr:uid="{00000000-0005-0000-0000-000009030000}"/>
    <cellStyle name="Comma 4 2 2" xfId="779" xr:uid="{00000000-0005-0000-0000-00000A030000}"/>
    <cellStyle name="Comma 4 2 2 2" xfId="780" xr:uid="{00000000-0005-0000-0000-00000B030000}"/>
    <cellStyle name="Comma 4 2 2 3" xfId="781" xr:uid="{00000000-0005-0000-0000-00000C030000}"/>
    <cellStyle name="Comma 4 2 3" xfId="782" xr:uid="{00000000-0005-0000-0000-00000D030000}"/>
    <cellStyle name="Comma 4 2 3 2" xfId="783" xr:uid="{00000000-0005-0000-0000-00000E030000}"/>
    <cellStyle name="Comma 4 2 4" xfId="784" xr:uid="{00000000-0005-0000-0000-00000F030000}"/>
    <cellStyle name="Comma 4 2 4 2" xfId="785" xr:uid="{00000000-0005-0000-0000-000010030000}"/>
    <cellStyle name="Comma 4 2 5" xfId="786" xr:uid="{00000000-0005-0000-0000-000011030000}"/>
    <cellStyle name="Comma 4 2 6" xfId="787" xr:uid="{00000000-0005-0000-0000-000012030000}"/>
    <cellStyle name="Comma 4 3" xfId="788" xr:uid="{00000000-0005-0000-0000-000013030000}"/>
    <cellStyle name="Comma 4 3 2" xfId="789" xr:uid="{00000000-0005-0000-0000-000014030000}"/>
    <cellStyle name="Comma 4 3 2 2" xfId="790" xr:uid="{00000000-0005-0000-0000-000015030000}"/>
    <cellStyle name="Comma 4 3 2 2 2" xfId="791" xr:uid="{00000000-0005-0000-0000-000016030000}"/>
    <cellStyle name="Comma 4 3 2 2 3" xfId="792" xr:uid="{00000000-0005-0000-0000-000017030000}"/>
    <cellStyle name="Comma 4 3 2 3" xfId="793" xr:uid="{00000000-0005-0000-0000-000018030000}"/>
    <cellStyle name="Comma 4 3 2 3 2" xfId="794" xr:uid="{00000000-0005-0000-0000-000019030000}"/>
    <cellStyle name="Comma 4 3 2 4" xfId="795" xr:uid="{00000000-0005-0000-0000-00001A030000}"/>
    <cellStyle name="Comma 4 3 2 5" xfId="796" xr:uid="{00000000-0005-0000-0000-00001B030000}"/>
    <cellStyle name="Comma 4 3 3" xfId="797" xr:uid="{00000000-0005-0000-0000-00001C030000}"/>
    <cellStyle name="Comma 4 3 3 2" xfId="798" xr:uid="{00000000-0005-0000-0000-00001D030000}"/>
    <cellStyle name="Comma 4 3 3 2 2" xfId="799" xr:uid="{00000000-0005-0000-0000-00001E030000}"/>
    <cellStyle name="Comma 4 3 3 3" xfId="800" xr:uid="{00000000-0005-0000-0000-00001F030000}"/>
    <cellStyle name="Comma 4 3 4" xfId="801" xr:uid="{00000000-0005-0000-0000-000020030000}"/>
    <cellStyle name="Comma 4 3 4 2" xfId="802" xr:uid="{00000000-0005-0000-0000-000021030000}"/>
    <cellStyle name="Comma 4 3 5" xfId="803" xr:uid="{00000000-0005-0000-0000-000022030000}"/>
    <cellStyle name="Comma 4 3 6" xfId="804" xr:uid="{00000000-0005-0000-0000-000023030000}"/>
    <cellStyle name="Comma 4 4" xfId="805" xr:uid="{00000000-0005-0000-0000-000024030000}"/>
    <cellStyle name="Comma 4 4 2" xfId="806" xr:uid="{00000000-0005-0000-0000-000025030000}"/>
    <cellStyle name="Comma 4 4 2 2" xfId="807" xr:uid="{00000000-0005-0000-0000-000026030000}"/>
    <cellStyle name="Comma 4 4 2 3" xfId="808" xr:uid="{00000000-0005-0000-0000-000027030000}"/>
    <cellStyle name="Comma 4 4 3" xfId="809" xr:uid="{00000000-0005-0000-0000-000028030000}"/>
    <cellStyle name="Comma 4 4 4" xfId="810" xr:uid="{00000000-0005-0000-0000-000029030000}"/>
    <cellStyle name="Comma 4 5" xfId="811" xr:uid="{00000000-0005-0000-0000-00002A030000}"/>
    <cellStyle name="Comma 4 5 2" xfId="812" xr:uid="{00000000-0005-0000-0000-00002B030000}"/>
    <cellStyle name="Comma 4 5 3" xfId="813" xr:uid="{00000000-0005-0000-0000-00002C030000}"/>
    <cellStyle name="Comma 4 6" xfId="814" xr:uid="{00000000-0005-0000-0000-00002D030000}"/>
    <cellStyle name="Comma 4 7" xfId="815" xr:uid="{00000000-0005-0000-0000-00002E030000}"/>
    <cellStyle name="Comma 4 7 2" xfId="816" xr:uid="{00000000-0005-0000-0000-00002F030000}"/>
    <cellStyle name="Comma 4 7 3" xfId="817" xr:uid="{00000000-0005-0000-0000-000030030000}"/>
    <cellStyle name="Comma 4 8" xfId="818" xr:uid="{00000000-0005-0000-0000-000031030000}"/>
    <cellStyle name="Comma 4 9" xfId="819" xr:uid="{00000000-0005-0000-0000-000032030000}"/>
    <cellStyle name="Comma 4 9 2" xfId="820" xr:uid="{00000000-0005-0000-0000-000033030000}"/>
    <cellStyle name="Comma 4 9 2 2" xfId="821" xr:uid="{00000000-0005-0000-0000-000034030000}"/>
    <cellStyle name="Comma 4 9 3" xfId="822" xr:uid="{00000000-0005-0000-0000-000035030000}"/>
    <cellStyle name="Comma 5" xfId="823" xr:uid="{00000000-0005-0000-0000-000036030000}"/>
    <cellStyle name="Comma 5 10" xfId="824" xr:uid="{00000000-0005-0000-0000-000037030000}"/>
    <cellStyle name="Comma 5 2" xfId="825" xr:uid="{00000000-0005-0000-0000-000038030000}"/>
    <cellStyle name="Comma 5 2 2" xfId="826" xr:uid="{00000000-0005-0000-0000-000039030000}"/>
    <cellStyle name="Comma 5 2 3" xfId="827" xr:uid="{00000000-0005-0000-0000-00003A030000}"/>
    <cellStyle name="Comma 5 2 3 2" xfId="828" xr:uid="{00000000-0005-0000-0000-00003B030000}"/>
    <cellStyle name="Comma 5 2 3 2 2" xfId="829" xr:uid="{00000000-0005-0000-0000-00003C030000}"/>
    <cellStyle name="Comma 5 2 3 2 2 2" xfId="830" xr:uid="{00000000-0005-0000-0000-00003D030000}"/>
    <cellStyle name="Comma 5 2 3 2 3" xfId="831" xr:uid="{00000000-0005-0000-0000-00003E030000}"/>
    <cellStyle name="Comma 5 2 3 3" xfId="832" xr:uid="{00000000-0005-0000-0000-00003F030000}"/>
    <cellStyle name="Comma 5 2 3 3 2" xfId="833" xr:uid="{00000000-0005-0000-0000-000040030000}"/>
    <cellStyle name="Comma 5 2 3 4" xfId="834" xr:uid="{00000000-0005-0000-0000-000041030000}"/>
    <cellStyle name="Comma 5 2 3 5" xfId="835" xr:uid="{00000000-0005-0000-0000-000042030000}"/>
    <cellStyle name="Comma 5 2 4" xfId="836" xr:uid="{00000000-0005-0000-0000-000043030000}"/>
    <cellStyle name="Comma 5 2 4 2" xfId="837" xr:uid="{00000000-0005-0000-0000-000044030000}"/>
    <cellStyle name="Comma 5 3" xfId="838" xr:uid="{00000000-0005-0000-0000-000045030000}"/>
    <cellStyle name="Comma 5 4" xfId="839" xr:uid="{00000000-0005-0000-0000-000046030000}"/>
    <cellStyle name="Comma 5 5" xfId="840" xr:uid="{00000000-0005-0000-0000-000047030000}"/>
    <cellStyle name="Comma 5 6" xfId="841" xr:uid="{00000000-0005-0000-0000-000048030000}"/>
    <cellStyle name="Comma 5 6 2" xfId="842" xr:uid="{00000000-0005-0000-0000-000049030000}"/>
    <cellStyle name="Comma 5 6 2 2" xfId="843" xr:uid="{00000000-0005-0000-0000-00004A030000}"/>
    <cellStyle name="Comma 5 6 3" xfId="844" xr:uid="{00000000-0005-0000-0000-00004B030000}"/>
    <cellStyle name="Comma 5 7" xfId="845" xr:uid="{00000000-0005-0000-0000-00004C030000}"/>
    <cellStyle name="Comma 5 8" xfId="846" xr:uid="{00000000-0005-0000-0000-00004D030000}"/>
    <cellStyle name="Comma 5 9" xfId="847" xr:uid="{00000000-0005-0000-0000-00004E030000}"/>
    <cellStyle name="Comma 6" xfId="848" xr:uid="{00000000-0005-0000-0000-00004F030000}"/>
    <cellStyle name="Comma 6 2" xfId="849" xr:uid="{00000000-0005-0000-0000-000050030000}"/>
    <cellStyle name="Comma 6 2 2" xfId="850" xr:uid="{00000000-0005-0000-0000-000051030000}"/>
    <cellStyle name="Comma 6 2 2 2" xfId="851" xr:uid="{00000000-0005-0000-0000-000052030000}"/>
    <cellStyle name="Comma 6 2 3" xfId="852" xr:uid="{00000000-0005-0000-0000-000053030000}"/>
    <cellStyle name="Comma 6 2 3 2" xfId="853" xr:uid="{00000000-0005-0000-0000-000054030000}"/>
    <cellStyle name="Comma 6 2 4" xfId="854" xr:uid="{00000000-0005-0000-0000-000055030000}"/>
    <cellStyle name="Comma 6 3" xfId="855" xr:uid="{00000000-0005-0000-0000-000056030000}"/>
    <cellStyle name="Comma 6 4" xfId="856" xr:uid="{00000000-0005-0000-0000-000057030000}"/>
    <cellStyle name="Comma 6 5" xfId="857" xr:uid="{00000000-0005-0000-0000-000058030000}"/>
    <cellStyle name="Comma 6 5 2" xfId="858" xr:uid="{00000000-0005-0000-0000-000059030000}"/>
    <cellStyle name="Comma 6 5 2 2" xfId="859" xr:uid="{00000000-0005-0000-0000-00005A030000}"/>
    <cellStyle name="Comma 6 5 3" xfId="860" xr:uid="{00000000-0005-0000-0000-00005B030000}"/>
    <cellStyle name="Comma 6 6" xfId="861" xr:uid="{00000000-0005-0000-0000-00005C030000}"/>
    <cellStyle name="Comma 6 7" xfId="862" xr:uid="{00000000-0005-0000-0000-00005D030000}"/>
    <cellStyle name="Comma 6 8" xfId="863" xr:uid="{00000000-0005-0000-0000-00005E030000}"/>
    <cellStyle name="Comma 7" xfId="864" xr:uid="{00000000-0005-0000-0000-00005F030000}"/>
    <cellStyle name="Comma 7 2" xfId="865" xr:uid="{00000000-0005-0000-0000-000060030000}"/>
    <cellStyle name="Comma 7 2 2" xfId="866" xr:uid="{00000000-0005-0000-0000-000061030000}"/>
    <cellStyle name="Comma 7 2 2 2" xfId="867" xr:uid="{00000000-0005-0000-0000-000062030000}"/>
    <cellStyle name="Comma 7 2 2 3" xfId="868" xr:uid="{00000000-0005-0000-0000-000063030000}"/>
    <cellStyle name="Comma 7 2 3" xfId="869" xr:uid="{00000000-0005-0000-0000-000064030000}"/>
    <cellStyle name="Comma 7 2 3 2" xfId="870" xr:uid="{00000000-0005-0000-0000-000065030000}"/>
    <cellStyle name="Comma 7 2 4" xfId="871" xr:uid="{00000000-0005-0000-0000-000066030000}"/>
    <cellStyle name="Comma 7 2 5" xfId="872" xr:uid="{00000000-0005-0000-0000-000067030000}"/>
    <cellStyle name="Comma 7 3" xfId="873" xr:uid="{00000000-0005-0000-0000-000068030000}"/>
    <cellStyle name="Comma 7 3 2" xfId="874" xr:uid="{00000000-0005-0000-0000-000069030000}"/>
    <cellStyle name="Comma 7 3 2 2" xfId="875" xr:uid="{00000000-0005-0000-0000-00006A030000}"/>
    <cellStyle name="Comma 7 3 3" xfId="876" xr:uid="{00000000-0005-0000-0000-00006B030000}"/>
    <cellStyle name="Comma 7 4" xfId="877" xr:uid="{00000000-0005-0000-0000-00006C030000}"/>
    <cellStyle name="Comma 7 4 2" xfId="878" xr:uid="{00000000-0005-0000-0000-00006D030000}"/>
    <cellStyle name="Comma 7 5" xfId="879" xr:uid="{00000000-0005-0000-0000-00006E030000}"/>
    <cellStyle name="Comma 7 5 2" xfId="880" xr:uid="{00000000-0005-0000-0000-00006F030000}"/>
    <cellStyle name="Comma 7 6" xfId="881" xr:uid="{00000000-0005-0000-0000-000070030000}"/>
    <cellStyle name="Comma 7 7" xfId="882" xr:uid="{00000000-0005-0000-0000-000071030000}"/>
    <cellStyle name="Comma 7 8" xfId="883" xr:uid="{00000000-0005-0000-0000-000072030000}"/>
    <cellStyle name="Comma 7 9" xfId="884" xr:uid="{00000000-0005-0000-0000-000073030000}"/>
    <cellStyle name="Comma 8" xfId="885" xr:uid="{00000000-0005-0000-0000-000074030000}"/>
    <cellStyle name="Comma 8 2" xfId="886" xr:uid="{00000000-0005-0000-0000-000075030000}"/>
    <cellStyle name="Comma 8 2 2" xfId="887" xr:uid="{00000000-0005-0000-0000-000076030000}"/>
    <cellStyle name="Comma 8 2 2 2" xfId="888" xr:uid="{00000000-0005-0000-0000-000077030000}"/>
    <cellStyle name="Comma 8 2 3" xfId="889" xr:uid="{00000000-0005-0000-0000-000078030000}"/>
    <cellStyle name="Comma 8 3" xfId="890" xr:uid="{00000000-0005-0000-0000-000079030000}"/>
    <cellStyle name="Comma 8 4" xfId="891" xr:uid="{00000000-0005-0000-0000-00007A030000}"/>
    <cellStyle name="Comma 9" xfId="892" xr:uid="{00000000-0005-0000-0000-00007B030000}"/>
    <cellStyle name="Comma 9 2" xfId="893" xr:uid="{00000000-0005-0000-0000-00007C030000}"/>
    <cellStyle name="Comma 9 2 2" xfId="894" xr:uid="{00000000-0005-0000-0000-00007D030000}"/>
    <cellStyle name="Comma 9 2 2 2" xfId="895" xr:uid="{00000000-0005-0000-0000-00007E030000}"/>
    <cellStyle name="Comma 9 2 2 2 2" xfId="896" xr:uid="{00000000-0005-0000-0000-00007F030000}"/>
    <cellStyle name="Comma 9 2 2 3" xfId="897" xr:uid="{00000000-0005-0000-0000-000080030000}"/>
    <cellStyle name="Comma 9 2 3" xfId="898" xr:uid="{00000000-0005-0000-0000-000081030000}"/>
    <cellStyle name="Comma 9 2 3 2" xfId="899" xr:uid="{00000000-0005-0000-0000-000082030000}"/>
    <cellStyle name="Comma 9 2 3 2 2" xfId="900" xr:uid="{00000000-0005-0000-0000-000083030000}"/>
    <cellStyle name="Comma 9 2 3 3" xfId="901" xr:uid="{00000000-0005-0000-0000-000084030000}"/>
    <cellStyle name="Comma 9 2 4" xfId="902" xr:uid="{00000000-0005-0000-0000-000085030000}"/>
    <cellStyle name="Comma 9 2 4 2" xfId="903" xr:uid="{00000000-0005-0000-0000-000086030000}"/>
    <cellStyle name="Comma 9 2 5" xfId="904" xr:uid="{00000000-0005-0000-0000-000087030000}"/>
    <cellStyle name="Comma 9 3" xfId="905" xr:uid="{00000000-0005-0000-0000-000088030000}"/>
    <cellStyle name="Comma 9 3 2" xfId="906" xr:uid="{00000000-0005-0000-0000-000089030000}"/>
    <cellStyle name="Comma 9 3 2 2" xfId="907" xr:uid="{00000000-0005-0000-0000-00008A030000}"/>
    <cellStyle name="Comma 9 3 3" xfId="908" xr:uid="{00000000-0005-0000-0000-00008B030000}"/>
    <cellStyle name="Comma 9 4" xfId="909" xr:uid="{00000000-0005-0000-0000-00008C030000}"/>
    <cellStyle name="Comma 9 4 2" xfId="910" xr:uid="{00000000-0005-0000-0000-00008D030000}"/>
    <cellStyle name="Comma 9 4 2 2" xfId="911" xr:uid="{00000000-0005-0000-0000-00008E030000}"/>
    <cellStyle name="Comma 9 4 3" xfId="912" xr:uid="{00000000-0005-0000-0000-00008F030000}"/>
    <cellStyle name="Comma 9 5" xfId="913" xr:uid="{00000000-0005-0000-0000-000090030000}"/>
    <cellStyle name="Comma 9 5 2" xfId="914" xr:uid="{00000000-0005-0000-0000-000091030000}"/>
    <cellStyle name="Comma 9 5 2 2" xfId="915" xr:uid="{00000000-0005-0000-0000-000092030000}"/>
    <cellStyle name="Comma 9 5 3" xfId="916" xr:uid="{00000000-0005-0000-0000-000093030000}"/>
    <cellStyle name="Comma 9 6" xfId="917" xr:uid="{00000000-0005-0000-0000-000094030000}"/>
    <cellStyle name="Comma 9 6 2" xfId="918" xr:uid="{00000000-0005-0000-0000-000095030000}"/>
    <cellStyle name="Comma 9 7" xfId="919" xr:uid="{00000000-0005-0000-0000-000096030000}"/>
    <cellStyle name="Comma0 - Type3" xfId="920" xr:uid="{00000000-0005-0000-0000-000097030000}"/>
    <cellStyle name="CustomizationCells" xfId="921" xr:uid="{00000000-0005-0000-0000-000098030000}"/>
    <cellStyle name="CustomizationCells 2" xfId="922" xr:uid="{00000000-0005-0000-0000-000099030000}"/>
    <cellStyle name="CustomizationCells 3" xfId="923" xr:uid="{00000000-0005-0000-0000-00009A030000}"/>
    <cellStyle name="CustomizationCells 4" xfId="924" xr:uid="{00000000-0005-0000-0000-00009B030000}"/>
    <cellStyle name="CustomizationCells 5" xfId="925" xr:uid="{00000000-0005-0000-0000-00009C030000}"/>
    <cellStyle name="CustomizationCells 6" xfId="926" xr:uid="{00000000-0005-0000-0000-00009D030000}"/>
    <cellStyle name="Euro" xfId="927" xr:uid="{00000000-0005-0000-0000-00009E030000}"/>
    <cellStyle name="Euro 10" xfId="928" xr:uid="{00000000-0005-0000-0000-00009F030000}"/>
    <cellStyle name="Euro 10 2" xfId="929" xr:uid="{00000000-0005-0000-0000-0000A0030000}"/>
    <cellStyle name="Euro 10 2 2" xfId="930" xr:uid="{00000000-0005-0000-0000-0000A1030000}"/>
    <cellStyle name="Euro 10 3" xfId="931" xr:uid="{00000000-0005-0000-0000-0000A2030000}"/>
    <cellStyle name="Euro 10 3 2" xfId="932" xr:uid="{00000000-0005-0000-0000-0000A3030000}"/>
    <cellStyle name="Euro 10 3 3" xfId="933" xr:uid="{00000000-0005-0000-0000-0000A4030000}"/>
    <cellStyle name="Euro 10 3 3 2" xfId="934" xr:uid="{00000000-0005-0000-0000-0000A5030000}"/>
    <cellStyle name="Euro 10 3 4" xfId="935" xr:uid="{00000000-0005-0000-0000-0000A6030000}"/>
    <cellStyle name="Euro 10 4" xfId="936" xr:uid="{00000000-0005-0000-0000-0000A7030000}"/>
    <cellStyle name="Euro 10 4 2" xfId="937" xr:uid="{00000000-0005-0000-0000-0000A8030000}"/>
    <cellStyle name="Euro 10 4 2 2" xfId="938" xr:uid="{00000000-0005-0000-0000-0000A9030000}"/>
    <cellStyle name="Euro 10 4 3" xfId="939" xr:uid="{00000000-0005-0000-0000-0000AA030000}"/>
    <cellStyle name="Euro 10 4 4" xfId="940" xr:uid="{00000000-0005-0000-0000-0000AB030000}"/>
    <cellStyle name="Euro 10 5" xfId="941" xr:uid="{00000000-0005-0000-0000-0000AC030000}"/>
    <cellStyle name="Euro 10 6" xfId="942" xr:uid="{00000000-0005-0000-0000-0000AD030000}"/>
    <cellStyle name="Euro 11" xfId="943" xr:uid="{00000000-0005-0000-0000-0000AE030000}"/>
    <cellStyle name="Euro 11 2" xfId="944" xr:uid="{00000000-0005-0000-0000-0000AF030000}"/>
    <cellStyle name="Euro 11 2 2" xfId="945" xr:uid="{00000000-0005-0000-0000-0000B0030000}"/>
    <cellStyle name="Euro 11 3" xfId="946" xr:uid="{00000000-0005-0000-0000-0000B1030000}"/>
    <cellStyle name="Euro 11 3 2" xfId="947" xr:uid="{00000000-0005-0000-0000-0000B2030000}"/>
    <cellStyle name="Euro 11 3 3" xfId="948" xr:uid="{00000000-0005-0000-0000-0000B3030000}"/>
    <cellStyle name="Euro 11 3 3 2" xfId="949" xr:uid="{00000000-0005-0000-0000-0000B4030000}"/>
    <cellStyle name="Euro 11 3 4" xfId="950" xr:uid="{00000000-0005-0000-0000-0000B5030000}"/>
    <cellStyle name="Euro 11 4" xfId="951" xr:uid="{00000000-0005-0000-0000-0000B6030000}"/>
    <cellStyle name="Euro 11 4 2" xfId="952" xr:uid="{00000000-0005-0000-0000-0000B7030000}"/>
    <cellStyle name="Euro 11 4 2 2" xfId="953" xr:uid="{00000000-0005-0000-0000-0000B8030000}"/>
    <cellStyle name="Euro 11 4 3" xfId="954" xr:uid="{00000000-0005-0000-0000-0000B9030000}"/>
    <cellStyle name="Euro 11 4 4" xfId="955" xr:uid="{00000000-0005-0000-0000-0000BA030000}"/>
    <cellStyle name="Euro 11 5" xfId="956" xr:uid="{00000000-0005-0000-0000-0000BB030000}"/>
    <cellStyle name="Euro 11 6" xfId="957" xr:uid="{00000000-0005-0000-0000-0000BC030000}"/>
    <cellStyle name="Euro 12" xfId="958" xr:uid="{00000000-0005-0000-0000-0000BD030000}"/>
    <cellStyle name="Euro 12 2" xfId="959" xr:uid="{00000000-0005-0000-0000-0000BE030000}"/>
    <cellStyle name="Euro 12 2 2" xfId="960" xr:uid="{00000000-0005-0000-0000-0000BF030000}"/>
    <cellStyle name="Euro 12 3" xfId="961" xr:uid="{00000000-0005-0000-0000-0000C0030000}"/>
    <cellStyle name="Euro 12 3 2" xfId="962" xr:uid="{00000000-0005-0000-0000-0000C1030000}"/>
    <cellStyle name="Euro 12 3 3" xfId="963" xr:uid="{00000000-0005-0000-0000-0000C2030000}"/>
    <cellStyle name="Euro 12 3 3 2" xfId="964" xr:uid="{00000000-0005-0000-0000-0000C3030000}"/>
    <cellStyle name="Euro 12 3 4" xfId="965" xr:uid="{00000000-0005-0000-0000-0000C4030000}"/>
    <cellStyle name="Euro 12 4" xfId="966" xr:uid="{00000000-0005-0000-0000-0000C5030000}"/>
    <cellStyle name="Euro 12 4 2" xfId="967" xr:uid="{00000000-0005-0000-0000-0000C6030000}"/>
    <cellStyle name="Euro 12 4 2 2" xfId="968" xr:uid="{00000000-0005-0000-0000-0000C7030000}"/>
    <cellStyle name="Euro 12 4 3" xfId="969" xr:uid="{00000000-0005-0000-0000-0000C8030000}"/>
    <cellStyle name="Euro 12 4 4" xfId="970" xr:uid="{00000000-0005-0000-0000-0000C9030000}"/>
    <cellStyle name="Euro 12 5" xfId="971" xr:uid="{00000000-0005-0000-0000-0000CA030000}"/>
    <cellStyle name="Euro 12 6" xfId="972" xr:uid="{00000000-0005-0000-0000-0000CB030000}"/>
    <cellStyle name="Euro 13" xfId="973" xr:uid="{00000000-0005-0000-0000-0000CC030000}"/>
    <cellStyle name="Euro 13 2" xfId="974" xr:uid="{00000000-0005-0000-0000-0000CD030000}"/>
    <cellStyle name="Euro 13 2 2" xfId="975" xr:uid="{00000000-0005-0000-0000-0000CE030000}"/>
    <cellStyle name="Euro 13 3" xfId="976" xr:uid="{00000000-0005-0000-0000-0000CF030000}"/>
    <cellStyle name="Euro 13 3 2" xfId="977" xr:uid="{00000000-0005-0000-0000-0000D0030000}"/>
    <cellStyle name="Euro 13 3 3" xfId="978" xr:uid="{00000000-0005-0000-0000-0000D1030000}"/>
    <cellStyle name="Euro 13 3 3 2" xfId="979" xr:uid="{00000000-0005-0000-0000-0000D2030000}"/>
    <cellStyle name="Euro 13 3 4" xfId="980" xr:uid="{00000000-0005-0000-0000-0000D3030000}"/>
    <cellStyle name="Euro 13 4" xfId="981" xr:uid="{00000000-0005-0000-0000-0000D4030000}"/>
    <cellStyle name="Euro 13 4 2" xfId="982" xr:uid="{00000000-0005-0000-0000-0000D5030000}"/>
    <cellStyle name="Euro 13 4 2 2" xfId="983" xr:uid="{00000000-0005-0000-0000-0000D6030000}"/>
    <cellStyle name="Euro 13 4 3" xfId="984" xr:uid="{00000000-0005-0000-0000-0000D7030000}"/>
    <cellStyle name="Euro 13 4 4" xfId="985" xr:uid="{00000000-0005-0000-0000-0000D8030000}"/>
    <cellStyle name="Euro 13 5" xfId="986" xr:uid="{00000000-0005-0000-0000-0000D9030000}"/>
    <cellStyle name="Euro 13 6" xfId="987" xr:uid="{00000000-0005-0000-0000-0000DA030000}"/>
    <cellStyle name="Euro 14" xfId="988" xr:uid="{00000000-0005-0000-0000-0000DB030000}"/>
    <cellStyle name="Euro 14 2" xfId="989" xr:uid="{00000000-0005-0000-0000-0000DC030000}"/>
    <cellStyle name="Euro 14 2 2" xfId="990" xr:uid="{00000000-0005-0000-0000-0000DD030000}"/>
    <cellStyle name="Euro 14 3" xfId="991" xr:uid="{00000000-0005-0000-0000-0000DE030000}"/>
    <cellStyle name="Euro 14 3 2" xfId="992" xr:uid="{00000000-0005-0000-0000-0000DF030000}"/>
    <cellStyle name="Euro 14 3 3" xfId="993" xr:uid="{00000000-0005-0000-0000-0000E0030000}"/>
    <cellStyle name="Euro 14 3 3 2" xfId="994" xr:uid="{00000000-0005-0000-0000-0000E1030000}"/>
    <cellStyle name="Euro 14 3 4" xfId="995" xr:uid="{00000000-0005-0000-0000-0000E2030000}"/>
    <cellStyle name="Euro 14 4" xfId="996" xr:uid="{00000000-0005-0000-0000-0000E3030000}"/>
    <cellStyle name="Euro 14 4 2" xfId="997" xr:uid="{00000000-0005-0000-0000-0000E4030000}"/>
    <cellStyle name="Euro 14 4 2 2" xfId="998" xr:uid="{00000000-0005-0000-0000-0000E5030000}"/>
    <cellStyle name="Euro 14 4 3" xfId="999" xr:uid="{00000000-0005-0000-0000-0000E6030000}"/>
    <cellStyle name="Euro 14 4 4" xfId="1000" xr:uid="{00000000-0005-0000-0000-0000E7030000}"/>
    <cellStyle name="Euro 14 5" xfId="1001" xr:uid="{00000000-0005-0000-0000-0000E8030000}"/>
    <cellStyle name="Euro 14 6" xfId="1002" xr:uid="{00000000-0005-0000-0000-0000E9030000}"/>
    <cellStyle name="Euro 15" xfId="1003" xr:uid="{00000000-0005-0000-0000-0000EA030000}"/>
    <cellStyle name="Euro 15 2" xfId="1004" xr:uid="{00000000-0005-0000-0000-0000EB030000}"/>
    <cellStyle name="Euro 15 2 2" xfId="1005" xr:uid="{00000000-0005-0000-0000-0000EC030000}"/>
    <cellStyle name="Euro 15 3" xfId="1006" xr:uid="{00000000-0005-0000-0000-0000ED030000}"/>
    <cellStyle name="Euro 15 3 2" xfId="1007" xr:uid="{00000000-0005-0000-0000-0000EE030000}"/>
    <cellStyle name="Euro 15 3 3" xfId="1008" xr:uid="{00000000-0005-0000-0000-0000EF030000}"/>
    <cellStyle name="Euro 15 3 3 2" xfId="1009" xr:uid="{00000000-0005-0000-0000-0000F0030000}"/>
    <cellStyle name="Euro 15 3 4" xfId="1010" xr:uid="{00000000-0005-0000-0000-0000F1030000}"/>
    <cellStyle name="Euro 15 4" xfId="1011" xr:uid="{00000000-0005-0000-0000-0000F2030000}"/>
    <cellStyle name="Euro 15 4 2" xfId="1012" xr:uid="{00000000-0005-0000-0000-0000F3030000}"/>
    <cellStyle name="Euro 15 4 2 2" xfId="1013" xr:uid="{00000000-0005-0000-0000-0000F4030000}"/>
    <cellStyle name="Euro 15 4 3" xfId="1014" xr:uid="{00000000-0005-0000-0000-0000F5030000}"/>
    <cellStyle name="Euro 15 4 4" xfId="1015" xr:uid="{00000000-0005-0000-0000-0000F6030000}"/>
    <cellStyle name="Euro 15 5" xfId="1016" xr:uid="{00000000-0005-0000-0000-0000F7030000}"/>
    <cellStyle name="Euro 15 6" xfId="1017" xr:uid="{00000000-0005-0000-0000-0000F8030000}"/>
    <cellStyle name="Euro 16" xfId="1018" xr:uid="{00000000-0005-0000-0000-0000F9030000}"/>
    <cellStyle name="Euro 16 2" xfId="1019" xr:uid="{00000000-0005-0000-0000-0000FA030000}"/>
    <cellStyle name="Euro 16 2 2" xfId="1020" xr:uid="{00000000-0005-0000-0000-0000FB030000}"/>
    <cellStyle name="Euro 16 3" xfId="1021" xr:uid="{00000000-0005-0000-0000-0000FC030000}"/>
    <cellStyle name="Euro 16 3 2" xfId="1022" xr:uid="{00000000-0005-0000-0000-0000FD030000}"/>
    <cellStyle name="Euro 16 3 3" xfId="1023" xr:uid="{00000000-0005-0000-0000-0000FE030000}"/>
    <cellStyle name="Euro 16 3 3 2" xfId="1024" xr:uid="{00000000-0005-0000-0000-0000FF030000}"/>
    <cellStyle name="Euro 16 3 4" xfId="1025" xr:uid="{00000000-0005-0000-0000-000000040000}"/>
    <cellStyle name="Euro 16 4" xfId="1026" xr:uid="{00000000-0005-0000-0000-000001040000}"/>
    <cellStyle name="Euro 16 4 2" xfId="1027" xr:uid="{00000000-0005-0000-0000-000002040000}"/>
    <cellStyle name="Euro 16 4 2 2" xfId="1028" xr:uid="{00000000-0005-0000-0000-000003040000}"/>
    <cellStyle name="Euro 16 4 3" xfId="1029" xr:uid="{00000000-0005-0000-0000-000004040000}"/>
    <cellStyle name="Euro 16 4 4" xfId="1030" xr:uid="{00000000-0005-0000-0000-000005040000}"/>
    <cellStyle name="Euro 16 5" xfId="1031" xr:uid="{00000000-0005-0000-0000-000006040000}"/>
    <cellStyle name="Euro 16 6" xfId="1032" xr:uid="{00000000-0005-0000-0000-000007040000}"/>
    <cellStyle name="Euro 17" xfId="1033" xr:uid="{00000000-0005-0000-0000-000008040000}"/>
    <cellStyle name="Euro 17 2" xfId="1034" xr:uid="{00000000-0005-0000-0000-000009040000}"/>
    <cellStyle name="Euro 17 2 2" xfId="1035" xr:uid="{00000000-0005-0000-0000-00000A040000}"/>
    <cellStyle name="Euro 17 3" xfId="1036" xr:uid="{00000000-0005-0000-0000-00000B040000}"/>
    <cellStyle name="Euro 17 3 2" xfId="1037" xr:uid="{00000000-0005-0000-0000-00000C040000}"/>
    <cellStyle name="Euro 17 3 3" xfId="1038" xr:uid="{00000000-0005-0000-0000-00000D040000}"/>
    <cellStyle name="Euro 17 3 3 2" xfId="1039" xr:uid="{00000000-0005-0000-0000-00000E040000}"/>
    <cellStyle name="Euro 17 3 4" xfId="1040" xr:uid="{00000000-0005-0000-0000-00000F040000}"/>
    <cellStyle name="Euro 17 4" xfId="1041" xr:uid="{00000000-0005-0000-0000-000010040000}"/>
    <cellStyle name="Euro 17 4 2" xfId="1042" xr:uid="{00000000-0005-0000-0000-000011040000}"/>
    <cellStyle name="Euro 17 4 2 2" xfId="1043" xr:uid="{00000000-0005-0000-0000-000012040000}"/>
    <cellStyle name="Euro 17 4 3" xfId="1044" xr:uid="{00000000-0005-0000-0000-000013040000}"/>
    <cellStyle name="Euro 17 4 4" xfId="1045" xr:uid="{00000000-0005-0000-0000-000014040000}"/>
    <cellStyle name="Euro 17 5" xfId="1046" xr:uid="{00000000-0005-0000-0000-000015040000}"/>
    <cellStyle name="Euro 17 6" xfId="1047" xr:uid="{00000000-0005-0000-0000-000016040000}"/>
    <cellStyle name="Euro 18" xfId="1048" xr:uid="{00000000-0005-0000-0000-000017040000}"/>
    <cellStyle name="Euro 18 2" xfId="1049" xr:uid="{00000000-0005-0000-0000-000018040000}"/>
    <cellStyle name="Euro 18 2 2" xfId="1050" xr:uid="{00000000-0005-0000-0000-000019040000}"/>
    <cellStyle name="Euro 18 3" xfId="1051" xr:uid="{00000000-0005-0000-0000-00001A040000}"/>
    <cellStyle name="Euro 18 3 2" xfId="1052" xr:uid="{00000000-0005-0000-0000-00001B040000}"/>
    <cellStyle name="Euro 18 3 3" xfId="1053" xr:uid="{00000000-0005-0000-0000-00001C040000}"/>
    <cellStyle name="Euro 18 3 3 2" xfId="1054" xr:uid="{00000000-0005-0000-0000-00001D040000}"/>
    <cellStyle name="Euro 18 3 4" xfId="1055" xr:uid="{00000000-0005-0000-0000-00001E040000}"/>
    <cellStyle name="Euro 18 4" xfId="1056" xr:uid="{00000000-0005-0000-0000-00001F040000}"/>
    <cellStyle name="Euro 18 4 2" xfId="1057" xr:uid="{00000000-0005-0000-0000-000020040000}"/>
    <cellStyle name="Euro 18 4 2 2" xfId="1058" xr:uid="{00000000-0005-0000-0000-000021040000}"/>
    <cellStyle name="Euro 18 4 3" xfId="1059" xr:uid="{00000000-0005-0000-0000-000022040000}"/>
    <cellStyle name="Euro 18 4 4" xfId="1060" xr:uid="{00000000-0005-0000-0000-000023040000}"/>
    <cellStyle name="Euro 18 5" xfId="1061" xr:uid="{00000000-0005-0000-0000-000024040000}"/>
    <cellStyle name="Euro 18 6" xfId="1062" xr:uid="{00000000-0005-0000-0000-000025040000}"/>
    <cellStyle name="Euro 19" xfId="1063" xr:uid="{00000000-0005-0000-0000-000026040000}"/>
    <cellStyle name="Euro 19 2" xfId="1064" xr:uid="{00000000-0005-0000-0000-000027040000}"/>
    <cellStyle name="Euro 19 2 2" xfId="1065" xr:uid="{00000000-0005-0000-0000-000028040000}"/>
    <cellStyle name="Euro 19 3" xfId="1066" xr:uid="{00000000-0005-0000-0000-000029040000}"/>
    <cellStyle name="Euro 19 3 2" xfId="1067" xr:uid="{00000000-0005-0000-0000-00002A040000}"/>
    <cellStyle name="Euro 19 3 3" xfId="1068" xr:uid="{00000000-0005-0000-0000-00002B040000}"/>
    <cellStyle name="Euro 19 3 3 2" xfId="1069" xr:uid="{00000000-0005-0000-0000-00002C040000}"/>
    <cellStyle name="Euro 19 3 4" xfId="1070" xr:uid="{00000000-0005-0000-0000-00002D040000}"/>
    <cellStyle name="Euro 19 4" xfId="1071" xr:uid="{00000000-0005-0000-0000-00002E040000}"/>
    <cellStyle name="Euro 19 4 2" xfId="1072" xr:uid="{00000000-0005-0000-0000-00002F040000}"/>
    <cellStyle name="Euro 19 4 2 2" xfId="1073" xr:uid="{00000000-0005-0000-0000-000030040000}"/>
    <cellStyle name="Euro 19 4 3" xfId="1074" xr:uid="{00000000-0005-0000-0000-000031040000}"/>
    <cellStyle name="Euro 19 4 4" xfId="1075" xr:uid="{00000000-0005-0000-0000-000032040000}"/>
    <cellStyle name="Euro 19 5" xfId="1076" xr:uid="{00000000-0005-0000-0000-000033040000}"/>
    <cellStyle name="Euro 19 6" xfId="1077" xr:uid="{00000000-0005-0000-0000-000034040000}"/>
    <cellStyle name="Euro 2" xfId="1078" xr:uid="{00000000-0005-0000-0000-000035040000}"/>
    <cellStyle name="Euro 2 2" xfId="1079" xr:uid="{00000000-0005-0000-0000-000036040000}"/>
    <cellStyle name="Euro 2 2 2" xfId="1080" xr:uid="{00000000-0005-0000-0000-000037040000}"/>
    <cellStyle name="Euro 2 3" xfId="1081" xr:uid="{00000000-0005-0000-0000-000038040000}"/>
    <cellStyle name="Euro 2 3 2" xfId="1082" xr:uid="{00000000-0005-0000-0000-000039040000}"/>
    <cellStyle name="Euro 2 3 3" xfId="1083" xr:uid="{00000000-0005-0000-0000-00003A040000}"/>
    <cellStyle name="Euro 2 3 3 2" xfId="1084" xr:uid="{00000000-0005-0000-0000-00003B040000}"/>
    <cellStyle name="Euro 2 3 4" xfId="1085" xr:uid="{00000000-0005-0000-0000-00003C040000}"/>
    <cellStyle name="Euro 2 4" xfId="1086" xr:uid="{00000000-0005-0000-0000-00003D040000}"/>
    <cellStyle name="Euro 2 4 2" xfId="1087" xr:uid="{00000000-0005-0000-0000-00003E040000}"/>
    <cellStyle name="Euro 2 4 2 2" xfId="1088" xr:uid="{00000000-0005-0000-0000-00003F040000}"/>
    <cellStyle name="Euro 2 4 3" xfId="1089" xr:uid="{00000000-0005-0000-0000-000040040000}"/>
    <cellStyle name="Euro 2 4 4" xfId="1090" xr:uid="{00000000-0005-0000-0000-000041040000}"/>
    <cellStyle name="Euro 2 5" xfId="1091" xr:uid="{00000000-0005-0000-0000-000042040000}"/>
    <cellStyle name="Euro 2 6" xfId="1092" xr:uid="{00000000-0005-0000-0000-000043040000}"/>
    <cellStyle name="Euro 20" xfId="1093" xr:uid="{00000000-0005-0000-0000-000044040000}"/>
    <cellStyle name="Euro 20 2" xfId="1094" xr:uid="{00000000-0005-0000-0000-000045040000}"/>
    <cellStyle name="Euro 20 2 2" xfId="1095" xr:uid="{00000000-0005-0000-0000-000046040000}"/>
    <cellStyle name="Euro 20 3" xfId="1096" xr:uid="{00000000-0005-0000-0000-000047040000}"/>
    <cellStyle name="Euro 20 3 2" xfId="1097" xr:uid="{00000000-0005-0000-0000-000048040000}"/>
    <cellStyle name="Euro 20 3 3" xfId="1098" xr:uid="{00000000-0005-0000-0000-000049040000}"/>
    <cellStyle name="Euro 20 3 3 2" xfId="1099" xr:uid="{00000000-0005-0000-0000-00004A040000}"/>
    <cellStyle name="Euro 20 3 4" xfId="1100" xr:uid="{00000000-0005-0000-0000-00004B040000}"/>
    <cellStyle name="Euro 20 4" xfId="1101" xr:uid="{00000000-0005-0000-0000-00004C040000}"/>
    <cellStyle name="Euro 20 4 2" xfId="1102" xr:uid="{00000000-0005-0000-0000-00004D040000}"/>
    <cellStyle name="Euro 20 4 2 2" xfId="1103" xr:uid="{00000000-0005-0000-0000-00004E040000}"/>
    <cellStyle name="Euro 20 4 3" xfId="1104" xr:uid="{00000000-0005-0000-0000-00004F040000}"/>
    <cellStyle name="Euro 20 4 4" xfId="1105" xr:uid="{00000000-0005-0000-0000-000050040000}"/>
    <cellStyle name="Euro 20 5" xfId="1106" xr:uid="{00000000-0005-0000-0000-000051040000}"/>
    <cellStyle name="Euro 20 6" xfId="1107" xr:uid="{00000000-0005-0000-0000-000052040000}"/>
    <cellStyle name="Euro 21" xfId="1108" xr:uid="{00000000-0005-0000-0000-000053040000}"/>
    <cellStyle name="Euro 21 2" xfId="1109" xr:uid="{00000000-0005-0000-0000-000054040000}"/>
    <cellStyle name="Euro 21 2 2" xfId="1110" xr:uid="{00000000-0005-0000-0000-000055040000}"/>
    <cellStyle name="Euro 21 3" xfId="1111" xr:uid="{00000000-0005-0000-0000-000056040000}"/>
    <cellStyle name="Euro 21 3 2" xfId="1112" xr:uid="{00000000-0005-0000-0000-000057040000}"/>
    <cellStyle name="Euro 21 3 3" xfId="1113" xr:uid="{00000000-0005-0000-0000-000058040000}"/>
    <cellStyle name="Euro 21 3 3 2" xfId="1114" xr:uid="{00000000-0005-0000-0000-000059040000}"/>
    <cellStyle name="Euro 21 3 4" xfId="1115" xr:uid="{00000000-0005-0000-0000-00005A040000}"/>
    <cellStyle name="Euro 21 4" xfId="1116" xr:uid="{00000000-0005-0000-0000-00005B040000}"/>
    <cellStyle name="Euro 21 4 2" xfId="1117" xr:uid="{00000000-0005-0000-0000-00005C040000}"/>
    <cellStyle name="Euro 21 4 2 2" xfId="1118" xr:uid="{00000000-0005-0000-0000-00005D040000}"/>
    <cellStyle name="Euro 21 4 3" xfId="1119" xr:uid="{00000000-0005-0000-0000-00005E040000}"/>
    <cellStyle name="Euro 21 4 4" xfId="1120" xr:uid="{00000000-0005-0000-0000-00005F040000}"/>
    <cellStyle name="Euro 21 5" xfId="1121" xr:uid="{00000000-0005-0000-0000-000060040000}"/>
    <cellStyle name="Euro 21 6" xfId="1122" xr:uid="{00000000-0005-0000-0000-000061040000}"/>
    <cellStyle name="Euro 22" xfId="1123" xr:uid="{00000000-0005-0000-0000-000062040000}"/>
    <cellStyle name="Euro 22 2" xfId="1124" xr:uid="{00000000-0005-0000-0000-000063040000}"/>
    <cellStyle name="Euro 22 2 2" xfId="1125" xr:uid="{00000000-0005-0000-0000-000064040000}"/>
    <cellStyle name="Euro 22 3" xfId="1126" xr:uid="{00000000-0005-0000-0000-000065040000}"/>
    <cellStyle name="Euro 22 3 2" xfId="1127" xr:uid="{00000000-0005-0000-0000-000066040000}"/>
    <cellStyle name="Euro 22 3 3" xfId="1128" xr:uid="{00000000-0005-0000-0000-000067040000}"/>
    <cellStyle name="Euro 22 3 3 2" xfId="1129" xr:uid="{00000000-0005-0000-0000-000068040000}"/>
    <cellStyle name="Euro 22 3 4" xfId="1130" xr:uid="{00000000-0005-0000-0000-000069040000}"/>
    <cellStyle name="Euro 22 4" xfId="1131" xr:uid="{00000000-0005-0000-0000-00006A040000}"/>
    <cellStyle name="Euro 22 4 2" xfId="1132" xr:uid="{00000000-0005-0000-0000-00006B040000}"/>
    <cellStyle name="Euro 22 4 2 2" xfId="1133" xr:uid="{00000000-0005-0000-0000-00006C040000}"/>
    <cellStyle name="Euro 22 4 3" xfId="1134" xr:uid="{00000000-0005-0000-0000-00006D040000}"/>
    <cellStyle name="Euro 22 4 4" xfId="1135" xr:uid="{00000000-0005-0000-0000-00006E040000}"/>
    <cellStyle name="Euro 22 5" xfId="1136" xr:uid="{00000000-0005-0000-0000-00006F040000}"/>
    <cellStyle name="Euro 22 6" xfId="1137" xr:uid="{00000000-0005-0000-0000-000070040000}"/>
    <cellStyle name="Euro 23" xfId="1138" xr:uid="{00000000-0005-0000-0000-000071040000}"/>
    <cellStyle name="Euro 23 2" xfId="1139" xr:uid="{00000000-0005-0000-0000-000072040000}"/>
    <cellStyle name="Euro 23 2 2" xfId="1140" xr:uid="{00000000-0005-0000-0000-000073040000}"/>
    <cellStyle name="Euro 23 3" xfId="1141" xr:uid="{00000000-0005-0000-0000-000074040000}"/>
    <cellStyle name="Euro 23 3 2" xfId="1142" xr:uid="{00000000-0005-0000-0000-000075040000}"/>
    <cellStyle name="Euro 23 3 3" xfId="1143" xr:uid="{00000000-0005-0000-0000-000076040000}"/>
    <cellStyle name="Euro 23 3 3 2" xfId="1144" xr:uid="{00000000-0005-0000-0000-000077040000}"/>
    <cellStyle name="Euro 23 3 4" xfId="1145" xr:uid="{00000000-0005-0000-0000-000078040000}"/>
    <cellStyle name="Euro 23 4" xfId="1146" xr:uid="{00000000-0005-0000-0000-000079040000}"/>
    <cellStyle name="Euro 23 4 2" xfId="1147" xr:uid="{00000000-0005-0000-0000-00007A040000}"/>
    <cellStyle name="Euro 23 4 2 2" xfId="1148" xr:uid="{00000000-0005-0000-0000-00007B040000}"/>
    <cellStyle name="Euro 23 4 3" xfId="1149" xr:uid="{00000000-0005-0000-0000-00007C040000}"/>
    <cellStyle name="Euro 23 4 4" xfId="1150" xr:uid="{00000000-0005-0000-0000-00007D040000}"/>
    <cellStyle name="Euro 23 5" xfId="1151" xr:uid="{00000000-0005-0000-0000-00007E040000}"/>
    <cellStyle name="Euro 23 6" xfId="1152" xr:uid="{00000000-0005-0000-0000-00007F040000}"/>
    <cellStyle name="Euro 24" xfId="1153" xr:uid="{00000000-0005-0000-0000-000080040000}"/>
    <cellStyle name="Euro 24 2" xfId="1154" xr:uid="{00000000-0005-0000-0000-000081040000}"/>
    <cellStyle name="Euro 24 2 2" xfId="1155" xr:uid="{00000000-0005-0000-0000-000082040000}"/>
    <cellStyle name="Euro 24 3" xfId="1156" xr:uid="{00000000-0005-0000-0000-000083040000}"/>
    <cellStyle name="Euro 24 3 2" xfId="1157" xr:uid="{00000000-0005-0000-0000-000084040000}"/>
    <cellStyle name="Euro 24 3 3" xfId="1158" xr:uid="{00000000-0005-0000-0000-000085040000}"/>
    <cellStyle name="Euro 24 3 3 2" xfId="1159" xr:uid="{00000000-0005-0000-0000-000086040000}"/>
    <cellStyle name="Euro 24 3 4" xfId="1160" xr:uid="{00000000-0005-0000-0000-000087040000}"/>
    <cellStyle name="Euro 24 4" xfId="1161" xr:uid="{00000000-0005-0000-0000-000088040000}"/>
    <cellStyle name="Euro 24 4 2" xfId="1162" xr:uid="{00000000-0005-0000-0000-000089040000}"/>
    <cellStyle name="Euro 24 4 2 2" xfId="1163" xr:uid="{00000000-0005-0000-0000-00008A040000}"/>
    <cellStyle name="Euro 24 4 3" xfId="1164" xr:uid="{00000000-0005-0000-0000-00008B040000}"/>
    <cellStyle name="Euro 24 4 4" xfId="1165" xr:uid="{00000000-0005-0000-0000-00008C040000}"/>
    <cellStyle name="Euro 24 5" xfId="1166" xr:uid="{00000000-0005-0000-0000-00008D040000}"/>
    <cellStyle name="Euro 24 6" xfId="1167" xr:uid="{00000000-0005-0000-0000-00008E040000}"/>
    <cellStyle name="Euro 25" xfId="1168" xr:uid="{00000000-0005-0000-0000-00008F040000}"/>
    <cellStyle name="Euro 25 2" xfId="1169" xr:uid="{00000000-0005-0000-0000-000090040000}"/>
    <cellStyle name="Euro 25 2 2" xfId="1170" xr:uid="{00000000-0005-0000-0000-000091040000}"/>
    <cellStyle name="Euro 25 3" xfId="1171" xr:uid="{00000000-0005-0000-0000-000092040000}"/>
    <cellStyle name="Euro 25 3 2" xfId="1172" xr:uid="{00000000-0005-0000-0000-000093040000}"/>
    <cellStyle name="Euro 25 3 3" xfId="1173" xr:uid="{00000000-0005-0000-0000-000094040000}"/>
    <cellStyle name="Euro 25 3 3 2" xfId="1174" xr:uid="{00000000-0005-0000-0000-000095040000}"/>
    <cellStyle name="Euro 25 3 4" xfId="1175" xr:uid="{00000000-0005-0000-0000-000096040000}"/>
    <cellStyle name="Euro 25 4" xfId="1176" xr:uid="{00000000-0005-0000-0000-000097040000}"/>
    <cellStyle name="Euro 25 4 2" xfId="1177" xr:uid="{00000000-0005-0000-0000-000098040000}"/>
    <cellStyle name="Euro 25 4 2 2" xfId="1178" xr:uid="{00000000-0005-0000-0000-000099040000}"/>
    <cellStyle name="Euro 25 4 3" xfId="1179" xr:uid="{00000000-0005-0000-0000-00009A040000}"/>
    <cellStyle name="Euro 25 4 4" xfId="1180" xr:uid="{00000000-0005-0000-0000-00009B040000}"/>
    <cellStyle name="Euro 25 5" xfId="1181" xr:uid="{00000000-0005-0000-0000-00009C040000}"/>
    <cellStyle name="Euro 25 6" xfId="1182" xr:uid="{00000000-0005-0000-0000-00009D040000}"/>
    <cellStyle name="Euro 26" xfId="1183" xr:uid="{00000000-0005-0000-0000-00009E040000}"/>
    <cellStyle name="Euro 26 2" xfId="1184" xr:uid="{00000000-0005-0000-0000-00009F040000}"/>
    <cellStyle name="Euro 26 2 2" xfId="1185" xr:uid="{00000000-0005-0000-0000-0000A0040000}"/>
    <cellStyle name="Euro 26 3" xfId="1186" xr:uid="{00000000-0005-0000-0000-0000A1040000}"/>
    <cellStyle name="Euro 26 3 2" xfId="1187" xr:uid="{00000000-0005-0000-0000-0000A2040000}"/>
    <cellStyle name="Euro 26 3 3" xfId="1188" xr:uid="{00000000-0005-0000-0000-0000A3040000}"/>
    <cellStyle name="Euro 26 3 3 2" xfId="1189" xr:uid="{00000000-0005-0000-0000-0000A4040000}"/>
    <cellStyle name="Euro 26 3 4" xfId="1190" xr:uid="{00000000-0005-0000-0000-0000A5040000}"/>
    <cellStyle name="Euro 26 4" xfId="1191" xr:uid="{00000000-0005-0000-0000-0000A6040000}"/>
    <cellStyle name="Euro 26 4 2" xfId="1192" xr:uid="{00000000-0005-0000-0000-0000A7040000}"/>
    <cellStyle name="Euro 26 4 2 2" xfId="1193" xr:uid="{00000000-0005-0000-0000-0000A8040000}"/>
    <cellStyle name="Euro 26 4 3" xfId="1194" xr:uid="{00000000-0005-0000-0000-0000A9040000}"/>
    <cellStyle name="Euro 26 4 4" xfId="1195" xr:uid="{00000000-0005-0000-0000-0000AA040000}"/>
    <cellStyle name="Euro 26 5" xfId="1196" xr:uid="{00000000-0005-0000-0000-0000AB040000}"/>
    <cellStyle name="Euro 26 6" xfId="1197" xr:uid="{00000000-0005-0000-0000-0000AC040000}"/>
    <cellStyle name="Euro 27" xfId="1198" xr:uid="{00000000-0005-0000-0000-0000AD040000}"/>
    <cellStyle name="Euro 27 2" xfId="1199" xr:uid="{00000000-0005-0000-0000-0000AE040000}"/>
    <cellStyle name="Euro 27 2 2" xfId="1200" xr:uid="{00000000-0005-0000-0000-0000AF040000}"/>
    <cellStyle name="Euro 27 3" xfId="1201" xr:uid="{00000000-0005-0000-0000-0000B0040000}"/>
    <cellStyle name="Euro 27 3 2" xfId="1202" xr:uid="{00000000-0005-0000-0000-0000B1040000}"/>
    <cellStyle name="Euro 27 3 3" xfId="1203" xr:uid="{00000000-0005-0000-0000-0000B2040000}"/>
    <cellStyle name="Euro 27 3 3 2" xfId="1204" xr:uid="{00000000-0005-0000-0000-0000B3040000}"/>
    <cellStyle name="Euro 27 3 4" xfId="1205" xr:uid="{00000000-0005-0000-0000-0000B4040000}"/>
    <cellStyle name="Euro 27 4" xfId="1206" xr:uid="{00000000-0005-0000-0000-0000B5040000}"/>
    <cellStyle name="Euro 27 4 2" xfId="1207" xr:uid="{00000000-0005-0000-0000-0000B6040000}"/>
    <cellStyle name="Euro 27 4 2 2" xfId="1208" xr:uid="{00000000-0005-0000-0000-0000B7040000}"/>
    <cellStyle name="Euro 27 4 3" xfId="1209" xr:uid="{00000000-0005-0000-0000-0000B8040000}"/>
    <cellStyle name="Euro 27 4 4" xfId="1210" xr:uid="{00000000-0005-0000-0000-0000B9040000}"/>
    <cellStyle name="Euro 27 5" xfId="1211" xr:uid="{00000000-0005-0000-0000-0000BA040000}"/>
    <cellStyle name="Euro 27 6" xfId="1212" xr:uid="{00000000-0005-0000-0000-0000BB040000}"/>
    <cellStyle name="Euro 28" xfId="1213" xr:uid="{00000000-0005-0000-0000-0000BC040000}"/>
    <cellStyle name="Euro 28 2" xfId="1214" xr:uid="{00000000-0005-0000-0000-0000BD040000}"/>
    <cellStyle name="Euro 28 2 2" xfId="1215" xr:uid="{00000000-0005-0000-0000-0000BE040000}"/>
    <cellStyle name="Euro 28 3" xfId="1216" xr:uid="{00000000-0005-0000-0000-0000BF040000}"/>
    <cellStyle name="Euro 28 3 2" xfId="1217" xr:uid="{00000000-0005-0000-0000-0000C0040000}"/>
    <cellStyle name="Euro 28 3 3" xfId="1218" xr:uid="{00000000-0005-0000-0000-0000C1040000}"/>
    <cellStyle name="Euro 28 3 3 2" xfId="1219" xr:uid="{00000000-0005-0000-0000-0000C2040000}"/>
    <cellStyle name="Euro 28 3 4" xfId="1220" xr:uid="{00000000-0005-0000-0000-0000C3040000}"/>
    <cellStyle name="Euro 28 4" xfId="1221" xr:uid="{00000000-0005-0000-0000-0000C4040000}"/>
    <cellStyle name="Euro 28 4 2" xfId="1222" xr:uid="{00000000-0005-0000-0000-0000C5040000}"/>
    <cellStyle name="Euro 28 4 2 2" xfId="1223" xr:uid="{00000000-0005-0000-0000-0000C6040000}"/>
    <cellStyle name="Euro 28 4 3" xfId="1224" xr:uid="{00000000-0005-0000-0000-0000C7040000}"/>
    <cellStyle name="Euro 28 4 4" xfId="1225" xr:uid="{00000000-0005-0000-0000-0000C8040000}"/>
    <cellStyle name="Euro 28 5" xfId="1226" xr:uid="{00000000-0005-0000-0000-0000C9040000}"/>
    <cellStyle name="Euro 28 6" xfId="1227" xr:uid="{00000000-0005-0000-0000-0000CA040000}"/>
    <cellStyle name="Euro 29" xfId="1228" xr:uid="{00000000-0005-0000-0000-0000CB040000}"/>
    <cellStyle name="Euro 29 2" xfId="1229" xr:uid="{00000000-0005-0000-0000-0000CC040000}"/>
    <cellStyle name="Euro 29 2 2" xfId="1230" xr:uid="{00000000-0005-0000-0000-0000CD040000}"/>
    <cellStyle name="Euro 29 3" xfId="1231" xr:uid="{00000000-0005-0000-0000-0000CE040000}"/>
    <cellStyle name="Euro 29 3 2" xfId="1232" xr:uid="{00000000-0005-0000-0000-0000CF040000}"/>
    <cellStyle name="Euro 29 3 3" xfId="1233" xr:uid="{00000000-0005-0000-0000-0000D0040000}"/>
    <cellStyle name="Euro 29 3 3 2" xfId="1234" xr:uid="{00000000-0005-0000-0000-0000D1040000}"/>
    <cellStyle name="Euro 29 3 4" xfId="1235" xr:uid="{00000000-0005-0000-0000-0000D2040000}"/>
    <cellStyle name="Euro 29 4" xfId="1236" xr:uid="{00000000-0005-0000-0000-0000D3040000}"/>
    <cellStyle name="Euro 29 4 2" xfId="1237" xr:uid="{00000000-0005-0000-0000-0000D4040000}"/>
    <cellStyle name="Euro 29 4 2 2" xfId="1238" xr:uid="{00000000-0005-0000-0000-0000D5040000}"/>
    <cellStyle name="Euro 29 4 3" xfId="1239" xr:uid="{00000000-0005-0000-0000-0000D6040000}"/>
    <cellStyle name="Euro 29 4 4" xfId="1240" xr:uid="{00000000-0005-0000-0000-0000D7040000}"/>
    <cellStyle name="Euro 29 5" xfId="1241" xr:uid="{00000000-0005-0000-0000-0000D8040000}"/>
    <cellStyle name="Euro 29 6" xfId="1242" xr:uid="{00000000-0005-0000-0000-0000D9040000}"/>
    <cellStyle name="Euro 3" xfId="1243" xr:uid="{00000000-0005-0000-0000-0000DA040000}"/>
    <cellStyle name="Euro 3 2" xfId="1244" xr:uid="{00000000-0005-0000-0000-0000DB040000}"/>
    <cellStyle name="Euro 3 2 2" xfId="1245" xr:uid="{00000000-0005-0000-0000-0000DC040000}"/>
    <cellStyle name="Euro 3 3" xfId="1246" xr:uid="{00000000-0005-0000-0000-0000DD040000}"/>
    <cellStyle name="Euro 3 3 2" xfId="1247" xr:uid="{00000000-0005-0000-0000-0000DE040000}"/>
    <cellStyle name="Euro 3 3 3" xfId="1248" xr:uid="{00000000-0005-0000-0000-0000DF040000}"/>
    <cellStyle name="Euro 3 3 3 2" xfId="1249" xr:uid="{00000000-0005-0000-0000-0000E0040000}"/>
    <cellStyle name="Euro 3 3 4" xfId="1250" xr:uid="{00000000-0005-0000-0000-0000E1040000}"/>
    <cellStyle name="Euro 3 4" xfId="1251" xr:uid="{00000000-0005-0000-0000-0000E2040000}"/>
    <cellStyle name="Euro 3 4 2" xfId="1252" xr:uid="{00000000-0005-0000-0000-0000E3040000}"/>
    <cellStyle name="Euro 3 4 2 2" xfId="1253" xr:uid="{00000000-0005-0000-0000-0000E4040000}"/>
    <cellStyle name="Euro 3 4 3" xfId="1254" xr:uid="{00000000-0005-0000-0000-0000E5040000}"/>
    <cellStyle name="Euro 3 4 4" xfId="1255" xr:uid="{00000000-0005-0000-0000-0000E6040000}"/>
    <cellStyle name="Euro 3 5" xfId="1256" xr:uid="{00000000-0005-0000-0000-0000E7040000}"/>
    <cellStyle name="Euro 3 6" xfId="1257" xr:uid="{00000000-0005-0000-0000-0000E8040000}"/>
    <cellStyle name="Euro 30" xfId="1258" xr:uid="{00000000-0005-0000-0000-0000E9040000}"/>
    <cellStyle name="Euro 30 2" xfId="1259" xr:uid="{00000000-0005-0000-0000-0000EA040000}"/>
    <cellStyle name="Euro 30 2 2" xfId="1260" xr:uid="{00000000-0005-0000-0000-0000EB040000}"/>
    <cellStyle name="Euro 30 3" xfId="1261" xr:uid="{00000000-0005-0000-0000-0000EC040000}"/>
    <cellStyle name="Euro 30 3 2" xfId="1262" xr:uid="{00000000-0005-0000-0000-0000ED040000}"/>
    <cellStyle name="Euro 30 3 3" xfId="1263" xr:uid="{00000000-0005-0000-0000-0000EE040000}"/>
    <cellStyle name="Euro 30 3 3 2" xfId="1264" xr:uid="{00000000-0005-0000-0000-0000EF040000}"/>
    <cellStyle name="Euro 30 3 4" xfId="1265" xr:uid="{00000000-0005-0000-0000-0000F0040000}"/>
    <cellStyle name="Euro 30 4" xfId="1266" xr:uid="{00000000-0005-0000-0000-0000F1040000}"/>
    <cellStyle name="Euro 30 4 2" xfId="1267" xr:uid="{00000000-0005-0000-0000-0000F2040000}"/>
    <cellStyle name="Euro 30 4 2 2" xfId="1268" xr:uid="{00000000-0005-0000-0000-0000F3040000}"/>
    <cellStyle name="Euro 30 4 3" xfId="1269" xr:uid="{00000000-0005-0000-0000-0000F4040000}"/>
    <cellStyle name="Euro 30 4 4" xfId="1270" xr:uid="{00000000-0005-0000-0000-0000F5040000}"/>
    <cellStyle name="Euro 30 5" xfId="1271" xr:uid="{00000000-0005-0000-0000-0000F6040000}"/>
    <cellStyle name="Euro 30 6" xfId="1272" xr:uid="{00000000-0005-0000-0000-0000F7040000}"/>
    <cellStyle name="Euro 31" xfId="1273" xr:uid="{00000000-0005-0000-0000-0000F8040000}"/>
    <cellStyle name="Euro 31 2" xfId="1274" xr:uid="{00000000-0005-0000-0000-0000F9040000}"/>
    <cellStyle name="Euro 31 2 2" xfId="1275" xr:uid="{00000000-0005-0000-0000-0000FA040000}"/>
    <cellStyle name="Euro 31 3" xfId="1276" xr:uid="{00000000-0005-0000-0000-0000FB040000}"/>
    <cellStyle name="Euro 31 3 2" xfId="1277" xr:uid="{00000000-0005-0000-0000-0000FC040000}"/>
    <cellStyle name="Euro 31 3 3" xfId="1278" xr:uid="{00000000-0005-0000-0000-0000FD040000}"/>
    <cellStyle name="Euro 31 3 3 2" xfId="1279" xr:uid="{00000000-0005-0000-0000-0000FE040000}"/>
    <cellStyle name="Euro 31 3 4" xfId="1280" xr:uid="{00000000-0005-0000-0000-0000FF040000}"/>
    <cellStyle name="Euro 31 4" xfId="1281" xr:uid="{00000000-0005-0000-0000-000000050000}"/>
    <cellStyle name="Euro 31 4 2" xfId="1282" xr:uid="{00000000-0005-0000-0000-000001050000}"/>
    <cellStyle name="Euro 31 4 2 2" xfId="1283" xr:uid="{00000000-0005-0000-0000-000002050000}"/>
    <cellStyle name="Euro 31 4 3" xfId="1284" xr:uid="{00000000-0005-0000-0000-000003050000}"/>
    <cellStyle name="Euro 31 4 4" xfId="1285" xr:uid="{00000000-0005-0000-0000-000004050000}"/>
    <cellStyle name="Euro 31 5" xfId="1286" xr:uid="{00000000-0005-0000-0000-000005050000}"/>
    <cellStyle name="Euro 31 6" xfId="1287" xr:uid="{00000000-0005-0000-0000-000006050000}"/>
    <cellStyle name="Euro 32" xfId="1288" xr:uid="{00000000-0005-0000-0000-000007050000}"/>
    <cellStyle name="Euro 32 2" xfId="1289" xr:uid="{00000000-0005-0000-0000-000008050000}"/>
    <cellStyle name="Euro 32 2 2" xfId="1290" xr:uid="{00000000-0005-0000-0000-000009050000}"/>
    <cellStyle name="Euro 32 3" xfId="1291" xr:uid="{00000000-0005-0000-0000-00000A050000}"/>
    <cellStyle name="Euro 32 3 2" xfId="1292" xr:uid="{00000000-0005-0000-0000-00000B050000}"/>
    <cellStyle name="Euro 32 3 3" xfId="1293" xr:uid="{00000000-0005-0000-0000-00000C050000}"/>
    <cellStyle name="Euro 32 3 3 2" xfId="1294" xr:uid="{00000000-0005-0000-0000-00000D050000}"/>
    <cellStyle name="Euro 32 3 4" xfId="1295" xr:uid="{00000000-0005-0000-0000-00000E050000}"/>
    <cellStyle name="Euro 32 4" xfId="1296" xr:uid="{00000000-0005-0000-0000-00000F050000}"/>
    <cellStyle name="Euro 32 4 2" xfId="1297" xr:uid="{00000000-0005-0000-0000-000010050000}"/>
    <cellStyle name="Euro 32 4 2 2" xfId="1298" xr:uid="{00000000-0005-0000-0000-000011050000}"/>
    <cellStyle name="Euro 32 4 3" xfId="1299" xr:uid="{00000000-0005-0000-0000-000012050000}"/>
    <cellStyle name="Euro 32 4 4" xfId="1300" xr:uid="{00000000-0005-0000-0000-000013050000}"/>
    <cellStyle name="Euro 32 5" xfId="1301" xr:uid="{00000000-0005-0000-0000-000014050000}"/>
    <cellStyle name="Euro 32 6" xfId="1302" xr:uid="{00000000-0005-0000-0000-000015050000}"/>
    <cellStyle name="Euro 33" xfId="1303" xr:uid="{00000000-0005-0000-0000-000016050000}"/>
    <cellStyle name="Euro 33 2" xfId="1304" xr:uid="{00000000-0005-0000-0000-000017050000}"/>
    <cellStyle name="Euro 33 2 2" xfId="1305" xr:uid="{00000000-0005-0000-0000-000018050000}"/>
    <cellStyle name="Euro 33 3" xfId="1306" xr:uid="{00000000-0005-0000-0000-000019050000}"/>
    <cellStyle name="Euro 33 3 2" xfId="1307" xr:uid="{00000000-0005-0000-0000-00001A050000}"/>
    <cellStyle name="Euro 33 3 3" xfId="1308" xr:uid="{00000000-0005-0000-0000-00001B050000}"/>
    <cellStyle name="Euro 33 3 3 2" xfId="1309" xr:uid="{00000000-0005-0000-0000-00001C050000}"/>
    <cellStyle name="Euro 33 3 4" xfId="1310" xr:uid="{00000000-0005-0000-0000-00001D050000}"/>
    <cellStyle name="Euro 33 4" xfId="1311" xr:uid="{00000000-0005-0000-0000-00001E050000}"/>
    <cellStyle name="Euro 33 4 2" xfId="1312" xr:uid="{00000000-0005-0000-0000-00001F050000}"/>
    <cellStyle name="Euro 33 4 2 2" xfId="1313" xr:uid="{00000000-0005-0000-0000-000020050000}"/>
    <cellStyle name="Euro 33 4 3" xfId="1314" xr:uid="{00000000-0005-0000-0000-000021050000}"/>
    <cellStyle name="Euro 33 4 4" xfId="1315" xr:uid="{00000000-0005-0000-0000-000022050000}"/>
    <cellStyle name="Euro 33 5" xfId="1316" xr:uid="{00000000-0005-0000-0000-000023050000}"/>
    <cellStyle name="Euro 33 6" xfId="1317" xr:uid="{00000000-0005-0000-0000-000024050000}"/>
    <cellStyle name="Euro 34" xfId="1318" xr:uid="{00000000-0005-0000-0000-000025050000}"/>
    <cellStyle name="Euro 34 2" xfId="1319" xr:uid="{00000000-0005-0000-0000-000026050000}"/>
    <cellStyle name="Euro 34 2 2" xfId="1320" xr:uid="{00000000-0005-0000-0000-000027050000}"/>
    <cellStyle name="Euro 34 3" xfId="1321" xr:uid="{00000000-0005-0000-0000-000028050000}"/>
    <cellStyle name="Euro 34 3 2" xfId="1322" xr:uid="{00000000-0005-0000-0000-000029050000}"/>
    <cellStyle name="Euro 34 3 3" xfId="1323" xr:uid="{00000000-0005-0000-0000-00002A050000}"/>
    <cellStyle name="Euro 34 3 3 2" xfId="1324" xr:uid="{00000000-0005-0000-0000-00002B050000}"/>
    <cellStyle name="Euro 34 3 4" xfId="1325" xr:uid="{00000000-0005-0000-0000-00002C050000}"/>
    <cellStyle name="Euro 34 4" xfId="1326" xr:uid="{00000000-0005-0000-0000-00002D050000}"/>
    <cellStyle name="Euro 34 4 2" xfId="1327" xr:uid="{00000000-0005-0000-0000-00002E050000}"/>
    <cellStyle name="Euro 34 4 2 2" xfId="1328" xr:uid="{00000000-0005-0000-0000-00002F050000}"/>
    <cellStyle name="Euro 34 4 3" xfId="1329" xr:uid="{00000000-0005-0000-0000-000030050000}"/>
    <cellStyle name="Euro 34 4 4" xfId="1330" xr:uid="{00000000-0005-0000-0000-000031050000}"/>
    <cellStyle name="Euro 34 5" xfId="1331" xr:uid="{00000000-0005-0000-0000-000032050000}"/>
    <cellStyle name="Euro 34 6" xfId="1332" xr:uid="{00000000-0005-0000-0000-000033050000}"/>
    <cellStyle name="Euro 35" xfId="1333" xr:uid="{00000000-0005-0000-0000-000034050000}"/>
    <cellStyle name="Euro 35 2" xfId="1334" xr:uid="{00000000-0005-0000-0000-000035050000}"/>
    <cellStyle name="Euro 35 2 2" xfId="1335" xr:uid="{00000000-0005-0000-0000-000036050000}"/>
    <cellStyle name="Euro 35 3" xfId="1336" xr:uid="{00000000-0005-0000-0000-000037050000}"/>
    <cellStyle name="Euro 35 3 2" xfId="1337" xr:uid="{00000000-0005-0000-0000-000038050000}"/>
    <cellStyle name="Euro 35 3 3" xfId="1338" xr:uid="{00000000-0005-0000-0000-000039050000}"/>
    <cellStyle name="Euro 35 3 3 2" xfId="1339" xr:uid="{00000000-0005-0000-0000-00003A050000}"/>
    <cellStyle name="Euro 35 3 4" xfId="1340" xr:uid="{00000000-0005-0000-0000-00003B050000}"/>
    <cellStyle name="Euro 35 4" xfId="1341" xr:uid="{00000000-0005-0000-0000-00003C050000}"/>
    <cellStyle name="Euro 35 4 2" xfId="1342" xr:uid="{00000000-0005-0000-0000-00003D050000}"/>
    <cellStyle name="Euro 35 4 2 2" xfId="1343" xr:uid="{00000000-0005-0000-0000-00003E050000}"/>
    <cellStyle name="Euro 35 4 3" xfId="1344" xr:uid="{00000000-0005-0000-0000-00003F050000}"/>
    <cellStyle name="Euro 35 4 4" xfId="1345" xr:uid="{00000000-0005-0000-0000-000040050000}"/>
    <cellStyle name="Euro 35 5" xfId="1346" xr:uid="{00000000-0005-0000-0000-000041050000}"/>
    <cellStyle name="Euro 35 6" xfId="1347" xr:uid="{00000000-0005-0000-0000-000042050000}"/>
    <cellStyle name="Euro 36" xfId="1348" xr:uid="{00000000-0005-0000-0000-000043050000}"/>
    <cellStyle name="Euro 36 2" xfId="1349" xr:uid="{00000000-0005-0000-0000-000044050000}"/>
    <cellStyle name="Euro 36 2 2" xfId="1350" xr:uid="{00000000-0005-0000-0000-000045050000}"/>
    <cellStyle name="Euro 36 3" xfId="1351" xr:uid="{00000000-0005-0000-0000-000046050000}"/>
    <cellStyle name="Euro 36 3 2" xfId="1352" xr:uid="{00000000-0005-0000-0000-000047050000}"/>
    <cellStyle name="Euro 36 3 3" xfId="1353" xr:uid="{00000000-0005-0000-0000-000048050000}"/>
    <cellStyle name="Euro 36 3 3 2" xfId="1354" xr:uid="{00000000-0005-0000-0000-000049050000}"/>
    <cellStyle name="Euro 36 3 4" xfId="1355" xr:uid="{00000000-0005-0000-0000-00004A050000}"/>
    <cellStyle name="Euro 36 4" xfId="1356" xr:uid="{00000000-0005-0000-0000-00004B050000}"/>
    <cellStyle name="Euro 36 4 2" xfId="1357" xr:uid="{00000000-0005-0000-0000-00004C050000}"/>
    <cellStyle name="Euro 36 4 2 2" xfId="1358" xr:uid="{00000000-0005-0000-0000-00004D050000}"/>
    <cellStyle name="Euro 36 4 3" xfId="1359" xr:uid="{00000000-0005-0000-0000-00004E050000}"/>
    <cellStyle name="Euro 36 4 4" xfId="1360" xr:uid="{00000000-0005-0000-0000-00004F050000}"/>
    <cellStyle name="Euro 36 5" xfId="1361" xr:uid="{00000000-0005-0000-0000-000050050000}"/>
    <cellStyle name="Euro 36 6" xfId="1362" xr:uid="{00000000-0005-0000-0000-000051050000}"/>
    <cellStyle name="Euro 37" xfId="1363" xr:uid="{00000000-0005-0000-0000-000052050000}"/>
    <cellStyle name="Euro 37 2" xfId="1364" xr:uid="{00000000-0005-0000-0000-000053050000}"/>
    <cellStyle name="Euro 37 2 2" xfId="1365" xr:uid="{00000000-0005-0000-0000-000054050000}"/>
    <cellStyle name="Euro 37 3" xfId="1366" xr:uid="{00000000-0005-0000-0000-000055050000}"/>
    <cellStyle name="Euro 37 3 2" xfId="1367" xr:uid="{00000000-0005-0000-0000-000056050000}"/>
    <cellStyle name="Euro 37 3 3" xfId="1368" xr:uid="{00000000-0005-0000-0000-000057050000}"/>
    <cellStyle name="Euro 37 3 3 2" xfId="1369" xr:uid="{00000000-0005-0000-0000-000058050000}"/>
    <cellStyle name="Euro 37 3 4" xfId="1370" xr:uid="{00000000-0005-0000-0000-000059050000}"/>
    <cellStyle name="Euro 37 4" xfId="1371" xr:uid="{00000000-0005-0000-0000-00005A050000}"/>
    <cellStyle name="Euro 37 4 2" xfId="1372" xr:uid="{00000000-0005-0000-0000-00005B050000}"/>
    <cellStyle name="Euro 37 4 2 2" xfId="1373" xr:uid="{00000000-0005-0000-0000-00005C050000}"/>
    <cellStyle name="Euro 37 4 3" xfId="1374" xr:uid="{00000000-0005-0000-0000-00005D050000}"/>
    <cellStyle name="Euro 37 4 4" xfId="1375" xr:uid="{00000000-0005-0000-0000-00005E050000}"/>
    <cellStyle name="Euro 37 5" xfId="1376" xr:uid="{00000000-0005-0000-0000-00005F050000}"/>
    <cellStyle name="Euro 37 6" xfId="1377" xr:uid="{00000000-0005-0000-0000-000060050000}"/>
    <cellStyle name="Euro 38" xfId="1378" xr:uid="{00000000-0005-0000-0000-000061050000}"/>
    <cellStyle name="Euro 38 2" xfId="1379" xr:uid="{00000000-0005-0000-0000-000062050000}"/>
    <cellStyle name="Euro 38 2 2" xfId="1380" xr:uid="{00000000-0005-0000-0000-000063050000}"/>
    <cellStyle name="Euro 38 3" xfId="1381" xr:uid="{00000000-0005-0000-0000-000064050000}"/>
    <cellStyle name="Euro 38 3 2" xfId="1382" xr:uid="{00000000-0005-0000-0000-000065050000}"/>
    <cellStyle name="Euro 38 3 3" xfId="1383" xr:uid="{00000000-0005-0000-0000-000066050000}"/>
    <cellStyle name="Euro 38 3 3 2" xfId="1384" xr:uid="{00000000-0005-0000-0000-000067050000}"/>
    <cellStyle name="Euro 38 3 4" xfId="1385" xr:uid="{00000000-0005-0000-0000-000068050000}"/>
    <cellStyle name="Euro 38 4" xfId="1386" xr:uid="{00000000-0005-0000-0000-000069050000}"/>
    <cellStyle name="Euro 38 4 2" xfId="1387" xr:uid="{00000000-0005-0000-0000-00006A050000}"/>
    <cellStyle name="Euro 38 4 2 2" xfId="1388" xr:uid="{00000000-0005-0000-0000-00006B050000}"/>
    <cellStyle name="Euro 38 4 3" xfId="1389" xr:uid="{00000000-0005-0000-0000-00006C050000}"/>
    <cellStyle name="Euro 38 4 4" xfId="1390" xr:uid="{00000000-0005-0000-0000-00006D050000}"/>
    <cellStyle name="Euro 38 5" xfId="1391" xr:uid="{00000000-0005-0000-0000-00006E050000}"/>
    <cellStyle name="Euro 38 6" xfId="1392" xr:uid="{00000000-0005-0000-0000-00006F050000}"/>
    <cellStyle name="Euro 39" xfId="1393" xr:uid="{00000000-0005-0000-0000-000070050000}"/>
    <cellStyle name="Euro 39 2" xfId="1394" xr:uid="{00000000-0005-0000-0000-000071050000}"/>
    <cellStyle name="Euro 39 2 2" xfId="1395" xr:uid="{00000000-0005-0000-0000-000072050000}"/>
    <cellStyle name="Euro 39 3" xfId="1396" xr:uid="{00000000-0005-0000-0000-000073050000}"/>
    <cellStyle name="Euro 39 3 2" xfId="1397" xr:uid="{00000000-0005-0000-0000-000074050000}"/>
    <cellStyle name="Euro 39 3 3" xfId="1398" xr:uid="{00000000-0005-0000-0000-000075050000}"/>
    <cellStyle name="Euro 39 3 3 2" xfId="1399" xr:uid="{00000000-0005-0000-0000-000076050000}"/>
    <cellStyle name="Euro 39 3 4" xfId="1400" xr:uid="{00000000-0005-0000-0000-000077050000}"/>
    <cellStyle name="Euro 39 4" xfId="1401" xr:uid="{00000000-0005-0000-0000-000078050000}"/>
    <cellStyle name="Euro 39 4 2" xfId="1402" xr:uid="{00000000-0005-0000-0000-000079050000}"/>
    <cellStyle name="Euro 39 4 2 2" xfId="1403" xr:uid="{00000000-0005-0000-0000-00007A050000}"/>
    <cellStyle name="Euro 39 4 3" xfId="1404" xr:uid="{00000000-0005-0000-0000-00007B050000}"/>
    <cellStyle name="Euro 39 4 4" xfId="1405" xr:uid="{00000000-0005-0000-0000-00007C050000}"/>
    <cellStyle name="Euro 39 5" xfId="1406" xr:uid="{00000000-0005-0000-0000-00007D050000}"/>
    <cellStyle name="Euro 39 6" xfId="1407" xr:uid="{00000000-0005-0000-0000-00007E050000}"/>
    <cellStyle name="Euro 4" xfId="1408" xr:uid="{00000000-0005-0000-0000-00007F050000}"/>
    <cellStyle name="Euro 4 2" xfId="1409" xr:uid="{00000000-0005-0000-0000-000080050000}"/>
    <cellStyle name="Euro 4 2 2" xfId="1410" xr:uid="{00000000-0005-0000-0000-000081050000}"/>
    <cellStyle name="Euro 4 3" xfId="1411" xr:uid="{00000000-0005-0000-0000-000082050000}"/>
    <cellStyle name="Euro 4 3 2" xfId="1412" xr:uid="{00000000-0005-0000-0000-000083050000}"/>
    <cellStyle name="Euro 4 3 3" xfId="1413" xr:uid="{00000000-0005-0000-0000-000084050000}"/>
    <cellStyle name="Euro 4 3 3 2" xfId="1414" xr:uid="{00000000-0005-0000-0000-000085050000}"/>
    <cellStyle name="Euro 4 3 4" xfId="1415" xr:uid="{00000000-0005-0000-0000-000086050000}"/>
    <cellStyle name="Euro 4 4" xfId="1416" xr:uid="{00000000-0005-0000-0000-000087050000}"/>
    <cellStyle name="Euro 4 4 2" xfId="1417" xr:uid="{00000000-0005-0000-0000-000088050000}"/>
    <cellStyle name="Euro 4 4 2 2" xfId="1418" xr:uid="{00000000-0005-0000-0000-000089050000}"/>
    <cellStyle name="Euro 4 4 3" xfId="1419" xr:uid="{00000000-0005-0000-0000-00008A050000}"/>
    <cellStyle name="Euro 4 4 4" xfId="1420" xr:uid="{00000000-0005-0000-0000-00008B050000}"/>
    <cellStyle name="Euro 4 5" xfId="1421" xr:uid="{00000000-0005-0000-0000-00008C050000}"/>
    <cellStyle name="Euro 4 6" xfId="1422" xr:uid="{00000000-0005-0000-0000-00008D050000}"/>
    <cellStyle name="Euro 40" xfId="1423" xr:uid="{00000000-0005-0000-0000-00008E050000}"/>
    <cellStyle name="Euro 40 2" xfId="1424" xr:uid="{00000000-0005-0000-0000-00008F050000}"/>
    <cellStyle name="Euro 40 2 2" xfId="1425" xr:uid="{00000000-0005-0000-0000-000090050000}"/>
    <cellStyle name="Euro 40 3" xfId="1426" xr:uid="{00000000-0005-0000-0000-000091050000}"/>
    <cellStyle name="Euro 40 3 2" xfId="1427" xr:uid="{00000000-0005-0000-0000-000092050000}"/>
    <cellStyle name="Euro 40 3 3" xfId="1428" xr:uid="{00000000-0005-0000-0000-000093050000}"/>
    <cellStyle name="Euro 40 3 3 2" xfId="1429" xr:uid="{00000000-0005-0000-0000-000094050000}"/>
    <cellStyle name="Euro 40 3 4" xfId="1430" xr:uid="{00000000-0005-0000-0000-000095050000}"/>
    <cellStyle name="Euro 40 4" xfId="1431" xr:uid="{00000000-0005-0000-0000-000096050000}"/>
    <cellStyle name="Euro 40 4 2" xfId="1432" xr:uid="{00000000-0005-0000-0000-000097050000}"/>
    <cellStyle name="Euro 40 4 2 2" xfId="1433" xr:uid="{00000000-0005-0000-0000-000098050000}"/>
    <cellStyle name="Euro 40 4 3" xfId="1434" xr:uid="{00000000-0005-0000-0000-000099050000}"/>
    <cellStyle name="Euro 40 4 4" xfId="1435" xr:uid="{00000000-0005-0000-0000-00009A050000}"/>
    <cellStyle name="Euro 40 5" xfId="1436" xr:uid="{00000000-0005-0000-0000-00009B050000}"/>
    <cellStyle name="Euro 40 6" xfId="1437" xr:uid="{00000000-0005-0000-0000-00009C050000}"/>
    <cellStyle name="Euro 41" xfId="1438" xr:uid="{00000000-0005-0000-0000-00009D050000}"/>
    <cellStyle name="Euro 41 2" xfId="1439" xr:uid="{00000000-0005-0000-0000-00009E050000}"/>
    <cellStyle name="Euro 41 2 2" xfId="1440" xr:uid="{00000000-0005-0000-0000-00009F050000}"/>
    <cellStyle name="Euro 41 3" xfId="1441" xr:uid="{00000000-0005-0000-0000-0000A0050000}"/>
    <cellStyle name="Euro 41 3 2" xfId="1442" xr:uid="{00000000-0005-0000-0000-0000A1050000}"/>
    <cellStyle name="Euro 41 3 3" xfId="1443" xr:uid="{00000000-0005-0000-0000-0000A2050000}"/>
    <cellStyle name="Euro 41 3 3 2" xfId="1444" xr:uid="{00000000-0005-0000-0000-0000A3050000}"/>
    <cellStyle name="Euro 41 3 4" xfId="1445" xr:uid="{00000000-0005-0000-0000-0000A4050000}"/>
    <cellStyle name="Euro 41 4" xfId="1446" xr:uid="{00000000-0005-0000-0000-0000A5050000}"/>
    <cellStyle name="Euro 41 4 2" xfId="1447" xr:uid="{00000000-0005-0000-0000-0000A6050000}"/>
    <cellStyle name="Euro 41 4 2 2" xfId="1448" xr:uid="{00000000-0005-0000-0000-0000A7050000}"/>
    <cellStyle name="Euro 41 4 3" xfId="1449" xr:uid="{00000000-0005-0000-0000-0000A8050000}"/>
    <cellStyle name="Euro 41 4 4" xfId="1450" xr:uid="{00000000-0005-0000-0000-0000A9050000}"/>
    <cellStyle name="Euro 41 5" xfId="1451" xr:uid="{00000000-0005-0000-0000-0000AA050000}"/>
    <cellStyle name="Euro 41 6" xfId="1452" xr:uid="{00000000-0005-0000-0000-0000AB050000}"/>
    <cellStyle name="Euro 42" xfId="1453" xr:uid="{00000000-0005-0000-0000-0000AC050000}"/>
    <cellStyle name="Euro 42 2" xfId="1454" xr:uid="{00000000-0005-0000-0000-0000AD050000}"/>
    <cellStyle name="Euro 42 2 2" xfId="1455" xr:uid="{00000000-0005-0000-0000-0000AE050000}"/>
    <cellStyle name="Euro 42 3" xfId="1456" xr:uid="{00000000-0005-0000-0000-0000AF050000}"/>
    <cellStyle name="Euro 42 3 2" xfId="1457" xr:uid="{00000000-0005-0000-0000-0000B0050000}"/>
    <cellStyle name="Euro 42 3 3" xfId="1458" xr:uid="{00000000-0005-0000-0000-0000B1050000}"/>
    <cellStyle name="Euro 42 3 3 2" xfId="1459" xr:uid="{00000000-0005-0000-0000-0000B2050000}"/>
    <cellStyle name="Euro 42 3 4" xfId="1460" xr:uid="{00000000-0005-0000-0000-0000B3050000}"/>
    <cellStyle name="Euro 42 4" xfId="1461" xr:uid="{00000000-0005-0000-0000-0000B4050000}"/>
    <cellStyle name="Euro 42 4 2" xfId="1462" xr:uid="{00000000-0005-0000-0000-0000B5050000}"/>
    <cellStyle name="Euro 42 4 2 2" xfId="1463" xr:uid="{00000000-0005-0000-0000-0000B6050000}"/>
    <cellStyle name="Euro 42 4 3" xfId="1464" xr:uid="{00000000-0005-0000-0000-0000B7050000}"/>
    <cellStyle name="Euro 42 4 4" xfId="1465" xr:uid="{00000000-0005-0000-0000-0000B8050000}"/>
    <cellStyle name="Euro 42 5" xfId="1466" xr:uid="{00000000-0005-0000-0000-0000B9050000}"/>
    <cellStyle name="Euro 42 6" xfId="1467" xr:uid="{00000000-0005-0000-0000-0000BA050000}"/>
    <cellStyle name="Euro 43" xfId="1468" xr:uid="{00000000-0005-0000-0000-0000BB050000}"/>
    <cellStyle name="Euro 43 2" xfId="1469" xr:uid="{00000000-0005-0000-0000-0000BC050000}"/>
    <cellStyle name="Euro 43 2 2" xfId="1470" xr:uid="{00000000-0005-0000-0000-0000BD050000}"/>
    <cellStyle name="Euro 43 3" xfId="1471" xr:uid="{00000000-0005-0000-0000-0000BE050000}"/>
    <cellStyle name="Euro 43 3 2" xfId="1472" xr:uid="{00000000-0005-0000-0000-0000BF050000}"/>
    <cellStyle name="Euro 43 3 3" xfId="1473" xr:uid="{00000000-0005-0000-0000-0000C0050000}"/>
    <cellStyle name="Euro 43 3 3 2" xfId="1474" xr:uid="{00000000-0005-0000-0000-0000C1050000}"/>
    <cellStyle name="Euro 43 3 4" xfId="1475" xr:uid="{00000000-0005-0000-0000-0000C2050000}"/>
    <cellStyle name="Euro 43 4" xfId="1476" xr:uid="{00000000-0005-0000-0000-0000C3050000}"/>
    <cellStyle name="Euro 43 4 2" xfId="1477" xr:uid="{00000000-0005-0000-0000-0000C4050000}"/>
    <cellStyle name="Euro 43 4 2 2" xfId="1478" xr:uid="{00000000-0005-0000-0000-0000C5050000}"/>
    <cellStyle name="Euro 43 4 3" xfId="1479" xr:uid="{00000000-0005-0000-0000-0000C6050000}"/>
    <cellStyle name="Euro 43 4 4" xfId="1480" xr:uid="{00000000-0005-0000-0000-0000C7050000}"/>
    <cellStyle name="Euro 43 5" xfId="1481" xr:uid="{00000000-0005-0000-0000-0000C8050000}"/>
    <cellStyle name="Euro 43 6" xfId="1482" xr:uid="{00000000-0005-0000-0000-0000C9050000}"/>
    <cellStyle name="Euro 44" xfId="1483" xr:uid="{00000000-0005-0000-0000-0000CA050000}"/>
    <cellStyle name="Euro 44 2" xfId="1484" xr:uid="{00000000-0005-0000-0000-0000CB050000}"/>
    <cellStyle name="Euro 44 2 2" xfId="1485" xr:uid="{00000000-0005-0000-0000-0000CC050000}"/>
    <cellStyle name="Euro 44 3" xfId="1486" xr:uid="{00000000-0005-0000-0000-0000CD050000}"/>
    <cellStyle name="Euro 44 3 2" xfId="1487" xr:uid="{00000000-0005-0000-0000-0000CE050000}"/>
    <cellStyle name="Euro 44 3 3" xfId="1488" xr:uid="{00000000-0005-0000-0000-0000CF050000}"/>
    <cellStyle name="Euro 44 3 3 2" xfId="1489" xr:uid="{00000000-0005-0000-0000-0000D0050000}"/>
    <cellStyle name="Euro 44 3 4" xfId="1490" xr:uid="{00000000-0005-0000-0000-0000D1050000}"/>
    <cellStyle name="Euro 44 4" xfId="1491" xr:uid="{00000000-0005-0000-0000-0000D2050000}"/>
    <cellStyle name="Euro 44 4 2" xfId="1492" xr:uid="{00000000-0005-0000-0000-0000D3050000}"/>
    <cellStyle name="Euro 44 4 2 2" xfId="1493" xr:uid="{00000000-0005-0000-0000-0000D4050000}"/>
    <cellStyle name="Euro 44 4 3" xfId="1494" xr:uid="{00000000-0005-0000-0000-0000D5050000}"/>
    <cellStyle name="Euro 44 4 4" xfId="1495" xr:uid="{00000000-0005-0000-0000-0000D6050000}"/>
    <cellStyle name="Euro 44 5" xfId="1496" xr:uid="{00000000-0005-0000-0000-0000D7050000}"/>
    <cellStyle name="Euro 44 6" xfId="1497" xr:uid="{00000000-0005-0000-0000-0000D8050000}"/>
    <cellStyle name="Euro 45" xfId="1498" xr:uid="{00000000-0005-0000-0000-0000D9050000}"/>
    <cellStyle name="Euro 45 2" xfId="1499" xr:uid="{00000000-0005-0000-0000-0000DA050000}"/>
    <cellStyle name="Euro 45 2 2" xfId="1500" xr:uid="{00000000-0005-0000-0000-0000DB050000}"/>
    <cellStyle name="Euro 45 2 3" xfId="1501" xr:uid="{00000000-0005-0000-0000-0000DC050000}"/>
    <cellStyle name="Euro 45 2 3 2" xfId="1502" xr:uid="{00000000-0005-0000-0000-0000DD050000}"/>
    <cellStyle name="Euro 45 3" xfId="1503" xr:uid="{00000000-0005-0000-0000-0000DE050000}"/>
    <cellStyle name="Euro 45 3 2" xfId="1504" xr:uid="{00000000-0005-0000-0000-0000DF050000}"/>
    <cellStyle name="Euro 45 3 3" xfId="1505" xr:uid="{00000000-0005-0000-0000-0000E0050000}"/>
    <cellStyle name="Euro 45 4" xfId="1506" xr:uid="{00000000-0005-0000-0000-0000E1050000}"/>
    <cellStyle name="Euro 46" xfId="1507" xr:uid="{00000000-0005-0000-0000-0000E2050000}"/>
    <cellStyle name="Euro 46 2" xfId="1508" xr:uid="{00000000-0005-0000-0000-0000E3050000}"/>
    <cellStyle name="Euro 47" xfId="1509" xr:uid="{00000000-0005-0000-0000-0000E4050000}"/>
    <cellStyle name="Euro 47 2" xfId="1510" xr:uid="{00000000-0005-0000-0000-0000E5050000}"/>
    <cellStyle name="Euro 47 3" xfId="1511" xr:uid="{00000000-0005-0000-0000-0000E6050000}"/>
    <cellStyle name="Euro 47 3 2" xfId="1512" xr:uid="{00000000-0005-0000-0000-0000E7050000}"/>
    <cellStyle name="Euro 47 4" xfId="1513" xr:uid="{00000000-0005-0000-0000-0000E8050000}"/>
    <cellStyle name="Euro 48" xfId="1514" xr:uid="{00000000-0005-0000-0000-0000E9050000}"/>
    <cellStyle name="Euro 48 2" xfId="1515" xr:uid="{00000000-0005-0000-0000-0000EA050000}"/>
    <cellStyle name="Euro 49" xfId="1516" xr:uid="{00000000-0005-0000-0000-0000EB050000}"/>
    <cellStyle name="Euro 49 2" xfId="1517" xr:uid="{00000000-0005-0000-0000-0000EC050000}"/>
    <cellStyle name="Euro 49 2 2" xfId="1518" xr:uid="{00000000-0005-0000-0000-0000ED050000}"/>
    <cellStyle name="Euro 49 2 3" xfId="1519" xr:uid="{00000000-0005-0000-0000-0000EE050000}"/>
    <cellStyle name="Euro 49 3" xfId="1520" xr:uid="{00000000-0005-0000-0000-0000EF050000}"/>
    <cellStyle name="Euro 49 4" xfId="1521" xr:uid="{00000000-0005-0000-0000-0000F0050000}"/>
    <cellStyle name="Euro 49 5" xfId="1522" xr:uid="{00000000-0005-0000-0000-0000F1050000}"/>
    <cellStyle name="Euro 5" xfId="1523" xr:uid="{00000000-0005-0000-0000-0000F2050000}"/>
    <cellStyle name="Euro 5 2" xfId="1524" xr:uid="{00000000-0005-0000-0000-0000F3050000}"/>
    <cellStyle name="Euro 5 2 2" xfId="1525" xr:uid="{00000000-0005-0000-0000-0000F4050000}"/>
    <cellStyle name="Euro 5 3" xfId="1526" xr:uid="{00000000-0005-0000-0000-0000F5050000}"/>
    <cellStyle name="Euro 5 3 2" xfId="1527" xr:uid="{00000000-0005-0000-0000-0000F6050000}"/>
    <cellStyle name="Euro 5 3 3" xfId="1528" xr:uid="{00000000-0005-0000-0000-0000F7050000}"/>
    <cellStyle name="Euro 5 3 3 2" xfId="1529" xr:uid="{00000000-0005-0000-0000-0000F8050000}"/>
    <cellStyle name="Euro 5 3 4" xfId="1530" xr:uid="{00000000-0005-0000-0000-0000F9050000}"/>
    <cellStyle name="Euro 5 4" xfId="1531" xr:uid="{00000000-0005-0000-0000-0000FA050000}"/>
    <cellStyle name="Euro 5 4 2" xfId="1532" xr:uid="{00000000-0005-0000-0000-0000FB050000}"/>
    <cellStyle name="Euro 5 4 2 2" xfId="1533" xr:uid="{00000000-0005-0000-0000-0000FC050000}"/>
    <cellStyle name="Euro 5 4 3" xfId="1534" xr:uid="{00000000-0005-0000-0000-0000FD050000}"/>
    <cellStyle name="Euro 5 4 4" xfId="1535" xr:uid="{00000000-0005-0000-0000-0000FE050000}"/>
    <cellStyle name="Euro 5 5" xfId="1536" xr:uid="{00000000-0005-0000-0000-0000FF050000}"/>
    <cellStyle name="Euro 5 6" xfId="1537" xr:uid="{00000000-0005-0000-0000-000000060000}"/>
    <cellStyle name="Euro 50" xfId="1538" xr:uid="{00000000-0005-0000-0000-000001060000}"/>
    <cellStyle name="Euro 50 2" xfId="1539" xr:uid="{00000000-0005-0000-0000-000002060000}"/>
    <cellStyle name="Euro 51" xfId="1540" xr:uid="{00000000-0005-0000-0000-000003060000}"/>
    <cellStyle name="Euro 51 2" xfId="1541" xr:uid="{00000000-0005-0000-0000-000004060000}"/>
    <cellStyle name="Euro 51 2 2" xfId="1542" xr:uid="{00000000-0005-0000-0000-000005060000}"/>
    <cellStyle name="Euro 51 2 3" xfId="1543" xr:uid="{00000000-0005-0000-0000-000006060000}"/>
    <cellStyle name="Euro 51 3" xfId="1544" xr:uid="{00000000-0005-0000-0000-000007060000}"/>
    <cellStyle name="Euro 51 3 2" xfId="1545" xr:uid="{00000000-0005-0000-0000-000008060000}"/>
    <cellStyle name="Euro 51 4" xfId="1546" xr:uid="{00000000-0005-0000-0000-000009060000}"/>
    <cellStyle name="Euro 52" xfId="1547" xr:uid="{00000000-0005-0000-0000-00000A060000}"/>
    <cellStyle name="Euro 6" xfId="1548" xr:uid="{00000000-0005-0000-0000-00000B060000}"/>
    <cellStyle name="Euro 6 2" xfId="1549" xr:uid="{00000000-0005-0000-0000-00000C060000}"/>
    <cellStyle name="Euro 6 2 2" xfId="1550" xr:uid="{00000000-0005-0000-0000-00000D060000}"/>
    <cellStyle name="Euro 6 3" xfId="1551" xr:uid="{00000000-0005-0000-0000-00000E060000}"/>
    <cellStyle name="Euro 6 3 2" xfId="1552" xr:uid="{00000000-0005-0000-0000-00000F060000}"/>
    <cellStyle name="Euro 6 3 3" xfId="1553" xr:uid="{00000000-0005-0000-0000-000010060000}"/>
    <cellStyle name="Euro 6 3 3 2" xfId="1554" xr:uid="{00000000-0005-0000-0000-000011060000}"/>
    <cellStyle name="Euro 6 3 4" xfId="1555" xr:uid="{00000000-0005-0000-0000-000012060000}"/>
    <cellStyle name="Euro 6 4" xfId="1556" xr:uid="{00000000-0005-0000-0000-000013060000}"/>
    <cellStyle name="Euro 6 4 2" xfId="1557" xr:uid="{00000000-0005-0000-0000-000014060000}"/>
    <cellStyle name="Euro 6 4 2 2" xfId="1558" xr:uid="{00000000-0005-0000-0000-000015060000}"/>
    <cellStyle name="Euro 6 4 3" xfId="1559" xr:uid="{00000000-0005-0000-0000-000016060000}"/>
    <cellStyle name="Euro 6 4 4" xfId="1560" xr:uid="{00000000-0005-0000-0000-000017060000}"/>
    <cellStyle name="Euro 6 5" xfId="1561" xr:uid="{00000000-0005-0000-0000-000018060000}"/>
    <cellStyle name="Euro 6 6" xfId="1562" xr:uid="{00000000-0005-0000-0000-000019060000}"/>
    <cellStyle name="Euro 7" xfId="1563" xr:uid="{00000000-0005-0000-0000-00001A060000}"/>
    <cellStyle name="Euro 7 2" xfId="1564" xr:uid="{00000000-0005-0000-0000-00001B060000}"/>
    <cellStyle name="Euro 7 2 2" xfId="1565" xr:uid="{00000000-0005-0000-0000-00001C060000}"/>
    <cellStyle name="Euro 7 3" xfId="1566" xr:uid="{00000000-0005-0000-0000-00001D060000}"/>
    <cellStyle name="Euro 7 3 2" xfId="1567" xr:uid="{00000000-0005-0000-0000-00001E060000}"/>
    <cellStyle name="Euro 7 3 3" xfId="1568" xr:uid="{00000000-0005-0000-0000-00001F060000}"/>
    <cellStyle name="Euro 7 3 3 2" xfId="1569" xr:uid="{00000000-0005-0000-0000-000020060000}"/>
    <cellStyle name="Euro 7 3 4" xfId="1570" xr:uid="{00000000-0005-0000-0000-000021060000}"/>
    <cellStyle name="Euro 7 4" xfId="1571" xr:uid="{00000000-0005-0000-0000-000022060000}"/>
    <cellStyle name="Euro 7 4 2" xfId="1572" xr:uid="{00000000-0005-0000-0000-000023060000}"/>
    <cellStyle name="Euro 7 4 2 2" xfId="1573" xr:uid="{00000000-0005-0000-0000-000024060000}"/>
    <cellStyle name="Euro 7 4 3" xfId="1574" xr:uid="{00000000-0005-0000-0000-000025060000}"/>
    <cellStyle name="Euro 7 4 4" xfId="1575" xr:uid="{00000000-0005-0000-0000-000026060000}"/>
    <cellStyle name="Euro 7 5" xfId="1576" xr:uid="{00000000-0005-0000-0000-000027060000}"/>
    <cellStyle name="Euro 7 6" xfId="1577" xr:uid="{00000000-0005-0000-0000-000028060000}"/>
    <cellStyle name="Euro 8" xfId="1578" xr:uid="{00000000-0005-0000-0000-000029060000}"/>
    <cellStyle name="Euro 8 2" xfId="1579" xr:uid="{00000000-0005-0000-0000-00002A060000}"/>
    <cellStyle name="Euro 8 2 2" xfId="1580" xr:uid="{00000000-0005-0000-0000-00002B060000}"/>
    <cellStyle name="Euro 8 3" xfId="1581" xr:uid="{00000000-0005-0000-0000-00002C060000}"/>
    <cellStyle name="Euro 8 3 2" xfId="1582" xr:uid="{00000000-0005-0000-0000-00002D060000}"/>
    <cellStyle name="Euro 8 3 3" xfId="1583" xr:uid="{00000000-0005-0000-0000-00002E060000}"/>
    <cellStyle name="Euro 8 3 3 2" xfId="1584" xr:uid="{00000000-0005-0000-0000-00002F060000}"/>
    <cellStyle name="Euro 8 3 4" xfId="1585" xr:uid="{00000000-0005-0000-0000-000030060000}"/>
    <cellStyle name="Euro 8 4" xfId="1586" xr:uid="{00000000-0005-0000-0000-000031060000}"/>
    <cellStyle name="Euro 8 4 2" xfId="1587" xr:uid="{00000000-0005-0000-0000-000032060000}"/>
    <cellStyle name="Euro 8 4 2 2" xfId="1588" xr:uid="{00000000-0005-0000-0000-000033060000}"/>
    <cellStyle name="Euro 8 4 3" xfId="1589" xr:uid="{00000000-0005-0000-0000-000034060000}"/>
    <cellStyle name="Euro 8 4 4" xfId="1590" xr:uid="{00000000-0005-0000-0000-000035060000}"/>
    <cellStyle name="Euro 8 5" xfId="1591" xr:uid="{00000000-0005-0000-0000-000036060000}"/>
    <cellStyle name="Euro 8 6" xfId="1592" xr:uid="{00000000-0005-0000-0000-000037060000}"/>
    <cellStyle name="Euro 9" xfId="1593" xr:uid="{00000000-0005-0000-0000-000038060000}"/>
    <cellStyle name="Euro 9 2" xfId="1594" xr:uid="{00000000-0005-0000-0000-000039060000}"/>
    <cellStyle name="Euro 9 2 2" xfId="1595" xr:uid="{00000000-0005-0000-0000-00003A060000}"/>
    <cellStyle name="Euro 9 3" xfId="1596" xr:uid="{00000000-0005-0000-0000-00003B060000}"/>
    <cellStyle name="Euro 9 3 2" xfId="1597" xr:uid="{00000000-0005-0000-0000-00003C060000}"/>
    <cellStyle name="Euro 9 3 3" xfId="1598" xr:uid="{00000000-0005-0000-0000-00003D060000}"/>
    <cellStyle name="Euro 9 3 3 2" xfId="1599" xr:uid="{00000000-0005-0000-0000-00003E060000}"/>
    <cellStyle name="Euro 9 3 4" xfId="1600" xr:uid="{00000000-0005-0000-0000-00003F060000}"/>
    <cellStyle name="Euro 9 4" xfId="1601" xr:uid="{00000000-0005-0000-0000-000040060000}"/>
    <cellStyle name="Euro 9 4 2" xfId="1602" xr:uid="{00000000-0005-0000-0000-000041060000}"/>
    <cellStyle name="Euro 9 4 2 2" xfId="1603" xr:uid="{00000000-0005-0000-0000-000042060000}"/>
    <cellStyle name="Euro 9 4 3" xfId="1604" xr:uid="{00000000-0005-0000-0000-000043060000}"/>
    <cellStyle name="Euro 9 4 4" xfId="1605" xr:uid="{00000000-0005-0000-0000-000044060000}"/>
    <cellStyle name="Euro 9 5" xfId="1606" xr:uid="{00000000-0005-0000-0000-000045060000}"/>
    <cellStyle name="Euro 9 6" xfId="1607" xr:uid="{00000000-0005-0000-0000-000046060000}"/>
    <cellStyle name="Explanatory Text" xfId="1608" builtinId="53" customBuiltin="1"/>
    <cellStyle name="Explanatory Text 2" xfId="1609" xr:uid="{00000000-0005-0000-0000-000048060000}"/>
    <cellStyle name="Fixed2 - Type2" xfId="1610" xr:uid="{00000000-0005-0000-0000-000049060000}"/>
    <cellStyle name="Format 1" xfId="1611" xr:uid="{00000000-0005-0000-0000-00004A060000}"/>
    <cellStyle name="God 2" xfId="1612" xr:uid="{00000000-0005-0000-0000-00004B060000}"/>
    <cellStyle name="Good" xfId="1613" builtinId="26" customBuiltin="1"/>
    <cellStyle name="Good 2" xfId="1614" xr:uid="{00000000-0005-0000-0000-00004D060000}"/>
    <cellStyle name="Heading 1" xfId="1615" builtinId="16" customBuiltin="1"/>
    <cellStyle name="Heading 1 2" xfId="1616" xr:uid="{00000000-0005-0000-0000-00004F060000}"/>
    <cellStyle name="Heading 1 2 2" xfId="1617" xr:uid="{00000000-0005-0000-0000-000050060000}"/>
    <cellStyle name="Heading 1 2 3" xfId="1618" xr:uid="{00000000-0005-0000-0000-000051060000}"/>
    <cellStyle name="Heading 2" xfId="1619" builtinId="17" customBuiltin="1"/>
    <cellStyle name="Heading 2 2" xfId="1620" xr:uid="{00000000-0005-0000-0000-000053060000}"/>
    <cellStyle name="Heading 2 2 2" xfId="1621" xr:uid="{00000000-0005-0000-0000-000054060000}"/>
    <cellStyle name="Heading 2 2 3" xfId="1622" xr:uid="{00000000-0005-0000-0000-000055060000}"/>
    <cellStyle name="Heading 3" xfId="1623" builtinId="18" customBuiltin="1"/>
    <cellStyle name="Heading 3 2" xfId="1624" xr:uid="{00000000-0005-0000-0000-000057060000}"/>
    <cellStyle name="Heading 3 2 2" xfId="1625" xr:uid="{00000000-0005-0000-0000-000058060000}"/>
    <cellStyle name="Heading 3 2 3" xfId="1626" xr:uid="{00000000-0005-0000-0000-000059060000}"/>
    <cellStyle name="Heading 4" xfId="1627" builtinId="19" customBuiltin="1"/>
    <cellStyle name="Heading 4 2" xfId="1628" xr:uid="{00000000-0005-0000-0000-00005B060000}"/>
    <cellStyle name="Heading 4 2 2" xfId="1629" xr:uid="{00000000-0005-0000-0000-00005C060000}"/>
    <cellStyle name="Heading 4 2 3" xfId="1630" xr:uid="{00000000-0005-0000-0000-00005D060000}"/>
    <cellStyle name="Headline" xfId="1631" xr:uid="{00000000-0005-0000-0000-00005E060000}"/>
    <cellStyle name="Hyperlink" xfId="1632" builtinId="8" customBuiltin="1"/>
    <cellStyle name="Hyperlink 2" xfId="1633" xr:uid="{00000000-0005-0000-0000-000060060000}"/>
    <cellStyle name="Hyperlink 2 2" xfId="1634" xr:uid="{00000000-0005-0000-0000-000061060000}"/>
    <cellStyle name="Hyperlink 2 2 2" xfId="1635" xr:uid="{00000000-0005-0000-0000-000062060000}"/>
    <cellStyle name="Hyperlink 2 3" xfId="1636" xr:uid="{00000000-0005-0000-0000-000063060000}"/>
    <cellStyle name="Hyperlink 3" xfId="1637" xr:uid="{00000000-0005-0000-0000-000064060000}"/>
    <cellStyle name="Hyperlink 3 2" xfId="1638" xr:uid="{00000000-0005-0000-0000-000065060000}"/>
    <cellStyle name="Hyperlink 3 3" xfId="1639" xr:uid="{00000000-0005-0000-0000-000066060000}"/>
    <cellStyle name="Hyperlink 3 4" xfId="1640" xr:uid="{00000000-0005-0000-0000-000067060000}"/>
    <cellStyle name="Hyperlink 4" xfId="1641" xr:uid="{00000000-0005-0000-0000-000068060000}"/>
    <cellStyle name="Hyperlink 4 2" xfId="1642" xr:uid="{00000000-0005-0000-0000-000069060000}"/>
    <cellStyle name="Input" xfId="1643" builtinId="20" customBuiltin="1"/>
    <cellStyle name="Input 2" xfId="1644" xr:uid="{00000000-0005-0000-0000-00006B060000}"/>
    <cellStyle name="Input 2 2" xfId="1645" xr:uid="{00000000-0005-0000-0000-00006C060000}"/>
    <cellStyle name="Input 2 3" xfId="1646" xr:uid="{00000000-0005-0000-0000-00006D060000}"/>
    <cellStyle name="Input 2 4" xfId="1647" xr:uid="{00000000-0005-0000-0000-00006E060000}"/>
    <cellStyle name="Input 2 5" xfId="1648" xr:uid="{00000000-0005-0000-0000-00006F060000}"/>
    <cellStyle name="Input 2 6" xfId="1649" xr:uid="{00000000-0005-0000-0000-000070060000}"/>
    <cellStyle name="Input 2 7" xfId="1650" xr:uid="{00000000-0005-0000-0000-000071060000}"/>
    <cellStyle name="Input 2 8" xfId="1651" xr:uid="{00000000-0005-0000-0000-000072060000}"/>
    <cellStyle name="Input 3" xfId="1652" xr:uid="{00000000-0005-0000-0000-000073060000}"/>
    <cellStyle name="Input 3 2" xfId="1653" xr:uid="{00000000-0005-0000-0000-000074060000}"/>
    <cellStyle name="Input 3 3" xfId="1654" xr:uid="{00000000-0005-0000-0000-000075060000}"/>
    <cellStyle name="Input 3 4" xfId="1655" xr:uid="{00000000-0005-0000-0000-000076060000}"/>
    <cellStyle name="Input 3 5" xfId="1656" xr:uid="{00000000-0005-0000-0000-000077060000}"/>
    <cellStyle name="Input 3 6" xfId="1657" xr:uid="{00000000-0005-0000-0000-000078060000}"/>
    <cellStyle name="Input 3 7" xfId="1658" xr:uid="{00000000-0005-0000-0000-000079060000}"/>
    <cellStyle name="Input 3 8" xfId="1659" xr:uid="{00000000-0005-0000-0000-00007A060000}"/>
    <cellStyle name="Input 4" xfId="1660" xr:uid="{00000000-0005-0000-0000-00007B060000}"/>
    <cellStyle name="InputCell" xfId="1661" xr:uid="{00000000-0005-0000-0000-00007C060000}"/>
    <cellStyle name="InputCells" xfId="1662" xr:uid="{00000000-0005-0000-0000-00007D060000}"/>
    <cellStyle name="Komma 10" xfId="1663" xr:uid="{00000000-0005-0000-0000-00007E060000}"/>
    <cellStyle name="Komma 10 2" xfId="1664" xr:uid="{00000000-0005-0000-0000-00007F060000}"/>
    <cellStyle name="Komma 10 2 2" xfId="1665" xr:uid="{00000000-0005-0000-0000-000080060000}"/>
    <cellStyle name="Komma 10 3" xfId="1666" xr:uid="{00000000-0005-0000-0000-000081060000}"/>
    <cellStyle name="Komma 11" xfId="1667" xr:uid="{00000000-0005-0000-0000-000082060000}"/>
    <cellStyle name="Komma 2" xfId="1668" xr:uid="{00000000-0005-0000-0000-000083060000}"/>
    <cellStyle name="Komma 2 2" xfId="1669" xr:uid="{00000000-0005-0000-0000-000084060000}"/>
    <cellStyle name="Komma 2 2 2" xfId="1670" xr:uid="{00000000-0005-0000-0000-000085060000}"/>
    <cellStyle name="Komma 2 2 3" xfId="1671" xr:uid="{00000000-0005-0000-0000-000086060000}"/>
    <cellStyle name="Komma 2 2 3 2" xfId="1672" xr:uid="{00000000-0005-0000-0000-000087060000}"/>
    <cellStyle name="Komma 2 2 4" xfId="1673" xr:uid="{00000000-0005-0000-0000-000088060000}"/>
    <cellStyle name="Komma 2 2 4 2" xfId="1674" xr:uid="{00000000-0005-0000-0000-000089060000}"/>
    <cellStyle name="Komma 2 3" xfId="1675" xr:uid="{00000000-0005-0000-0000-00008A060000}"/>
    <cellStyle name="Komma 2 3 2" xfId="1676" xr:uid="{00000000-0005-0000-0000-00008B060000}"/>
    <cellStyle name="Komma 2 3 2 2" xfId="1677" xr:uid="{00000000-0005-0000-0000-00008C060000}"/>
    <cellStyle name="Komma 2 3 3" xfId="1678" xr:uid="{00000000-0005-0000-0000-00008D060000}"/>
    <cellStyle name="Komma 2 3 3 2" xfId="1679" xr:uid="{00000000-0005-0000-0000-00008E060000}"/>
    <cellStyle name="Komma 2 3 3 2 2" xfId="1680" xr:uid="{00000000-0005-0000-0000-00008F060000}"/>
    <cellStyle name="Komma 2 3 3 3" xfId="1681" xr:uid="{00000000-0005-0000-0000-000090060000}"/>
    <cellStyle name="Komma 2 3 4" xfId="1682" xr:uid="{00000000-0005-0000-0000-000091060000}"/>
    <cellStyle name="Komma 2 3 4 2" xfId="1683" xr:uid="{00000000-0005-0000-0000-000092060000}"/>
    <cellStyle name="Komma 2 3 5" xfId="1684" xr:uid="{00000000-0005-0000-0000-000093060000}"/>
    <cellStyle name="Komma 2 3 6" xfId="1685" xr:uid="{00000000-0005-0000-0000-000094060000}"/>
    <cellStyle name="Komma 2 4" xfId="1686" xr:uid="{00000000-0005-0000-0000-000095060000}"/>
    <cellStyle name="Komma 2 4 2" xfId="1687" xr:uid="{00000000-0005-0000-0000-000096060000}"/>
    <cellStyle name="Komma 2 4 2 2" xfId="1688" xr:uid="{00000000-0005-0000-0000-000097060000}"/>
    <cellStyle name="Komma 2 4 2 2 2" xfId="1689" xr:uid="{00000000-0005-0000-0000-000098060000}"/>
    <cellStyle name="Komma 2 4 2 3" xfId="1690" xr:uid="{00000000-0005-0000-0000-000099060000}"/>
    <cellStyle name="Komma 2 4 3" xfId="1691" xr:uid="{00000000-0005-0000-0000-00009A060000}"/>
    <cellStyle name="Komma 2 4 3 2" xfId="1692" xr:uid="{00000000-0005-0000-0000-00009B060000}"/>
    <cellStyle name="Komma 2 4 4" xfId="1693" xr:uid="{00000000-0005-0000-0000-00009C060000}"/>
    <cellStyle name="Komma 2 4 4 2" xfId="1694" xr:uid="{00000000-0005-0000-0000-00009D060000}"/>
    <cellStyle name="Komma 2 5" xfId="1695" xr:uid="{00000000-0005-0000-0000-00009E060000}"/>
    <cellStyle name="Komma 2 5 2" xfId="1696" xr:uid="{00000000-0005-0000-0000-00009F060000}"/>
    <cellStyle name="Komma 2 6" xfId="1697" xr:uid="{00000000-0005-0000-0000-0000A0060000}"/>
    <cellStyle name="Komma 2 6 2" xfId="1698" xr:uid="{00000000-0005-0000-0000-0000A1060000}"/>
    <cellStyle name="Komma 2 7" xfId="1699" xr:uid="{00000000-0005-0000-0000-0000A2060000}"/>
    <cellStyle name="Komma 2 8" xfId="1700" xr:uid="{00000000-0005-0000-0000-0000A3060000}"/>
    <cellStyle name="Komma 3" xfId="1701" xr:uid="{00000000-0005-0000-0000-0000A4060000}"/>
    <cellStyle name="Komma 3 10" xfId="1702" xr:uid="{00000000-0005-0000-0000-0000A5060000}"/>
    <cellStyle name="Komma 3 10 2" xfId="1703" xr:uid="{00000000-0005-0000-0000-0000A6060000}"/>
    <cellStyle name="Komma 3 11" xfId="1704" xr:uid="{00000000-0005-0000-0000-0000A7060000}"/>
    <cellStyle name="Komma 3 11 2" xfId="1705" xr:uid="{00000000-0005-0000-0000-0000A8060000}"/>
    <cellStyle name="Komma 3 11 2 2" xfId="1706" xr:uid="{00000000-0005-0000-0000-0000A9060000}"/>
    <cellStyle name="Komma 3 11 3" xfId="1707" xr:uid="{00000000-0005-0000-0000-0000AA060000}"/>
    <cellStyle name="Komma 3 12" xfId="1708" xr:uid="{00000000-0005-0000-0000-0000AB060000}"/>
    <cellStyle name="Komma 3 12 2" xfId="1709" xr:uid="{00000000-0005-0000-0000-0000AC060000}"/>
    <cellStyle name="Komma 3 13" xfId="1710" xr:uid="{00000000-0005-0000-0000-0000AD060000}"/>
    <cellStyle name="Komma 3 14" xfId="1711" xr:uid="{00000000-0005-0000-0000-0000AE060000}"/>
    <cellStyle name="Komma 3 2" xfId="1712" xr:uid="{00000000-0005-0000-0000-0000AF060000}"/>
    <cellStyle name="Komma 3 2 10" xfId="1713" xr:uid="{00000000-0005-0000-0000-0000B0060000}"/>
    <cellStyle name="Komma 3 2 11" xfId="1714" xr:uid="{00000000-0005-0000-0000-0000B1060000}"/>
    <cellStyle name="Komma 3 2 12" xfId="1715" xr:uid="{00000000-0005-0000-0000-0000B2060000}"/>
    <cellStyle name="Komma 3 2 2" xfId="1716" xr:uid="{00000000-0005-0000-0000-0000B3060000}"/>
    <cellStyle name="Komma 3 2 2 2" xfId="1717" xr:uid="{00000000-0005-0000-0000-0000B4060000}"/>
    <cellStyle name="Komma 3 2 2 2 2" xfId="1718" xr:uid="{00000000-0005-0000-0000-0000B5060000}"/>
    <cellStyle name="Komma 3 2 2 2 2 2" xfId="1719" xr:uid="{00000000-0005-0000-0000-0000B6060000}"/>
    <cellStyle name="Komma 3 2 2 2 3" xfId="1720" xr:uid="{00000000-0005-0000-0000-0000B7060000}"/>
    <cellStyle name="Komma 3 2 2 3" xfId="1721" xr:uid="{00000000-0005-0000-0000-0000B8060000}"/>
    <cellStyle name="Komma 3 2 2 3 2" xfId="1722" xr:uid="{00000000-0005-0000-0000-0000B9060000}"/>
    <cellStyle name="Komma 3 2 2 4" xfId="1723" xr:uid="{00000000-0005-0000-0000-0000BA060000}"/>
    <cellStyle name="Komma 3 2 3" xfId="1724" xr:uid="{00000000-0005-0000-0000-0000BB060000}"/>
    <cellStyle name="Komma 3 2 3 2" xfId="1725" xr:uid="{00000000-0005-0000-0000-0000BC060000}"/>
    <cellStyle name="Komma 3 2 3 2 2" xfId="1726" xr:uid="{00000000-0005-0000-0000-0000BD060000}"/>
    <cellStyle name="Komma 3 2 3 2 2 2" xfId="1727" xr:uid="{00000000-0005-0000-0000-0000BE060000}"/>
    <cellStyle name="Komma 3 2 3 2 3" xfId="1728" xr:uid="{00000000-0005-0000-0000-0000BF060000}"/>
    <cellStyle name="Komma 3 2 3 3" xfId="1729" xr:uid="{00000000-0005-0000-0000-0000C0060000}"/>
    <cellStyle name="Komma 3 2 3 3 2" xfId="1730" xr:uid="{00000000-0005-0000-0000-0000C1060000}"/>
    <cellStyle name="Komma 3 2 3 4" xfId="1731" xr:uid="{00000000-0005-0000-0000-0000C2060000}"/>
    <cellStyle name="Komma 3 2 4" xfId="1732" xr:uid="{00000000-0005-0000-0000-0000C3060000}"/>
    <cellStyle name="Komma 3 2 4 2" xfId="1733" xr:uid="{00000000-0005-0000-0000-0000C4060000}"/>
    <cellStyle name="Komma 3 2 4 2 2" xfId="1734" xr:uid="{00000000-0005-0000-0000-0000C5060000}"/>
    <cellStyle name="Komma 3 2 4 3" xfId="1735" xr:uid="{00000000-0005-0000-0000-0000C6060000}"/>
    <cellStyle name="Komma 3 2 5" xfId="1736" xr:uid="{00000000-0005-0000-0000-0000C7060000}"/>
    <cellStyle name="Komma 3 2 5 2" xfId="1737" xr:uid="{00000000-0005-0000-0000-0000C8060000}"/>
    <cellStyle name="Komma 3 2 6" xfId="1738" xr:uid="{00000000-0005-0000-0000-0000C9060000}"/>
    <cellStyle name="Komma 3 2 6 2" xfId="1739" xr:uid="{00000000-0005-0000-0000-0000CA060000}"/>
    <cellStyle name="Komma 3 2 7" xfId="1740" xr:uid="{00000000-0005-0000-0000-0000CB060000}"/>
    <cellStyle name="Komma 3 2 7 2" xfId="1741" xr:uid="{00000000-0005-0000-0000-0000CC060000}"/>
    <cellStyle name="Komma 3 2 7 2 2" xfId="1742" xr:uid="{00000000-0005-0000-0000-0000CD060000}"/>
    <cellStyle name="Komma 3 2 7 3" xfId="1743" xr:uid="{00000000-0005-0000-0000-0000CE060000}"/>
    <cellStyle name="Komma 3 2 8" xfId="1744" xr:uid="{00000000-0005-0000-0000-0000CF060000}"/>
    <cellStyle name="Komma 3 2 8 2" xfId="1745" xr:uid="{00000000-0005-0000-0000-0000D0060000}"/>
    <cellStyle name="Komma 3 2 9" xfId="1746" xr:uid="{00000000-0005-0000-0000-0000D1060000}"/>
    <cellStyle name="Komma 3 3" xfId="1747" xr:uid="{00000000-0005-0000-0000-0000D2060000}"/>
    <cellStyle name="Komma 3 3 2" xfId="1748" xr:uid="{00000000-0005-0000-0000-0000D3060000}"/>
    <cellStyle name="Komma 3 3 2 2" xfId="1749" xr:uid="{00000000-0005-0000-0000-0000D4060000}"/>
    <cellStyle name="Komma 3 3 2 2 2" xfId="1750" xr:uid="{00000000-0005-0000-0000-0000D5060000}"/>
    <cellStyle name="Komma 3 3 2 3" xfId="1751" xr:uid="{00000000-0005-0000-0000-0000D6060000}"/>
    <cellStyle name="Komma 3 3 3" xfId="1752" xr:uid="{00000000-0005-0000-0000-0000D7060000}"/>
    <cellStyle name="Komma 3 3 3 2" xfId="1753" xr:uid="{00000000-0005-0000-0000-0000D8060000}"/>
    <cellStyle name="Komma 3 3 4" xfId="1754" xr:uid="{00000000-0005-0000-0000-0000D9060000}"/>
    <cellStyle name="Komma 3 3 5" xfId="1755" xr:uid="{00000000-0005-0000-0000-0000DA060000}"/>
    <cellStyle name="Komma 3 3 6" xfId="1756" xr:uid="{00000000-0005-0000-0000-0000DB060000}"/>
    <cellStyle name="Komma 3 4" xfId="1757" xr:uid="{00000000-0005-0000-0000-0000DC060000}"/>
    <cellStyle name="Komma 3 4 2" xfId="1758" xr:uid="{00000000-0005-0000-0000-0000DD060000}"/>
    <cellStyle name="Komma 3 4 2 2" xfId="1759" xr:uid="{00000000-0005-0000-0000-0000DE060000}"/>
    <cellStyle name="Komma 3 4 2 2 2" xfId="1760" xr:uid="{00000000-0005-0000-0000-0000DF060000}"/>
    <cellStyle name="Komma 3 4 2 3" xfId="1761" xr:uid="{00000000-0005-0000-0000-0000E0060000}"/>
    <cellStyle name="Komma 3 4 3" xfId="1762" xr:uid="{00000000-0005-0000-0000-0000E1060000}"/>
    <cellStyle name="Komma 3 4 3 2" xfId="1763" xr:uid="{00000000-0005-0000-0000-0000E2060000}"/>
    <cellStyle name="Komma 3 4 4" xfId="1764" xr:uid="{00000000-0005-0000-0000-0000E3060000}"/>
    <cellStyle name="Komma 3 5" xfId="1765" xr:uid="{00000000-0005-0000-0000-0000E4060000}"/>
    <cellStyle name="Komma 3 5 2" xfId="1766" xr:uid="{00000000-0005-0000-0000-0000E5060000}"/>
    <cellStyle name="Komma 3 5 2 2" xfId="1767" xr:uid="{00000000-0005-0000-0000-0000E6060000}"/>
    <cellStyle name="Komma 3 5 3" xfId="1768" xr:uid="{00000000-0005-0000-0000-0000E7060000}"/>
    <cellStyle name="Komma 3 6" xfId="1769" xr:uid="{00000000-0005-0000-0000-0000E8060000}"/>
    <cellStyle name="Komma 3 7" xfId="1770" xr:uid="{00000000-0005-0000-0000-0000E9060000}"/>
    <cellStyle name="Komma 3 7 2" xfId="1771" xr:uid="{00000000-0005-0000-0000-0000EA060000}"/>
    <cellStyle name="Komma 3 7 2 2" xfId="1772" xr:uid="{00000000-0005-0000-0000-0000EB060000}"/>
    <cellStyle name="Komma 3 7 3" xfId="1773" xr:uid="{00000000-0005-0000-0000-0000EC060000}"/>
    <cellStyle name="Komma 3 8" xfId="1774" xr:uid="{00000000-0005-0000-0000-0000ED060000}"/>
    <cellStyle name="Komma 3 9" xfId="1775" xr:uid="{00000000-0005-0000-0000-0000EE060000}"/>
    <cellStyle name="Komma 3 9 2" xfId="1776" xr:uid="{00000000-0005-0000-0000-0000EF060000}"/>
    <cellStyle name="Komma 4" xfId="1777" xr:uid="{00000000-0005-0000-0000-0000F0060000}"/>
    <cellStyle name="Komma 4 10" xfId="1778" xr:uid="{00000000-0005-0000-0000-0000F1060000}"/>
    <cellStyle name="Komma 4 11" xfId="1779" xr:uid="{00000000-0005-0000-0000-0000F2060000}"/>
    <cellStyle name="Komma 4 12" xfId="1780" xr:uid="{00000000-0005-0000-0000-0000F3060000}"/>
    <cellStyle name="Komma 4 13" xfId="1781" xr:uid="{00000000-0005-0000-0000-0000F4060000}"/>
    <cellStyle name="Komma 4 14" xfId="1782" xr:uid="{00000000-0005-0000-0000-0000F5060000}"/>
    <cellStyle name="Komma 4 15" xfId="1783" xr:uid="{00000000-0005-0000-0000-0000F6060000}"/>
    <cellStyle name="Komma 4 16" xfId="1784" xr:uid="{00000000-0005-0000-0000-0000F7060000}"/>
    <cellStyle name="Komma 4 2" xfId="1785" xr:uid="{00000000-0005-0000-0000-0000F8060000}"/>
    <cellStyle name="Komma 4 2 10" xfId="1786" xr:uid="{00000000-0005-0000-0000-0000F9060000}"/>
    <cellStyle name="Komma 4 2 2" xfId="1787" xr:uid="{00000000-0005-0000-0000-0000FA060000}"/>
    <cellStyle name="Komma 4 2 2 2" xfId="1788" xr:uid="{00000000-0005-0000-0000-0000FB060000}"/>
    <cellStyle name="Komma 4 2 2 2 2" xfId="1789" xr:uid="{00000000-0005-0000-0000-0000FC060000}"/>
    <cellStyle name="Komma 4 2 2 2 2 2" xfId="1790" xr:uid="{00000000-0005-0000-0000-0000FD060000}"/>
    <cellStyle name="Komma 4 2 2 2 3" xfId="1791" xr:uid="{00000000-0005-0000-0000-0000FE060000}"/>
    <cellStyle name="Komma 4 2 2 3" xfId="1792" xr:uid="{00000000-0005-0000-0000-0000FF060000}"/>
    <cellStyle name="Komma 4 2 2 3 2" xfId="1793" xr:uid="{00000000-0005-0000-0000-000000070000}"/>
    <cellStyle name="Komma 4 2 2 4" xfId="1794" xr:uid="{00000000-0005-0000-0000-000001070000}"/>
    <cellStyle name="Komma 4 2 2 4 2" xfId="1795" xr:uid="{00000000-0005-0000-0000-000002070000}"/>
    <cellStyle name="Komma 4 2 2 5" xfId="1796" xr:uid="{00000000-0005-0000-0000-000003070000}"/>
    <cellStyle name="Komma 4 2 2 6" xfId="1797" xr:uid="{00000000-0005-0000-0000-000004070000}"/>
    <cellStyle name="Komma 4 2 3" xfId="1798" xr:uid="{00000000-0005-0000-0000-000005070000}"/>
    <cellStyle name="Komma 4 2 3 2" xfId="1799" xr:uid="{00000000-0005-0000-0000-000006070000}"/>
    <cellStyle name="Komma 4 2 3 2 2" xfId="1800" xr:uid="{00000000-0005-0000-0000-000007070000}"/>
    <cellStyle name="Komma 4 2 3 2 2 2" xfId="1801" xr:uid="{00000000-0005-0000-0000-000008070000}"/>
    <cellStyle name="Komma 4 2 3 2 3" xfId="1802" xr:uid="{00000000-0005-0000-0000-000009070000}"/>
    <cellStyle name="Komma 4 2 3 3" xfId="1803" xr:uid="{00000000-0005-0000-0000-00000A070000}"/>
    <cellStyle name="Komma 4 2 3 3 2" xfId="1804" xr:uid="{00000000-0005-0000-0000-00000B070000}"/>
    <cellStyle name="Komma 4 2 3 4" xfId="1805" xr:uid="{00000000-0005-0000-0000-00000C070000}"/>
    <cellStyle name="Komma 4 2 3 5" xfId="1806" xr:uid="{00000000-0005-0000-0000-00000D070000}"/>
    <cellStyle name="Komma 4 2 4" xfId="1807" xr:uid="{00000000-0005-0000-0000-00000E070000}"/>
    <cellStyle name="Komma 4 2 4 2" xfId="1808" xr:uid="{00000000-0005-0000-0000-00000F070000}"/>
    <cellStyle name="Komma 4 2 4 2 2" xfId="1809" xr:uid="{00000000-0005-0000-0000-000010070000}"/>
    <cellStyle name="Komma 4 2 4 2 2 2" xfId="1810" xr:uid="{00000000-0005-0000-0000-000011070000}"/>
    <cellStyle name="Komma 4 2 4 2 3" xfId="1811" xr:uid="{00000000-0005-0000-0000-000012070000}"/>
    <cellStyle name="Komma 4 2 4 3" xfId="1812" xr:uid="{00000000-0005-0000-0000-000013070000}"/>
    <cellStyle name="Komma 4 2 4 3 2" xfId="1813" xr:uid="{00000000-0005-0000-0000-000014070000}"/>
    <cellStyle name="Komma 4 2 4 4" xfId="1814" xr:uid="{00000000-0005-0000-0000-000015070000}"/>
    <cellStyle name="Komma 4 2 5" xfId="1815" xr:uid="{00000000-0005-0000-0000-000016070000}"/>
    <cellStyle name="Komma 4 2 5 2" xfId="1816" xr:uid="{00000000-0005-0000-0000-000017070000}"/>
    <cellStyle name="Komma 4 2 5 2 2" xfId="1817" xr:uid="{00000000-0005-0000-0000-000018070000}"/>
    <cellStyle name="Komma 4 2 5 3" xfId="1818" xr:uid="{00000000-0005-0000-0000-000019070000}"/>
    <cellStyle name="Komma 4 2 6" xfId="1819" xr:uid="{00000000-0005-0000-0000-00001A070000}"/>
    <cellStyle name="Komma 4 2 6 2" xfId="1820" xr:uid="{00000000-0005-0000-0000-00001B070000}"/>
    <cellStyle name="Komma 4 2 7" xfId="1821" xr:uid="{00000000-0005-0000-0000-00001C070000}"/>
    <cellStyle name="Komma 4 2 7 2" xfId="1822" xr:uid="{00000000-0005-0000-0000-00001D070000}"/>
    <cellStyle name="Komma 4 2 8" xfId="1823" xr:uid="{00000000-0005-0000-0000-00001E070000}"/>
    <cellStyle name="Komma 4 2 9" xfId="1824" xr:uid="{00000000-0005-0000-0000-00001F070000}"/>
    <cellStyle name="Komma 4 3" xfId="1825" xr:uid="{00000000-0005-0000-0000-000020070000}"/>
    <cellStyle name="Komma 4 3 2" xfId="1826" xr:uid="{00000000-0005-0000-0000-000021070000}"/>
    <cellStyle name="Komma 4 3 2 2" xfId="1827" xr:uid="{00000000-0005-0000-0000-000022070000}"/>
    <cellStyle name="Komma 4 3 2 2 2" xfId="1828" xr:uid="{00000000-0005-0000-0000-000023070000}"/>
    <cellStyle name="Komma 4 3 2 2 2 2" xfId="1829" xr:uid="{00000000-0005-0000-0000-000024070000}"/>
    <cellStyle name="Komma 4 3 2 2 3" xfId="1830" xr:uid="{00000000-0005-0000-0000-000025070000}"/>
    <cellStyle name="Komma 4 3 2 3" xfId="1831" xr:uid="{00000000-0005-0000-0000-000026070000}"/>
    <cellStyle name="Komma 4 3 2 3 2" xfId="1832" xr:uid="{00000000-0005-0000-0000-000027070000}"/>
    <cellStyle name="Komma 4 3 2 4" xfId="1833" xr:uid="{00000000-0005-0000-0000-000028070000}"/>
    <cellStyle name="Komma 4 3 2 5" xfId="1834" xr:uid="{00000000-0005-0000-0000-000029070000}"/>
    <cellStyle name="Komma 4 3 3" xfId="1835" xr:uid="{00000000-0005-0000-0000-00002A070000}"/>
    <cellStyle name="Komma 4 3 3 2" xfId="1836" xr:uid="{00000000-0005-0000-0000-00002B070000}"/>
    <cellStyle name="Komma 4 3 3 2 2" xfId="1837" xr:uid="{00000000-0005-0000-0000-00002C070000}"/>
    <cellStyle name="Komma 4 3 3 2 2 2" xfId="1838" xr:uid="{00000000-0005-0000-0000-00002D070000}"/>
    <cellStyle name="Komma 4 3 3 2 3" xfId="1839" xr:uid="{00000000-0005-0000-0000-00002E070000}"/>
    <cellStyle name="Komma 4 3 3 3" xfId="1840" xr:uid="{00000000-0005-0000-0000-00002F070000}"/>
    <cellStyle name="Komma 4 3 3 3 2" xfId="1841" xr:uid="{00000000-0005-0000-0000-000030070000}"/>
    <cellStyle name="Komma 4 3 3 4" xfId="1842" xr:uid="{00000000-0005-0000-0000-000031070000}"/>
    <cellStyle name="Komma 4 3 4" xfId="1843" xr:uid="{00000000-0005-0000-0000-000032070000}"/>
    <cellStyle name="Komma 4 3 4 2" xfId="1844" xr:uid="{00000000-0005-0000-0000-000033070000}"/>
    <cellStyle name="Komma 4 3 4 2 2" xfId="1845" xr:uid="{00000000-0005-0000-0000-000034070000}"/>
    <cellStyle name="Komma 4 3 4 3" xfId="1846" xr:uid="{00000000-0005-0000-0000-000035070000}"/>
    <cellStyle name="Komma 4 3 5" xfId="1847" xr:uid="{00000000-0005-0000-0000-000036070000}"/>
    <cellStyle name="Komma 4 3 5 2" xfId="1848" xr:uid="{00000000-0005-0000-0000-000037070000}"/>
    <cellStyle name="Komma 4 3 6" xfId="1849" xr:uid="{00000000-0005-0000-0000-000038070000}"/>
    <cellStyle name="Komma 4 3 6 2" xfId="1850" xr:uid="{00000000-0005-0000-0000-000039070000}"/>
    <cellStyle name="Komma 4 3 7" xfId="1851" xr:uid="{00000000-0005-0000-0000-00003A070000}"/>
    <cellStyle name="Komma 4 3 8" xfId="1852" xr:uid="{00000000-0005-0000-0000-00003B070000}"/>
    <cellStyle name="Komma 4 4" xfId="1853" xr:uid="{00000000-0005-0000-0000-00003C070000}"/>
    <cellStyle name="Komma 4 4 2" xfId="1854" xr:uid="{00000000-0005-0000-0000-00003D070000}"/>
    <cellStyle name="Komma 4 4 2 2" xfId="1855" xr:uid="{00000000-0005-0000-0000-00003E070000}"/>
    <cellStyle name="Komma 4 4 2 2 2" xfId="1856" xr:uid="{00000000-0005-0000-0000-00003F070000}"/>
    <cellStyle name="Komma 4 4 2 3" xfId="1857" xr:uid="{00000000-0005-0000-0000-000040070000}"/>
    <cellStyle name="Komma 4 4 3" xfId="1858" xr:uid="{00000000-0005-0000-0000-000041070000}"/>
    <cellStyle name="Komma 4 4 3 2" xfId="1859" xr:uid="{00000000-0005-0000-0000-000042070000}"/>
    <cellStyle name="Komma 4 4 4" xfId="1860" xr:uid="{00000000-0005-0000-0000-000043070000}"/>
    <cellStyle name="Komma 4 4 5" xfId="1861" xr:uid="{00000000-0005-0000-0000-000044070000}"/>
    <cellStyle name="Komma 4 5" xfId="1862" xr:uid="{00000000-0005-0000-0000-000045070000}"/>
    <cellStyle name="Komma 4 5 2" xfId="1863" xr:uid="{00000000-0005-0000-0000-000046070000}"/>
    <cellStyle name="Komma 4 5 2 2" xfId="1864" xr:uid="{00000000-0005-0000-0000-000047070000}"/>
    <cellStyle name="Komma 4 5 2 2 2" xfId="1865" xr:uid="{00000000-0005-0000-0000-000048070000}"/>
    <cellStyle name="Komma 4 5 2 3" xfId="1866" xr:uid="{00000000-0005-0000-0000-000049070000}"/>
    <cellStyle name="Komma 4 5 3" xfId="1867" xr:uid="{00000000-0005-0000-0000-00004A070000}"/>
    <cellStyle name="Komma 4 5 3 2" xfId="1868" xr:uid="{00000000-0005-0000-0000-00004B070000}"/>
    <cellStyle name="Komma 4 5 4" xfId="1869" xr:uid="{00000000-0005-0000-0000-00004C070000}"/>
    <cellStyle name="Komma 4 6" xfId="1870" xr:uid="{00000000-0005-0000-0000-00004D070000}"/>
    <cellStyle name="Komma 4 6 2" xfId="1871" xr:uid="{00000000-0005-0000-0000-00004E070000}"/>
    <cellStyle name="Komma 4 6 2 2" xfId="1872" xr:uid="{00000000-0005-0000-0000-00004F070000}"/>
    <cellStyle name="Komma 4 6 2 2 2" xfId="1873" xr:uid="{00000000-0005-0000-0000-000050070000}"/>
    <cellStyle name="Komma 4 6 2 3" xfId="1874" xr:uid="{00000000-0005-0000-0000-000051070000}"/>
    <cellStyle name="Komma 4 6 3" xfId="1875" xr:uid="{00000000-0005-0000-0000-000052070000}"/>
    <cellStyle name="Komma 4 6 3 2" xfId="1876" xr:uid="{00000000-0005-0000-0000-000053070000}"/>
    <cellStyle name="Komma 4 6 4" xfId="1877" xr:uid="{00000000-0005-0000-0000-000054070000}"/>
    <cellStyle name="Komma 4 7" xfId="1878" xr:uid="{00000000-0005-0000-0000-000055070000}"/>
    <cellStyle name="Komma 4 7 2" xfId="1879" xr:uid="{00000000-0005-0000-0000-000056070000}"/>
    <cellStyle name="Komma 4 7 2 2" xfId="1880" xr:uid="{00000000-0005-0000-0000-000057070000}"/>
    <cellStyle name="Komma 4 7 3" xfId="1881" xr:uid="{00000000-0005-0000-0000-000058070000}"/>
    <cellStyle name="Komma 4 8" xfId="1882" xr:uid="{00000000-0005-0000-0000-000059070000}"/>
    <cellStyle name="Komma 4 8 2" xfId="1883" xr:uid="{00000000-0005-0000-0000-00005A070000}"/>
    <cellStyle name="Komma 4 9" xfId="1884" xr:uid="{00000000-0005-0000-0000-00005B070000}"/>
    <cellStyle name="Komma 4 9 2" xfId="1885" xr:uid="{00000000-0005-0000-0000-00005C070000}"/>
    <cellStyle name="Komma 5" xfId="1886" xr:uid="{00000000-0005-0000-0000-00005D070000}"/>
    <cellStyle name="Komma 5 2" xfId="1887" xr:uid="{00000000-0005-0000-0000-00005E070000}"/>
    <cellStyle name="Komma 5 2 2" xfId="1888" xr:uid="{00000000-0005-0000-0000-00005F070000}"/>
    <cellStyle name="Komma 5 2 2 2" xfId="1889" xr:uid="{00000000-0005-0000-0000-000060070000}"/>
    <cellStyle name="Komma 5 2 2 2 2" xfId="1890" xr:uid="{00000000-0005-0000-0000-000061070000}"/>
    <cellStyle name="Komma 5 2 2 3" xfId="1891" xr:uid="{00000000-0005-0000-0000-000062070000}"/>
    <cellStyle name="Komma 5 2 2 3 2" xfId="1892" xr:uid="{00000000-0005-0000-0000-000063070000}"/>
    <cellStyle name="Komma 5 2 3" xfId="1893" xr:uid="{00000000-0005-0000-0000-000064070000}"/>
    <cellStyle name="Komma 5 2 3 2" xfId="1894" xr:uid="{00000000-0005-0000-0000-000065070000}"/>
    <cellStyle name="Komma 5 2 3 2 2" xfId="1895" xr:uid="{00000000-0005-0000-0000-000066070000}"/>
    <cellStyle name="Komma 5 2 3 3" xfId="1896" xr:uid="{00000000-0005-0000-0000-000067070000}"/>
    <cellStyle name="Komma 5 2 3 4" xfId="1897" xr:uid="{00000000-0005-0000-0000-000068070000}"/>
    <cellStyle name="Komma 5 2 4" xfId="1898" xr:uid="{00000000-0005-0000-0000-000069070000}"/>
    <cellStyle name="Komma 5 2 4 2" xfId="1899" xr:uid="{00000000-0005-0000-0000-00006A070000}"/>
    <cellStyle name="Komma 5 2 5" xfId="1900" xr:uid="{00000000-0005-0000-0000-00006B070000}"/>
    <cellStyle name="Komma 5 2 5 2" xfId="1901" xr:uid="{00000000-0005-0000-0000-00006C070000}"/>
    <cellStyle name="Komma 5 3" xfId="1902" xr:uid="{00000000-0005-0000-0000-00006D070000}"/>
    <cellStyle name="Komma 5 3 2" xfId="1903" xr:uid="{00000000-0005-0000-0000-00006E070000}"/>
    <cellStyle name="Komma 5 3 2 2" xfId="1904" xr:uid="{00000000-0005-0000-0000-00006F070000}"/>
    <cellStyle name="Komma 5 3 3" xfId="1905" xr:uid="{00000000-0005-0000-0000-000070070000}"/>
    <cellStyle name="Komma 5 3 3 2" xfId="1906" xr:uid="{00000000-0005-0000-0000-000071070000}"/>
    <cellStyle name="Komma 5 4" xfId="1907" xr:uid="{00000000-0005-0000-0000-000072070000}"/>
    <cellStyle name="Komma 5 4 2" xfId="1908" xr:uid="{00000000-0005-0000-0000-000073070000}"/>
    <cellStyle name="Komma 5 4 2 2" xfId="1909" xr:uid="{00000000-0005-0000-0000-000074070000}"/>
    <cellStyle name="Komma 5 4 3" xfId="1910" xr:uid="{00000000-0005-0000-0000-000075070000}"/>
    <cellStyle name="Komma 5 4 4" xfId="1911" xr:uid="{00000000-0005-0000-0000-000076070000}"/>
    <cellStyle name="Komma 5 5" xfId="1912" xr:uid="{00000000-0005-0000-0000-000077070000}"/>
    <cellStyle name="Komma 5 5 2" xfId="1913" xr:uid="{00000000-0005-0000-0000-000078070000}"/>
    <cellStyle name="Komma 5 5 2 2" xfId="1914" xr:uid="{00000000-0005-0000-0000-000079070000}"/>
    <cellStyle name="Komma 5 5 3" xfId="1915" xr:uid="{00000000-0005-0000-0000-00007A070000}"/>
    <cellStyle name="Komma 5 6" xfId="1916" xr:uid="{00000000-0005-0000-0000-00007B070000}"/>
    <cellStyle name="Komma 5 6 2" xfId="1917" xr:uid="{00000000-0005-0000-0000-00007C070000}"/>
    <cellStyle name="Komma 5 7" xfId="1918" xr:uid="{00000000-0005-0000-0000-00007D070000}"/>
    <cellStyle name="Komma 5 7 2" xfId="1919" xr:uid="{00000000-0005-0000-0000-00007E070000}"/>
    <cellStyle name="Komma 5 8" xfId="1920" xr:uid="{00000000-0005-0000-0000-00007F070000}"/>
    <cellStyle name="Komma 6" xfId="1921" xr:uid="{00000000-0005-0000-0000-000080070000}"/>
    <cellStyle name="Komma 6 2" xfId="1922" xr:uid="{00000000-0005-0000-0000-000081070000}"/>
    <cellStyle name="Komma 6 2 2" xfId="1923" xr:uid="{00000000-0005-0000-0000-000082070000}"/>
    <cellStyle name="Komma 6 2 2 2" xfId="1924" xr:uid="{00000000-0005-0000-0000-000083070000}"/>
    <cellStyle name="Komma 6 2 2 2 2" xfId="1925" xr:uid="{00000000-0005-0000-0000-000084070000}"/>
    <cellStyle name="Komma 6 2 2 3" xfId="1926" xr:uid="{00000000-0005-0000-0000-000085070000}"/>
    <cellStyle name="Komma 6 2 3" xfId="1927" xr:uid="{00000000-0005-0000-0000-000086070000}"/>
    <cellStyle name="Komma 6 2 3 2" xfId="1928" xr:uid="{00000000-0005-0000-0000-000087070000}"/>
    <cellStyle name="Komma 6 2 3 2 2" xfId="1929" xr:uid="{00000000-0005-0000-0000-000088070000}"/>
    <cellStyle name="Komma 6 2 3 3" xfId="1930" xr:uid="{00000000-0005-0000-0000-000089070000}"/>
    <cellStyle name="Komma 6 2 4" xfId="1931" xr:uid="{00000000-0005-0000-0000-00008A070000}"/>
    <cellStyle name="Komma 6 2 4 2" xfId="1932" xr:uid="{00000000-0005-0000-0000-00008B070000}"/>
    <cellStyle name="Komma 6 2 5" xfId="1933" xr:uid="{00000000-0005-0000-0000-00008C070000}"/>
    <cellStyle name="Komma 6 3" xfId="1934" xr:uid="{00000000-0005-0000-0000-00008D070000}"/>
    <cellStyle name="Komma 6 3 2" xfId="1935" xr:uid="{00000000-0005-0000-0000-00008E070000}"/>
    <cellStyle name="Komma 6 3 2 2" xfId="1936" xr:uid="{00000000-0005-0000-0000-00008F070000}"/>
    <cellStyle name="Komma 6 3 3" xfId="1937" xr:uid="{00000000-0005-0000-0000-000090070000}"/>
    <cellStyle name="Komma 6 4" xfId="1938" xr:uid="{00000000-0005-0000-0000-000091070000}"/>
    <cellStyle name="Komma 6 4 2" xfId="1939" xr:uid="{00000000-0005-0000-0000-000092070000}"/>
    <cellStyle name="Komma 6 4 2 2" xfId="1940" xr:uid="{00000000-0005-0000-0000-000093070000}"/>
    <cellStyle name="Komma 6 4 3" xfId="1941" xr:uid="{00000000-0005-0000-0000-000094070000}"/>
    <cellStyle name="Komma 6 5" xfId="1942" xr:uid="{00000000-0005-0000-0000-000095070000}"/>
    <cellStyle name="Komma 6 5 2" xfId="1943" xr:uid="{00000000-0005-0000-0000-000096070000}"/>
    <cellStyle name="Komma 6 5 2 2" xfId="1944" xr:uid="{00000000-0005-0000-0000-000097070000}"/>
    <cellStyle name="Komma 6 5 3" xfId="1945" xr:uid="{00000000-0005-0000-0000-000098070000}"/>
    <cellStyle name="Komma 6 6" xfId="1946" xr:uid="{00000000-0005-0000-0000-000099070000}"/>
    <cellStyle name="Komma 6 6 2" xfId="1947" xr:uid="{00000000-0005-0000-0000-00009A070000}"/>
    <cellStyle name="Komma 6 7" xfId="1948" xr:uid="{00000000-0005-0000-0000-00009B070000}"/>
    <cellStyle name="Komma 7" xfId="1949" xr:uid="{00000000-0005-0000-0000-00009C070000}"/>
    <cellStyle name="Komma 7 2" xfId="1950" xr:uid="{00000000-0005-0000-0000-00009D070000}"/>
    <cellStyle name="Komma 7 2 2" xfId="1951" xr:uid="{00000000-0005-0000-0000-00009E070000}"/>
    <cellStyle name="Komma 7 2 2 2" xfId="1952" xr:uid="{00000000-0005-0000-0000-00009F070000}"/>
    <cellStyle name="Komma 7 2 2 2 2" xfId="1953" xr:uid="{00000000-0005-0000-0000-0000A0070000}"/>
    <cellStyle name="Komma 7 2 2 2 2 2" xfId="1954" xr:uid="{00000000-0005-0000-0000-0000A1070000}"/>
    <cellStyle name="Komma 7 2 2 2 3" xfId="1955" xr:uid="{00000000-0005-0000-0000-0000A2070000}"/>
    <cellStyle name="Komma 7 2 2 3" xfId="1956" xr:uid="{00000000-0005-0000-0000-0000A3070000}"/>
    <cellStyle name="Komma 7 2 2 3 2" xfId="1957" xr:uid="{00000000-0005-0000-0000-0000A4070000}"/>
    <cellStyle name="Komma 7 2 2 4" xfId="1958" xr:uid="{00000000-0005-0000-0000-0000A5070000}"/>
    <cellStyle name="Komma 7 2 3" xfId="1959" xr:uid="{00000000-0005-0000-0000-0000A6070000}"/>
    <cellStyle name="Komma 7 2 3 2" xfId="1960" xr:uid="{00000000-0005-0000-0000-0000A7070000}"/>
    <cellStyle name="Komma 7 2 3 2 2" xfId="1961" xr:uid="{00000000-0005-0000-0000-0000A8070000}"/>
    <cellStyle name="Komma 7 2 3 2 2 2" xfId="1962" xr:uid="{00000000-0005-0000-0000-0000A9070000}"/>
    <cellStyle name="Komma 7 2 3 2 3" xfId="1963" xr:uid="{00000000-0005-0000-0000-0000AA070000}"/>
    <cellStyle name="Komma 7 2 3 3" xfId="1964" xr:uid="{00000000-0005-0000-0000-0000AB070000}"/>
    <cellStyle name="Komma 7 2 3 3 2" xfId="1965" xr:uid="{00000000-0005-0000-0000-0000AC070000}"/>
    <cellStyle name="Komma 7 2 3 4" xfId="1966" xr:uid="{00000000-0005-0000-0000-0000AD070000}"/>
    <cellStyle name="Komma 7 2 4" xfId="1967" xr:uid="{00000000-0005-0000-0000-0000AE070000}"/>
    <cellStyle name="Komma 7 2 4 2" xfId="1968" xr:uid="{00000000-0005-0000-0000-0000AF070000}"/>
    <cellStyle name="Komma 7 2 4 2 2" xfId="1969" xr:uid="{00000000-0005-0000-0000-0000B0070000}"/>
    <cellStyle name="Komma 7 2 4 3" xfId="1970" xr:uid="{00000000-0005-0000-0000-0000B1070000}"/>
    <cellStyle name="Komma 7 2 5" xfId="1971" xr:uid="{00000000-0005-0000-0000-0000B2070000}"/>
    <cellStyle name="Komma 7 2 5 2" xfId="1972" xr:uid="{00000000-0005-0000-0000-0000B3070000}"/>
    <cellStyle name="Komma 7 2 6" xfId="1973" xr:uid="{00000000-0005-0000-0000-0000B4070000}"/>
    <cellStyle name="Komma 7 3" xfId="1974" xr:uid="{00000000-0005-0000-0000-0000B5070000}"/>
    <cellStyle name="Komma 7 3 2" xfId="1975" xr:uid="{00000000-0005-0000-0000-0000B6070000}"/>
    <cellStyle name="Komma 7 3 2 2" xfId="1976" xr:uid="{00000000-0005-0000-0000-0000B7070000}"/>
    <cellStyle name="Komma 7 3 2 2 2" xfId="1977" xr:uid="{00000000-0005-0000-0000-0000B8070000}"/>
    <cellStyle name="Komma 7 3 2 3" xfId="1978" xr:uid="{00000000-0005-0000-0000-0000B9070000}"/>
    <cellStyle name="Komma 7 3 3" xfId="1979" xr:uid="{00000000-0005-0000-0000-0000BA070000}"/>
    <cellStyle name="Komma 7 3 3 2" xfId="1980" xr:uid="{00000000-0005-0000-0000-0000BB070000}"/>
    <cellStyle name="Komma 7 3 4" xfId="1981" xr:uid="{00000000-0005-0000-0000-0000BC070000}"/>
    <cellStyle name="Komma 7 4" xfId="1982" xr:uid="{00000000-0005-0000-0000-0000BD070000}"/>
    <cellStyle name="Komma 7 4 2" xfId="1983" xr:uid="{00000000-0005-0000-0000-0000BE070000}"/>
    <cellStyle name="Komma 7 4 2 2" xfId="1984" xr:uid="{00000000-0005-0000-0000-0000BF070000}"/>
    <cellStyle name="Komma 7 4 2 2 2" xfId="1985" xr:uid="{00000000-0005-0000-0000-0000C0070000}"/>
    <cellStyle name="Komma 7 4 2 3" xfId="1986" xr:uid="{00000000-0005-0000-0000-0000C1070000}"/>
    <cellStyle name="Komma 7 4 3" xfId="1987" xr:uid="{00000000-0005-0000-0000-0000C2070000}"/>
    <cellStyle name="Komma 7 4 3 2" xfId="1988" xr:uid="{00000000-0005-0000-0000-0000C3070000}"/>
    <cellStyle name="Komma 7 4 4" xfId="1989" xr:uid="{00000000-0005-0000-0000-0000C4070000}"/>
    <cellStyle name="Komma 7 5" xfId="1990" xr:uid="{00000000-0005-0000-0000-0000C5070000}"/>
    <cellStyle name="Komma 7 5 2" xfId="1991" xr:uid="{00000000-0005-0000-0000-0000C6070000}"/>
    <cellStyle name="Komma 7 5 2 2" xfId="1992" xr:uid="{00000000-0005-0000-0000-0000C7070000}"/>
    <cellStyle name="Komma 7 5 3" xfId="1993" xr:uid="{00000000-0005-0000-0000-0000C8070000}"/>
    <cellStyle name="Komma 7 6" xfId="1994" xr:uid="{00000000-0005-0000-0000-0000C9070000}"/>
    <cellStyle name="Komma 7 6 2" xfId="1995" xr:uid="{00000000-0005-0000-0000-0000CA070000}"/>
    <cellStyle name="Komma 7 7" xfId="1996" xr:uid="{00000000-0005-0000-0000-0000CB070000}"/>
    <cellStyle name="Komma 8" xfId="1997" xr:uid="{00000000-0005-0000-0000-0000CC070000}"/>
    <cellStyle name="Komma 8 2" xfId="1998" xr:uid="{00000000-0005-0000-0000-0000CD070000}"/>
    <cellStyle name="Komma 8 2 2" xfId="1999" xr:uid="{00000000-0005-0000-0000-0000CE070000}"/>
    <cellStyle name="Komma 8 2 2 2" xfId="2000" xr:uid="{00000000-0005-0000-0000-0000CF070000}"/>
    <cellStyle name="Komma 8 2 2 2 2" xfId="2001" xr:uid="{00000000-0005-0000-0000-0000D0070000}"/>
    <cellStyle name="Komma 8 2 2 3" xfId="2002" xr:uid="{00000000-0005-0000-0000-0000D1070000}"/>
    <cellStyle name="Komma 8 2 3" xfId="2003" xr:uid="{00000000-0005-0000-0000-0000D2070000}"/>
    <cellStyle name="Komma 8 2 3 2" xfId="2004" xr:uid="{00000000-0005-0000-0000-0000D3070000}"/>
    <cellStyle name="Komma 8 2 4" xfId="2005" xr:uid="{00000000-0005-0000-0000-0000D4070000}"/>
    <cellStyle name="Komma 8 3" xfId="2006" xr:uid="{00000000-0005-0000-0000-0000D5070000}"/>
    <cellStyle name="Komma 8 3 2" xfId="2007" xr:uid="{00000000-0005-0000-0000-0000D6070000}"/>
    <cellStyle name="Komma 8 3 2 2" xfId="2008" xr:uid="{00000000-0005-0000-0000-0000D7070000}"/>
    <cellStyle name="Komma 8 3 2 2 2" xfId="2009" xr:uid="{00000000-0005-0000-0000-0000D8070000}"/>
    <cellStyle name="Komma 8 3 2 3" xfId="2010" xr:uid="{00000000-0005-0000-0000-0000D9070000}"/>
    <cellStyle name="Komma 8 3 3" xfId="2011" xr:uid="{00000000-0005-0000-0000-0000DA070000}"/>
    <cellStyle name="Komma 8 3 3 2" xfId="2012" xr:uid="{00000000-0005-0000-0000-0000DB070000}"/>
    <cellStyle name="Komma 8 3 4" xfId="2013" xr:uid="{00000000-0005-0000-0000-0000DC070000}"/>
    <cellStyle name="Komma 8 4" xfId="2014" xr:uid="{00000000-0005-0000-0000-0000DD070000}"/>
    <cellStyle name="Komma 8 4 2" xfId="2015" xr:uid="{00000000-0005-0000-0000-0000DE070000}"/>
    <cellStyle name="Komma 8 4 2 2" xfId="2016" xr:uid="{00000000-0005-0000-0000-0000DF070000}"/>
    <cellStyle name="Komma 8 4 3" xfId="2017" xr:uid="{00000000-0005-0000-0000-0000E0070000}"/>
    <cellStyle name="Komma 8 5" xfId="2018" xr:uid="{00000000-0005-0000-0000-0000E1070000}"/>
    <cellStyle name="Komma 8 5 2" xfId="2019" xr:uid="{00000000-0005-0000-0000-0000E2070000}"/>
    <cellStyle name="Komma 8 6" xfId="2020" xr:uid="{00000000-0005-0000-0000-0000E3070000}"/>
    <cellStyle name="Komma 9" xfId="2021" xr:uid="{00000000-0005-0000-0000-0000E4070000}"/>
    <cellStyle name="Komma 9 2" xfId="2022" xr:uid="{00000000-0005-0000-0000-0000E5070000}"/>
    <cellStyle name="Komma 9 2 2" xfId="2023" xr:uid="{00000000-0005-0000-0000-0000E6070000}"/>
    <cellStyle name="Komma 9 3" xfId="2024" xr:uid="{00000000-0005-0000-0000-0000E7070000}"/>
    <cellStyle name="Link" xfId="2025" xr:uid="{00000000-0005-0000-0000-0000E8070000}"/>
    <cellStyle name="Link 2" xfId="2026" xr:uid="{00000000-0005-0000-0000-0000E9070000}"/>
    <cellStyle name="Link 2 2" xfId="2027" xr:uid="{00000000-0005-0000-0000-0000EA070000}"/>
    <cellStyle name="Link 2 3" xfId="2028" xr:uid="{00000000-0005-0000-0000-0000EB070000}"/>
    <cellStyle name="Link 2 4" xfId="2029" xr:uid="{00000000-0005-0000-0000-0000EC070000}"/>
    <cellStyle name="Link 2 5" xfId="2030" xr:uid="{00000000-0005-0000-0000-0000ED070000}"/>
    <cellStyle name="Link 2 6" xfId="2031" xr:uid="{00000000-0005-0000-0000-0000EE070000}"/>
    <cellStyle name="Link 3" xfId="2032" xr:uid="{00000000-0005-0000-0000-0000EF070000}"/>
    <cellStyle name="Link 3 2" xfId="2033" xr:uid="{00000000-0005-0000-0000-0000F0070000}"/>
    <cellStyle name="Link 4" xfId="2034" xr:uid="{00000000-0005-0000-0000-0000F1070000}"/>
    <cellStyle name="Link 5" xfId="2035" xr:uid="{00000000-0005-0000-0000-0000F2070000}"/>
    <cellStyle name="Link 6" xfId="2036" xr:uid="{00000000-0005-0000-0000-0000F3070000}"/>
    <cellStyle name="Linked Cell" xfId="2037" builtinId="24" customBuiltin="1"/>
    <cellStyle name="Linked Cell 2" xfId="2038" xr:uid="{00000000-0005-0000-0000-0000F5070000}"/>
    <cellStyle name="Migliaia [0] 10" xfId="2039" xr:uid="{00000000-0005-0000-0000-0000F6070000}"/>
    <cellStyle name="Migliaia [0] 10 10" xfId="2040" xr:uid="{00000000-0005-0000-0000-0000F7070000}"/>
    <cellStyle name="Migliaia [0] 10 11" xfId="2041" xr:uid="{00000000-0005-0000-0000-0000F8070000}"/>
    <cellStyle name="Migliaia [0] 10 12" xfId="2042" xr:uid="{00000000-0005-0000-0000-0000F9070000}"/>
    <cellStyle name="Migliaia [0] 10 13" xfId="2043" xr:uid="{00000000-0005-0000-0000-0000FA070000}"/>
    <cellStyle name="Migliaia [0] 10 2" xfId="2044" xr:uid="{00000000-0005-0000-0000-0000FB070000}"/>
    <cellStyle name="Migliaia [0] 10 2 2" xfId="2045" xr:uid="{00000000-0005-0000-0000-0000FC070000}"/>
    <cellStyle name="Migliaia [0] 10 2 2 2" xfId="2046" xr:uid="{00000000-0005-0000-0000-0000FD070000}"/>
    <cellStyle name="Migliaia [0] 10 2 2 2 2" xfId="2047" xr:uid="{00000000-0005-0000-0000-0000FE070000}"/>
    <cellStyle name="Migliaia [0] 10 2 2 3" xfId="2048" xr:uid="{00000000-0005-0000-0000-0000FF070000}"/>
    <cellStyle name="Migliaia [0] 10 2 3" xfId="2049" xr:uid="{00000000-0005-0000-0000-000000080000}"/>
    <cellStyle name="Migliaia [0] 10 2 3 2" xfId="2050" xr:uid="{00000000-0005-0000-0000-000001080000}"/>
    <cellStyle name="Migliaia [0] 10 2 4" xfId="2051" xr:uid="{00000000-0005-0000-0000-000002080000}"/>
    <cellStyle name="Migliaia [0] 10 2 5" xfId="2052" xr:uid="{00000000-0005-0000-0000-000003080000}"/>
    <cellStyle name="Migliaia [0] 10 2 6" xfId="2053" xr:uid="{00000000-0005-0000-0000-000004080000}"/>
    <cellStyle name="Migliaia [0] 10 2 7" xfId="2054" xr:uid="{00000000-0005-0000-0000-000005080000}"/>
    <cellStyle name="Migliaia [0] 10 3" xfId="2055" xr:uid="{00000000-0005-0000-0000-000006080000}"/>
    <cellStyle name="Migliaia [0] 10 3 2" xfId="2056" xr:uid="{00000000-0005-0000-0000-000007080000}"/>
    <cellStyle name="Migliaia [0] 10 3 2 2" xfId="2057" xr:uid="{00000000-0005-0000-0000-000008080000}"/>
    <cellStyle name="Migliaia [0] 10 3 3" xfId="2058" xr:uid="{00000000-0005-0000-0000-000009080000}"/>
    <cellStyle name="Migliaia [0] 10 3 4" xfId="2059" xr:uid="{00000000-0005-0000-0000-00000A080000}"/>
    <cellStyle name="Migliaia [0] 10 4" xfId="2060" xr:uid="{00000000-0005-0000-0000-00000B080000}"/>
    <cellStyle name="Migliaia [0] 10 4 2" xfId="2061" xr:uid="{00000000-0005-0000-0000-00000C080000}"/>
    <cellStyle name="Migliaia [0] 10 4 2 2" xfId="2062" xr:uid="{00000000-0005-0000-0000-00000D080000}"/>
    <cellStyle name="Migliaia [0] 10 4 3" xfId="2063" xr:uid="{00000000-0005-0000-0000-00000E080000}"/>
    <cellStyle name="Migliaia [0] 10 5" xfId="2064" xr:uid="{00000000-0005-0000-0000-00000F080000}"/>
    <cellStyle name="Migliaia [0] 10 5 2" xfId="2065" xr:uid="{00000000-0005-0000-0000-000010080000}"/>
    <cellStyle name="Migliaia [0] 10 6" xfId="2066" xr:uid="{00000000-0005-0000-0000-000011080000}"/>
    <cellStyle name="Migliaia [0] 10 6 2" xfId="2067" xr:uid="{00000000-0005-0000-0000-000012080000}"/>
    <cellStyle name="Migliaia [0] 10 7" xfId="2068" xr:uid="{00000000-0005-0000-0000-000013080000}"/>
    <cellStyle name="Migliaia [0] 10 8" xfId="2069" xr:uid="{00000000-0005-0000-0000-000014080000}"/>
    <cellStyle name="Migliaia [0] 10 9" xfId="2070" xr:uid="{00000000-0005-0000-0000-000015080000}"/>
    <cellStyle name="Migliaia [0] 11" xfId="2071" xr:uid="{00000000-0005-0000-0000-000016080000}"/>
    <cellStyle name="Migliaia [0] 11 10" xfId="2072" xr:uid="{00000000-0005-0000-0000-000017080000}"/>
    <cellStyle name="Migliaia [0] 11 11" xfId="2073" xr:uid="{00000000-0005-0000-0000-000018080000}"/>
    <cellStyle name="Migliaia [0] 11 12" xfId="2074" xr:uid="{00000000-0005-0000-0000-000019080000}"/>
    <cellStyle name="Migliaia [0] 11 13" xfId="2075" xr:uid="{00000000-0005-0000-0000-00001A080000}"/>
    <cellStyle name="Migliaia [0] 11 2" xfId="2076" xr:uid="{00000000-0005-0000-0000-00001B080000}"/>
    <cellStyle name="Migliaia [0] 11 2 2" xfId="2077" xr:uid="{00000000-0005-0000-0000-00001C080000}"/>
    <cellStyle name="Migliaia [0] 11 2 2 2" xfId="2078" xr:uid="{00000000-0005-0000-0000-00001D080000}"/>
    <cellStyle name="Migliaia [0] 11 2 2 2 2" xfId="2079" xr:uid="{00000000-0005-0000-0000-00001E080000}"/>
    <cellStyle name="Migliaia [0] 11 2 2 3" xfId="2080" xr:uid="{00000000-0005-0000-0000-00001F080000}"/>
    <cellStyle name="Migliaia [0] 11 2 3" xfId="2081" xr:uid="{00000000-0005-0000-0000-000020080000}"/>
    <cellStyle name="Migliaia [0] 11 2 3 2" xfId="2082" xr:uid="{00000000-0005-0000-0000-000021080000}"/>
    <cellStyle name="Migliaia [0] 11 2 4" xfId="2083" xr:uid="{00000000-0005-0000-0000-000022080000}"/>
    <cellStyle name="Migliaia [0] 11 2 5" xfId="2084" xr:uid="{00000000-0005-0000-0000-000023080000}"/>
    <cellStyle name="Migliaia [0] 11 2 6" xfId="2085" xr:uid="{00000000-0005-0000-0000-000024080000}"/>
    <cellStyle name="Migliaia [0] 11 2 7" xfId="2086" xr:uid="{00000000-0005-0000-0000-000025080000}"/>
    <cellStyle name="Migliaia [0] 11 3" xfId="2087" xr:uid="{00000000-0005-0000-0000-000026080000}"/>
    <cellStyle name="Migliaia [0] 11 3 2" xfId="2088" xr:uid="{00000000-0005-0000-0000-000027080000}"/>
    <cellStyle name="Migliaia [0] 11 3 2 2" xfId="2089" xr:uid="{00000000-0005-0000-0000-000028080000}"/>
    <cellStyle name="Migliaia [0] 11 3 3" xfId="2090" xr:uid="{00000000-0005-0000-0000-000029080000}"/>
    <cellStyle name="Migliaia [0] 11 3 4" xfId="2091" xr:uid="{00000000-0005-0000-0000-00002A080000}"/>
    <cellStyle name="Migliaia [0] 11 4" xfId="2092" xr:uid="{00000000-0005-0000-0000-00002B080000}"/>
    <cellStyle name="Migliaia [0] 11 4 2" xfId="2093" xr:uid="{00000000-0005-0000-0000-00002C080000}"/>
    <cellStyle name="Migliaia [0] 11 4 2 2" xfId="2094" xr:uid="{00000000-0005-0000-0000-00002D080000}"/>
    <cellStyle name="Migliaia [0] 11 4 3" xfId="2095" xr:uid="{00000000-0005-0000-0000-00002E080000}"/>
    <cellStyle name="Migliaia [0] 11 5" xfId="2096" xr:uid="{00000000-0005-0000-0000-00002F080000}"/>
    <cellStyle name="Migliaia [0] 11 5 2" xfId="2097" xr:uid="{00000000-0005-0000-0000-000030080000}"/>
    <cellStyle name="Migliaia [0] 11 6" xfId="2098" xr:uid="{00000000-0005-0000-0000-000031080000}"/>
    <cellStyle name="Migliaia [0] 11 6 2" xfId="2099" xr:uid="{00000000-0005-0000-0000-000032080000}"/>
    <cellStyle name="Migliaia [0] 11 7" xfId="2100" xr:uid="{00000000-0005-0000-0000-000033080000}"/>
    <cellStyle name="Migliaia [0] 11 8" xfId="2101" xr:uid="{00000000-0005-0000-0000-000034080000}"/>
    <cellStyle name="Migliaia [0] 11 9" xfId="2102" xr:uid="{00000000-0005-0000-0000-000035080000}"/>
    <cellStyle name="Migliaia [0] 12" xfId="2103" xr:uid="{00000000-0005-0000-0000-000036080000}"/>
    <cellStyle name="Migliaia [0] 12 10" xfId="2104" xr:uid="{00000000-0005-0000-0000-000037080000}"/>
    <cellStyle name="Migliaia [0] 12 11" xfId="2105" xr:uid="{00000000-0005-0000-0000-000038080000}"/>
    <cellStyle name="Migliaia [0] 12 12" xfId="2106" xr:uid="{00000000-0005-0000-0000-000039080000}"/>
    <cellStyle name="Migliaia [0] 12 13" xfId="2107" xr:uid="{00000000-0005-0000-0000-00003A080000}"/>
    <cellStyle name="Migliaia [0] 12 2" xfId="2108" xr:uid="{00000000-0005-0000-0000-00003B080000}"/>
    <cellStyle name="Migliaia [0] 12 2 2" xfId="2109" xr:uid="{00000000-0005-0000-0000-00003C080000}"/>
    <cellStyle name="Migliaia [0] 12 2 2 2" xfId="2110" xr:uid="{00000000-0005-0000-0000-00003D080000}"/>
    <cellStyle name="Migliaia [0] 12 2 2 2 2" xfId="2111" xr:uid="{00000000-0005-0000-0000-00003E080000}"/>
    <cellStyle name="Migliaia [0] 12 2 2 3" xfId="2112" xr:uid="{00000000-0005-0000-0000-00003F080000}"/>
    <cellStyle name="Migliaia [0] 12 2 3" xfId="2113" xr:uid="{00000000-0005-0000-0000-000040080000}"/>
    <cellStyle name="Migliaia [0] 12 2 3 2" xfId="2114" xr:uid="{00000000-0005-0000-0000-000041080000}"/>
    <cellStyle name="Migliaia [0] 12 2 4" xfId="2115" xr:uid="{00000000-0005-0000-0000-000042080000}"/>
    <cellStyle name="Migliaia [0] 12 2 5" xfId="2116" xr:uid="{00000000-0005-0000-0000-000043080000}"/>
    <cellStyle name="Migliaia [0] 12 2 6" xfId="2117" xr:uid="{00000000-0005-0000-0000-000044080000}"/>
    <cellStyle name="Migliaia [0] 12 2 7" xfId="2118" xr:uid="{00000000-0005-0000-0000-000045080000}"/>
    <cellStyle name="Migliaia [0] 12 3" xfId="2119" xr:uid="{00000000-0005-0000-0000-000046080000}"/>
    <cellStyle name="Migliaia [0] 12 3 2" xfId="2120" xr:uid="{00000000-0005-0000-0000-000047080000}"/>
    <cellStyle name="Migliaia [0] 12 3 2 2" xfId="2121" xr:uid="{00000000-0005-0000-0000-000048080000}"/>
    <cellStyle name="Migliaia [0] 12 3 3" xfId="2122" xr:uid="{00000000-0005-0000-0000-000049080000}"/>
    <cellStyle name="Migliaia [0] 12 3 4" xfId="2123" xr:uid="{00000000-0005-0000-0000-00004A080000}"/>
    <cellStyle name="Migliaia [0] 12 4" xfId="2124" xr:uid="{00000000-0005-0000-0000-00004B080000}"/>
    <cellStyle name="Migliaia [0] 12 4 2" xfId="2125" xr:uid="{00000000-0005-0000-0000-00004C080000}"/>
    <cellStyle name="Migliaia [0] 12 4 2 2" xfId="2126" xr:uid="{00000000-0005-0000-0000-00004D080000}"/>
    <cellStyle name="Migliaia [0] 12 4 3" xfId="2127" xr:uid="{00000000-0005-0000-0000-00004E080000}"/>
    <cellStyle name="Migliaia [0] 12 5" xfId="2128" xr:uid="{00000000-0005-0000-0000-00004F080000}"/>
    <cellStyle name="Migliaia [0] 12 5 2" xfId="2129" xr:uid="{00000000-0005-0000-0000-000050080000}"/>
    <cellStyle name="Migliaia [0] 12 6" xfId="2130" xr:uid="{00000000-0005-0000-0000-000051080000}"/>
    <cellStyle name="Migliaia [0] 12 6 2" xfId="2131" xr:uid="{00000000-0005-0000-0000-000052080000}"/>
    <cellStyle name="Migliaia [0] 12 7" xfId="2132" xr:uid="{00000000-0005-0000-0000-000053080000}"/>
    <cellStyle name="Migliaia [0] 12 8" xfId="2133" xr:uid="{00000000-0005-0000-0000-000054080000}"/>
    <cellStyle name="Migliaia [0] 12 9" xfId="2134" xr:uid="{00000000-0005-0000-0000-000055080000}"/>
    <cellStyle name="Migliaia [0] 13" xfId="2135" xr:uid="{00000000-0005-0000-0000-000056080000}"/>
    <cellStyle name="Migliaia [0] 13 10" xfId="2136" xr:uid="{00000000-0005-0000-0000-000057080000}"/>
    <cellStyle name="Migliaia [0] 13 11" xfId="2137" xr:uid="{00000000-0005-0000-0000-000058080000}"/>
    <cellStyle name="Migliaia [0] 13 12" xfId="2138" xr:uid="{00000000-0005-0000-0000-000059080000}"/>
    <cellStyle name="Migliaia [0] 13 13" xfId="2139" xr:uid="{00000000-0005-0000-0000-00005A080000}"/>
    <cellStyle name="Migliaia [0] 13 2" xfId="2140" xr:uid="{00000000-0005-0000-0000-00005B080000}"/>
    <cellStyle name="Migliaia [0] 13 2 2" xfId="2141" xr:uid="{00000000-0005-0000-0000-00005C080000}"/>
    <cellStyle name="Migliaia [0] 13 2 2 2" xfId="2142" xr:uid="{00000000-0005-0000-0000-00005D080000}"/>
    <cellStyle name="Migliaia [0] 13 2 2 2 2" xfId="2143" xr:uid="{00000000-0005-0000-0000-00005E080000}"/>
    <cellStyle name="Migliaia [0] 13 2 2 3" xfId="2144" xr:uid="{00000000-0005-0000-0000-00005F080000}"/>
    <cellStyle name="Migliaia [0] 13 2 3" xfId="2145" xr:uid="{00000000-0005-0000-0000-000060080000}"/>
    <cellStyle name="Migliaia [0] 13 2 3 2" xfId="2146" xr:uid="{00000000-0005-0000-0000-000061080000}"/>
    <cellStyle name="Migliaia [0] 13 2 4" xfId="2147" xr:uid="{00000000-0005-0000-0000-000062080000}"/>
    <cellStyle name="Migliaia [0] 13 2 5" xfId="2148" xr:uid="{00000000-0005-0000-0000-000063080000}"/>
    <cellStyle name="Migliaia [0] 13 2 6" xfId="2149" xr:uid="{00000000-0005-0000-0000-000064080000}"/>
    <cellStyle name="Migliaia [0] 13 2 7" xfId="2150" xr:uid="{00000000-0005-0000-0000-000065080000}"/>
    <cellStyle name="Migliaia [0] 13 3" xfId="2151" xr:uid="{00000000-0005-0000-0000-000066080000}"/>
    <cellStyle name="Migliaia [0] 13 3 2" xfId="2152" xr:uid="{00000000-0005-0000-0000-000067080000}"/>
    <cellStyle name="Migliaia [0] 13 3 2 2" xfId="2153" xr:uid="{00000000-0005-0000-0000-000068080000}"/>
    <cellStyle name="Migliaia [0] 13 3 3" xfId="2154" xr:uid="{00000000-0005-0000-0000-000069080000}"/>
    <cellStyle name="Migliaia [0] 13 3 4" xfId="2155" xr:uid="{00000000-0005-0000-0000-00006A080000}"/>
    <cellStyle name="Migliaia [0] 13 4" xfId="2156" xr:uid="{00000000-0005-0000-0000-00006B080000}"/>
    <cellStyle name="Migliaia [0] 13 4 2" xfId="2157" xr:uid="{00000000-0005-0000-0000-00006C080000}"/>
    <cellStyle name="Migliaia [0] 13 4 2 2" xfId="2158" xr:uid="{00000000-0005-0000-0000-00006D080000}"/>
    <cellStyle name="Migliaia [0] 13 4 3" xfId="2159" xr:uid="{00000000-0005-0000-0000-00006E080000}"/>
    <cellStyle name="Migliaia [0] 13 5" xfId="2160" xr:uid="{00000000-0005-0000-0000-00006F080000}"/>
    <cellStyle name="Migliaia [0] 13 5 2" xfId="2161" xr:uid="{00000000-0005-0000-0000-000070080000}"/>
    <cellStyle name="Migliaia [0] 13 6" xfId="2162" xr:uid="{00000000-0005-0000-0000-000071080000}"/>
    <cellStyle name="Migliaia [0] 13 6 2" xfId="2163" xr:uid="{00000000-0005-0000-0000-000072080000}"/>
    <cellStyle name="Migliaia [0] 13 7" xfId="2164" xr:uid="{00000000-0005-0000-0000-000073080000}"/>
    <cellStyle name="Migliaia [0] 13 8" xfId="2165" xr:uid="{00000000-0005-0000-0000-000074080000}"/>
    <cellStyle name="Migliaia [0] 13 9" xfId="2166" xr:uid="{00000000-0005-0000-0000-000075080000}"/>
    <cellStyle name="Migliaia [0] 14" xfId="2167" xr:uid="{00000000-0005-0000-0000-000076080000}"/>
    <cellStyle name="Migliaia [0] 14 10" xfId="2168" xr:uid="{00000000-0005-0000-0000-000077080000}"/>
    <cellStyle name="Migliaia [0] 14 11" xfId="2169" xr:uid="{00000000-0005-0000-0000-000078080000}"/>
    <cellStyle name="Migliaia [0] 14 12" xfId="2170" xr:uid="{00000000-0005-0000-0000-000079080000}"/>
    <cellStyle name="Migliaia [0] 14 13" xfId="2171" xr:uid="{00000000-0005-0000-0000-00007A080000}"/>
    <cellStyle name="Migliaia [0] 14 2" xfId="2172" xr:uid="{00000000-0005-0000-0000-00007B080000}"/>
    <cellStyle name="Migliaia [0] 14 2 2" xfId="2173" xr:uid="{00000000-0005-0000-0000-00007C080000}"/>
    <cellStyle name="Migliaia [0] 14 2 2 2" xfId="2174" xr:uid="{00000000-0005-0000-0000-00007D080000}"/>
    <cellStyle name="Migliaia [0] 14 2 2 2 2" xfId="2175" xr:uid="{00000000-0005-0000-0000-00007E080000}"/>
    <cellStyle name="Migliaia [0] 14 2 2 3" xfId="2176" xr:uid="{00000000-0005-0000-0000-00007F080000}"/>
    <cellStyle name="Migliaia [0] 14 2 3" xfId="2177" xr:uid="{00000000-0005-0000-0000-000080080000}"/>
    <cellStyle name="Migliaia [0] 14 2 3 2" xfId="2178" xr:uid="{00000000-0005-0000-0000-000081080000}"/>
    <cellStyle name="Migliaia [0] 14 2 4" xfId="2179" xr:uid="{00000000-0005-0000-0000-000082080000}"/>
    <cellStyle name="Migliaia [0] 14 2 5" xfId="2180" xr:uid="{00000000-0005-0000-0000-000083080000}"/>
    <cellStyle name="Migliaia [0] 14 2 6" xfId="2181" xr:uid="{00000000-0005-0000-0000-000084080000}"/>
    <cellStyle name="Migliaia [0] 14 2 7" xfId="2182" xr:uid="{00000000-0005-0000-0000-000085080000}"/>
    <cellStyle name="Migliaia [0] 14 3" xfId="2183" xr:uid="{00000000-0005-0000-0000-000086080000}"/>
    <cellStyle name="Migliaia [0] 14 3 2" xfId="2184" xr:uid="{00000000-0005-0000-0000-000087080000}"/>
    <cellStyle name="Migliaia [0] 14 3 2 2" xfId="2185" xr:uid="{00000000-0005-0000-0000-000088080000}"/>
    <cellStyle name="Migliaia [0] 14 3 3" xfId="2186" xr:uid="{00000000-0005-0000-0000-000089080000}"/>
    <cellStyle name="Migliaia [0] 14 3 4" xfId="2187" xr:uid="{00000000-0005-0000-0000-00008A080000}"/>
    <cellStyle name="Migliaia [0] 14 4" xfId="2188" xr:uid="{00000000-0005-0000-0000-00008B080000}"/>
    <cellStyle name="Migliaia [0] 14 4 2" xfId="2189" xr:uid="{00000000-0005-0000-0000-00008C080000}"/>
    <cellStyle name="Migliaia [0] 14 4 2 2" xfId="2190" xr:uid="{00000000-0005-0000-0000-00008D080000}"/>
    <cellStyle name="Migliaia [0] 14 4 3" xfId="2191" xr:uid="{00000000-0005-0000-0000-00008E080000}"/>
    <cellStyle name="Migliaia [0] 14 5" xfId="2192" xr:uid="{00000000-0005-0000-0000-00008F080000}"/>
    <cellStyle name="Migliaia [0] 14 5 2" xfId="2193" xr:uid="{00000000-0005-0000-0000-000090080000}"/>
    <cellStyle name="Migliaia [0] 14 6" xfId="2194" xr:uid="{00000000-0005-0000-0000-000091080000}"/>
    <cellStyle name="Migliaia [0] 14 6 2" xfId="2195" xr:uid="{00000000-0005-0000-0000-000092080000}"/>
    <cellStyle name="Migliaia [0] 14 7" xfId="2196" xr:uid="{00000000-0005-0000-0000-000093080000}"/>
    <cellStyle name="Migliaia [0] 14 8" xfId="2197" xr:uid="{00000000-0005-0000-0000-000094080000}"/>
    <cellStyle name="Migliaia [0] 14 9" xfId="2198" xr:uid="{00000000-0005-0000-0000-000095080000}"/>
    <cellStyle name="Migliaia [0] 15" xfId="2199" xr:uid="{00000000-0005-0000-0000-000096080000}"/>
    <cellStyle name="Migliaia [0] 15 10" xfId="2200" xr:uid="{00000000-0005-0000-0000-000097080000}"/>
    <cellStyle name="Migliaia [0] 15 11" xfId="2201" xr:uid="{00000000-0005-0000-0000-000098080000}"/>
    <cellStyle name="Migliaia [0] 15 12" xfId="2202" xr:uid="{00000000-0005-0000-0000-000099080000}"/>
    <cellStyle name="Migliaia [0] 15 13" xfId="2203" xr:uid="{00000000-0005-0000-0000-00009A080000}"/>
    <cellStyle name="Migliaia [0] 15 2" xfId="2204" xr:uid="{00000000-0005-0000-0000-00009B080000}"/>
    <cellStyle name="Migliaia [0] 15 2 2" xfId="2205" xr:uid="{00000000-0005-0000-0000-00009C080000}"/>
    <cellStyle name="Migliaia [0] 15 2 2 2" xfId="2206" xr:uid="{00000000-0005-0000-0000-00009D080000}"/>
    <cellStyle name="Migliaia [0] 15 2 2 2 2" xfId="2207" xr:uid="{00000000-0005-0000-0000-00009E080000}"/>
    <cellStyle name="Migliaia [0] 15 2 2 3" xfId="2208" xr:uid="{00000000-0005-0000-0000-00009F080000}"/>
    <cellStyle name="Migliaia [0] 15 2 3" xfId="2209" xr:uid="{00000000-0005-0000-0000-0000A0080000}"/>
    <cellStyle name="Migliaia [0] 15 2 3 2" xfId="2210" xr:uid="{00000000-0005-0000-0000-0000A1080000}"/>
    <cellStyle name="Migliaia [0] 15 2 4" xfId="2211" xr:uid="{00000000-0005-0000-0000-0000A2080000}"/>
    <cellStyle name="Migliaia [0] 15 2 5" xfId="2212" xr:uid="{00000000-0005-0000-0000-0000A3080000}"/>
    <cellStyle name="Migliaia [0] 15 2 6" xfId="2213" xr:uid="{00000000-0005-0000-0000-0000A4080000}"/>
    <cellStyle name="Migliaia [0] 15 2 7" xfId="2214" xr:uid="{00000000-0005-0000-0000-0000A5080000}"/>
    <cellStyle name="Migliaia [0] 15 3" xfId="2215" xr:uid="{00000000-0005-0000-0000-0000A6080000}"/>
    <cellStyle name="Migliaia [0] 15 3 2" xfId="2216" xr:uid="{00000000-0005-0000-0000-0000A7080000}"/>
    <cellStyle name="Migliaia [0] 15 3 2 2" xfId="2217" xr:uid="{00000000-0005-0000-0000-0000A8080000}"/>
    <cellStyle name="Migliaia [0] 15 3 3" xfId="2218" xr:uid="{00000000-0005-0000-0000-0000A9080000}"/>
    <cellStyle name="Migliaia [0] 15 3 4" xfId="2219" xr:uid="{00000000-0005-0000-0000-0000AA080000}"/>
    <cellStyle name="Migliaia [0] 15 4" xfId="2220" xr:uid="{00000000-0005-0000-0000-0000AB080000}"/>
    <cellStyle name="Migliaia [0] 15 4 2" xfId="2221" xr:uid="{00000000-0005-0000-0000-0000AC080000}"/>
    <cellStyle name="Migliaia [0] 15 4 2 2" xfId="2222" xr:uid="{00000000-0005-0000-0000-0000AD080000}"/>
    <cellStyle name="Migliaia [0] 15 4 3" xfId="2223" xr:uid="{00000000-0005-0000-0000-0000AE080000}"/>
    <cellStyle name="Migliaia [0] 15 5" xfId="2224" xr:uid="{00000000-0005-0000-0000-0000AF080000}"/>
    <cellStyle name="Migliaia [0] 15 5 2" xfId="2225" xr:uid="{00000000-0005-0000-0000-0000B0080000}"/>
    <cellStyle name="Migliaia [0] 15 6" xfId="2226" xr:uid="{00000000-0005-0000-0000-0000B1080000}"/>
    <cellStyle name="Migliaia [0] 15 6 2" xfId="2227" xr:uid="{00000000-0005-0000-0000-0000B2080000}"/>
    <cellStyle name="Migliaia [0] 15 7" xfId="2228" xr:uid="{00000000-0005-0000-0000-0000B3080000}"/>
    <cellStyle name="Migliaia [0] 15 8" xfId="2229" xr:uid="{00000000-0005-0000-0000-0000B4080000}"/>
    <cellStyle name="Migliaia [0] 15 9" xfId="2230" xr:uid="{00000000-0005-0000-0000-0000B5080000}"/>
    <cellStyle name="Migliaia [0] 16" xfId="2231" xr:uid="{00000000-0005-0000-0000-0000B6080000}"/>
    <cellStyle name="Migliaia [0] 16 10" xfId="2232" xr:uid="{00000000-0005-0000-0000-0000B7080000}"/>
    <cellStyle name="Migliaia [0] 16 11" xfId="2233" xr:uid="{00000000-0005-0000-0000-0000B8080000}"/>
    <cellStyle name="Migliaia [0] 16 12" xfId="2234" xr:uid="{00000000-0005-0000-0000-0000B9080000}"/>
    <cellStyle name="Migliaia [0] 16 13" xfId="2235" xr:uid="{00000000-0005-0000-0000-0000BA080000}"/>
    <cellStyle name="Migliaia [0] 16 2" xfId="2236" xr:uid="{00000000-0005-0000-0000-0000BB080000}"/>
    <cellStyle name="Migliaia [0] 16 2 2" xfId="2237" xr:uid="{00000000-0005-0000-0000-0000BC080000}"/>
    <cellStyle name="Migliaia [0] 16 2 2 2" xfId="2238" xr:uid="{00000000-0005-0000-0000-0000BD080000}"/>
    <cellStyle name="Migliaia [0] 16 2 2 2 2" xfId="2239" xr:uid="{00000000-0005-0000-0000-0000BE080000}"/>
    <cellStyle name="Migliaia [0] 16 2 2 3" xfId="2240" xr:uid="{00000000-0005-0000-0000-0000BF080000}"/>
    <cellStyle name="Migliaia [0] 16 2 3" xfId="2241" xr:uid="{00000000-0005-0000-0000-0000C0080000}"/>
    <cellStyle name="Migliaia [0] 16 2 3 2" xfId="2242" xr:uid="{00000000-0005-0000-0000-0000C1080000}"/>
    <cellStyle name="Migliaia [0] 16 2 4" xfId="2243" xr:uid="{00000000-0005-0000-0000-0000C2080000}"/>
    <cellStyle name="Migliaia [0] 16 2 5" xfId="2244" xr:uid="{00000000-0005-0000-0000-0000C3080000}"/>
    <cellStyle name="Migliaia [0] 16 2 6" xfId="2245" xr:uid="{00000000-0005-0000-0000-0000C4080000}"/>
    <cellStyle name="Migliaia [0] 16 2 7" xfId="2246" xr:uid="{00000000-0005-0000-0000-0000C5080000}"/>
    <cellStyle name="Migliaia [0] 16 3" xfId="2247" xr:uid="{00000000-0005-0000-0000-0000C6080000}"/>
    <cellStyle name="Migliaia [0] 16 3 2" xfId="2248" xr:uid="{00000000-0005-0000-0000-0000C7080000}"/>
    <cellStyle name="Migliaia [0] 16 3 2 2" xfId="2249" xr:uid="{00000000-0005-0000-0000-0000C8080000}"/>
    <cellStyle name="Migliaia [0] 16 3 3" xfId="2250" xr:uid="{00000000-0005-0000-0000-0000C9080000}"/>
    <cellStyle name="Migliaia [0] 16 3 4" xfId="2251" xr:uid="{00000000-0005-0000-0000-0000CA080000}"/>
    <cellStyle name="Migliaia [0] 16 4" xfId="2252" xr:uid="{00000000-0005-0000-0000-0000CB080000}"/>
    <cellStyle name="Migliaia [0] 16 4 2" xfId="2253" xr:uid="{00000000-0005-0000-0000-0000CC080000}"/>
    <cellStyle name="Migliaia [0] 16 4 2 2" xfId="2254" xr:uid="{00000000-0005-0000-0000-0000CD080000}"/>
    <cellStyle name="Migliaia [0] 16 4 3" xfId="2255" xr:uid="{00000000-0005-0000-0000-0000CE080000}"/>
    <cellStyle name="Migliaia [0] 16 5" xfId="2256" xr:uid="{00000000-0005-0000-0000-0000CF080000}"/>
    <cellStyle name="Migliaia [0] 16 5 2" xfId="2257" xr:uid="{00000000-0005-0000-0000-0000D0080000}"/>
    <cellStyle name="Migliaia [0] 16 6" xfId="2258" xr:uid="{00000000-0005-0000-0000-0000D1080000}"/>
    <cellStyle name="Migliaia [0] 16 6 2" xfId="2259" xr:uid="{00000000-0005-0000-0000-0000D2080000}"/>
    <cellStyle name="Migliaia [0] 16 7" xfId="2260" xr:uid="{00000000-0005-0000-0000-0000D3080000}"/>
    <cellStyle name="Migliaia [0] 16 8" xfId="2261" xr:uid="{00000000-0005-0000-0000-0000D4080000}"/>
    <cellStyle name="Migliaia [0] 16 9" xfId="2262" xr:uid="{00000000-0005-0000-0000-0000D5080000}"/>
    <cellStyle name="Migliaia [0] 17" xfId="2263" xr:uid="{00000000-0005-0000-0000-0000D6080000}"/>
    <cellStyle name="Migliaia [0] 17 10" xfId="2264" xr:uid="{00000000-0005-0000-0000-0000D7080000}"/>
    <cellStyle name="Migliaia [0] 17 11" xfId="2265" xr:uid="{00000000-0005-0000-0000-0000D8080000}"/>
    <cellStyle name="Migliaia [0] 17 12" xfId="2266" xr:uid="{00000000-0005-0000-0000-0000D9080000}"/>
    <cellStyle name="Migliaia [0] 17 13" xfId="2267" xr:uid="{00000000-0005-0000-0000-0000DA080000}"/>
    <cellStyle name="Migliaia [0] 17 2" xfId="2268" xr:uid="{00000000-0005-0000-0000-0000DB080000}"/>
    <cellStyle name="Migliaia [0] 17 2 2" xfId="2269" xr:uid="{00000000-0005-0000-0000-0000DC080000}"/>
    <cellStyle name="Migliaia [0] 17 2 2 2" xfId="2270" xr:uid="{00000000-0005-0000-0000-0000DD080000}"/>
    <cellStyle name="Migliaia [0] 17 2 2 2 2" xfId="2271" xr:uid="{00000000-0005-0000-0000-0000DE080000}"/>
    <cellStyle name="Migliaia [0] 17 2 2 3" xfId="2272" xr:uid="{00000000-0005-0000-0000-0000DF080000}"/>
    <cellStyle name="Migliaia [0] 17 2 3" xfId="2273" xr:uid="{00000000-0005-0000-0000-0000E0080000}"/>
    <cellStyle name="Migliaia [0] 17 2 3 2" xfId="2274" xr:uid="{00000000-0005-0000-0000-0000E1080000}"/>
    <cellStyle name="Migliaia [0] 17 2 4" xfId="2275" xr:uid="{00000000-0005-0000-0000-0000E2080000}"/>
    <cellStyle name="Migliaia [0] 17 2 5" xfId="2276" xr:uid="{00000000-0005-0000-0000-0000E3080000}"/>
    <cellStyle name="Migliaia [0] 17 2 6" xfId="2277" xr:uid="{00000000-0005-0000-0000-0000E4080000}"/>
    <cellStyle name="Migliaia [0] 17 2 7" xfId="2278" xr:uid="{00000000-0005-0000-0000-0000E5080000}"/>
    <cellStyle name="Migliaia [0] 17 3" xfId="2279" xr:uid="{00000000-0005-0000-0000-0000E6080000}"/>
    <cellStyle name="Migliaia [0] 17 3 2" xfId="2280" xr:uid="{00000000-0005-0000-0000-0000E7080000}"/>
    <cellStyle name="Migliaia [0] 17 3 2 2" xfId="2281" xr:uid="{00000000-0005-0000-0000-0000E8080000}"/>
    <cellStyle name="Migliaia [0] 17 3 3" xfId="2282" xr:uid="{00000000-0005-0000-0000-0000E9080000}"/>
    <cellStyle name="Migliaia [0] 17 3 4" xfId="2283" xr:uid="{00000000-0005-0000-0000-0000EA080000}"/>
    <cellStyle name="Migliaia [0] 17 4" xfId="2284" xr:uid="{00000000-0005-0000-0000-0000EB080000}"/>
    <cellStyle name="Migliaia [0] 17 4 2" xfId="2285" xr:uid="{00000000-0005-0000-0000-0000EC080000}"/>
    <cellStyle name="Migliaia [0] 17 4 2 2" xfId="2286" xr:uid="{00000000-0005-0000-0000-0000ED080000}"/>
    <cellStyle name="Migliaia [0] 17 4 3" xfId="2287" xr:uid="{00000000-0005-0000-0000-0000EE080000}"/>
    <cellStyle name="Migliaia [0] 17 5" xfId="2288" xr:uid="{00000000-0005-0000-0000-0000EF080000}"/>
    <cellStyle name="Migliaia [0] 17 5 2" xfId="2289" xr:uid="{00000000-0005-0000-0000-0000F0080000}"/>
    <cellStyle name="Migliaia [0] 17 6" xfId="2290" xr:uid="{00000000-0005-0000-0000-0000F1080000}"/>
    <cellStyle name="Migliaia [0] 17 6 2" xfId="2291" xr:uid="{00000000-0005-0000-0000-0000F2080000}"/>
    <cellStyle name="Migliaia [0] 17 7" xfId="2292" xr:uid="{00000000-0005-0000-0000-0000F3080000}"/>
    <cellStyle name="Migliaia [0] 17 8" xfId="2293" xr:uid="{00000000-0005-0000-0000-0000F4080000}"/>
    <cellStyle name="Migliaia [0] 17 9" xfId="2294" xr:uid="{00000000-0005-0000-0000-0000F5080000}"/>
    <cellStyle name="Migliaia [0] 18" xfId="2295" xr:uid="{00000000-0005-0000-0000-0000F6080000}"/>
    <cellStyle name="Migliaia [0] 18 10" xfId="2296" xr:uid="{00000000-0005-0000-0000-0000F7080000}"/>
    <cellStyle name="Migliaia [0] 18 11" xfId="2297" xr:uid="{00000000-0005-0000-0000-0000F8080000}"/>
    <cellStyle name="Migliaia [0] 18 12" xfId="2298" xr:uid="{00000000-0005-0000-0000-0000F9080000}"/>
    <cellStyle name="Migliaia [0] 18 13" xfId="2299" xr:uid="{00000000-0005-0000-0000-0000FA080000}"/>
    <cellStyle name="Migliaia [0] 18 2" xfId="2300" xr:uid="{00000000-0005-0000-0000-0000FB080000}"/>
    <cellStyle name="Migliaia [0] 18 2 2" xfId="2301" xr:uid="{00000000-0005-0000-0000-0000FC080000}"/>
    <cellStyle name="Migliaia [0] 18 2 2 2" xfId="2302" xr:uid="{00000000-0005-0000-0000-0000FD080000}"/>
    <cellStyle name="Migliaia [0] 18 2 2 2 2" xfId="2303" xr:uid="{00000000-0005-0000-0000-0000FE080000}"/>
    <cellStyle name="Migliaia [0] 18 2 2 3" xfId="2304" xr:uid="{00000000-0005-0000-0000-0000FF080000}"/>
    <cellStyle name="Migliaia [0] 18 2 3" xfId="2305" xr:uid="{00000000-0005-0000-0000-000000090000}"/>
    <cellStyle name="Migliaia [0] 18 2 3 2" xfId="2306" xr:uid="{00000000-0005-0000-0000-000001090000}"/>
    <cellStyle name="Migliaia [0] 18 2 4" xfId="2307" xr:uid="{00000000-0005-0000-0000-000002090000}"/>
    <cellStyle name="Migliaia [0] 18 2 5" xfId="2308" xr:uid="{00000000-0005-0000-0000-000003090000}"/>
    <cellStyle name="Migliaia [0] 18 2 6" xfId="2309" xr:uid="{00000000-0005-0000-0000-000004090000}"/>
    <cellStyle name="Migliaia [0] 18 2 7" xfId="2310" xr:uid="{00000000-0005-0000-0000-000005090000}"/>
    <cellStyle name="Migliaia [0] 18 3" xfId="2311" xr:uid="{00000000-0005-0000-0000-000006090000}"/>
    <cellStyle name="Migliaia [0] 18 3 2" xfId="2312" xr:uid="{00000000-0005-0000-0000-000007090000}"/>
    <cellStyle name="Migliaia [0] 18 3 2 2" xfId="2313" xr:uid="{00000000-0005-0000-0000-000008090000}"/>
    <cellStyle name="Migliaia [0] 18 3 3" xfId="2314" xr:uid="{00000000-0005-0000-0000-000009090000}"/>
    <cellStyle name="Migliaia [0] 18 3 4" xfId="2315" xr:uid="{00000000-0005-0000-0000-00000A090000}"/>
    <cellStyle name="Migliaia [0] 18 4" xfId="2316" xr:uid="{00000000-0005-0000-0000-00000B090000}"/>
    <cellStyle name="Migliaia [0] 18 4 2" xfId="2317" xr:uid="{00000000-0005-0000-0000-00000C090000}"/>
    <cellStyle name="Migliaia [0] 18 4 2 2" xfId="2318" xr:uid="{00000000-0005-0000-0000-00000D090000}"/>
    <cellStyle name="Migliaia [0] 18 4 3" xfId="2319" xr:uid="{00000000-0005-0000-0000-00000E090000}"/>
    <cellStyle name="Migliaia [0] 18 5" xfId="2320" xr:uid="{00000000-0005-0000-0000-00000F090000}"/>
    <cellStyle name="Migliaia [0] 18 5 2" xfId="2321" xr:uid="{00000000-0005-0000-0000-000010090000}"/>
    <cellStyle name="Migliaia [0] 18 6" xfId="2322" xr:uid="{00000000-0005-0000-0000-000011090000}"/>
    <cellStyle name="Migliaia [0] 18 6 2" xfId="2323" xr:uid="{00000000-0005-0000-0000-000012090000}"/>
    <cellStyle name="Migliaia [0] 18 7" xfId="2324" xr:uid="{00000000-0005-0000-0000-000013090000}"/>
    <cellStyle name="Migliaia [0] 18 8" xfId="2325" xr:uid="{00000000-0005-0000-0000-000014090000}"/>
    <cellStyle name="Migliaia [0] 18 9" xfId="2326" xr:uid="{00000000-0005-0000-0000-000015090000}"/>
    <cellStyle name="Migliaia [0] 19" xfId="2327" xr:uid="{00000000-0005-0000-0000-000016090000}"/>
    <cellStyle name="Migliaia [0] 19 10" xfId="2328" xr:uid="{00000000-0005-0000-0000-000017090000}"/>
    <cellStyle name="Migliaia [0] 19 11" xfId="2329" xr:uid="{00000000-0005-0000-0000-000018090000}"/>
    <cellStyle name="Migliaia [0] 19 12" xfId="2330" xr:uid="{00000000-0005-0000-0000-000019090000}"/>
    <cellStyle name="Migliaia [0] 19 13" xfId="2331" xr:uid="{00000000-0005-0000-0000-00001A090000}"/>
    <cellStyle name="Migliaia [0] 19 2" xfId="2332" xr:uid="{00000000-0005-0000-0000-00001B090000}"/>
    <cellStyle name="Migliaia [0] 19 2 2" xfId="2333" xr:uid="{00000000-0005-0000-0000-00001C090000}"/>
    <cellStyle name="Migliaia [0] 19 2 2 2" xfId="2334" xr:uid="{00000000-0005-0000-0000-00001D090000}"/>
    <cellStyle name="Migliaia [0] 19 2 2 2 2" xfId="2335" xr:uid="{00000000-0005-0000-0000-00001E090000}"/>
    <cellStyle name="Migliaia [0] 19 2 2 3" xfId="2336" xr:uid="{00000000-0005-0000-0000-00001F090000}"/>
    <cellStyle name="Migliaia [0] 19 2 3" xfId="2337" xr:uid="{00000000-0005-0000-0000-000020090000}"/>
    <cellStyle name="Migliaia [0] 19 2 3 2" xfId="2338" xr:uid="{00000000-0005-0000-0000-000021090000}"/>
    <cellStyle name="Migliaia [0] 19 2 4" xfId="2339" xr:uid="{00000000-0005-0000-0000-000022090000}"/>
    <cellStyle name="Migliaia [0] 19 2 5" xfId="2340" xr:uid="{00000000-0005-0000-0000-000023090000}"/>
    <cellStyle name="Migliaia [0] 19 2 6" xfId="2341" xr:uid="{00000000-0005-0000-0000-000024090000}"/>
    <cellStyle name="Migliaia [0] 19 2 7" xfId="2342" xr:uid="{00000000-0005-0000-0000-000025090000}"/>
    <cellStyle name="Migliaia [0] 19 3" xfId="2343" xr:uid="{00000000-0005-0000-0000-000026090000}"/>
    <cellStyle name="Migliaia [0] 19 3 2" xfId="2344" xr:uid="{00000000-0005-0000-0000-000027090000}"/>
    <cellStyle name="Migliaia [0] 19 3 2 2" xfId="2345" xr:uid="{00000000-0005-0000-0000-000028090000}"/>
    <cellStyle name="Migliaia [0] 19 3 3" xfId="2346" xr:uid="{00000000-0005-0000-0000-000029090000}"/>
    <cellStyle name="Migliaia [0] 19 3 4" xfId="2347" xr:uid="{00000000-0005-0000-0000-00002A090000}"/>
    <cellStyle name="Migliaia [0] 19 4" xfId="2348" xr:uid="{00000000-0005-0000-0000-00002B090000}"/>
    <cellStyle name="Migliaia [0] 19 4 2" xfId="2349" xr:uid="{00000000-0005-0000-0000-00002C090000}"/>
    <cellStyle name="Migliaia [0] 19 4 2 2" xfId="2350" xr:uid="{00000000-0005-0000-0000-00002D090000}"/>
    <cellStyle name="Migliaia [0] 19 4 3" xfId="2351" xr:uid="{00000000-0005-0000-0000-00002E090000}"/>
    <cellStyle name="Migliaia [0] 19 5" xfId="2352" xr:uid="{00000000-0005-0000-0000-00002F090000}"/>
    <cellStyle name="Migliaia [0] 19 5 2" xfId="2353" xr:uid="{00000000-0005-0000-0000-000030090000}"/>
    <cellStyle name="Migliaia [0] 19 6" xfId="2354" xr:uid="{00000000-0005-0000-0000-000031090000}"/>
    <cellStyle name="Migliaia [0] 19 6 2" xfId="2355" xr:uid="{00000000-0005-0000-0000-000032090000}"/>
    <cellStyle name="Migliaia [0] 19 7" xfId="2356" xr:uid="{00000000-0005-0000-0000-000033090000}"/>
    <cellStyle name="Migliaia [0] 19 8" xfId="2357" xr:uid="{00000000-0005-0000-0000-000034090000}"/>
    <cellStyle name="Migliaia [0] 19 9" xfId="2358" xr:uid="{00000000-0005-0000-0000-000035090000}"/>
    <cellStyle name="Migliaia [0] 2" xfId="2359" xr:uid="{00000000-0005-0000-0000-000036090000}"/>
    <cellStyle name="Migliaia [0] 2 10" xfId="2360" xr:uid="{00000000-0005-0000-0000-000037090000}"/>
    <cellStyle name="Migliaia [0] 2 11" xfId="2361" xr:uid="{00000000-0005-0000-0000-000038090000}"/>
    <cellStyle name="Migliaia [0] 2 12" xfId="2362" xr:uid="{00000000-0005-0000-0000-000039090000}"/>
    <cellStyle name="Migliaia [0] 2 13" xfId="2363" xr:uid="{00000000-0005-0000-0000-00003A090000}"/>
    <cellStyle name="Migliaia [0] 2 2" xfId="2364" xr:uid="{00000000-0005-0000-0000-00003B090000}"/>
    <cellStyle name="Migliaia [0] 2 2 2" xfId="2365" xr:uid="{00000000-0005-0000-0000-00003C090000}"/>
    <cellStyle name="Migliaia [0] 2 2 2 2" xfId="2366" xr:uid="{00000000-0005-0000-0000-00003D090000}"/>
    <cellStyle name="Migliaia [0] 2 2 2 2 2" xfId="2367" xr:uid="{00000000-0005-0000-0000-00003E090000}"/>
    <cellStyle name="Migliaia [0] 2 2 2 3" xfId="2368" xr:uid="{00000000-0005-0000-0000-00003F090000}"/>
    <cellStyle name="Migliaia [0] 2 2 3" xfId="2369" xr:uid="{00000000-0005-0000-0000-000040090000}"/>
    <cellStyle name="Migliaia [0] 2 2 3 2" xfId="2370" xr:uid="{00000000-0005-0000-0000-000041090000}"/>
    <cellStyle name="Migliaia [0] 2 2 4" xfId="2371" xr:uid="{00000000-0005-0000-0000-000042090000}"/>
    <cellStyle name="Migliaia [0] 2 2 5" xfId="2372" xr:uid="{00000000-0005-0000-0000-000043090000}"/>
    <cellStyle name="Migliaia [0] 2 2 6" xfId="2373" xr:uid="{00000000-0005-0000-0000-000044090000}"/>
    <cellStyle name="Migliaia [0] 2 2 7" xfId="2374" xr:uid="{00000000-0005-0000-0000-000045090000}"/>
    <cellStyle name="Migliaia [0] 2 3" xfId="2375" xr:uid="{00000000-0005-0000-0000-000046090000}"/>
    <cellStyle name="Migliaia [0] 2 3 2" xfId="2376" xr:uid="{00000000-0005-0000-0000-000047090000}"/>
    <cellStyle name="Migliaia [0] 2 3 2 2" xfId="2377" xr:uid="{00000000-0005-0000-0000-000048090000}"/>
    <cellStyle name="Migliaia [0] 2 3 3" xfId="2378" xr:uid="{00000000-0005-0000-0000-000049090000}"/>
    <cellStyle name="Migliaia [0] 2 3 4" xfId="2379" xr:uid="{00000000-0005-0000-0000-00004A090000}"/>
    <cellStyle name="Migliaia [0] 2 4" xfId="2380" xr:uid="{00000000-0005-0000-0000-00004B090000}"/>
    <cellStyle name="Migliaia [0] 2 4 2" xfId="2381" xr:uid="{00000000-0005-0000-0000-00004C090000}"/>
    <cellStyle name="Migliaia [0] 2 4 2 2" xfId="2382" xr:uid="{00000000-0005-0000-0000-00004D090000}"/>
    <cellStyle name="Migliaia [0] 2 4 3" xfId="2383" xr:uid="{00000000-0005-0000-0000-00004E090000}"/>
    <cellStyle name="Migliaia [0] 2 5" xfId="2384" xr:uid="{00000000-0005-0000-0000-00004F090000}"/>
    <cellStyle name="Migliaia [0] 2 5 2" xfId="2385" xr:uid="{00000000-0005-0000-0000-000050090000}"/>
    <cellStyle name="Migliaia [0] 2 6" xfId="2386" xr:uid="{00000000-0005-0000-0000-000051090000}"/>
    <cellStyle name="Migliaia [0] 2 6 2" xfId="2387" xr:uid="{00000000-0005-0000-0000-000052090000}"/>
    <cellStyle name="Migliaia [0] 2 7" xfId="2388" xr:uid="{00000000-0005-0000-0000-000053090000}"/>
    <cellStyle name="Migliaia [0] 2 8" xfId="2389" xr:uid="{00000000-0005-0000-0000-000054090000}"/>
    <cellStyle name="Migliaia [0] 2 9" xfId="2390" xr:uid="{00000000-0005-0000-0000-000055090000}"/>
    <cellStyle name="Migliaia [0] 20" xfId="2391" xr:uid="{00000000-0005-0000-0000-000056090000}"/>
    <cellStyle name="Migliaia [0] 20 10" xfId="2392" xr:uid="{00000000-0005-0000-0000-000057090000}"/>
    <cellStyle name="Migliaia [0] 20 11" xfId="2393" xr:uid="{00000000-0005-0000-0000-000058090000}"/>
    <cellStyle name="Migliaia [0] 20 12" xfId="2394" xr:uid="{00000000-0005-0000-0000-000059090000}"/>
    <cellStyle name="Migliaia [0] 20 13" xfId="2395" xr:uid="{00000000-0005-0000-0000-00005A090000}"/>
    <cellStyle name="Migliaia [0] 20 2" xfId="2396" xr:uid="{00000000-0005-0000-0000-00005B090000}"/>
    <cellStyle name="Migliaia [0] 20 2 2" xfId="2397" xr:uid="{00000000-0005-0000-0000-00005C090000}"/>
    <cellStyle name="Migliaia [0] 20 2 2 2" xfId="2398" xr:uid="{00000000-0005-0000-0000-00005D090000}"/>
    <cellStyle name="Migliaia [0] 20 2 2 2 2" xfId="2399" xr:uid="{00000000-0005-0000-0000-00005E090000}"/>
    <cellStyle name="Migliaia [0] 20 2 2 3" xfId="2400" xr:uid="{00000000-0005-0000-0000-00005F090000}"/>
    <cellStyle name="Migliaia [0] 20 2 3" xfId="2401" xr:uid="{00000000-0005-0000-0000-000060090000}"/>
    <cellStyle name="Migliaia [0] 20 2 3 2" xfId="2402" xr:uid="{00000000-0005-0000-0000-000061090000}"/>
    <cellStyle name="Migliaia [0] 20 2 4" xfId="2403" xr:uid="{00000000-0005-0000-0000-000062090000}"/>
    <cellStyle name="Migliaia [0] 20 2 5" xfId="2404" xr:uid="{00000000-0005-0000-0000-000063090000}"/>
    <cellStyle name="Migliaia [0] 20 2 6" xfId="2405" xr:uid="{00000000-0005-0000-0000-000064090000}"/>
    <cellStyle name="Migliaia [0] 20 2 7" xfId="2406" xr:uid="{00000000-0005-0000-0000-000065090000}"/>
    <cellStyle name="Migliaia [0] 20 3" xfId="2407" xr:uid="{00000000-0005-0000-0000-000066090000}"/>
    <cellStyle name="Migliaia [0] 20 3 2" xfId="2408" xr:uid="{00000000-0005-0000-0000-000067090000}"/>
    <cellStyle name="Migliaia [0] 20 3 2 2" xfId="2409" xr:uid="{00000000-0005-0000-0000-000068090000}"/>
    <cellStyle name="Migliaia [0] 20 3 3" xfId="2410" xr:uid="{00000000-0005-0000-0000-000069090000}"/>
    <cellStyle name="Migliaia [0] 20 3 4" xfId="2411" xr:uid="{00000000-0005-0000-0000-00006A090000}"/>
    <cellStyle name="Migliaia [0] 20 4" xfId="2412" xr:uid="{00000000-0005-0000-0000-00006B090000}"/>
    <cellStyle name="Migliaia [0] 20 4 2" xfId="2413" xr:uid="{00000000-0005-0000-0000-00006C090000}"/>
    <cellStyle name="Migliaia [0] 20 4 2 2" xfId="2414" xr:uid="{00000000-0005-0000-0000-00006D090000}"/>
    <cellStyle name="Migliaia [0] 20 4 3" xfId="2415" xr:uid="{00000000-0005-0000-0000-00006E090000}"/>
    <cellStyle name="Migliaia [0] 20 5" xfId="2416" xr:uid="{00000000-0005-0000-0000-00006F090000}"/>
    <cellStyle name="Migliaia [0] 20 5 2" xfId="2417" xr:uid="{00000000-0005-0000-0000-000070090000}"/>
    <cellStyle name="Migliaia [0] 20 6" xfId="2418" xr:uid="{00000000-0005-0000-0000-000071090000}"/>
    <cellStyle name="Migliaia [0] 20 6 2" xfId="2419" xr:uid="{00000000-0005-0000-0000-000072090000}"/>
    <cellStyle name="Migliaia [0] 20 7" xfId="2420" xr:uid="{00000000-0005-0000-0000-000073090000}"/>
    <cellStyle name="Migliaia [0] 20 8" xfId="2421" xr:uid="{00000000-0005-0000-0000-000074090000}"/>
    <cellStyle name="Migliaia [0] 20 9" xfId="2422" xr:uid="{00000000-0005-0000-0000-000075090000}"/>
    <cellStyle name="Migliaia [0] 21" xfId="2423" xr:uid="{00000000-0005-0000-0000-000076090000}"/>
    <cellStyle name="Migliaia [0] 21 10" xfId="2424" xr:uid="{00000000-0005-0000-0000-000077090000}"/>
    <cellStyle name="Migliaia [0] 21 11" xfId="2425" xr:uid="{00000000-0005-0000-0000-000078090000}"/>
    <cellStyle name="Migliaia [0] 21 12" xfId="2426" xr:uid="{00000000-0005-0000-0000-000079090000}"/>
    <cellStyle name="Migliaia [0] 21 13" xfId="2427" xr:uid="{00000000-0005-0000-0000-00007A090000}"/>
    <cellStyle name="Migliaia [0] 21 2" xfId="2428" xr:uid="{00000000-0005-0000-0000-00007B090000}"/>
    <cellStyle name="Migliaia [0] 21 2 2" xfId="2429" xr:uid="{00000000-0005-0000-0000-00007C090000}"/>
    <cellStyle name="Migliaia [0] 21 2 2 2" xfId="2430" xr:uid="{00000000-0005-0000-0000-00007D090000}"/>
    <cellStyle name="Migliaia [0] 21 2 2 2 2" xfId="2431" xr:uid="{00000000-0005-0000-0000-00007E090000}"/>
    <cellStyle name="Migliaia [0] 21 2 2 3" xfId="2432" xr:uid="{00000000-0005-0000-0000-00007F090000}"/>
    <cellStyle name="Migliaia [0] 21 2 3" xfId="2433" xr:uid="{00000000-0005-0000-0000-000080090000}"/>
    <cellStyle name="Migliaia [0] 21 2 3 2" xfId="2434" xr:uid="{00000000-0005-0000-0000-000081090000}"/>
    <cellStyle name="Migliaia [0] 21 2 4" xfId="2435" xr:uid="{00000000-0005-0000-0000-000082090000}"/>
    <cellStyle name="Migliaia [0] 21 2 5" xfId="2436" xr:uid="{00000000-0005-0000-0000-000083090000}"/>
    <cellStyle name="Migliaia [0] 21 2 6" xfId="2437" xr:uid="{00000000-0005-0000-0000-000084090000}"/>
    <cellStyle name="Migliaia [0] 21 2 7" xfId="2438" xr:uid="{00000000-0005-0000-0000-000085090000}"/>
    <cellStyle name="Migliaia [0] 21 3" xfId="2439" xr:uid="{00000000-0005-0000-0000-000086090000}"/>
    <cellStyle name="Migliaia [0] 21 3 2" xfId="2440" xr:uid="{00000000-0005-0000-0000-000087090000}"/>
    <cellStyle name="Migliaia [0] 21 3 2 2" xfId="2441" xr:uid="{00000000-0005-0000-0000-000088090000}"/>
    <cellStyle name="Migliaia [0] 21 3 3" xfId="2442" xr:uid="{00000000-0005-0000-0000-000089090000}"/>
    <cellStyle name="Migliaia [0] 21 3 4" xfId="2443" xr:uid="{00000000-0005-0000-0000-00008A090000}"/>
    <cellStyle name="Migliaia [0] 21 4" xfId="2444" xr:uid="{00000000-0005-0000-0000-00008B090000}"/>
    <cellStyle name="Migliaia [0] 21 4 2" xfId="2445" xr:uid="{00000000-0005-0000-0000-00008C090000}"/>
    <cellStyle name="Migliaia [0] 21 4 2 2" xfId="2446" xr:uid="{00000000-0005-0000-0000-00008D090000}"/>
    <cellStyle name="Migliaia [0] 21 4 3" xfId="2447" xr:uid="{00000000-0005-0000-0000-00008E090000}"/>
    <cellStyle name="Migliaia [0] 21 5" xfId="2448" xr:uid="{00000000-0005-0000-0000-00008F090000}"/>
    <cellStyle name="Migliaia [0] 21 5 2" xfId="2449" xr:uid="{00000000-0005-0000-0000-000090090000}"/>
    <cellStyle name="Migliaia [0] 21 6" xfId="2450" xr:uid="{00000000-0005-0000-0000-000091090000}"/>
    <cellStyle name="Migliaia [0] 21 6 2" xfId="2451" xr:uid="{00000000-0005-0000-0000-000092090000}"/>
    <cellStyle name="Migliaia [0] 21 7" xfId="2452" xr:uid="{00000000-0005-0000-0000-000093090000}"/>
    <cellStyle name="Migliaia [0] 21 8" xfId="2453" xr:uid="{00000000-0005-0000-0000-000094090000}"/>
    <cellStyle name="Migliaia [0] 21 9" xfId="2454" xr:uid="{00000000-0005-0000-0000-000095090000}"/>
    <cellStyle name="Migliaia [0] 22" xfId="2455" xr:uid="{00000000-0005-0000-0000-000096090000}"/>
    <cellStyle name="Migliaia [0] 22 10" xfId="2456" xr:uid="{00000000-0005-0000-0000-000097090000}"/>
    <cellStyle name="Migliaia [0] 22 11" xfId="2457" xr:uid="{00000000-0005-0000-0000-000098090000}"/>
    <cellStyle name="Migliaia [0] 22 12" xfId="2458" xr:uid="{00000000-0005-0000-0000-000099090000}"/>
    <cellStyle name="Migliaia [0] 22 13" xfId="2459" xr:uid="{00000000-0005-0000-0000-00009A090000}"/>
    <cellStyle name="Migliaia [0] 22 2" xfId="2460" xr:uid="{00000000-0005-0000-0000-00009B090000}"/>
    <cellStyle name="Migliaia [0] 22 2 2" xfId="2461" xr:uid="{00000000-0005-0000-0000-00009C090000}"/>
    <cellStyle name="Migliaia [0] 22 2 2 2" xfId="2462" xr:uid="{00000000-0005-0000-0000-00009D090000}"/>
    <cellStyle name="Migliaia [0] 22 2 2 2 2" xfId="2463" xr:uid="{00000000-0005-0000-0000-00009E090000}"/>
    <cellStyle name="Migliaia [0] 22 2 2 3" xfId="2464" xr:uid="{00000000-0005-0000-0000-00009F090000}"/>
    <cellStyle name="Migliaia [0] 22 2 3" xfId="2465" xr:uid="{00000000-0005-0000-0000-0000A0090000}"/>
    <cellStyle name="Migliaia [0] 22 2 3 2" xfId="2466" xr:uid="{00000000-0005-0000-0000-0000A1090000}"/>
    <cellStyle name="Migliaia [0] 22 2 4" xfId="2467" xr:uid="{00000000-0005-0000-0000-0000A2090000}"/>
    <cellStyle name="Migliaia [0] 22 2 5" xfId="2468" xr:uid="{00000000-0005-0000-0000-0000A3090000}"/>
    <cellStyle name="Migliaia [0] 22 2 6" xfId="2469" xr:uid="{00000000-0005-0000-0000-0000A4090000}"/>
    <cellStyle name="Migliaia [0] 22 2 7" xfId="2470" xr:uid="{00000000-0005-0000-0000-0000A5090000}"/>
    <cellStyle name="Migliaia [0] 22 3" xfId="2471" xr:uid="{00000000-0005-0000-0000-0000A6090000}"/>
    <cellStyle name="Migliaia [0] 22 3 2" xfId="2472" xr:uid="{00000000-0005-0000-0000-0000A7090000}"/>
    <cellStyle name="Migliaia [0] 22 3 2 2" xfId="2473" xr:uid="{00000000-0005-0000-0000-0000A8090000}"/>
    <cellStyle name="Migliaia [0] 22 3 3" xfId="2474" xr:uid="{00000000-0005-0000-0000-0000A9090000}"/>
    <cellStyle name="Migliaia [0] 22 3 4" xfId="2475" xr:uid="{00000000-0005-0000-0000-0000AA090000}"/>
    <cellStyle name="Migliaia [0] 22 4" xfId="2476" xr:uid="{00000000-0005-0000-0000-0000AB090000}"/>
    <cellStyle name="Migliaia [0] 22 4 2" xfId="2477" xr:uid="{00000000-0005-0000-0000-0000AC090000}"/>
    <cellStyle name="Migliaia [0] 22 4 2 2" xfId="2478" xr:uid="{00000000-0005-0000-0000-0000AD090000}"/>
    <cellStyle name="Migliaia [0] 22 4 3" xfId="2479" xr:uid="{00000000-0005-0000-0000-0000AE090000}"/>
    <cellStyle name="Migliaia [0] 22 5" xfId="2480" xr:uid="{00000000-0005-0000-0000-0000AF090000}"/>
    <cellStyle name="Migliaia [0] 22 5 2" xfId="2481" xr:uid="{00000000-0005-0000-0000-0000B0090000}"/>
    <cellStyle name="Migliaia [0] 22 6" xfId="2482" xr:uid="{00000000-0005-0000-0000-0000B1090000}"/>
    <cellStyle name="Migliaia [0] 22 6 2" xfId="2483" xr:uid="{00000000-0005-0000-0000-0000B2090000}"/>
    <cellStyle name="Migliaia [0] 22 7" xfId="2484" xr:uid="{00000000-0005-0000-0000-0000B3090000}"/>
    <cellStyle name="Migliaia [0] 22 8" xfId="2485" xr:uid="{00000000-0005-0000-0000-0000B4090000}"/>
    <cellStyle name="Migliaia [0] 22 9" xfId="2486" xr:uid="{00000000-0005-0000-0000-0000B5090000}"/>
    <cellStyle name="Migliaia [0] 23" xfId="2487" xr:uid="{00000000-0005-0000-0000-0000B6090000}"/>
    <cellStyle name="Migliaia [0] 23 10" xfId="2488" xr:uid="{00000000-0005-0000-0000-0000B7090000}"/>
    <cellStyle name="Migliaia [0] 23 11" xfId="2489" xr:uid="{00000000-0005-0000-0000-0000B8090000}"/>
    <cellStyle name="Migliaia [0] 23 12" xfId="2490" xr:uid="{00000000-0005-0000-0000-0000B9090000}"/>
    <cellStyle name="Migliaia [0] 23 13" xfId="2491" xr:uid="{00000000-0005-0000-0000-0000BA090000}"/>
    <cellStyle name="Migliaia [0] 23 2" xfId="2492" xr:uid="{00000000-0005-0000-0000-0000BB090000}"/>
    <cellStyle name="Migliaia [0] 23 2 2" xfId="2493" xr:uid="{00000000-0005-0000-0000-0000BC090000}"/>
    <cellStyle name="Migliaia [0] 23 2 2 2" xfId="2494" xr:uid="{00000000-0005-0000-0000-0000BD090000}"/>
    <cellStyle name="Migliaia [0] 23 2 2 2 2" xfId="2495" xr:uid="{00000000-0005-0000-0000-0000BE090000}"/>
    <cellStyle name="Migliaia [0] 23 2 2 3" xfId="2496" xr:uid="{00000000-0005-0000-0000-0000BF090000}"/>
    <cellStyle name="Migliaia [0] 23 2 3" xfId="2497" xr:uid="{00000000-0005-0000-0000-0000C0090000}"/>
    <cellStyle name="Migliaia [0] 23 2 3 2" xfId="2498" xr:uid="{00000000-0005-0000-0000-0000C1090000}"/>
    <cellStyle name="Migliaia [0] 23 2 4" xfId="2499" xr:uid="{00000000-0005-0000-0000-0000C2090000}"/>
    <cellStyle name="Migliaia [0] 23 2 5" xfId="2500" xr:uid="{00000000-0005-0000-0000-0000C3090000}"/>
    <cellStyle name="Migliaia [0] 23 2 6" xfId="2501" xr:uid="{00000000-0005-0000-0000-0000C4090000}"/>
    <cellStyle name="Migliaia [0] 23 2 7" xfId="2502" xr:uid="{00000000-0005-0000-0000-0000C5090000}"/>
    <cellStyle name="Migliaia [0] 23 3" xfId="2503" xr:uid="{00000000-0005-0000-0000-0000C6090000}"/>
    <cellStyle name="Migliaia [0] 23 3 2" xfId="2504" xr:uid="{00000000-0005-0000-0000-0000C7090000}"/>
    <cellStyle name="Migliaia [0] 23 3 2 2" xfId="2505" xr:uid="{00000000-0005-0000-0000-0000C8090000}"/>
    <cellStyle name="Migliaia [0] 23 3 3" xfId="2506" xr:uid="{00000000-0005-0000-0000-0000C9090000}"/>
    <cellStyle name="Migliaia [0] 23 3 4" xfId="2507" xr:uid="{00000000-0005-0000-0000-0000CA090000}"/>
    <cellStyle name="Migliaia [0] 23 4" xfId="2508" xr:uid="{00000000-0005-0000-0000-0000CB090000}"/>
    <cellStyle name="Migliaia [0] 23 4 2" xfId="2509" xr:uid="{00000000-0005-0000-0000-0000CC090000}"/>
    <cellStyle name="Migliaia [0] 23 4 2 2" xfId="2510" xr:uid="{00000000-0005-0000-0000-0000CD090000}"/>
    <cellStyle name="Migliaia [0] 23 4 3" xfId="2511" xr:uid="{00000000-0005-0000-0000-0000CE090000}"/>
    <cellStyle name="Migliaia [0] 23 5" xfId="2512" xr:uid="{00000000-0005-0000-0000-0000CF090000}"/>
    <cellStyle name="Migliaia [0] 23 5 2" xfId="2513" xr:uid="{00000000-0005-0000-0000-0000D0090000}"/>
    <cellStyle name="Migliaia [0] 23 6" xfId="2514" xr:uid="{00000000-0005-0000-0000-0000D1090000}"/>
    <cellStyle name="Migliaia [0] 23 6 2" xfId="2515" xr:uid="{00000000-0005-0000-0000-0000D2090000}"/>
    <cellStyle name="Migliaia [0] 23 7" xfId="2516" xr:uid="{00000000-0005-0000-0000-0000D3090000}"/>
    <cellStyle name="Migliaia [0] 23 8" xfId="2517" xr:uid="{00000000-0005-0000-0000-0000D4090000}"/>
    <cellStyle name="Migliaia [0] 23 9" xfId="2518" xr:uid="{00000000-0005-0000-0000-0000D5090000}"/>
    <cellStyle name="Migliaia [0] 24" xfId="2519" xr:uid="{00000000-0005-0000-0000-0000D6090000}"/>
    <cellStyle name="Migliaia [0] 24 10" xfId="2520" xr:uid="{00000000-0005-0000-0000-0000D7090000}"/>
    <cellStyle name="Migliaia [0] 24 11" xfId="2521" xr:uid="{00000000-0005-0000-0000-0000D8090000}"/>
    <cellStyle name="Migliaia [0] 24 12" xfId="2522" xr:uid="{00000000-0005-0000-0000-0000D9090000}"/>
    <cellStyle name="Migliaia [0] 24 13" xfId="2523" xr:uid="{00000000-0005-0000-0000-0000DA090000}"/>
    <cellStyle name="Migliaia [0] 24 2" xfId="2524" xr:uid="{00000000-0005-0000-0000-0000DB090000}"/>
    <cellStyle name="Migliaia [0] 24 2 2" xfId="2525" xr:uid="{00000000-0005-0000-0000-0000DC090000}"/>
    <cellStyle name="Migliaia [0] 24 2 2 2" xfId="2526" xr:uid="{00000000-0005-0000-0000-0000DD090000}"/>
    <cellStyle name="Migliaia [0] 24 2 2 2 2" xfId="2527" xr:uid="{00000000-0005-0000-0000-0000DE090000}"/>
    <cellStyle name="Migliaia [0] 24 2 2 3" xfId="2528" xr:uid="{00000000-0005-0000-0000-0000DF090000}"/>
    <cellStyle name="Migliaia [0] 24 2 3" xfId="2529" xr:uid="{00000000-0005-0000-0000-0000E0090000}"/>
    <cellStyle name="Migliaia [0] 24 2 3 2" xfId="2530" xr:uid="{00000000-0005-0000-0000-0000E1090000}"/>
    <cellStyle name="Migliaia [0] 24 2 4" xfId="2531" xr:uid="{00000000-0005-0000-0000-0000E2090000}"/>
    <cellStyle name="Migliaia [0] 24 2 5" xfId="2532" xr:uid="{00000000-0005-0000-0000-0000E3090000}"/>
    <cellStyle name="Migliaia [0] 24 2 6" xfId="2533" xr:uid="{00000000-0005-0000-0000-0000E4090000}"/>
    <cellStyle name="Migliaia [0] 24 2 7" xfId="2534" xr:uid="{00000000-0005-0000-0000-0000E5090000}"/>
    <cellStyle name="Migliaia [0] 24 3" xfId="2535" xr:uid="{00000000-0005-0000-0000-0000E6090000}"/>
    <cellStyle name="Migliaia [0] 24 3 2" xfId="2536" xr:uid="{00000000-0005-0000-0000-0000E7090000}"/>
    <cellStyle name="Migliaia [0] 24 3 2 2" xfId="2537" xr:uid="{00000000-0005-0000-0000-0000E8090000}"/>
    <cellStyle name="Migliaia [0] 24 3 3" xfId="2538" xr:uid="{00000000-0005-0000-0000-0000E9090000}"/>
    <cellStyle name="Migliaia [0] 24 3 4" xfId="2539" xr:uid="{00000000-0005-0000-0000-0000EA090000}"/>
    <cellStyle name="Migliaia [0] 24 4" xfId="2540" xr:uid="{00000000-0005-0000-0000-0000EB090000}"/>
    <cellStyle name="Migliaia [0] 24 4 2" xfId="2541" xr:uid="{00000000-0005-0000-0000-0000EC090000}"/>
    <cellStyle name="Migliaia [0] 24 4 2 2" xfId="2542" xr:uid="{00000000-0005-0000-0000-0000ED090000}"/>
    <cellStyle name="Migliaia [0] 24 4 3" xfId="2543" xr:uid="{00000000-0005-0000-0000-0000EE090000}"/>
    <cellStyle name="Migliaia [0] 24 5" xfId="2544" xr:uid="{00000000-0005-0000-0000-0000EF090000}"/>
    <cellStyle name="Migliaia [0] 24 5 2" xfId="2545" xr:uid="{00000000-0005-0000-0000-0000F0090000}"/>
    <cellStyle name="Migliaia [0] 24 6" xfId="2546" xr:uid="{00000000-0005-0000-0000-0000F1090000}"/>
    <cellStyle name="Migliaia [0] 24 6 2" xfId="2547" xr:uid="{00000000-0005-0000-0000-0000F2090000}"/>
    <cellStyle name="Migliaia [0] 24 7" xfId="2548" xr:uid="{00000000-0005-0000-0000-0000F3090000}"/>
    <cellStyle name="Migliaia [0] 24 8" xfId="2549" xr:uid="{00000000-0005-0000-0000-0000F4090000}"/>
    <cellStyle name="Migliaia [0] 24 9" xfId="2550" xr:uid="{00000000-0005-0000-0000-0000F5090000}"/>
    <cellStyle name="Migliaia [0] 25" xfId="2551" xr:uid="{00000000-0005-0000-0000-0000F6090000}"/>
    <cellStyle name="Migliaia [0] 25 10" xfId="2552" xr:uid="{00000000-0005-0000-0000-0000F7090000}"/>
    <cellStyle name="Migliaia [0] 25 11" xfId="2553" xr:uid="{00000000-0005-0000-0000-0000F8090000}"/>
    <cellStyle name="Migliaia [0] 25 12" xfId="2554" xr:uid="{00000000-0005-0000-0000-0000F9090000}"/>
    <cellStyle name="Migliaia [0] 25 13" xfId="2555" xr:uid="{00000000-0005-0000-0000-0000FA090000}"/>
    <cellStyle name="Migliaia [0] 25 2" xfId="2556" xr:uid="{00000000-0005-0000-0000-0000FB090000}"/>
    <cellStyle name="Migliaia [0] 25 2 2" xfId="2557" xr:uid="{00000000-0005-0000-0000-0000FC090000}"/>
    <cellStyle name="Migliaia [0] 25 2 2 2" xfId="2558" xr:uid="{00000000-0005-0000-0000-0000FD090000}"/>
    <cellStyle name="Migliaia [0] 25 2 2 2 2" xfId="2559" xr:uid="{00000000-0005-0000-0000-0000FE090000}"/>
    <cellStyle name="Migliaia [0] 25 2 2 3" xfId="2560" xr:uid="{00000000-0005-0000-0000-0000FF090000}"/>
    <cellStyle name="Migliaia [0] 25 2 3" xfId="2561" xr:uid="{00000000-0005-0000-0000-0000000A0000}"/>
    <cellStyle name="Migliaia [0] 25 2 3 2" xfId="2562" xr:uid="{00000000-0005-0000-0000-0000010A0000}"/>
    <cellStyle name="Migliaia [0] 25 2 4" xfId="2563" xr:uid="{00000000-0005-0000-0000-0000020A0000}"/>
    <cellStyle name="Migliaia [0] 25 2 5" xfId="2564" xr:uid="{00000000-0005-0000-0000-0000030A0000}"/>
    <cellStyle name="Migliaia [0] 25 2 6" xfId="2565" xr:uid="{00000000-0005-0000-0000-0000040A0000}"/>
    <cellStyle name="Migliaia [0] 25 2 7" xfId="2566" xr:uid="{00000000-0005-0000-0000-0000050A0000}"/>
    <cellStyle name="Migliaia [0] 25 3" xfId="2567" xr:uid="{00000000-0005-0000-0000-0000060A0000}"/>
    <cellStyle name="Migliaia [0] 25 3 2" xfId="2568" xr:uid="{00000000-0005-0000-0000-0000070A0000}"/>
    <cellStyle name="Migliaia [0] 25 3 2 2" xfId="2569" xr:uid="{00000000-0005-0000-0000-0000080A0000}"/>
    <cellStyle name="Migliaia [0] 25 3 3" xfId="2570" xr:uid="{00000000-0005-0000-0000-0000090A0000}"/>
    <cellStyle name="Migliaia [0] 25 3 4" xfId="2571" xr:uid="{00000000-0005-0000-0000-00000A0A0000}"/>
    <cellStyle name="Migliaia [0] 25 4" xfId="2572" xr:uid="{00000000-0005-0000-0000-00000B0A0000}"/>
    <cellStyle name="Migliaia [0] 25 4 2" xfId="2573" xr:uid="{00000000-0005-0000-0000-00000C0A0000}"/>
    <cellStyle name="Migliaia [0] 25 4 2 2" xfId="2574" xr:uid="{00000000-0005-0000-0000-00000D0A0000}"/>
    <cellStyle name="Migliaia [0] 25 4 3" xfId="2575" xr:uid="{00000000-0005-0000-0000-00000E0A0000}"/>
    <cellStyle name="Migliaia [0] 25 5" xfId="2576" xr:uid="{00000000-0005-0000-0000-00000F0A0000}"/>
    <cellStyle name="Migliaia [0] 25 5 2" xfId="2577" xr:uid="{00000000-0005-0000-0000-0000100A0000}"/>
    <cellStyle name="Migliaia [0] 25 6" xfId="2578" xr:uid="{00000000-0005-0000-0000-0000110A0000}"/>
    <cellStyle name="Migliaia [0] 25 6 2" xfId="2579" xr:uid="{00000000-0005-0000-0000-0000120A0000}"/>
    <cellStyle name="Migliaia [0] 25 7" xfId="2580" xr:uid="{00000000-0005-0000-0000-0000130A0000}"/>
    <cellStyle name="Migliaia [0] 25 8" xfId="2581" xr:uid="{00000000-0005-0000-0000-0000140A0000}"/>
    <cellStyle name="Migliaia [0] 25 9" xfId="2582" xr:uid="{00000000-0005-0000-0000-0000150A0000}"/>
    <cellStyle name="Migliaia [0] 26" xfId="2583" xr:uid="{00000000-0005-0000-0000-0000160A0000}"/>
    <cellStyle name="Migliaia [0] 26 10" xfId="2584" xr:uid="{00000000-0005-0000-0000-0000170A0000}"/>
    <cellStyle name="Migliaia [0] 26 11" xfId="2585" xr:uid="{00000000-0005-0000-0000-0000180A0000}"/>
    <cellStyle name="Migliaia [0] 26 12" xfId="2586" xr:uid="{00000000-0005-0000-0000-0000190A0000}"/>
    <cellStyle name="Migliaia [0] 26 13" xfId="2587" xr:uid="{00000000-0005-0000-0000-00001A0A0000}"/>
    <cellStyle name="Migliaia [0] 26 2" xfId="2588" xr:uid="{00000000-0005-0000-0000-00001B0A0000}"/>
    <cellStyle name="Migliaia [0] 26 2 2" xfId="2589" xr:uid="{00000000-0005-0000-0000-00001C0A0000}"/>
    <cellStyle name="Migliaia [0] 26 2 2 2" xfId="2590" xr:uid="{00000000-0005-0000-0000-00001D0A0000}"/>
    <cellStyle name="Migliaia [0] 26 2 2 2 2" xfId="2591" xr:uid="{00000000-0005-0000-0000-00001E0A0000}"/>
    <cellStyle name="Migliaia [0] 26 2 2 3" xfId="2592" xr:uid="{00000000-0005-0000-0000-00001F0A0000}"/>
    <cellStyle name="Migliaia [0] 26 2 3" xfId="2593" xr:uid="{00000000-0005-0000-0000-0000200A0000}"/>
    <cellStyle name="Migliaia [0] 26 2 3 2" xfId="2594" xr:uid="{00000000-0005-0000-0000-0000210A0000}"/>
    <cellStyle name="Migliaia [0] 26 2 4" xfId="2595" xr:uid="{00000000-0005-0000-0000-0000220A0000}"/>
    <cellStyle name="Migliaia [0] 26 2 5" xfId="2596" xr:uid="{00000000-0005-0000-0000-0000230A0000}"/>
    <cellStyle name="Migliaia [0] 26 2 6" xfId="2597" xr:uid="{00000000-0005-0000-0000-0000240A0000}"/>
    <cellStyle name="Migliaia [0] 26 2 7" xfId="2598" xr:uid="{00000000-0005-0000-0000-0000250A0000}"/>
    <cellStyle name="Migliaia [0] 26 3" xfId="2599" xr:uid="{00000000-0005-0000-0000-0000260A0000}"/>
    <cellStyle name="Migliaia [0] 26 3 2" xfId="2600" xr:uid="{00000000-0005-0000-0000-0000270A0000}"/>
    <cellStyle name="Migliaia [0] 26 3 2 2" xfId="2601" xr:uid="{00000000-0005-0000-0000-0000280A0000}"/>
    <cellStyle name="Migliaia [0] 26 3 3" xfId="2602" xr:uid="{00000000-0005-0000-0000-0000290A0000}"/>
    <cellStyle name="Migliaia [0] 26 3 4" xfId="2603" xr:uid="{00000000-0005-0000-0000-00002A0A0000}"/>
    <cellStyle name="Migliaia [0] 26 4" xfId="2604" xr:uid="{00000000-0005-0000-0000-00002B0A0000}"/>
    <cellStyle name="Migliaia [0] 26 4 2" xfId="2605" xr:uid="{00000000-0005-0000-0000-00002C0A0000}"/>
    <cellStyle name="Migliaia [0] 26 4 2 2" xfId="2606" xr:uid="{00000000-0005-0000-0000-00002D0A0000}"/>
    <cellStyle name="Migliaia [0] 26 4 3" xfId="2607" xr:uid="{00000000-0005-0000-0000-00002E0A0000}"/>
    <cellStyle name="Migliaia [0] 26 5" xfId="2608" xr:uid="{00000000-0005-0000-0000-00002F0A0000}"/>
    <cellStyle name="Migliaia [0] 26 5 2" xfId="2609" xr:uid="{00000000-0005-0000-0000-0000300A0000}"/>
    <cellStyle name="Migliaia [0] 26 6" xfId="2610" xr:uid="{00000000-0005-0000-0000-0000310A0000}"/>
    <cellStyle name="Migliaia [0] 26 6 2" xfId="2611" xr:uid="{00000000-0005-0000-0000-0000320A0000}"/>
    <cellStyle name="Migliaia [0] 26 7" xfId="2612" xr:uid="{00000000-0005-0000-0000-0000330A0000}"/>
    <cellStyle name="Migliaia [0] 26 8" xfId="2613" xr:uid="{00000000-0005-0000-0000-0000340A0000}"/>
    <cellStyle name="Migliaia [0] 26 9" xfId="2614" xr:uid="{00000000-0005-0000-0000-0000350A0000}"/>
    <cellStyle name="Migliaia [0] 27" xfId="2615" xr:uid="{00000000-0005-0000-0000-0000360A0000}"/>
    <cellStyle name="Migliaia [0] 27 10" xfId="2616" xr:uid="{00000000-0005-0000-0000-0000370A0000}"/>
    <cellStyle name="Migliaia [0] 27 11" xfId="2617" xr:uid="{00000000-0005-0000-0000-0000380A0000}"/>
    <cellStyle name="Migliaia [0] 27 12" xfId="2618" xr:uid="{00000000-0005-0000-0000-0000390A0000}"/>
    <cellStyle name="Migliaia [0] 27 13" xfId="2619" xr:uid="{00000000-0005-0000-0000-00003A0A0000}"/>
    <cellStyle name="Migliaia [0] 27 2" xfId="2620" xr:uid="{00000000-0005-0000-0000-00003B0A0000}"/>
    <cellStyle name="Migliaia [0] 27 2 2" xfId="2621" xr:uid="{00000000-0005-0000-0000-00003C0A0000}"/>
    <cellStyle name="Migliaia [0] 27 2 2 2" xfId="2622" xr:uid="{00000000-0005-0000-0000-00003D0A0000}"/>
    <cellStyle name="Migliaia [0] 27 2 2 2 2" xfId="2623" xr:uid="{00000000-0005-0000-0000-00003E0A0000}"/>
    <cellStyle name="Migliaia [0] 27 2 2 3" xfId="2624" xr:uid="{00000000-0005-0000-0000-00003F0A0000}"/>
    <cellStyle name="Migliaia [0] 27 2 3" xfId="2625" xr:uid="{00000000-0005-0000-0000-0000400A0000}"/>
    <cellStyle name="Migliaia [0] 27 2 3 2" xfId="2626" xr:uid="{00000000-0005-0000-0000-0000410A0000}"/>
    <cellStyle name="Migliaia [0] 27 2 4" xfId="2627" xr:uid="{00000000-0005-0000-0000-0000420A0000}"/>
    <cellStyle name="Migliaia [0] 27 2 5" xfId="2628" xr:uid="{00000000-0005-0000-0000-0000430A0000}"/>
    <cellStyle name="Migliaia [0] 27 2 6" xfId="2629" xr:uid="{00000000-0005-0000-0000-0000440A0000}"/>
    <cellStyle name="Migliaia [0] 27 2 7" xfId="2630" xr:uid="{00000000-0005-0000-0000-0000450A0000}"/>
    <cellStyle name="Migliaia [0] 27 3" xfId="2631" xr:uid="{00000000-0005-0000-0000-0000460A0000}"/>
    <cellStyle name="Migliaia [0] 27 3 2" xfId="2632" xr:uid="{00000000-0005-0000-0000-0000470A0000}"/>
    <cellStyle name="Migliaia [0] 27 3 2 2" xfId="2633" xr:uid="{00000000-0005-0000-0000-0000480A0000}"/>
    <cellStyle name="Migliaia [0] 27 3 3" xfId="2634" xr:uid="{00000000-0005-0000-0000-0000490A0000}"/>
    <cellStyle name="Migliaia [0] 27 3 4" xfId="2635" xr:uid="{00000000-0005-0000-0000-00004A0A0000}"/>
    <cellStyle name="Migliaia [0] 27 4" xfId="2636" xr:uid="{00000000-0005-0000-0000-00004B0A0000}"/>
    <cellStyle name="Migliaia [0] 27 4 2" xfId="2637" xr:uid="{00000000-0005-0000-0000-00004C0A0000}"/>
    <cellStyle name="Migliaia [0] 27 4 2 2" xfId="2638" xr:uid="{00000000-0005-0000-0000-00004D0A0000}"/>
    <cellStyle name="Migliaia [0] 27 4 3" xfId="2639" xr:uid="{00000000-0005-0000-0000-00004E0A0000}"/>
    <cellStyle name="Migliaia [0] 27 5" xfId="2640" xr:uid="{00000000-0005-0000-0000-00004F0A0000}"/>
    <cellStyle name="Migliaia [0] 27 5 2" xfId="2641" xr:uid="{00000000-0005-0000-0000-0000500A0000}"/>
    <cellStyle name="Migliaia [0] 27 6" xfId="2642" xr:uid="{00000000-0005-0000-0000-0000510A0000}"/>
    <cellStyle name="Migliaia [0] 27 6 2" xfId="2643" xr:uid="{00000000-0005-0000-0000-0000520A0000}"/>
    <cellStyle name="Migliaia [0] 27 7" xfId="2644" xr:uid="{00000000-0005-0000-0000-0000530A0000}"/>
    <cellStyle name="Migliaia [0] 27 8" xfId="2645" xr:uid="{00000000-0005-0000-0000-0000540A0000}"/>
    <cellStyle name="Migliaia [0] 27 9" xfId="2646" xr:uid="{00000000-0005-0000-0000-0000550A0000}"/>
    <cellStyle name="Migliaia [0] 28" xfId="2647" xr:uid="{00000000-0005-0000-0000-0000560A0000}"/>
    <cellStyle name="Migliaia [0] 28 10" xfId="2648" xr:uid="{00000000-0005-0000-0000-0000570A0000}"/>
    <cellStyle name="Migliaia [0] 28 11" xfId="2649" xr:uid="{00000000-0005-0000-0000-0000580A0000}"/>
    <cellStyle name="Migliaia [0] 28 12" xfId="2650" xr:uid="{00000000-0005-0000-0000-0000590A0000}"/>
    <cellStyle name="Migliaia [0] 28 13" xfId="2651" xr:uid="{00000000-0005-0000-0000-00005A0A0000}"/>
    <cellStyle name="Migliaia [0] 28 2" xfId="2652" xr:uid="{00000000-0005-0000-0000-00005B0A0000}"/>
    <cellStyle name="Migliaia [0] 28 2 2" xfId="2653" xr:uid="{00000000-0005-0000-0000-00005C0A0000}"/>
    <cellStyle name="Migliaia [0] 28 2 2 2" xfId="2654" xr:uid="{00000000-0005-0000-0000-00005D0A0000}"/>
    <cellStyle name="Migliaia [0] 28 2 2 2 2" xfId="2655" xr:uid="{00000000-0005-0000-0000-00005E0A0000}"/>
    <cellStyle name="Migliaia [0] 28 2 2 3" xfId="2656" xr:uid="{00000000-0005-0000-0000-00005F0A0000}"/>
    <cellStyle name="Migliaia [0] 28 2 3" xfId="2657" xr:uid="{00000000-0005-0000-0000-0000600A0000}"/>
    <cellStyle name="Migliaia [0] 28 2 3 2" xfId="2658" xr:uid="{00000000-0005-0000-0000-0000610A0000}"/>
    <cellStyle name="Migliaia [0] 28 2 4" xfId="2659" xr:uid="{00000000-0005-0000-0000-0000620A0000}"/>
    <cellStyle name="Migliaia [0] 28 2 5" xfId="2660" xr:uid="{00000000-0005-0000-0000-0000630A0000}"/>
    <cellStyle name="Migliaia [0] 28 2 6" xfId="2661" xr:uid="{00000000-0005-0000-0000-0000640A0000}"/>
    <cellStyle name="Migliaia [0] 28 2 7" xfId="2662" xr:uid="{00000000-0005-0000-0000-0000650A0000}"/>
    <cellStyle name="Migliaia [0] 28 3" xfId="2663" xr:uid="{00000000-0005-0000-0000-0000660A0000}"/>
    <cellStyle name="Migliaia [0] 28 3 2" xfId="2664" xr:uid="{00000000-0005-0000-0000-0000670A0000}"/>
    <cellStyle name="Migliaia [0] 28 3 2 2" xfId="2665" xr:uid="{00000000-0005-0000-0000-0000680A0000}"/>
    <cellStyle name="Migliaia [0] 28 3 3" xfId="2666" xr:uid="{00000000-0005-0000-0000-0000690A0000}"/>
    <cellStyle name="Migliaia [0] 28 3 4" xfId="2667" xr:uid="{00000000-0005-0000-0000-00006A0A0000}"/>
    <cellStyle name="Migliaia [0] 28 4" xfId="2668" xr:uid="{00000000-0005-0000-0000-00006B0A0000}"/>
    <cellStyle name="Migliaia [0] 28 4 2" xfId="2669" xr:uid="{00000000-0005-0000-0000-00006C0A0000}"/>
    <cellStyle name="Migliaia [0] 28 4 2 2" xfId="2670" xr:uid="{00000000-0005-0000-0000-00006D0A0000}"/>
    <cellStyle name="Migliaia [0] 28 4 3" xfId="2671" xr:uid="{00000000-0005-0000-0000-00006E0A0000}"/>
    <cellStyle name="Migliaia [0] 28 5" xfId="2672" xr:uid="{00000000-0005-0000-0000-00006F0A0000}"/>
    <cellStyle name="Migliaia [0] 28 5 2" xfId="2673" xr:uid="{00000000-0005-0000-0000-0000700A0000}"/>
    <cellStyle name="Migliaia [0] 28 6" xfId="2674" xr:uid="{00000000-0005-0000-0000-0000710A0000}"/>
    <cellStyle name="Migliaia [0] 28 6 2" xfId="2675" xr:uid="{00000000-0005-0000-0000-0000720A0000}"/>
    <cellStyle name="Migliaia [0] 28 7" xfId="2676" xr:uid="{00000000-0005-0000-0000-0000730A0000}"/>
    <cellStyle name="Migliaia [0] 28 8" xfId="2677" xr:uid="{00000000-0005-0000-0000-0000740A0000}"/>
    <cellStyle name="Migliaia [0] 28 9" xfId="2678" xr:uid="{00000000-0005-0000-0000-0000750A0000}"/>
    <cellStyle name="Migliaia [0] 29" xfId="2679" xr:uid="{00000000-0005-0000-0000-0000760A0000}"/>
    <cellStyle name="Migliaia [0] 29 10" xfId="2680" xr:uid="{00000000-0005-0000-0000-0000770A0000}"/>
    <cellStyle name="Migliaia [0] 29 11" xfId="2681" xr:uid="{00000000-0005-0000-0000-0000780A0000}"/>
    <cellStyle name="Migliaia [0] 29 12" xfId="2682" xr:uid="{00000000-0005-0000-0000-0000790A0000}"/>
    <cellStyle name="Migliaia [0] 29 13" xfId="2683" xr:uid="{00000000-0005-0000-0000-00007A0A0000}"/>
    <cellStyle name="Migliaia [0] 29 2" xfId="2684" xr:uid="{00000000-0005-0000-0000-00007B0A0000}"/>
    <cellStyle name="Migliaia [0] 29 2 2" xfId="2685" xr:uid="{00000000-0005-0000-0000-00007C0A0000}"/>
    <cellStyle name="Migliaia [0] 29 2 2 2" xfId="2686" xr:uid="{00000000-0005-0000-0000-00007D0A0000}"/>
    <cellStyle name="Migliaia [0] 29 2 2 2 2" xfId="2687" xr:uid="{00000000-0005-0000-0000-00007E0A0000}"/>
    <cellStyle name="Migliaia [0] 29 2 2 3" xfId="2688" xr:uid="{00000000-0005-0000-0000-00007F0A0000}"/>
    <cellStyle name="Migliaia [0] 29 2 3" xfId="2689" xr:uid="{00000000-0005-0000-0000-0000800A0000}"/>
    <cellStyle name="Migliaia [0] 29 2 3 2" xfId="2690" xr:uid="{00000000-0005-0000-0000-0000810A0000}"/>
    <cellStyle name="Migliaia [0] 29 2 4" xfId="2691" xr:uid="{00000000-0005-0000-0000-0000820A0000}"/>
    <cellStyle name="Migliaia [0] 29 2 5" xfId="2692" xr:uid="{00000000-0005-0000-0000-0000830A0000}"/>
    <cellStyle name="Migliaia [0] 29 2 6" xfId="2693" xr:uid="{00000000-0005-0000-0000-0000840A0000}"/>
    <cellStyle name="Migliaia [0] 29 2 7" xfId="2694" xr:uid="{00000000-0005-0000-0000-0000850A0000}"/>
    <cellStyle name="Migliaia [0] 29 3" xfId="2695" xr:uid="{00000000-0005-0000-0000-0000860A0000}"/>
    <cellStyle name="Migliaia [0] 29 3 2" xfId="2696" xr:uid="{00000000-0005-0000-0000-0000870A0000}"/>
    <cellStyle name="Migliaia [0] 29 3 2 2" xfId="2697" xr:uid="{00000000-0005-0000-0000-0000880A0000}"/>
    <cellStyle name="Migliaia [0] 29 3 3" xfId="2698" xr:uid="{00000000-0005-0000-0000-0000890A0000}"/>
    <cellStyle name="Migliaia [0] 29 3 4" xfId="2699" xr:uid="{00000000-0005-0000-0000-00008A0A0000}"/>
    <cellStyle name="Migliaia [0] 29 4" xfId="2700" xr:uid="{00000000-0005-0000-0000-00008B0A0000}"/>
    <cellStyle name="Migliaia [0] 29 4 2" xfId="2701" xr:uid="{00000000-0005-0000-0000-00008C0A0000}"/>
    <cellStyle name="Migliaia [0] 29 4 2 2" xfId="2702" xr:uid="{00000000-0005-0000-0000-00008D0A0000}"/>
    <cellStyle name="Migliaia [0] 29 4 3" xfId="2703" xr:uid="{00000000-0005-0000-0000-00008E0A0000}"/>
    <cellStyle name="Migliaia [0] 29 5" xfId="2704" xr:uid="{00000000-0005-0000-0000-00008F0A0000}"/>
    <cellStyle name="Migliaia [0] 29 5 2" xfId="2705" xr:uid="{00000000-0005-0000-0000-0000900A0000}"/>
    <cellStyle name="Migliaia [0] 29 6" xfId="2706" xr:uid="{00000000-0005-0000-0000-0000910A0000}"/>
    <cellStyle name="Migliaia [0] 29 6 2" xfId="2707" xr:uid="{00000000-0005-0000-0000-0000920A0000}"/>
    <cellStyle name="Migliaia [0] 29 7" xfId="2708" xr:uid="{00000000-0005-0000-0000-0000930A0000}"/>
    <cellStyle name="Migliaia [0] 29 8" xfId="2709" xr:uid="{00000000-0005-0000-0000-0000940A0000}"/>
    <cellStyle name="Migliaia [0] 29 9" xfId="2710" xr:uid="{00000000-0005-0000-0000-0000950A0000}"/>
    <cellStyle name="Migliaia [0] 3" xfId="2711" xr:uid="{00000000-0005-0000-0000-0000960A0000}"/>
    <cellStyle name="Migliaia [0] 3 10" xfId="2712" xr:uid="{00000000-0005-0000-0000-0000970A0000}"/>
    <cellStyle name="Migliaia [0] 3 11" xfId="2713" xr:uid="{00000000-0005-0000-0000-0000980A0000}"/>
    <cellStyle name="Migliaia [0] 3 12" xfId="2714" xr:uid="{00000000-0005-0000-0000-0000990A0000}"/>
    <cellStyle name="Migliaia [0] 3 13" xfId="2715" xr:uid="{00000000-0005-0000-0000-00009A0A0000}"/>
    <cellStyle name="Migliaia [0] 3 2" xfId="2716" xr:uid="{00000000-0005-0000-0000-00009B0A0000}"/>
    <cellStyle name="Migliaia [0] 3 2 2" xfId="2717" xr:uid="{00000000-0005-0000-0000-00009C0A0000}"/>
    <cellStyle name="Migliaia [0] 3 2 2 2" xfId="2718" xr:uid="{00000000-0005-0000-0000-00009D0A0000}"/>
    <cellStyle name="Migliaia [0] 3 2 2 2 2" xfId="2719" xr:uid="{00000000-0005-0000-0000-00009E0A0000}"/>
    <cellStyle name="Migliaia [0] 3 2 2 3" xfId="2720" xr:uid="{00000000-0005-0000-0000-00009F0A0000}"/>
    <cellStyle name="Migliaia [0] 3 2 3" xfId="2721" xr:uid="{00000000-0005-0000-0000-0000A00A0000}"/>
    <cellStyle name="Migliaia [0] 3 2 3 2" xfId="2722" xr:uid="{00000000-0005-0000-0000-0000A10A0000}"/>
    <cellStyle name="Migliaia [0] 3 2 4" xfId="2723" xr:uid="{00000000-0005-0000-0000-0000A20A0000}"/>
    <cellStyle name="Migliaia [0] 3 2 5" xfId="2724" xr:uid="{00000000-0005-0000-0000-0000A30A0000}"/>
    <cellStyle name="Migliaia [0] 3 2 6" xfId="2725" xr:uid="{00000000-0005-0000-0000-0000A40A0000}"/>
    <cellStyle name="Migliaia [0] 3 2 7" xfId="2726" xr:uid="{00000000-0005-0000-0000-0000A50A0000}"/>
    <cellStyle name="Migliaia [0] 3 3" xfId="2727" xr:uid="{00000000-0005-0000-0000-0000A60A0000}"/>
    <cellStyle name="Migliaia [0] 3 3 2" xfId="2728" xr:uid="{00000000-0005-0000-0000-0000A70A0000}"/>
    <cellStyle name="Migliaia [0] 3 3 2 2" xfId="2729" xr:uid="{00000000-0005-0000-0000-0000A80A0000}"/>
    <cellStyle name="Migliaia [0] 3 3 3" xfId="2730" xr:uid="{00000000-0005-0000-0000-0000A90A0000}"/>
    <cellStyle name="Migliaia [0] 3 3 4" xfId="2731" xr:uid="{00000000-0005-0000-0000-0000AA0A0000}"/>
    <cellStyle name="Migliaia [0] 3 4" xfId="2732" xr:uid="{00000000-0005-0000-0000-0000AB0A0000}"/>
    <cellStyle name="Migliaia [0] 3 4 2" xfId="2733" xr:uid="{00000000-0005-0000-0000-0000AC0A0000}"/>
    <cellStyle name="Migliaia [0] 3 4 2 2" xfId="2734" xr:uid="{00000000-0005-0000-0000-0000AD0A0000}"/>
    <cellStyle name="Migliaia [0] 3 4 3" xfId="2735" xr:uid="{00000000-0005-0000-0000-0000AE0A0000}"/>
    <cellStyle name="Migliaia [0] 3 5" xfId="2736" xr:uid="{00000000-0005-0000-0000-0000AF0A0000}"/>
    <cellStyle name="Migliaia [0] 3 5 2" xfId="2737" xr:uid="{00000000-0005-0000-0000-0000B00A0000}"/>
    <cellStyle name="Migliaia [0] 3 6" xfId="2738" xr:uid="{00000000-0005-0000-0000-0000B10A0000}"/>
    <cellStyle name="Migliaia [0] 3 6 2" xfId="2739" xr:uid="{00000000-0005-0000-0000-0000B20A0000}"/>
    <cellStyle name="Migliaia [0] 3 7" xfId="2740" xr:uid="{00000000-0005-0000-0000-0000B30A0000}"/>
    <cellStyle name="Migliaia [0] 3 8" xfId="2741" xr:uid="{00000000-0005-0000-0000-0000B40A0000}"/>
    <cellStyle name="Migliaia [0] 3 9" xfId="2742" xr:uid="{00000000-0005-0000-0000-0000B50A0000}"/>
    <cellStyle name="Migliaia [0] 30" xfId="2743" xr:uid="{00000000-0005-0000-0000-0000B60A0000}"/>
    <cellStyle name="Migliaia [0] 30 10" xfId="2744" xr:uid="{00000000-0005-0000-0000-0000B70A0000}"/>
    <cellStyle name="Migliaia [0] 30 11" xfId="2745" xr:uid="{00000000-0005-0000-0000-0000B80A0000}"/>
    <cellStyle name="Migliaia [0] 30 12" xfId="2746" xr:uid="{00000000-0005-0000-0000-0000B90A0000}"/>
    <cellStyle name="Migliaia [0] 30 13" xfId="2747" xr:uid="{00000000-0005-0000-0000-0000BA0A0000}"/>
    <cellStyle name="Migliaia [0] 30 2" xfId="2748" xr:uid="{00000000-0005-0000-0000-0000BB0A0000}"/>
    <cellStyle name="Migliaia [0] 30 2 2" xfId="2749" xr:uid="{00000000-0005-0000-0000-0000BC0A0000}"/>
    <cellStyle name="Migliaia [0] 30 2 2 2" xfId="2750" xr:uid="{00000000-0005-0000-0000-0000BD0A0000}"/>
    <cellStyle name="Migliaia [0] 30 2 2 2 2" xfId="2751" xr:uid="{00000000-0005-0000-0000-0000BE0A0000}"/>
    <cellStyle name="Migliaia [0] 30 2 2 3" xfId="2752" xr:uid="{00000000-0005-0000-0000-0000BF0A0000}"/>
    <cellStyle name="Migliaia [0] 30 2 3" xfId="2753" xr:uid="{00000000-0005-0000-0000-0000C00A0000}"/>
    <cellStyle name="Migliaia [0] 30 2 3 2" xfId="2754" xr:uid="{00000000-0005-0000-0000-0000C10A0000}"/>
    <cellStyle name="Migliaia [0] 30 2 4" xfId="2755" xr:uid="{00000000-0005-0000-0000-0000C20A0000}"/>
    <cellStyle name="Migliaia [0] 30 2 5" xfId="2756" xr:uid="{00000000-0005-0000-0000-0000C30A0000}"/>
    <cellStyle name="Migliaia [0] 30 2 6" xfId="2757" xr:uid="{00000000-0005-0000-0000-0000C40A0000}"/>
    <cellStyle name="Migliaia [0] 30 2 7" xfId="2758" xr:uid="{00000000-0005-0000-0000-0000C50A0000}"/>
    <cellStyle name="Migliaia [0] 30 3" xfId="2759" xr:uid="{00000000-0005-0000-0000-0000C60A0000}"/>
    <cellStyle name="Migliaia [0] 30 3 2" xfId="2760" xr:uid="{00000000-0005-0000-0000-0000C70A0000}"/>
    <cellStyle name="Migliaia [0] 30 3 2 2" xfId="2761" xr:uid="{00000000-0005-0000-0000-0000C80A0000}"/>
    <cellStyle name="Migliaia [0] 30 3 3" xfId="2762" xr:uid="{00000000-0005-0000-0000-0000C90A0000}"/>
    <cellStyle name="Migliaia [0] 30 3 4" xfId="2763" xr:uid="{00000000-0005-0000-0000-0000CA0A0000}"/>
    <cellStyle name="Migliaia [0] 30 4" xfId="2764" xr:uid="{00000000-0005-0000-0000-0000CB0A0000}"/>
    <cellStyle name="Migliaia [0] 30 4 2" xfId="2765" xr:uid="{00000000-0005-0000-0000-0000CC0A0000}"/>
    <cellStyle name="Migliaia [0] 30 4 2 2" xfId="2766" xr:uid="{00000000-0005-0000-0000-0000CD0A0000}"/>
    <cellStyle name="Migliaia [0] 30 4 3" xfId="2767" xr:uid="{00000000-0005-0000-0000-0000CE0A0000}"/>
    <cellStyle name="Migliaia [0] 30 5" xfId="2768" xr:uid="{00000000-0005-0000-0000-0000CF0A0000}"/>
    <cellStyle name="Migliaia [0] 30 5 2" xfId="2769" xr:uid="{00000000-0005-0000-0000-0000D00A0000}"/>
    <cellStyle name="Migliaia [0] 30 6" xfId="2770" xr:uid="{00000000-0005-0000-0000-0000D10A0000}"/>
    <cellStyle name="Migliaia [0] 30 6 2" xfId="2771" xr:uid="{00000000-0005-0000-0000-0000D20A0000}"/>
    <cellStyle name="Migliaia [0] 30 7" xfId="2772" xr:uid="{00000000-0005-0000-0000-0000D30A0000}"/>
    <cellStyle name="Migliaia [0] 30 8" xfId="2773" xr:uid="{00000000-0005-0000-0000-0000D40A0000}"/>
    <cellStyle name="Migliaia [0] 30 9" xfId="2774" xr:uid="{00000000-0005-0000-0000-0000D50A0000}"/>
    <cellStyle name="Migliaia [0] 31" xfId="2775" xr:uid="{00000000-0005-0000-0000-0000D60A0000}"/>
    <cellStyle name="Migliaia [0] 31 10" xfId="2776" xr:uid="{00000000-0005-0000-0000-0000D70A0000}"/>
    <cellStyle name="Migliaia [0] 31 11" xfId="2777" xr:uid="{00000000-0005-0000-0000-0000D80A0000}"/>
    <cellStyle name="Migliaia [0] 31 12" xfId="2778" xr:uid="{00000000-0005-0000-0000-0000D90A0000}"/>
    <cellStyle name="Migliaia [0] 31 13" xfId="2779" xr:uid="{00000000-0005-0000-0000-0000DA0A0000}"/>
    <cellStyle name="Migliaia [0] 31 2" xfId="2780" xr:uid="{00000000-0005-0000-0000-0000DB0A0000}"/>
    <cellStyle name="Migliaia [0] 31 2 2" xfId="2781" xr:uid="{00000000-0005-0000-0000-0000DC0A0000}"/>
    <cellStyle name="Migliaia [0] 31 2 2 2" xfId="2782" xr:uid="{00000000-0005-0000-0000-0000DD0A0000}"/>
    <cellStyle name="Migliaia [0] 31 2 2 2 2" xfId="2783" xr:uid="{00000000-0005-0000-0000-0000DE0A0000}"/>
    <cellStyle name="Migliaia [0] 31 2 2 3" xfId="2784" xr:uid="{00000000-0005-0000-0000-0000DF0A0000}"/>
    <cellStyle name="Migliaia [0] 31 2 3" xfId="2785" xr:uid="{00000000-0005-0000-0000-0000E00A0000}"/>
    <cellStyle name="Migliaia [0] 31 2 3 2" xfId="2786" xr:uid="{00000000-0005-0000-0000-0000E10A0000}"/>
    <cellStyle name="Migliaia [0] 31 2 4" xfId="2787" xr:uid="{00000000-0005-0000-0000-0000E20A0000}"/>
    <cellStyle name="Migliaia [0] 31 2 5" xfId="2788" xr:uid="{00000000-0005-0000-0000-0000E30A0000}"/>
    <cellStyle name="Migliaia [0] 31 2 6" xfId="2789" xr:uid="{00000000-0005-0000-0000-0000E40A0000}"/>
    <cellStyle name="Migliaia [0] 31 2 7" xfId="2790" xr:uid="{00000000-0005-0000-0000-0000E50A0000}"/>
    <cellStyle name="Migliaia [0] 31 3" xfId="2791" xr:uid="{00000000-0005-0000-0000-0000E60A0000}"/>
    <cellStyle name="Migliaia [0] 31 3 2" xfId="2792" xr:uid="{00000000-0005-0000-0000-0000E70A0000}"/>
    <cellStyle name="Migliaia [0] 31 3 2 2" xfId="2793" xr:uid="{00000000-0005-0000-0000-0000E80A0000}"/>
    <cellStyle name="Migliaia [0] 31 3 3" xfId="2794" xr:uid="{00000000-0005-0000-0000-0000E90A0000}"/>
    <cellStyle name="Migliaia [0] 31 3 4" xfId="2795" xr:uid="{00000000-0005-0000-0000-0000EA0A0000}"/>
    <cellStyle name="Migliaia [0] 31 4" xfId="2796" xr:uid="{00000000-0005-0000-0000-0000EB0A0000}"/>
    <cellStyle name="Migliaia [0] 31 4 2" xfId="2797" xr:uid="{00000000-0005-0000-0000-0000EC0A0000}"/>
    <cellStyle name="Migliaia [0] 31 4 2 2" xfId="2798" xr:uid="{00000000-0005-0000-0000-0000ED0A0000}"/>
    <cellStyle name="Migliaia [0] 31 4 3" xfId="2799" xr:uid="{00000000-0005-0000-0000-0000EE0A0000}"/>
    <cellStyle name="Migliaia [0] 31 5" xfId="2800" xr:uid="{00000000-0005-0000-0000-0000EF0A0000}"/>
    <cellStyle name="Migliaia [0] 31 5 2" xfId="2801" xr:uid="{00000000-0005-0000-0000-0000F00A0000}"/>
    <cellStyle name="Migliaia [0] 31 6" xfId="2802" xr:uid="{00000000-0005-0000-0000-0000F10A0000}"/>
    <cellStyle name="Migliaia [0] 31 6 2" xfId="2803" xr:uid="{00000000-0005-0000-0000-0000F20A0000}"/>
    <cellStyle name="Migliaia [0] 31 7" xfId="2804" xr:uid="{00000000-0005-0000-0000-0000F30A0000}"/>
    <cellStyle name="Migliaia [0] 31 8" xfId="2805" xr:uid="{00000000-0005-0000-0000-0000F40A0000}"/>
    <cellStyle name="Migliaia [0] 31 9" xfId="2806" xr:uid="{00000000-0005-0000-0000-0000F50A0000}"/>
    <cellStyle name="Migliaia [0] 32" xfId="2807" xr:uid="{00000000-0005-0000-0000-0000F60A0000}"/>
    <cellStyle name="Migliaia [0] 32 10" xfId="2808" xr:uid="{00000000-0005-0000-0000-0000F70A0000}"/>
    <cellStyle name="Migliaia [0] 32 11" xfId="2809" xr:uid="{00000000-0005-0000-0000-0000F80A0000}"/>
    <cellStyle name="Migliaia [0] 32 12" xfId="2810" xr:uid="{00000000-0005-0000-0000-0000F90A0000}"/>
    <cellStyle name="Migliaia [0] 32 13" xfId="2811" xr:uid="{00000000-0005-0000-0000-0000FA0A0000}"/>
    <cellStyle name="Migliaia [0] 32 2" xfId="2812" xr:uid="{00000000-0005-0000-0000-0000FB0A0000}"/>
    <cellStyle name="Migliaia [0] 32 2 2" xfId="2813" xr:uid="{00000000-0005-0000-0000-0000FC0A0000}"/>
    <cellStyle name="Migliaia [0] 32 2 2 2" xfId="2814" xr:uid="{00000000-0005-0000-0000-0000FD0A0000}"/>
    <cellStyle name="Migliaia [0] 32 2 2 2 2" xfId="2815" xr:uid="{00000000-0005-0000-0000-0000FE0A0000}"/>
    <cellStyle name="Migliaia [0] 32 2 2 3" xfId="2816" xr:uid="{00000000-0005-0000-0000-0000FF0A0000}"/>
    <cellStyle name="Migliaia [0] 32 2 3" xfId="2817" xr:uid="{00000000-0005-0000-0000-0000000B0000}"/>
    <cellStyle name="Migliaia [0] 32 2 3 2" xfId="2818" xr:uid="{00000000-0005-0000-0000-0000010B0000}"/>
    <cellStyle name="Migliaia [0] 32 2 4" xfId="2819" xr:uid="{00000000-0005-0000-0000-0000020B0000}"/>
    <cellStyle name="Migliaia [0] 32 2 5" xfId="2820" xr:uid="{00000000-0005-0000-0000-0000030B0000}"/>
    <cellStyle name="Migliaia [0] 32 2 6" xfId="2821" xr:uid="{00000000-0005-0000-0000-0000040B0000}"/>
    <cellStyle name="Migliaia [0] 32 2 7" xfId="2822" xr:uid="{00000000-0005-0000-0000-0000050B0000}"/>
    <cellStyle name="Migliaia [0] 32 3" xfId="2823" xr:uid="{00000000-0005-0000-0000-0000060B0000}"/>
    <cellStyle name="Migliaia [0] 32 3 2" xfId="2824" xr:uid="{00000000-0005-0000-0000-0000070B0000}"/>
    <cellStyle name="Migliaia [0] 32 3 2 2" xfId="2825" xr:uid="{00000000-0005-0000-0000-0000080B0000}"/>
    <cellStyle name="Migliaia [0] 32 3 3" xfId="2826" xr:uid="{00000000-0005-0000-0000-0000090B0000}"/>
    <cellStyle name="Migliaia [0] 32 3 4" xfId="2827" xr:uid="{00000000-0005-0000-0000-00000A0B0000}"/>
    <cellStyle name="Migliaia [0] 32 4" xfId="2828" xr:uid="{00000000-0005-0000-0000-00000B0B0000}"/>
    <cellStyle name="Migliaia [0] 32 4 2" xfId="2829" xr:uid="{00000000-0005-0000-0000-00000C0B0000}"/>
    <cellStyle name="Migliaia [0] 32 4 2 2" xfId="2830" xr:uid="{00000000-0005-0000-0000-00000D0B0000}"/>
    <cellStyle name="Migliaia [0] 32 4 3" xfId="2831" xr:uid="{00000000-0005-0000-0000-00000E0B0000}"/>
    <cellStyle name="Migliaia [0] 32 5" xfId="2832" xr:uid="{00000000-0005-0000-0000-00000F0B0000}"/>
    <cellStyle name="Migliaia [0] 32 5 2" xfId="2833" xr:uid="{00000000-0005-0000-0000-0000100B0000}"/>
    <cellStyle name="Migliaia [0] 32 6" xfId="2834" xr:uid="{00000000-0005-0000-0000-0000110B0000}"/>
    <cellStyle name="Migliaia [0] 32 6 2" xfId="2835" xr:uid="{00000000-0005-0000-0000-0000120B0000}"/>
    <cellStyle name="Migliaia [0] 32 7" xfId="2836" xr:uid="{00000000-0005-0000-0000-0000130B0000}"/>
    <cellStyle name="Migliaia [0] 32 8" xfId="2837" xr:uid="{00000000-0005-0000-0000-0000140B0000}"/>
    <cellStyle name="Migliaia [0] 32 9" xfId="2838" xr:uid="{00000000-0005-0000-0000-0000150B0000}"/>
    <cellStyle name="Migliaia [0] 33" xfId="2839" xr:uid="{00000000-0005-0000-0000-0000160B0000}"/>
    <cellStyle name="Migliaia [0] 33 10" xfId="2840" xr:uid="{00000000-0005-0000-0000-0000170B0000}"/>
    <cellStyle name="Migliaia [0] 33 11" xfId="2841" xr:uid="{00000000-0005-0000-0000-0000180B0000}"/>
    <cellStyle name="Migliaia [0] 33 12" xfId="2842" xr:uid="{00000000-0005-0000-0000-0000190B0000}"/>
    <cellStyle name="Migliaia [0] 33 13" xfId="2843" xr:uid="{00000000-0005-0000-0000-00001A0B0000}"/>
    <cellStyle name="Migliaia [0] 33 2" xfId="2844" xr:uid="{00000000-0005-0000-0000-00001B0B0000}"/>
    <cellStyle name="Migliaia [0] 33 2 2" xfId="2845" xr:uid="{00000000-0005-0000-0000-00001C0B0000}"/>
    <cellStyle name="Migliaia [0] 33 2 2 2" xfId="2846" xr:uid="{00000000-0005-0000-0000-00001D0B0000}"/>
    <cellStyle name="Migliaia [0] 33 2 2 2 2" xfId="2847" xr:uid="{00000000-0005-0000-0000-00001E0B0000}"/>
    <cellStyle name="Migliaia [0] 33 2 2 3" xfId="2848" xr:uid="{00000000-0005-0000-0000-00001F0B0000}"/>
    <cellStyle name="Migliaia [0] 33 2 3" xfId="2849" xr:uid="{00000000-0005-0000-0000-0000200B0000}"/>
    <cellStyle name="Migliaia [0] 33 2 3 2" xfId="2850" xr:uid="{00000000-0005-0000-0000-0000210B0000}"/>
    <cellStyle name="Migliaia [0] 33 2 4" xfId="2851" xr:uid="{00000000-0005-0000-0000-0000220B0000}"/>
    <cellStyle name="Migliaia [0] 33 2 5" xfId="2852" xr:uid="{00000000-0005-0000-0000-0000230B0000}"/>
    <cellStyle name="Migliaia [0] 33 2 6" xfId="2853" xr:uid="{00000000-0005-0000-0000-0000240B0000}"/>
    <cellStyle name="Migliaia [0] 33 2 7" xfId="2854" xr:uid="{00000000-0005-0000-0000-0000250B0000}"/>
    <cellStyle name="Migliaia [0] 33 3" xfId="2855" xr:uid="{00000000-0005-0000-0000-0000260B0000}"/>
    <cellStyle name="Migliaia [0] 33 3 2" xfId="2856" xr:uid="{00000000-0005-0000-0000-0000270B0000}"/>
    <cellStyle name="Migliaia [0] 33 3 2 2" xfId="2857" xr:uid="{00000000-0005-0000-0000-0000280B0000}"/>
    <cellStyle name="Migliaia [0] 33 3 3" xfId="2858" xr:uid="{00000000-0005-0000-0000-0000290B0000}"/>
    <cellStyle name="Migliaia [0] 33 3 4" xfId="2859" xr:uid="{00000000-0005-0000-0000-00002A0B0000}"/>
    <cellStyle name="Migliaia [0] 33 4" xfId="2860" xr:uid="{00000000-0005-0000-0000-00002B0B0000}"/>
    <cellStyle name="Migliaia [0] 33 4 2" xfId="2861" xr:uid="{00000000-0005-0000-0000-00002C0B0000}"/>
    <cellStyle name="Migliaia [0] 33 4 2 2" xfId="2862" xr:uid="{00000000-0005-0000-0000-00002D0B0000}"/>
    <cellStyle name="Migliaia [0] 33 4 3" xfId="2863" xr:uid="{00000000-0005-0000-0000-00002E0B0000}"/>
    <cellStyle name="Migliaia [0] 33 5" xfId="2864" xr:uid="{00000000-0005-0000-0000-00002F0B0000}"/>
    <cellStyle name="Migliaia [0] 33 5 2" xfId="2865" xr:uid="{00000000-0005-0000-0000-0000300B0000}"/>
    <cellStyle name="Migliaia [0] 33 6" xfId="2866" xr:uid="{00000000-0005-0000-0000-0000310B0000}"/>
    <cellStyle name="Migliaia [0] 33 6 2" xfId="2867" xr:uid="{00000000-0005-0000-0000-0000320B0000}"/>
    <cellStyle name="Migliaia [0] 33 7" xfId="2868" xr:uid="{00000000-0005-0000-0000-0000330B0000}"/>
    <cellStyle name="Migliaia [0] 33 8" xfId="2869" xr:uid="{00000000-0005-0000-0000-0000340B0000}"/>
    <cellStyle name="Migliaia [0] 33 9" xfId="2870" xr:uid="{00000000-0005-0000-0000-0000350B0000}"/>
    <cellStyle name="Migliaia [0] 34" xfId="2871" xr:uid="{00000000-0005-0000-0000-0000360B0000}"/>
    <cellStyle name="Migliaia [0] 34 10" xfId="2872" xr:uid="{00000000-0005-0000-0000-0000370B0000}"/>
    <cellStyle name="Migliaia [0] 34 11" xfId="2873" xr:uid="{00000000-0005-0000-0000-0000380B0000}"/>
    <cellStyle name="Migliaia [0] 34 12" xfId="2874" xr:uid="{00000000-0005-0000-0000-0000390B0000}"/>
    <cellStyle name="Migliaia [0] 34 13" xfId="2875" xr:uid="{00000000-0005-0000-0000-00003A0B0000}"/>
    <cellStyle name="Migliaia [0] 34 2" xfId="2876" xr:uid="{00000000-0005-0000-0000-00003B0B0000}"/>
    <cellStyle name="Migliaia [0] 34 2 2" xfId="2877" xr:uid="{00000000-0005-0000-0000-00003C0B0000}"/>
    <cellStyle name="Migliaia [0] 34 2 2 2" xfId="2878" xr:uid="{00000000-0005-0000-0000-00003D0B0000}"/>
    <cellStyle name="Migliaia [0] 34 2 2 2 2" xfId="2879" xr:uid="{00000000-0005-0000-0000-00003E0B0000}"/>
    <cellStyle name="Migliaia [0] 34 2 2 3" xfId="2880" xr:uid="{00000000-0005-0000-0000-00003F0B0000}"/>
    <cellStyle name="Migliaia [0] 34 2 3" xfId="2881" xr:uid="{00000000-0005-0000-0000-0000400B0000}"/>
    <cellStyle name="Migliaia [0] 34 2 3 2" xfId="2882" xr:uid="{00000000-0005-0000-0000-0000410B0000}"/>
    <cellStyle name="Migliaia [0] 34 2 4" xfId="2883" xr:uid="{00000000-0005-0000-0000-0000420B0000}"/>
    <cellStyle name="Migliaia [0] 34 2 5" xfId="2884" xr:uid="{00000000-0005-0000-0000-0000430B0000}"/>
    <cellStyle name="Migliaia [0] 34 2 6" xfId="2885" xr:uid="{00000000-0005-0000-0000-0000440B0000}"/>
    <cellStyle name="Migliaia [0] 34 2 7" xfId="2886" xr:uid="{00000000-0005-0000-0000-0000450B0000}"/>
    <cellStyle name="Migliaia [0] 34 3" xfId="2887" xr:uid="{00000000-0005-0000-0000-0000460B0000}"/>
    <cellStyle name="Migliaia [0] 34 3 2" xfId="2888" xr:uid="{00000000-0005-0000-0000-0000470B0000}"/>
    <cellStyle name="Migliaia [0] 34 3 2 2" xfId="2889" xr:uid="{00000000-0005-0000-0000-0000480B0000}"/>
    <cellStyle name="Migliaia [0] 34 3 3" xfId="2890" xr:uid="{00000000-0005-0000-0000-0000490B0000}"/>
    <cellStyle name="Migliaia [0] 34 3 4" xfId="2891" xr:uid="{00000000-0005-0000-0000-00004A0B0000}"/>
    <cellStyle name="Migliaia [0] 34 4" xfId="2892" xr:uid="{00000000-0005-0000-0000-00004B0B0000}"/>
    <cellStyle name="Migliaia [0] 34 4 2" xfId="2893" xr:uid="{00000000-0005-0000-0000-00004C0B0000}"/>
    <cellStyle name="Migliaia [0] 34 4 2 2" xfId="2894" xr:uid="{00000000-0005-0000-0000-00004D0B0000}"/>
    <cellStyle name="Migliaia [0] 34 4 3" xfId="2895" xr:uid="{00000000-0005-0000-0000-00004E0B0000}"/>
    <cellStyle name="Migliaia [0] 34 5" xfId="2896" xr:uid="{00000000-0005-0000-0000-00004F0B0000}"/>
    <cellStyle name="Migliaia [0] 34 5 2" xfId="2897" xr:uid="{00000000-0005-0000-0000-0000500B0000}"/>
    <cellStyle name="Migliaia [0] 34 6" xfId="2898" xr:uid="{00000000-0005-0000-0000-0000510B0000}"/>
    <cellStyle name="Migliaia [0] 34 6 2" xfId="2899" xr:uid="{00000000-0005-0000-0000-0000520B0000}"/>
    <cellStyle name="Migliaia [0] 34 7" xfId="2900" xr:uid="{00000000-0005-0000-0000-0000530B0000}"/>
    <cellStyle name="Migliaia [0] 34 8" xfId="2901" xr:uid="{00000000-0005-0000-0000-0000540B0000}"/>
    <cellStyle name="Migliaia [0] 34 9" xfId="2902" xr:uid="{00000000-0005-0000-0000-0000550B0000}"/>
    <cellStyle name="Migliaia [0] 35" xfId="2903" xr:uid="{00000000-0005-0000-0000-0000560B0000}"/>
    <cellStyle name="Migliaia [0] 35 10" xfId="2904" xr:uid="{00000000-0005-0000-0000-0000570B0000}"/>
    <cellStyle name="Migliaia [0] 35 11" xfId="2905" xr:uid="{00000000-0005-0000-0000-0000580B0000}"/>
    <cellStyle name="Migliaia [0] 35 12" xfId="2906" xr:uid="{00000000-0005-0000-0000-0000590B0000}"/>
    <cellStyle name="Migliaia [0] 35 13" xfId="2907" xr:uid="{00000000-0005-0000-0000-00005A0B0000}"/>
    <cellStyle name="Migliaia [0] 35 2" xfId="2908" xr:uid="{00000000-0005-0000-0000-00005B0B0000}"/>
    <cellStyle name="Migliaia [0] 35 2 2" xfId="2909" xr:uid="{00000000-0005-0000-0000-00005C0B0000}"/>
    <cellStyle name="Migliaia [0] 35 2 2 2" xfId="2910" xr:uid="{00000000-0005-0000-0000-00005D0B0000}"/>
    <cellStyle name="Migliaia [0] 35 2 2 2 2" xfId="2911" xr:uid="{00000000-0005-0000-0000-00005E0B0000}"/>
    <cellStyle name="Migliaia [0] 35 2 2 3" xfId="2912" xr:uid="{00000000-0005-0000-0000-00005F0B0000}"/>
    <cellStyle name="Migliaia [0] 35 2 3" xfId="2913" xr:uid="{00000000-0005-0000-0000-0000600B0000}"/>
    <cellStyle name="Migliaia [0] 35 2 3 2" xfId="2914" xr:uid="{00000000-0005-0000-0000-0000610B0000}"/>
    <cellStyle name="Migliaia [0] 35 2 4" xfId="2915" xr:uid="{00000000-0005-0000-0000-0000620B0000}"/>
    <cellStyle name="Migliaia [0] 35 2 5" xfId="2916" xr:uid="{00000000-0005-0000-0000-0000630B0000}"/>
    <cellStyle name="Migliaia [0] 35 2 6" xfId="2917" xr:uid="{00000000-0005-0000-0000-0000640B0000}"/>
    <cellStyle name="Migliaia [0] 35 2 7" xfId="2918" xr:uid="{00000000-0005-0000-0000-0000650B0000}"/>
    <cellStyle name="Migliaia [0] 35 3" xfId="2919" xr:uid="{00000000-0005-0000-0000-0000660B0000}"/>
    <cellStyle name="Migliaia [0] 35 3 2" xfId="2920" xr:uid="{00000000-0005-0000-0000-0000670B0000}"/>
    <cellStyle name="Migliaia [0] 35 3 2 2" xfId="2921" xr:uid="{00000000-0005-0000-0000-0000680B0000}"/>
    <cellStyle name="Migliaia [0] 35 3 3" xfId="2922" xr:uid="{00000000-0005-0000-0000-0000690B0000}"/>
    <cellStyle name="Migliaia [0] 35 3 4" xfId="2923" xr:uid="{00000000-0005-0000-0000-00006A0B0000}"/>
    <cellStyle name="Migliaia [0] 35 4" xfId="2924" xr:uid="{00000000-0005-0000-0000-00006B0B0000}"/>
    <cellStyle name="Migliaia [0] 35 4 2" xfId="2925" xr:uid="{00000000-0005-0000-0000-00006C0B0000}"/>
    <cellStyle name="Migliaia [0] 35 4 2 2" xfId="2926" xr:uid="{00000000-0005-0000-0000-00006D0B0000}"/>
    <cellStyle name="Migliaia [0] 35 4 3" xfId="2927" xr:uid="{00000000-0005-0000-0000-00006E0B0000}"/>
    <cellStyle name="Migliaia [0] 35 5" xfId="2928" xr:uid="{00000000-0005-0000-0000-00006F0B0000}"/>
    <cellStyle name="Migliaia [0] 35 5 2" xfId="2929" xr:uid="{00000000-0005-0000-0000-0000700B0000}"/>
    <cellStyle name="Migliaia [0] 35 6" xfId="2930" xr:uid="{00000000-0005-0000-0000-0000710B0000}"/>
    <cellStyle name="Migliaia [0] 35 6 2" xfId="2931" xr:uid="{00000000-0005-0000-0000-0000720B0000}"/>
    <cellStyle name="Migliaia [0] 35 7" xfId="2932" xr:uid="{00000000-0005-0000-0000-0000730B0000}"/>
    <cellStyle name="Migliaia [0] 35 8" xfId="2933" xr:uid="{00000000-0005-0000-0000-0000740B0000}"/>
    <cellStyle name="Migliaia [0] 35 9" xfId="2934" xr:uid="{00000000-0005-0000-0000-0000750B0000}"/>
    <cellStyle name="Migliaia [0] 36" xfId="2935" xr:uid="{00000000-0005-0000-0000-0000760B0000}"/>
    <cellStyle name="Migliaia [0] 36 10" xfId="2936" xr:uid="{00000000-0005-0000-0000-0000770B0000}"/>
    <cellStyle name="Migliaia [0] 36 11" xfId="2937" xr:uid="{00000000-0005-0000-0000-0000780B0000}"/>
    <cellStyle name="Migliaia [0] 36 12" xfId="2938" xr:uid="{00000000-0005-0000-0000-0000790B0000}"/>
    <cellStyle name="Migliaia [0] 36 13" xfId="2939" xr:uid="{00000000-0005-0000-0000-00007A0B0000}"/>
    <cellStyle name="Migliaia [0] 36 2" xfId="2940" xr:uid="{00000000-0005-0000-0000-00007B0B0000}"/>
    <cellStyle name="Migliaia [0] 36 2 2" xfId="2941" xr:uid="{00000000-0005-0000-0000-00007C0B0000}"/>
    <cellStyle name="Migliaia [0] 36 2 2 2" xfId="2942" xr:uid="{00000000-0005-0000-0000-00007D0B0000}"/>
    <cellStyle name="Migliaia [0] 36 2 2 2 2" xfId="2943" xr:uid="{00000000-0005-0000-0000-00007E0B0000}"/>
    <cellStyle name="Migliaia [0] 36 2 2 3" xfId="2944" xr:uid="{00000000-0005-0000-0000-00007F0B0000}"/>
    <cellStyle name="Migliaia [0] 36 2 3" xfId="2945" xr:uid="{00000000-0005-0000-0000-0000800B0000}"/>
    <cellStyle name="Migliaia [0] 36 2 3 2" xfId="2946" xr:uid="{00000000-0005-0000-0000-0000810B0000}"/>
    <cellStyle name="Migliaia [0] 36 2 4" xfId="2947" xr:uid="{00000000-0005-0000-0000-0000820B0000}"/>
    <cellStyle name="Migliaia [0] 36 2 5" xfId="2948" xr:uid="{00000000-0005-0000-0000-0000830B0000}"/>
    <cellStyle name="Migliaia [0] 36 2 6" xfId="2949" xr:uid="{00000000-0005-0000-0000-0000840B0000}"/>
    <cellStyle name="Migliaia [0] 36 2 7" xfId="2950" xr:uid="{00000000-0005-0000-0000-0000850B0000}"/>
    <cellStyle name="Migliaia [0] 36 3" xfId="2951" xr:uid="{00000000-0005-0000-0000-0000860B0000}"/>
    <cellStyle name="Migliaia [0] 36 3 2" xfId="2952" xr:uid="{00000000-0005-0000-0000-0000870B0000}"/>
    <cellStyle name="Migliaia [0] 36 3 2 2" xfId="2953" xr:uid="{00000000-0005-0000-0000-0000880B0000}"/>
    <cellStyle name="Migliaia [0] 36 3 3" xfId="2954" xr:uid="{00000000-0005-0000-0000-0000890B0000}"/>
    <cellStyle name="Migliaia [0] 36 3 4" xfId="2955" xr:uid="{00000000-0005-0000-0000-00008A0B0000}"/>
    <cellStyle name="Migliaia [0] 36 4" xfId="2956" xr:uid="{00000000-0005-0000-0000-00008B0B0000}"/>
    <cellStyle name="Migliaia [0] 36 4 2" xfId="2957" xr:uid="{00000000-0005-0000-0000-00008C0B0000}"/>
    <cellStyle name="Migliaia [0] 36 4 2 2" xfId="2958" xr:uid="{00000000-0005-0000-0000-00008D0B0000}"/>
    <cellStyle name="Migliaia [0] 36 4 3" xfId="2959" xr:uid="{00000000-0005-0000-0000-00008E0B0000}"/>
    <cellStyle name="Migliaia [0] 36 5" xfId="2960" xr:uid="{00000000-0005-0000-0000-00008F0B0000}"/>
    <cellStyle name="Migliaia [0] 36 5 2" xfId="2961" xr:uid="{00000000-0005-0000-0000-0000900B0000}"/>
    <cellStyle name="Migliaia [0] 36 6" xfId="2962" xr:uid="{00000000-0005-0000-0000-0000910B0000}"/>
    <cellStyle name="Migliaia [0] 36 6 2" xfId="2963" xr:uid="{00000000-0005-0000-0000-0000920B0000}"/>
    <cellStyle name="Migliaia [0] 36 7" xfId="2964" xr:uid="{00000000-0005-0000-0000-0000930B0000}"/>
    <cellStyle name="Migliaia [0] 36 8" xfId="2965" xr:uid="{00000000-0005-0000-0000-0000940B0000}"/>
    <cellStyle name="Migliaia [0] 36 9" xfId="2966" xr:uid="{00000000-0005-0000-0000-0000950B0000}"/>
    <cellStyle name="Migliaia [0] 37" xfId="2967" xr:uid="{00000000-0005-0000-0000-0000960B0000}"/>
    <cellStyle name="Migliaia [0] 37 10" xfId="2968" xr:uid="{00000000-0005-0000-0000-0000970B0000}"/>
    <cellStyle name="Migliaia [0] 37 11" xfId="2969" xr:uid="{00000000-0005-0000-0000-0000980B0000}"/>
    <cellStyle name="Migliaia [0] 37 12" xfId="2970" xr:uid="{00000000-0005-0000-0000-0000990B0000}"/>
    <cellStyle name="Migliaia [0] 37 13" xfId="2971" xr:uid="{00000000-0005-0000-0000-00009A0B0000}"/>
    <cellStyle name="Migliaia [0] 37 2" xfId="2972" xr:uid="{00000000-0005-0000-0000-00009B0B0000}"/>
    <cellStyle name="Migliaia [0] 37 2 2" xfId="2973" xr:uid="{00000000-0005-0000-0000-00009C0B0000}"/>
    <cellStyle name="Migliaia [0] 37 2 2 2" xfId="2974" xr:uid="{00000000-0005-0000-0000-00009D0B0000}"/>
    <cellStyle name="Migliaia [0] 37 2 2 2 2" xfId="2975" xr:uid="{00000000-0005-0000-0000-00009E0B0000}"/>
    <cellStyle name="Migliaia [0] 37 2 2 3" xfId="2976" xr:uid="{00000000-0005-0000-0000-00009F0B0000}"/>
    <cellStyle name="Migliaia [0] 37 2 3" xfId="2977" xr:uid="{00000000-0005-0000-0000-0000A00B0000}"/>
    <cellStyle name="Migliaia [0] 37 2 3 2" xfId="2978" xr:uid="{00000000-0005-0000-0000-0000A10B0000}"/>
    <cellStyle name="Migliaia [0] 37 2 4" xfId="2979" xr:uid="{00000000-0005-0000-0000-0000A20B0000}"/>
    <cellStyle name="Migliaia [0] 37 2 5" xfId="2980" xr:uid="{00000000-0005-0000-0000-0000A30B0000}"/>
    <cellStyle name="Migliaia [0] 37 2 6" xfId="2981" xr:uid="{00000000-0005-0000-0000-0000A40B0000}"/>
    <cellStyle name="Migliaia [0] 37 2 7" xfId="2982" xr:uid="{00000000-0005-0000-0000-0000A50B0000}"/>
    <cellStyle name="Migliaia [0] 37 3" xfId="2983" xr:uid="{00000000-0005-0000-0000-0000A60B0000}"/>
    <cellStyle name="Migliaia [0] 37 3 2" xfId="2984" xr:uid="{00000000-0005-0000-0000-0000A70B0000}"/>
    <cellStyle name="Migliaia [0] 37 3 2 2" xfId="2985" xr:uid="{00000000-0005-0000-0000-0000A80B0000}"/>
    <cellStyle name="Migliaia [0] 37 3 3" xfId="2986" xr:uid="{00000000-0005-0000-0000-0000A90B0000}"/>
    <cellStyle name="Migliaia [0] 37 3 4" xfId="2987" xr:uid="{00000000-0005-0000-0000-0000AA0B0000}"/>
    <cellStyle name="Migliaia [0] 37 4" xfId="2988" xr:uid="{00000000-0005-0000-0000-0000AB0B0000}"/>
    <cellStyle name="Migliaia [0] 37 4 2" xfId="2989" xr:uid="{00000000-0005-0000-0000-0000AC0B0000}"/>
    <cellStyle name="Migliaia [0] 37 4 2 2" xfId="2990" xr:uid="{00000000-0005-0000-0000-0000AD0B0000}"/>
    <cellStyle name="Migliaia [0] 37 4 3" xfId="2991" xr:uid="{00000000-0005-0000-0000-0000AE0B0000}"/>
    <cellStyle name="Migliaia [0] 37 5" xfId="2992" xr:uid="{00000000-0005-0000-0000-0000AF0B0000}"/>
    <cellStyle name="Migliaia [0] 37 5 2" xfId="2993" xr:uid="{00000000-0005-0000-0000-0000B00B0000}"/>
    <cellStyle name="Migliaia [0] 37 6" xfId="2994" xr:uid="{00000000-0005-0000-0000-0000B10B0000}"/>
    <cellStyle name="Migliaia [0] 37 6 2" xfId="2995" xr:uid="{00000000-0005-0000-0000-0000B20B0000}"/>
    <cellStyle name="Migliaia [0] 37 7" xfId="2996" xr:uid="{00000000-0005-0000-0000-0000B30B0000}"/>
    <cellStyle name="Migliaia [0] 37 8" xfId="2997" xr:uid="{00000000-0005-0000-0000-0000B40B0000}"/>
    <cellStyle name="Migliaia [0] 37 9" xfId="2998" xr:uid="{00000000-0005-0000-0000-0000B50B0000}"/>
    <cellStyle name="Migliaia [0] 38" xfId="2999" xr:uid="{00000000-0005-0000-0000-0000B60B0000}"/>
    <cellStyle name="Migliaia [0] 38 10" xfId="3000" xr:uid="{00000000-0005-0000-0000-0000B70B0000}"/>
    <cellStyle name="Migliaia [0] 38 11" xfId="3001" xr:uid="{00000000-0005-0000-0000-0000B80B0000}"/>
    <cellStyle name="Migliaia [0] 38 12" xfId="3002" xr:uid="{00000000-0005-0000-0000-0000B90B0000}"/>
    <cellStyle name="Migliaia [0] 38 13" xfId="3003" xr:uid="{00000000-0005-0000-0000-0000BA0B0000}"/>
    <cellStyle name="Migliaia [0] 38 2" xfId="3004" xr:uid="{00000000-0005-0000-0000-0000BB0B0000}"/>
    <cellStyle name="Migliaia [0] 38 2 2" xfId="3005" xr:uid="{00000000-0005-0000-0000-0000BC0B0000}"/>
    <cellStyle name="Migliaia [0] 38 2 2 2" xfId="3006" xr:uid="{00000000-0005-0000-0000-0000BD0B0000}"/>
    <cellStyle name="Migliaia [0] 38 2 2 2 2" xfId="3007" xr:uid="{00000000-0005-0000-0000-0000BE0B0000}"/>
    <cellStyle name="Migliaia [0] 38 2 2 3" xfId="3008" xr:uid="{00000000-0005-0000-0000-0000BF0B0000}"/>
    <cellStyle name="Migliaia [0] 38 2 3" xfId="3009" xr:uid="{00000000-0005-0000-0000-0000C00B0000}"/>
    <cellStyle name="Migliaia [0] 38 2 3 2" xfId="3010" xr:uid="{00000000-0005-0000-0000-0000C10B0000}"/>
    <cellStyle name="Migliaia [0] 38 2 4" xfId="3011" xr:uid="{00000000-0005-0000-0000-0000C20B0000}"/>
    <cellStyle name="Migliaia [0] 38 2 5" xfId="3012" xr:uid="{00000000-0005-0000-0000-0000C30B0000}"/>
    <cellStyle name="Migliaia [0] 38 2 6" xfId="3013" xr:uid="{00000000-0005-0000-0000-0000C40B0000}"/>
    <cellStyle name="Migliaia [0] 38 2 7" xfId="3014" xr:uid="{00000000-0005-0000-0000-0000C50B0000}"/>
    <cellStyle name="Migliaia [0] 38 3" xfId="3015" xr:uid="{00000000-0005-0000-0000-0000C60B0000}"/>
    <cellStyle name="Migliaia [0] 38 3 2" xfId="3016" xr:uid="{00000000-0005-0000-0000-0000C70B0000}"/>
    <cellStyle name="Migliaia [0] 38 3 2 2" xfId="3017" xr:uid="{00000000-0005-0000-0000-0000C80B0000}"/>
    <cellStyle name="Migliaia [0] 38 3 3" xfId="3018" xr:uid="{00000000-0005-0000-0000-0000C90B0000}"/>
    <cellStyle name="Migliaia [0] 38 3 4" xfId="3019" xr:uid="{00000000-0005-0000-0000-0000CA0B0000}"/>
    <cellStyle name="Migliaia [0] 38 4" xfId="3020" xr:uid="{00000000-0005-0000-0000-0000CB0B0000}"/>
    <cellStyle name="Migliaia [0] 38 4 2" xfId="3021" xr:uid="{00000000-0005-0000-0000-0000CC0B0000}"/>
    <cellStyle name="Migliaia [0] 38 4 2 2" xfId="3022" xr:uid="{00000000-0005-0000-0000-0000CD0B0000}"/>
    <cellStyle name="Migliaia [0] 38 4 3" xfId="3023" xr:uid="{00000000-0005-0000-0000-0000CE0B0000}"/>
    <cellStyle name="Migliaia [0] 38 5" xfId="3024" xr:uid="{00000000-0005-0000-0000-0000CF0B0000}"/>
    <cellStyle name="Migliaia [0] 38 5 2" xfId="3025" xr:uid="{00000000-0005-0000-0000-0000D00B0000}"/>
    <cellStyle name="Migliaia [0] 38 6" xfId="3026" xr:uid="{00000000-0005-0000-0000-0000D10B0000}"/>
    <cellStyle name="Migliaia [0] 38 6 2" xfId="3027" xr:uid="{00000000-0005-0000-0000-0000D20B0000}"/>
    <cellStyle name="Migliaia [0] 38 7" xfId="3028" xr:uid="{00000000-0005-0000-0000-0000D30B0000}"/>
    <cellStyle name="Migliaia [0] 38 8" xfId="3029" xr:uid="{00000000-0005-0000-0000-0000D40B0000}"/>
    <cellStyle name="Migliaia [0] 38 9" xfId="3030" xr:uid="{00000000-0005-0000-0000-0000D50B0000}"/>
    <cellStyle name="Migliaia [0] 39" xfId="3031" xr:uid="{00000000-0005-0000-0000-0000D60B0000}"/>
    <cellStyle name="Migliaia [0] 39 10" xfId="3032" xr:uid="{00000000-0005-0000-0000-0000D70B0000}"/>
    <cellStyle name="Migliaia [0] 39 11" xfId="3033" xr:uid="{00000000-0005-0000-0000-0000D80B0000}"/>
    <cellStyle name="Migliaia [0] 39 12" xfId="3034" xr:uid="{00000000-0005-0000-0000-0000D90B0000}"/>
    <cellStyle name="Migliaia [0] 39 13" xfId="3035" xr:uid="{00000000-0005-0000-0000-0000DA0B0000}"/>
    <cellStyle name="Migliaia [0] 39 2" xfId="3036" xr:uid="{00000000-0005-0000-0000-0000DB0B0000}"/>
    <cellStyle name="Migliaia [0] 39 2 2" xfId="3037" xr:uid="{00000000-0005-0000-0000-0000DC0B0000}"/>
    <cellStyle name="Migliaia [0] 39 2 2 2" xfId="3038" xr:uid="{00000000-0005-0000-0000-0000DD0B0000}"/>
    <cellStyle name="Migliaia [0] 39 2 2 2 2" xfId="3039" xr:uid="{00000000-0005-0000-0000-0000DE0B0000}"/>
    <cellStyle name="Migliaia [0] 39 2 2 3" xfId="3040" xr:uid="{00000000-0005-0000-0000-0000DF0B0000}"/>
    <cellStyle name="Migliaia [0] 39 2 3" xfId="3041" xr:uid="{00000000-0005-0000-0000-0000E00B0000}"/>
    <cellStyle name="Migliaia [0] 39 2 3 2" xfId="3042" xr:uid="{00000000-0005-0000-0000-0000E10B0000}"/>
    <cellStyle name="Migliaia [0] 39 2 4" xfId="3043" xr:uid="{00000000-0005-0000-0000-0000E20B0000}"/>
    <cellStyle name="Migliaia [0] 39 2 5" xfId="3044" xr:uid="{00000000-0005-0000-0000-0000E30B0000}"/>
    <cellStyle name="Migliaia [0] 39 2 6" xfId="3045" xr:uid="{00000000-0005-0000-0000-0000E40B0000}"/>
    <cellStyle name="Migliaia [0] 39 2 7" xfId="3046" xr:uid="{00000000-0005-0000-0000-0000E50B0000}"/>
    <cellStyle name="Migliaia [0] 39 3" xfId="3047" xr:uid="{00000000-0005-0000-0000-0000E60B0000}"/>
    <cellStyle name="Migliaia [0] 39 3 2" xfId="3048" xr:uid="{00000000-0005-0000-0000-0000E70B0000}"/>
    <cellStyle name="Migliaia [0] 39 3 2 2" xfId="3049" xr:uid="{00000000-0005-0000-0000-0000E80B0000}"/>
    <cellStyle name="Migliaia [0] 39 3 3" xfId="3050" xr:uid="{00000000-0005-0000-0000-0000E90B0000}"/>
    <cellStyle name="Migliaia [0] 39 3 4" xfId="3051" xr:uid="{00000000-0005-0000-0000-0000EA0B0000}"/>
    <cellStyle name="Migliaia [0] 39 4" xfId="3052" xr:uid="{00000000-0005-0000-0000-0000EB0B0000}"/>
    <cellStyle name="Migliaia [0] 39 4 2" xfId="3053" xr:uid="{00000000-0005-0000-0000-0000EC0B0000}"/>
    <cellStyle name="Migliaia [0] 39 4 2 2" xfId="3054" xr:uid="{00000000-0005-0000-0000-0000ED0B0000}"/>
    <cellStyle name="Migliaia [0] 39 4 3" xfId="3055" xr:uid="{00000000-0005-0000-0000-0000EE0B0000}"/>
    <cellStyle name="Migliaia [0] 39 5" xfId="3056" xr:uid="{00000000-0005-0000-0000-0000EF0B0000}"/>
    <cellStyle name="Migliaia [0] 39 5 2" xfId="3057" xr:uid="{00000000-0005-0000-0000-0000F00B0000}"/>
    <cellStyle name="Migliaia [0] 39 6" xfId="3058" xr:uid="{00000000-0005-0000-0000-0000F10B0000}"/>
    <cellStyle name="Migliaia [0] 39 6 2" xfId="3059" xr:uid="{00000000-0005-0000-0000-0000F20B0000}"/>
    <cellStyle name="Migliaia [0] 39 7" xfId="3060" xr:uid="{00000000-0005-0000-0000-0000F30B0000}"/>
    <cellStyle name="Migliaia [0] 39 8" xfId="3061" xr:uid="{00000000-0005-0000-0000-0000F40B0000}"/>
    <cellStyle name="Migliaia [0] 39 9" xfId="3062" xr:uid="{00000000-0005-0000-0000-0000F50B0000}"/>
    <cellStyle name="Migliaia [0] 4" xfId="3063" xr:uid="{00000000-0005-0000-0000-0000F60B0000}"/>
    <cellStyle name="Migliaia [0] 4 10" xfId="3064" xr:uid="{00000000-0005-0000-0000-0000F70B0000}"/>
    <cellStyle name="Migliaia [0] 4 11" xfId="3065" xr:uid="{00000000-0005-0000-0000-0000F80B0000}"/>
    <cellStyle name="Migliaia [0] 4 12" xfId="3066" xr:uid="{00000000-0005-0000-0000-0000F90B0000}"/>
    <cellStyle name="Migliaia [0] 4 13" xfId="3067" xr:uid="{00000000-0005-0000-0000-0000FA0B0000}"/>
    <cellStyle name="Migliaia [0] 4 2" xfId="3068" xr:uid="{00000000-0005-0000-0000-0000FB0B0000}"/>
    <cellStyle name="Migliaia [0] 4 2 2" xfId="3069" xr:uid="{00000000-0005-0000-0000-0000FC0B0000}"/>
    <cellStyle name="Migliaia [0] 4 2 2 2" xfId="3070" xr:uid="{00000000-0005-0000-0000-0000FD0B0000}"/>
    <cellStyle name="Migliaia [0] 4 2 2 2 2" xfId="3071" xr:uid="{00000000-0005-0000-0000-0000FE0B0000}"/>
    <cellStyle name="Migliaia [0] 4 2 2 3" xfId="3072" xr:uid="{00000000-0005-0000-0000-0000FF0B0000}"/>
    <cellStyle name="Migliaia [0] 4 2 3" xfId="3073" xr:uid="{00000000-0005-0000-0000-0000000C0000}"/>
    <cellStyle name="Migliaia [0] 4 2 3 2" xfId="3074" xr:uid="{00000000-0005-0000-0000-0000010C0000}"/>
    <cellStyle name="Migliaia [0] 4 2 4" xfId="3075" xr:uid="{00000000-0005-0000-0000-0000020C0000}"/>
    <cellStyle name="Migliaia [0] 4 2 5" xfId="3076" xr:uid="{00000000-0005-0000-0000-0000030C0000}"/>
    <cellStyle name="Migliaia [0] 4 2 6" xfId="3077" xr:uid="{00000000-0005-0000-0000-0000040C0000}"/>
    <cellStyle name="Migliaia [0] 4 2 7" xfId="3078" xr:uid="{00000000-0005-0000-0000-0000050C0000}"/>
    <cellStyle name="Migliaia [0] 4 3" xfId="3079" xr:uid="{00000000-0005-0000-0000-0000060C0000}"/>
    <cellStyle name="Migliaia [0] 4 3 2" xfId="3080" xr:uid="{00000000-0005-0000-0000-0000070C0000}"/>
    <cellStyle name="Migliaia [0] 4 3 2 2" xfId="3081" xr:uid="{00000000-0005-0000-0000-0000080C0000}"/>
    <cellStyle name="Migliaia [0] 4 3 3" xfId="3082" xr:uid="{00000000-0005-0000-0000-0000090C0000}"/>
    <cellStyle name="Migliaia [0] 4 3 4" xfId="3083" xr:uid="{00000000-0005-0000-0000-00000A0C0000}"/>
    <cellStyle name="Migliaia [0] 4 4" xfId="3084" xr:uid="{00000000-0005-0000-0000-00000B0C0000}"/>
    <cellStyle name="Migliaia [0] 4 4 2" xfId="3085" xr:uid="{00000000-0005-0000-0000-00000C0C0000}"/>
    <cellStyle name="Migliaia [0] 4 4 2 2" xfId="3086" xr:uid="{00000000-0005-0000-0000-00000D0C0000}"/>
    <cellStyle name="Migliaia [0] 4 4 3" xfId="3087" xr:uid="{00000000-0005-0000-0000-00000E0C0000}"/>
    <cellStyle name="Migliaia [0] 4 5" xfId="3088" xr:uid="{00000000-0005-0000-0000-00000F0C0000}"/>
    <cellStyle name="Migliaia [0] 4 5 2" xfId="3089" xr:uid="{00000000-0005-0000-0000-0000100C0000}"/>
    <cellStyle name="Migliaia [0] 4 6" xfId="3090" xr:uid="{00000000-0005-0000-0000-0000110C0000}"/>
    <cellStyle name="Migliaia [0] 4 6 2" xfId="3091" xr:uid="{00000000-0005-0000-0000-0000120C0000}"/>
    <cellStyle name="Migliaia [0] 4 7" xfId="3092" xr:uid="{00000000-0005-0000-0000-0000130C0000}"/>
    <cellStyle name="Migliaia [0] 4 8" xfId="3093" xr:uid="{00000000-0005-0000-0000-0000140C0000}"/>
    <cellStyle name="Migliaia [0] 4 9" xfId="3094" xr:uid="{00000000-0005-0000-0000-0000150C0000}"/>
    <cellStyle name="Migliaia [0] 40" xfId="3095" xr:uid="{00000000-0005-0000-0000-0000160C0000}"/>
    <cellStyle name="Migliaia [0] 40 10" xfId="3096" xr:uid="{00000000-0005-0000-0000-0000170C0000}"/>
    <cellStyle name="Migliaia [0] 40 11" xfId="3097" xr:uid="{00000000-0005-0000-0000-0000180C0000}"/>
    <cellStyle name="Migliaia [0] 40 12" xfId="3098" xr:uid="{00000000-0005-0000-0000-0000190C0000}"/>
    <cellStyle name="Migliaia [0] 40 13" xfId="3099" xr:uid="{00000000-0005-0000-0000-00001A0C0000}"/>
    <cellStyle name="Migliaia [0] 40 2" xfId="3100" xr:uid="{00000000-0005-0000-0000-00001B0C0000}"/>
    <cellStyle name="Migliaia [0] 40 2 2" xfId="3101" xr:uid="{00000000-0005-0000-0000-00001C0C0000}"/>
    <cellStyle name="Migliaia [0] 40 2 2 2" xfId="3102" xr:uid="{00000000-0005-0000-0000-00001D0C0000}"/>
    <cellStyle name="Migliaia [0] 40 2 2 2 2" xfId="3103" xr:uid="{00000000-0005-0000-0000-00001E0C0000}"/>
    <cellStyle name="Migliaia [0] 40 2 2 3" xfId="3104" xr:uid="{00000000-0005-0000-0000-00001F0C0000}"/>
    <cellStyle name="Migliaia [0] 40 2 3" xfId="3105" xr:uid="{00000000-0005-0000-0000-0000200C0000}"/>
    <cellStyle name="Migliaia [0] 40 2 3 2" xfId="3106" xr:uid="{00000000-0005-0000-0000-0000210C0000}"/>
    <cellStyle name="Migliaia [0] 40 2 4" xfId="3107" xr:uid="{00000000-0005-0000-0000-0000220C0000}"/>
    <cellStyle name="Migliaia [0] 40 2 5" xfId="3108" xr:uid="{00000000-0005-0000-0000-0000230C0000}"/>
    <cellStyle name="Migliaia [0] 40 2 6" xfId="3109" xr:uid="{00000000-0005-0000-0000-0000240C0000}"/>
    <cellStyle name="Migliaia [0] 40 2 7" xfId="3110" xr:uid="{00000000-0005-0000-0000-0000250C0000}"/>
    <cellStyle name="Migliaia [0] 40 3" xfId="3111" xr:uid="{00000000-0005-0000-0000-0000260C0000}"/>
    <cellStyle name="Migliaia [0] 40 3 2" xfId="3112" xr:uid="{00000000-0005-0000-0000-0000270C0000}"/>
    <cellStyle name="Migliaia [0] 40 3 2 2" xfId="3113" xr:uid="{00000000-0005-0000-0000-0000280C0000}"/>
    <cellStyle name="Migliaia [0] 40 3 3" xfId="3114" xr:uid="{00000000-0005-0000-0000-0000290C0000}"/>
    <cellStyle name="Migliaia [0] 40 3 4" xfId="3115" xr:uid="{00000000-0005-0000-0000-00002A0C0000}"/>
    <cellStyle name="Migliaia [0] 40 4" xfId="3116" xr:uid="{00000000-0005-0000-0000-00002B0C0000}"/>
    <cellStyle name="Migliaia [0] 40 4 2" xfId="3117" xr:uid="{00000000-0005-0000-0000-00002C0C0000}"/>
    <cellStyle name="Migliaia [0] 40 4 2 2" xfId="3118" xr:uid="{00000000-0005-0000-0000-00002D0C0000}"/>
    <cellStyle name="Migliaia [0] 40 4 3" xfId="3119" xr:uid="{00000000-0005-0000-0000-00002E0C0000}"/>
    <cellStyle name="Migliaia [0] 40 5" xfId="3120" xr:uid="{00000000-0005-0000-0000-00002F0C0000}"/>
    <cellStyle name="Migliaia [0] 40 5 2" xfId="3121" xr:uid="{00000000-0005-0000-0000-0000300C0000}"/>
    <cellStyle name="Migliaia [0] 40 6" xfId="3122" xr:uid="{00000000-0005-0000-0000-0000310C0000}"/>
    <cellStyle name="Migliaia [0] 40 6 2" xfId="3123" xr:uid="{00000000-0005-0000-0000-0000320C0000}"/>
    <cellStyle name="Migliaia [0] 40 7" xfId="3124" xr:uid="{00000000-0005-0000-0000-0000330C0000}"/>
    <cellStyle name="Migliaia [0] 40 8" xfId="3125" xr:uid="{00000000-0005-0000-0000-0000340C0000}"/>
    <cellStyle name="Migliaia [0] 40 9" xfId="3126" xr:uid="{00000000-0005-0000-0000-0000350C0000}"/>
    <cellStyle name="Migliaia [0] 41" xfId="3127" xr:uid="{00000000-0005-0000-0000-0000360C0000}"/>
    <cellStyle name="Migliaia [0] 41 10" xfId="3128" xr:uid="{00000000-0005-0000-0000-0000370C0000}"/>
    <cellStyle name="Migliaia [0] 41 11" xfId="3129" xr:uid="{00000000-0005-0000-0000-0000380C0000}"/>
    <cellStyle name="Migliaia [0] 41 12" xfId="3130" xr:uid="{00000000-0005-0000-0000-0000390C0000}"/>
    <cellStyle name="Migliaia [0] 41 13" xfId="3131" xr:uid="{00000000-0005-0000-0000-00003A0C0000}"/>
    <cellStyle name="Migliaia [0] 41 2" xfId="3132" xr:uid="{00000000-0005-0000-0000-00003B0C0000}"/>
    <cellStyle name="Migliaia [0] 41 2 2" xfId="3133" xr:uid="{00000000-0005-0000-0000-00003C0C0000}"/>
    <cellStyle name="Migliaia [0] 41 2 2 2" xfId="3134" xr:uid="{00000000-0005-0000-0000-00003D0C0000}"/>
    <cellStyle name="Migliaia [0] 41 2 2 2 2" xfId="3135" xr:uid="{00000000-0005-0000-0000-00003E0C0000}"/>
    <cellStyle name="Migliaia [0] 41 2 2 3" xfId="3136" xr:uid="{00000000-0005-0000-0000-00003F0C0000}"/>
    <cellStyle name="Migliaia [0] 41 2 3" xfId="3137" xr:uid="{00000000-0005-0000-0000-0000400C0000}"/>
    <cellStyle name="Migliaia [0] 41 2 3 2" xfId="3138" xr:uid="{00000000-0005-0000-0000-0000410C0000}"/>
    <cellStyle name="Migliaia [0] 41 2 4" xfId="3139" xr:uid="{00000000-0005-0000-0000-0000420C0000}"/>
    <cellStyle name="Migliaia [0] 41 2 5" xfId="3140" xr:uid="{00000000-0005-0000-0000-0000430C0000}"/>
    <cellStyle name="Migliaia [0] 41 2 6" xfId="3141" xr:uid="{00000000-0005-0000-0000-0000440C0000}"/>
    <cellStyle name="Migliaia [0] 41 2 7" xfId="3142" xr:uid="{00000000-0005-0000-0000-0000450C0000}"/>
    <cellStyle name="Migliaia [0] 41 3" xfId="3143" xr:uid="{00000000-0005-0000-0000-0000460C0000}"/>
    <cellStyle name="Migliaia [0] 41 3 2" xfId="3144" xr:uid="{00000000-0005-0000-0000-0000470C0000}"/>
    <cellStyle name="Migliaia [0] 41 3 2 2" xfId="3145" xr:uid="{00000000-0005-0000-0000-0000480C0000}"/>
    <cellStyle name="Migliaia [0] 41 3 3" xfId="3146" xr:uid="{00000000-0005-0000-0000-0000490C0000}"/>
    <cellStyle name="Migliaia [0] 41 3 4" xfId="3147" xr:uid="{00000000-0005-0000-0000-00004A0C0000}"/>
    <cellStyle name="Migliaia [0] 41 4" xfId="3148" xr:uid="{00000000-0005-0000-0000-00004B0C0000}"/>
    <cellStyle name="Migliaia [0] 41 4 2" xfId="3149" xr:uid="{00000000-0005-0000-0000-00004C0C0000}"/>
    <cellStyle name="Migliaia [0] 41 4 2 2" xfId="3150" xr:uid="{00000000-0005-0000-0000-00004D0C0000}"/>
    <cellStyle name="Migliaia [0] 41 4 3" xfId="3151" xr:uid="{00000000-0005-0000-0000-00004E0C0000}"/>
    <cellStyle name="Migliaia [0] 41 5" xfId="3152" xr:uid="{00000000-0005-0000-0000-00004F0C0000}"/>
    <cellStyle name="Migliaia [0] 41 5 2" xfId="3153" xr:uid="{00000000-0005-0000-0000-0000500C0000}"/>
    <cellStyle name="Migliaia [0] 41 6" xfId="3154" xr:uid="{00000000-0005-0000-0000-0000510C0000}"/>
    <cellStyle name="Migliaia [0] 41 6 2" xfId="3155" xr:uid="{00000000-0005-0000-0000-0000520C0000}"/>
    <cellStyle name="Migliaia [0] 41 7" xfId="3156" xr:uid="{00000000-0005-0000-0000-0000530C0000}"/>
    <cellStyle name="Migliaia [0] 41 8" xfId="3157" xr:uid="{00000000-0005-0000-0000-0000540C0000}"/>
    <cellStyle name="Migliaia [0] 41 9" xfId="3158" xr:uid="{00000000-0005-0000-0000-0000550C0000}"/>
    <cellStyle name="Migliaia [0] 42" xfId="3159" xr:uid="{00000000-0005-0000-0000-0000560C0000}"/>
    <cellStyle name="Migliaia [0] 42 10" xfId="3160" xr:uid="{00000000-0005-0000-0000-0000570C0000}"/>
    <cellStyle name="Migliaia [0] 42 11" xfId="3161" xr:uid="{00000000-0005-0000-0000-0000580C0000}"/>
    <cellStyle name="Migliaia [0] 42 12" xfId="3162" xr:uid="{00000000-0005-0000-0000-0000590C0000}"/>
    <cellStyle name="Migliaia [0] 42 13" xfId="3163" xr:uid="{00000000-0005-0000-0000-00005A0C0000}"/>
    <cellStyle name="Migliaia [0] 42 2" xfId="3164" xr:uid="{00000000-0005-0000-0000-00005B0C0000}"/>
    <cellStyle name="Migliaia [0] 42 2 2" xfId="3165" xr:uid="{00000000-0005-0000-0000-00005C0C0000}"/>
    <cellStyle name="Migliaia [0] 42 2 2 2" xfId="3166" xr:uid="{00000000-0005-0000-0000-00005D0C0000}"/>
    <cellStyle name="Migliaia [0] 42 2 2 2 2" xfId="3167" xr:uid="{00000000-0005-0000-0000-00005E0C0000}"/>
    <cellStyle name="Migliaia [0] 42 2 2 3" xfId="3168" xr:uid="{00000000-0005-0000-0000-00005F0C0000}"/>
    <cellStyle name="Migliaia [0] 42 2 3" xfId="3169" xr:uid="{00000000-0005-0000-0000-0000600C0000}"/>
    <cellStyle name="Migliaia [0] 42 2 3 2" xfId="3170" xr:uid="{00000000-0005-0000-0000-0000610C0000}"/>
    <cellStyle name="Migliaia [0] 42 2 4" xfId="3171" xr:uid="{00000000-0005-0000-0000-0000620C0000}"/>
    <cellStyle name="Migliaia [0] 42 2 5" xfId="3172" xr:uid="{00000000-0005-0000-0000-0000630C0000}"/>
    <cellStyle name="Migliaia [0] 42 2 6" xfId="3173" xr:uid="{00000000-0005-0000-0000-0000640C0000}"/>
    <cellStyle name="Migliaia [0] 42 2 7" xfId="3174" xr:uid="{00000000-0005-0000-0000-0000650C0000}"/>
    <cellStyle name="Migliaia [0] 42 3" xfId="3175" xr:uid="{00000000-0005-0000-0000-0000660C0000}"/>
    <cellStyle name="Migliaia [0] 42 3 2" xfId="3176" xr:uid="{00000000-0005-0000-0000-0000670C0000}"/>
    <cellStyle name="Migliaia [0] 42 3 2 2" xfId="3177" xr:uid="{00000000-0005-0000-0000-0000680C0000}"/>
    <cellStyle name="Migliaia [0] 42 3 3" xfId="3178" xr:uid="{00000000-0005-0000-0000-0000690C0000}"/>
    <cellStyle name="Migliaia [0] 42 3 4" xfId="3179" xr:uid="{00000000-0005-0000-0000-00006A0C0000}"/>
    <cellStyle name="Migliaia [0] 42 4" xfId="3180" xr:uid="{00000000-0005-0000-0000-00006B0C0000}"/>
    <cellStyle name="Migliaia [0] 42 4 2" xfId="3181" xr:uid="{00000000-0005-0000-0000-00006C0C0000}"/>
    <cellStyle name="Migliaia [0] 42 4 2 2" xfId="3182" xr:uid="{00000000-0005-0000-0000-00006D0C0000}"/>
    <cellStyle name="Migliaia [0] 42 4 3" xfId="3183" xr:uid="{00000000-0005-0000-0000-00006E0C0000}"/>
    <cellStyle name="Migliaia [0] 42 5" xfId="3184" xr:uid="{00000000-0005-0000-0000-00006F0C0000}"/>
    <cellStyle name="Migliaia [0] 42 5 2" xfId="3185" xr:uid="{00000000-0005-0000-0000-0000700C0000}"/>
    <cellStyle name="Migliaia [0] 42 6" xfId="3186" xr:uid="{00000000-0005-0000-0000-0000710C0000}"/>
    <cellStyle name="Migliaia [0] 42 6 2" xfId="3187" xr:uid="{00000000-0005-0000-0000-0000720C0000}"/>
    <cellStyle name="Migliaia [0] 42 7" xfId="3188" xr:uid="{00000000-0005-0000-0000-0000730C0000}"/>
    <cellStyle name="Migliaia [0] 42 8" xfId="3189" xr:uid="{00000000-0005-0000-0000-0000740C0000}"/>
    <cellStyle name="Migliaia [0] 42 9" xfId="3190" xr:uid="{00000000-0005-0000-0000-0000750C0000}"/>
    <cellStyle name="Migliaia [0] 43" xfId="3191" xr:uid="{00000000-0005-0000-0000-0000760C0000}"/>
    <cellStyle name="Migliaia [0] 43 10" xfId="3192" xr:uid="{00000000-0005-0000-0000-0000770C0000}"/>
    <cellStyle name="Migliaia [0] 43 11" xfId="3193" xr:uid="{00000000-0005-0000-0000-0000780C0000}"/>
    <cellStyle name="Migliaia [0] 43 12" xfId="3194" xr:uid="{00000000-0005-0000-0000-0000790C0000}"/>
    <cellStyle name="Migliaia [0] 43 13" xfId="3195" xr:uid="{00000000-0005-0000-0000-00007A0C0000}"/>
    <cellStyle name="Migliaia [0] 43 2" xfId="3196" xr:uid="{00000000-0005-0000-0000-00007B0C0000}"/>
    <cellStyle name="Migliaia [0] 43 2 2" xfId="3197" xr:uid="{00000000-0005-0000-0000-00007C0C0000}"/>
    <cellStyle name="Migliaia [0] 43 2 2 2" xfId="3198" xr:uid="{00000000-0005-0000-0000-00007D0C0000}"/>
    <cellStyle name="Migliaia [0] 43 2 2 2 2" xfId="3199" xr:uid="{00000000-0005-0000-0000-00007E0C0000}"/>
    <cellStyle name="Migliaia [0] 43 2 2 3" xfId="3200" xr:uid="{00000000-0005-0000-0000-00007F0C0000}"/>
    <cellStyle name="Migliaia [0] 43 2 3" xfId="3201" xr:uid="{00000000-0005-0000-0000-0000800C0000}"/>
    <cellStyle name="Migliaia [0] 43 2 3 2" xfId="3202" xr:uid="{00000000-0005-0000-0000-0000810C0000}"/>
    <cellStyle name="Migliaia [0] 43 2 4" xfId="3203" xr:uid="{00000000-0005-0000-0000-0000820C0000}"/>
    <cellStyle name="Migliaia [0] 43 2 5" xfId="3204" xr:uid="{00000000-0005-0000-0000-0000830C0000}"/>
    <cellStyle name="Migliaia [0] 43 2 6" xfId="3205" xr:uid="{00000000-0005-0000-0000-0000840C0000}"/>
    <cellStyle name="Migliaia [0] 43 2 7" xfId="3206" xr:uid="{00000000-0005-0000-0000-0000850C0000}"/>
    <cellStyle name="Migliaia [0] 43 3" xfId="3207" xr:uid="{00000000-0005-0000-0000-0000860C0000}"/>
    <cellStyle name="Migliaia [0] 43 3 2" xfId="3208" xr:uid="{00000000-0005-0000-0000-0000870C0000}"/>
    <cellStyle name="Migliaia [0] 43 3 2 2" xfId="3209" xr:uid="{00000000-0005-0000-0000-0000880C0000}"/>
    <cellStyle name="Migliaia [0] 43 3 3" xfId="3210" xr:uid="{00000000-0005-0000-0000-0000890C0000}"/>
    <cellStyle name="Migliaia [0] 43 3 4" xfId="3211" xr:uid="{00000000-0005-0000-0000-00008A0C0000}"/>
    <cellStyle name="Migliaia [0] 43 4" xfId="3212" xr:uid="{00000000-0005-0000-0000-00008B0C0000}"/>
    <cellStyle name="Migliaia [0] 43 4 2" xfId="3213" xr:uid="{00000000-0005-0000-0000-00008C0C0000}"/>
    <cellStyle name="Migliaia [0] 43 4 2 2" xfId="3214" xr:uid="{00000000-0005-0000-0000-00008D0C0000}"/>
    <cellStyle name="Migliaia [0] 43 4 3" xfId="3215" xr:uid="{00000000-0005-0000-0000-00008E0C0000}"/>
    <cellStyle name="Migliaia [0] 43 5" xfId="3216" xr:uid="{00000000-0005-0000-0000-00008F0C0000}"/>
    <cellStyle name="Migliaia [0] 43 5 2" xfId="3217" xr:uid="{00000000-0005-0000-0000-0000900C0000}"/>
    <cellStyle name="Migliaia [0] 43 6" xfId="3218" xr:uid="{00000000-0005-0000-0000-0000910C0000}"/>
    <cellStyle name="Migliaia [0] 43 6 2" xfId="3219" xr:uid="{00000000-0005-0000-0000-0000920C0000}"/>
    <cellStyle name="Migliaia [0] 43 7" xfId="3220" xr:uid="{00000000-0005-0000-0000-0000930C0000}"/>
    <cellStyle name="Migliaia [0] 43 8" xfId="3221" xr:uid="{00000000-0005-0000-0000-0000940C0000}"/>
    <cellStyle name="Migliaia [0] 43 9" xfId="3222" xr:uid="{00000000-0005-0000-0000-0000950C0000}"/>
    <cellStyle name="Migliaia [0] 44" xfId="3223" xr:uid="{00000000-0005-0000-0000-0000960C0000}"/>
    <cellStyle name="Migliaia [0] 44 10" xfId="3224" xr:uid="{00000000-0005-0000-0000-0000970C0000}"/>
    <cellStyle name="Migliaia [0] 44 11" xfId="3225" xr:uid="{00000000-0005-0000-0000-0000980C0000}"/>
    <cellStyle name="Migliaia [0] 44 12" xfId="3226" xr:uid="{00000000-0005-0000-0000-0000990C0000}"/>
    <cellStyle name="Migliaia [0] 44 13" xfId="3227" xr:uid="{00000000-0005-0000-0000-00009A0C0000}"/>
    <cellStyle name="Migliaia [0] 44 2" xfId="3228" xr:uid="{00000000-0005-0000-0000-00009B0C0000}"/>
    <cellStyle name="Migliaia [0] 44 2 2" xfId="3229" xr:uid="{00000000-0005-0000-0000-00009C0C0000}"/>
    <cellStyle name="Migliaia [0] 44 2 2 2" xfId="3230" xr:uid="{00000000-0005-0000-0000-00009D0C0000}"/>
    <cellStyle name="Migliaia [0] 44 2 2 2 2" xfId="3231" xr:uid="{00000000-0005-0000-0000-00009E0C0000}"/>
    <cellStyle name="Migliaia [0] 44 2 2 3" xfId="3232" xr:uid="{00000000-0005-0000-0000-00009F0C0000}"/>
    <cellStyle name="Migliaia [0] 44 2 3" xfId="3233" xr:uid="{00000000-0005-0000-0000-0000A00C0000}"/>
    <cellStyle name="Migliaia [0] 44 2 3 2" xfId="3234" xr:uid="{00000000-0005-0000-0000-0000A10C0000}"/>
    <cellStyle name="Migliaia [0] 44 2 4" xfId="3235" xr:uid="{00000000-0005-0000-0000-0000A20C0000}"/>
    <cellStyle name="Migliaia [0] 44 2 5" xfId="3236" xr:uid="{00000000-0005-0000-0000-0000A30C0000}"/>
    <cellStyle name="Migliaia [0] 44 2 6" xfId="3237" xr:uid="{00000000-0005-0000-0000-0000A40C0000}"/>
    <cellStyle name="Migliaia [0] 44 2 7" xfId="3238" xr:uid="{00000000-0005-0000-0000-0000A50C0000}"/>
    <cellStyle name="Migliaia [0] 44 3" xfId="3239" xr:uid="{00000000-0005-0000-0000-0000A60C0000}"/>
    <cellStyle name="Migliaia [0] 44 3 2" xfId="3240" xr:uid="{00000000-0005-0000-0000-0000A70C0000}"/>
    <cellStyle name="Migliaia [0] 44 3 2 2" xfId="3241" xr:uid="{00000000-0005-0000-0000-0000A80C0000}"/>
    <cellStyle name="Migliaia [0] 44 3 3" xfId="3242" xr:uid="{00000000-0005-0000-0000-0000A90C0000}"/>
    <cellStyle name="Migliaia [0] 44 3 4" xfId="3243" xr:uid="{00000000-0005-0000-0000-0000AA0C0000}"/>
    <cellStyle name="Migliaia [0] 44 4" xfId="3244" xr:uid="{00000000-0005-0000-0000-0000AB0C0000}"/>
    <cellStyle name="Migliaia [0] 44 4 2" xfId="3245" xr:uid="{00000000-0005-0000-0000-0000AC0C0000}"/>
    <cellStyle name="Migliaia [0] 44 4 2 2" xfId="3246" xr:uid="{00000000-0005-0000-0000-0000AD0C0000}"/>
    <cellStyle name="Migliaia [0] 44 4 3" xfId="3247" xr:uid="{00000000-0005-0000-0000-0000AE0C0000}"/>
    <cellStyle name="Migliaia [0] 44 5" xfId="3248" xr:uid="{00000000-0005-0000-0000-0000AF0C0000}"/>
    <cellStyle name="Migliaia [0] 44 5 2" xfId="3249" xr:uid="{00000000-0005-0000-0000-0000B00C0000}"/>
    <cellStyle name="Migliaia [0] 44 6" xfId="3250" xr:uid="{00000000-0005-0000-0000-0000B10C0000}"/>
    <cellStyle name="Migliaia [0] 44 6 2" xfId="3251" xr:uid="{00000000-0005-0000-0000-0000B20C0000}"/>
    <cellStyle name="Migliaia [0] 44 7" xfId="3252" xr:uid="{00000000-0005-0000-0000-0000B30C0000}"/>
    <cellStyle name="Migliaia [0] 44 8" xfId="3253" xr:uid="{00000000-0005-0000-0000-0000B40C0000}"/>
    <cellStyle name="Migliaia [0] 44 9" xfId="3254" xr:uid="{00000000-0005-0000-0000-0000B50C0000}"/>
    <cellStyle name="Migliaia [0] 45" xfId="3255" xr:uid="{00000000-0005-0000-0000-0000B60C0000}"/>
    <cellStyle name="Migliaia [0] 45 10" xfId="3256" xr:uid="{00000000-0005-0000-0000-0000B70C0000}"/>
    <cellStyle name="Migliaia [0] 45 11" xfId="3257" xr:uid="{00000000-0005-0000-0000-0000B80C0000}"/>
    <cellStyle name="Migliaia [0] 45 12" xfId="3258" xr:uid="{00000000-0005-0000-0000-0000B90C0000}"/>
    <cellStyle name="Migliaia [0] 45 13" xfId="3259" xr:uid="{00000000-0005-0000-0000-0000BA0C0000}"/>
    <cellStyle name="Migliaia [0] 45 2" xfId="3260" xr:uid="{00000000-0005-0000-0000-0000BB0C0000}"/>
    <cellStyle name="Migliaia [0] 45 2 2" xfId="3261" xr:uid="{00000000-0005-0000-0000-0000BC0C0000}"/>
    <cellStyle name="Migliaia [0] 45 2 2 2" xfId="3262" xr:uid="{00000000-0005-0000-0000-0000BD0C0000}"/>
    <cellStyle name="Migliaia [0] 45 2 2 2 2" xfId="3263" xr:uid="{00000000-0005-0000-0000-0000BE0C0000}"/>
    <cellStyle name="Migliaia [0] 45 2 2 3" xfId="3264" xr:uid="{00000000-0005-0000-0000-0000BF0C0000}"/>
    <cellStyle name="Migliaia [0] 45 2 3" xfId="3265" xr:uid="{00000000-0005-0000-0000-0000C00C0000}"/>
    <cellStyle name="Migliaia [0] 45 2 3 2" xfId="3266" xr:uid="{00000000-0005-0000-0000-0000C10C0000}"/>
    <cellStyle name="Migliaia [0] 45 2 4" xfId="3267" xr:uid="{00000000-0005-0000-0000-0000C20C0000}"/>
    <cellStyle name="Migliaia [0] 45 2 5" xfId="3268" xr:uid="{00000000-0005-0000-0000-0000C30C0000}"/>
    <cellStyle name="Migliaia [0] 45 2 6" xfId="3269" xr:uid="{00000000-0005-0000-0000-0000C40C0000}"/>
    <cellStyle name="Migliaia [0] 45 2 7" xfId="3270" xr:uid="{00000000-0005-0000-0000-0000C50C0000}"/>
    <cellStyle name="Migliaia [0] 45 3" xfId="3271" xr:uid="{00000000-0005-0000-0000-0000C60C0000}"/>
    <cellStyle name="Migliaia [0] 45 3 2" xfId="3272" xr:uid="{00000000-0005-0000-0000-0000C70C0000}"/>
    <cellStyle name="Migliaia [0] 45 3 2 2" xfId="3273" xr:uid="{00000000-0005-0000-0000-0000C80C0000}"/>
    <cellStyle name="Migliaia [0] 45 3 3" xfId="3274" xr:uid="{00000000-0005-0000-0000-0000C90C0000}"/>
    <cellStyle name="Migliaia [0] 45 3 4" xfId="3275" xr:uid="{00000000-0005-0000-0000-0000CA0C0000}"/>
    <cellStyle name="Migliaia [0] 45 4" xfId="3276" xr:uid="{00000000-0005-0000-0000-0000CB0C0000}"/>
    <cellStyle name="Migliaia [0] 45 4 2" xfId="3277" xr:uid="{00000000-0005-0000-0000-0000CC0C0000}"/>
    <cellStyle name="Migliaia [0] 45 4 2 2" xfId="3278" xr:uid="{00000000-0005-0000-0000-0000CD0C0000}"/>
    <cellStyle name="Migliaia [0] 45 4 3" xfId="3279" xr:uid="{00000000-0005-0000-0000-0000CE0C0000}"/>
    <cellStyle name="Migliaia [0] 45 5" xfId="3280" xr:uid="{00000000-0005-0000-0000-0000CF0C0000}"/>
    <cellStyle name="Migliaia [0] 45 5 2" xfId="3281" xr:uid="{00000000-0005-0000-0000-0000D00C0000}"/>
    <cellStyle name="Migliaia [0] 45 6" xfId="3282" xr:uid="{00000000-0005-0000-0000-0000D10C0000}"/>
    <cellStyle name="Migliaia [0] 45 6 2" xfId="3283" xr:uid="{00000000-0005-0000-0000-0000D20C0000}"/>
    <cellStyle name="Migliaia [0] 45 7" xfId="3284" xr:uid="{00000000-0005-0000-0000-0000D30C0000}"/>
    <cellStyle name="Migliaia [0] 45 8" xfId="3285" xr:uid="{00000000-0005-0000-0000-0000D40C0000}"/>
    <cellStyle name="Migliaia [0] 45 9" xfId="3286" xr:uid="{00000000-0005-0000-0000-0000D50C0000}"/>
    <cellStyle name="Migliaia [0] 46" xfId="3287" xr:uid="{00000000-0005-0000-0000-0000D60C0000}"/>
    <cellStyle name="Migliaia [0] 46 10" xfId="3288" xr:uid="{00000000-0005-0000-0000-0000D70C0000}"/>
    <cellStyle name="Migliaia [0] 46 11" xfId="3289" xr:uid="{00000000-0005-0000-0000-0000D80C0000}"/>
    <cellStyle name="Migliaia [0] 46 12" xfId="3290" xr:uid="{00000000-0005-0000-0000-0000D90C0000}"/>
    <cellStyle name="Migliaia [0] 46 13" xfId="3291" xr:uid="{00000000-0005-0000-0000-0000DA0C0000}"/>
    <cellStyle name="Migliaia [0] 46 2" xfId="3292" xr:uid="{00000000-0005-0000-0000-0000DB0C0000}"/>
    <cellStyle name="Migliaia [0] 46 2 2" xfId="3293" xr:uid="{00000000-0005-0000-0000-0000DC0C0000}"/>
    <cellStyle name="Migliaia [0] 46 2 2 2" xfId="3294" xr:uid="{00000000-0005-0000-0000-0000DD0C0000}"/>
    <cellStyle name="Migliaia [0] 46 2 2 2 2" xfId="3295" xr:uid="{00000000-0005-0000-0000-0000DE0C0000}"/>
    <cellStyle name="Migliaia [0] 46 2 2 3" xfId="3296" xr:uid="{00000000-0005-0000-0000-0000DF0C0000}"/>
    <cellStyle name="Migliaia [0] 46 2 3" xfId="3297" xr:uid="{00000000-0005-0000-0000-0000E00C0000}"/>
    <cellStyle name="Migliaia [0] 46 2 3 2" xfId="3298" xr:uid="{00000000-0005-0000-0000-0000E10C0000}"/>
    <cellStyle name="Migliaia [0] 46 2 4" xfId="3299" xr:uid="{00000000-0005-0000-0000-0000E20C0000}"/>
    <cellStyle name="Migliaia [0] 46 2 5" xfId="3300" xr:uid="{00000000-0005-0000-0000-0000E30C0000}"/>
    <cellStyle name="Migliaia [0] 46 2 6" xfId="3301" xr:uid="{00000000-0005-0000-0000-0000E40C0000}"/>
    <cellStyle name="Migliaia [0] 46 2 7" xfId="3302" xr:uid="{00000000-0005-0000-0000-0000E50C0000}"/>
    <cellStyle name="Migliaia [0] 46 3" xfId="3303" xr:uid="{00000000-0005-0000-0000-0000E60C0000}"/>
    <cellStyle name="Migliaia [0] 46 3 2" xfId="3304" xr:uid="{00000000-0005-0000-0000-0000E70C0000}"/>
    <cellStyle name="Migliaia [0] 46 3 2 2" xfId="3305" xr:uid="{00000000-0005-0000-0000-0000E80C0000}"/>
    <cellStyle name="Migliaia [0] 46 3 3" xfId="3306" xr:uid="{00000000-0005-0000-0000-0000E90C0000}"/>
    <cellStyle name="Migliaia [0] 46 3 4" xfId="3307" xr:uid="{00000000-0005-0000-0000-0000EA0C0000}"/>
    <cellStyle name="Migliaia [0] 46 4" xfId="3308" xr:uid="{00000000-0005-0000-0000-0000EB0C0000}"/>
    <cellStyle name="Migliaia [0] 46 4 2" xfId="3309" xr:uid="{00000000-0005-0000-0000-0000EC0C0000}"/>
    <cellStyle name="Migliaia [0] 46 4 2 2" xfId="3310" xr:uid="{00000000-0005-0000-0000-0000ED0C0000}"/>
    <cellStyle name="Migliaia [0] 46 4 3" xfId="3311" xr:uid="{00000000-0005-0000-0000-0000EE0C0000}"/>
    <cellStyle name="Migliaia [0] 46 5" xfId="3312" xr:uid="{00000000-0005-0000-0000-0000EF0C0000}"/>
    <cellStyle name="Migliaia [0] 46 5 2" xfId="3313" xr:uid="{00000000-0005-0000-0000-0000F00C0000}"/>
    <cellStyle name="Migliaia [0] 46 6" xfId="3314" xr:uid="{00000000-0005-0000-0000-0000F10C0000}"/>
    <cellStyle name="Migliaia [0] 46 6 2" xfId="3315" xr:uid="{00000000-0005-0000-0000-0000F20C0000}"/>
    <cellStyle name="Migliaia [0] 46 7" xfId="3316" xr:uid="{00000000-0005-0000-0000-0000F30C0000}"/>
    <cellStyle name="Migliaia [0] 46 8" xfId="3317" xr:uid="{00000000-0005-0000-0000-0000F40C0000}"/>
    <cellStyle name="Migliaia [0] 46 9" xfId="3318" xr:uid="{00000000-0005-0000-0000-0000F50C0000}"/>
    <cellStyle name="Migliaia [0] 47" xfId="3319" xr:uid="{00000000-0005-0000-0000-0000F60C0000}"/>
    <cellStyle name="Migliaia [0] 47 10" xfId="3320" xr:uid="{00000000-0005-0000-0000-0000F70C0000}"/>
    <cellStyle name="Migliaia [0] 47 11" xfId="3321" xr:uid="{00000000-0005-0000-0000-0000F80C0000}"/>
    <cellStyle name="Migliaia [0] 47 12" xfId="3322" xr:uid="{00000000-0005-0000-0000-0000F90C0000}"/>
    <cellStyle name="Migliaia [0] 47 13" xfId="3323" xr:uid="{00000000-0005-0000-0000-0000FA0C0000}"/>
    <cellStyle name="Migliaia [0] 47 2" xfId="3324" xr:uid="{00000000-0005-0000-0000-0000FB0C0000}"/>
    <cellStyle name="Migliaia [0] 47 2 2" xfId="3325" xr:uid="{00000000-0005-0000-0000-0000FC0C0000}"/>
    <cellStyle name="Migliaia [0] 47 2 2 2" xfId="3326" xr:uid="{00000000-0005-0000-0000-0000FD0C0000}"/>
    <cellStyle name="Migliaia [0] 47 2 2 2 2" xfId="3327" xr:uid="{00000000-0005-0000-0000-0000FE0C0000}"/>
    <cellStyle name="Migliaia [0] 47 2 2 3" xfId="3328" xr:uid="{00000000-0005-0000-0000-0000FF0C0000}"/>
    <cellStyle name="Migliaia [0] 47 2 3" xfId="3329" xr:uid="{00000000-0005-0000-0000-0000000D0000}"/>
    <cellStyle name="Migliaia [0] 47 2 3 2" xfId="3330" xr:uid="{00000000-0005-0000-0000-0000010D0000}"/>
    <cellStyle name="Migliaia [0] 47 2 4" xfId="3331" xr:uid="{00000000-0005-0000-0000-0000020D0000}"/>
    <cellStyle name="Migliaia [0] 47 2 5" xfId="3332" xr:uid="{00000000-0005-0000-0000-0000030D0000}"/>
    <cellStyle name="Migliaia [0] 47 2 6" xfId="3333" xr:uid="{00000000-0005-0000-0000-0000040D0000}"/>
    <cellStyle name="Migliaia [0] 47 2 7" xfId="3334" xr:uid="{00000000-0005-0000-0000-0000050D0000}"/>
    <cellStyle name="Migliaia [0] 47 3" xfId="3335" xr:uid="{00000000-0005-0000-0000-0000060D0000}"/>
    <cellStyle name="Migliaia [0] 47 3 2" xfId="3336" xr:uid="{00000000-0005-0000-0000-0000070D0000}"/>
    <cellStyle name="Migliaia [0] 47 3 2 2" xfId="3337" xr:uid="{00000000-0005-0000-0000-0000080D0000}"/>
    <cellStyle name="Migliaia [0] 47 3 3" xfId="3338" xr:uid="{00000000-0005-0000-0000-0000090D0000}"/>
    <cellStyle name="Migliaia [0] 47 3 4" xfId="3339" xr:uid="{00000000-0005-0000-0000-00000A0D0000}"/>
    <cellStyle name="Migliaia [0] 47 4" xfId="3340" xr:uid="{00000000-0005-0000-0000-00000B0D0000}"/>
    <cellStyle name="Migliaia [0] 47 4 2" xfId="3341" xr:uid="{00000000-0005-0000-0000-00000C0D0000}"/>
    <cellStyle name="Migliaia [0] 47 4 2 2" xfId="3342" xr:uid="{00000000-0005-0000-0000-00000D0D0000}"/>
    <cellStyle name="Migliaia [0] 47 4 3" xfId="3343" xr:uid="{00000000-0005-0000-0000-00000E0D0000}"/>
    <cellStyle name="Migliaia [0] 47 5" xfId="3344" xr:uid="{00000000-0005-0000-0000-00000F0D0000}"/>
    <cellStyle name="Migliaia [0] 47 5 2" xfId="3345" xr:uid="{00000000-0005-0000-0000-0000100D0000}"/>
    <cellStyle name="Migliaia [0] 47 6" xfId="3346" xr:uid="{00000000-0005-0000-0000-0000110D0000}"/>
    <cellStyle name="Migliaia [0] 47 6 2" xfId="3347" xr:uid="{00000000-0005-0000-0000-0000120D0000}"/>
    <cellStyle name="Migliaia [0] 47 7" xfId="3348" xr:uid="{00000000-0005-0000-0000-0000130D0000}"/>
    <cellStyle name="Migliaia [0] 47 8" xfId="3349" xr:uid="{00000000-0005-0000-0000-0000140D0000}"/>
    <cellStyle name="Migliaia [0] 47 9" xfId="3350" xr:uid="{00000000-0005-0000-0000-0000150D0000}"/>
    <cellStyle name="Migliaia [0] 48" xfId="3351" xr:uid="{00000000-0005-0000-0000-0000160D0000}"/>
    <cellStyle name="Migliaia [0] 48 10" xfId="3352" xr:uid="{00000000-0005-0000-0000-0000170D0000}"/>
    <cellStyle name="Migliaia [0] 48 11" xfId="3353" xr:uid="{00000000-0005-0000-0000-0000180D0000}"/>
    <cellStyle name="Migliaia [0] 48 12" xfId="3354" xr:uid="{00000000-0005-0000-0000-0000190D0000}"/>
    <cellStyle name="Migliaia [0] 48 13" xfId="3355" xr:uid="{00000000-0005-0000-0000-00001A0D0000}"/>
    <cellStyle name="Migliaia [0] 48 2" xfId="3356" xr:uid="{00000000-0005-0000-0000-00001B0D0000}"/>
    <cellStyle name="Migliaia [0] 48 2 2" xfId="3357" xr:uid="{00000000-0005-0000-0000-00001C0D0000}"/>
    <cellStyle name="Migliaia [0] 48 2 2 2" xfId="3358" xr:uid="{00000000-0005-0000-0000-00001D0D0000}"/>
    <cellStyle name="Migliaia [0] 48 2 2 2 2" xfId="3359" xr:uid="{00000000-0005-0000-0000-00001E0D0000}"/>
    <cellStyle name="Migliaia [0] 48 2 2 3" xfId="3360" xr:uid="{00000000-0005-0000-0000-00001F0D0000}"/>
    <cellStyle name="Migliaia [0] 48 2 3" xfId="3361" xr:uid="{00000000-0005-0000-0000-0000200D0000}"/>
    <cellStyle name="Migliaia [0] 48 2 3 2" xfId="3362" xr:uid="{00000000-0005-0000-0000-0000210D0000}"/>
    <cellStyle name="Migliaia [0] 48 2 4" xfId="3363" xr:uid="{00000000-0005-0000-0000-0000220D0000}"/>
    <cellStyle name="Migliaia [0] 48 2 5" xfId="3364" xr:uid="{00000000-0005-0000-0000-0000230D0000}"/>
    <cellStyle name="Migliaia [0] 48 2 6" xfId="3365" xr:uid="{00000000-0005-0000-0000-0000240D0000}"/>
    <cellStyle name="Migliaia [0] 48 2 7" xfId="3366" xr:uid="{00000000-0005-0000-0000-0000250D0000}"/>
    <cellStyle name="Migliaia [0] 48 3" xfId="3367" xr:uid="{00000000-0005-0000-0000-0000260D0000}"/>
    <cellStyle name="Migliaia [0] 48 3 2" xfId="3368" xr:uid="{00000000-0005-0000-0000-0000270D0000}"/>
    <cellStyle name="Migliaia [0] 48 3 2 2" xfId="3369" xr:uid="{00000000-0005-0000-0000-0000280D0000}"/>
    <cellStyle name="Migliaia [0] 48 3 3" xfId="3370" xr:uid="{00000000-0005-0000-0000-0000290D0000}"/>
    <cellStyle name="Migliaia [0] 48 3 4" xfId="3371" xr:uid="{00000000-0005-0000-0000-00002A0D0000}"/>
    <cellStyle name="Migliaia [0] 48 4" xfId="3372" xr:uid="{00000000-0005-0000-0000-00002B0D0000}"/>
    <cellStyle name="Migliaia [0] 48 4 2" xfId="3373" xr:uid="{00000000-0005-0000-0000-00002C0D0000}"/>
    <cellStyle name="Migliaia [0] 48 4 2 2" xfId="3374" xr:uid="{00000000-0005-0000-0000-00002D0D0000}"/>
    <cellStyle name="Migliaia [0] 48 4 3" xfId="3375" xr:uid="{00000000-0005-0000-0000-00002E0D0000}"/>
    <cellStyle name="Migliaia [0] 48 5" xfId="3376" xr:uid="{00000000-0005-0000-0000-00002F0D0000}"/>
    <cellStyle name="Migliaia [0] 48 5 2" xfId="3377" xr:uid="{00000000-0005-0000-0000-0000300D0000}"/>
    <cellStyle name="Migliaia [0] 48 6" xfId="3378" xr:uid="{00000000-0005-0000-0000-0000310D0000}"/>
    <cellStyle name="Migliaia [0] 48 6 2" xfId="3379" xr:uid="{00000000-0005-0000-0000-0000320D0000}"/>
    <cellStyle name="Migliaia [0] 48 7" xfId="3380" xr:uid="{00000000-0005-0000-0000-0000330D0000}"/>
    <cellStyle name="Migliaia [0] 48 8" xfId="3381" xr:uid="{00000000-0005-0000-0000-0000340D0000}"/>
    <cellStyle name="Migliaia [0] 48 9" xfId="3382" xr:uid="{00000000-0005-0000-0000-0000350D0000}"/>
    <cellStyle name="Migliaia [0] 49" xfId="3383" xr:uid="{00000000-0005-0000-0000-0000360D0000}"/>
    <cellStyle name="Migliaia [0] 49 10" xfId="3384" xr:uid="{00000000-0005-0000-0000-0000370D0000}"/>
    <cellStyle name="Migliaia [0] 49 11" xfId="3385" xr:uid="{00000000-0005-0000-0000-0000380D0000}"/>
    <cellStyle name="Migliaia [0] 49 12" xfId="3386" xr:uid="{00000000-0005-0000-0000-0000390D0000}"/>
    <cellStyle name="Migliaia [0] 49 13" xfId="3387" xr:uid="{00000000-0005-0000-0000-00003A0D0000}"/>
    <cellStyle name="Migliaia [0] 49 2" xfId="3388" xr:uid="{00000000-0005-0000-0000-00003B0D0000}"/>
    <cellStyle name="Migliaia [0] 49 2 2" xfId="3389" xr:uid="{00000000-0005-0000-0000-00003C0D0000}"/>
    <cellStyle name="Migliaia [0] 49 2 2 2" xfId="3390" xr:uid="{00000000-0005-0000-0000-00003D0D0000}"/>
    <cellStyle name="Migliaia [0] 49 2 2 2 2" xfId="3391" xr:uid="{00000000-0005-0000-0000-00003E0D0000}"/>
    <cellStyle name="Migliaia [0] 49 2 2 3" xfId="3392" xr:uid="{00000000-0005-0000-0000-00003F0D0000}"/>
    <cellStyle name="Migliaia [0] 49 2 3" xfId="3393" xr:uid="{00000000-0005-0000-0000-0000400D0000}"/>
    <cellStyle name="Migliaia [0] 49 2 3 2" xfId="3394" xr:uid="{00000000-0005-0000-0000-0000410D0000}"/>
    <cellStyle name="Migliaia [0] 49 2 4" xfId="3395" xr:uid="{00000000-0005-0000-0000-0000420D0000}"/>
    <cellStyle name="Migliaia [0] 49 2 5" xfId="3396" xr:uid="{00000000-0005-0000-0000-0000430D0000}"/>
    <cellStyle name="Migliaia [0] 49 2 6" xfId="3397" xr:uid="{00000000-0005-0000-0000-0000440D0000}"/>
    <cellStyle name="Migliaia [0] 49 2 7" xfId="3398" xr:uid="{00000000-0005-0000-0000-0000450D0000}"/>
    <cellStyle name="Migliaia [0] 49 3" xfId="3399" xr:uid="{00000000-0005-0000-0000-0000460D0000}"/>
    <cellStyle name="Migliaia [0] 49 3 2" xfId="3400" xr:uid="{00000000-0005-0000-0000-0000470D0000}"/>
    <cellStyle name="Migliaia [0] 49 3 2 2" xfId="3401" xr:uid="{00000000-0005-0000-0000-0000480D0000}"/>
    <cellStyle name="Migliaia [0] 49 3 3" xfId="3402" xr:uid="{00000000-0005-0000-0000-0000490D0000}"/>
    <cellStyle name="Migliaia [0] 49 3 4" xfId="3403" xr:uid="{00000000-0005-0000-0000-00004A0D0000}"/>
    <cellStyle name="Migliaia [0] 49 4" xfId="3404" xr:uid="{00000000-0005-0000-0000-00004B0D0000}"/>
    <cellStyle name="Migliaia [0] 49 4 2" xfId="3405" xr:uid="{00000000-0005-0000-0000-00004C0D0000}"/>
    <cellStyle name="Migliaia [0] 49 4 2 2" xfId="3406" xr:uid="{00000000-0005-0000-0000-00004D0D0000}"/>
    <cellStyle name="Migliaia [0] 49 4 3" xfId="3407" xr:uid="{00000000-0005-0000-0000-00004E0D0000}"/>
    <cellStyle name="Migliaia [0] 49 5" xfId="3408" xr:uid="{00000000-0005-0000-0000-00004F0D0000}"/>
    <cellStyle name="Migliaia [0] 49 5 2" xfId="3409" xr:uid="{00000000-0005-0000-0000-0000500D0000}"/>
    <cellStyle name="Migliaia [0] 49 6" xfId="3410" xr:uid="{00000000-0005-0000-0000-0000510D0000}"/>
    <cellStyle name="Migliaia [0] 49 6 2" xfId="3411" xr:uid="{00000000-0005-0000-0000-0000520D0000}"/>
    <cellStyle name="Migliaia [0] 49 7" xfId="3412" xr:uid="{00000000-0005-0000-0000-0000530D0000}"/>
    <cellStyle name="Migliaia [0] 49 8" xfId="3413" xr:uid="{00000000-0005-0000-0000-0000540D0000}"/>
    <cellStyle name="Migliaia [0] 49 9" xfId="3414" xr:uid="{00000000-0005-0000-0000-0000550D0000}"/>
    <cellStyle name="Migliaia [0] 5" xfId="3415" xr:uid="{00000000-0005-0000-0000-0000560D0000}"/>
    <cellStyle name="Migliaia [0] 5 10" xfId="3416" xr:uid="{00000000-0005-0000-0000-0000570D0000}"/>
    <cellStyle name="Migliaia [0] 5 11" xfId="3417" xr:uid="{00000000-0005-0000-0000-0000580D0000}"/>
    <cellStyle name="Migliaia [0] 5 12" xfId="3418" xr:uid="{00000000-0005-0000-0000-0000590D0000}"/>
    <cellStyle name="Migliaia [0] 5 13" xfId="3419" xr:uid="{00000000-0005-0000-0000-00005A0D0000}"/>
    <cellStyle name="Migliaia [0] 5 2" xfId="3420" xr:uid="{00000000-0005-0000-0000-00005B0D0000}"/>
    <cellStyle name="Migliaia [0] 5 2 2" xfId="3421" xr:uid="{00000000-0005-0000-0000-00005C0D0000}"/>
    <cellStyle name="Migliaia [0] 5 2 2 2" xfId="3422" xr:uid="{00000000-0005-0000-0000-00005D0D0000}"/>
    <cellStyle name="Migliaia [0] 5 2 2 2 2" xfId="3423" xr:uid="{00000000-0005-0000-0000-00005E0D0000}"/>
    <cellStyle name="Migliaia [0] 5 2 2 3" xfId="3424" xr:uid="{00000000-0005-0000-0000-00005F0D0000}"/>
    <cellStyle name="Migliaia [0] 5 2 3" xfId="3425" xr:uid="{00000000-0005-0000-0000-0000600D0000}"/>
    <cellStyle name="Migliaia [0] 5 2 3 2" xfId="3426" xr:uid="{00000000-0005-0000-0000-0000610D0000}"/>
    <cellStyle name="Migliaia [0] 5 2 4" xfId="3427" xr:uid="{00000000-0005-0000-0000-0000620D0000}"/>
    <cellStyle name="Migliaia [0] 5 2 5" xfId="3428" xr:uid="{00000000-0005-0000-0000-0000630D0000}"/>
    <cellStyle name="Migliaia [0] 5 2 6" xfId="3429" xr:uid="{00000000-0005-0000-0000-0000640D0000}"/>
    <cellStyle name="Migliaia [0] 5 2 7" xfId="3430" xr:uid="{00000000-0005-0000-0000-0000650D0000}"/>
    <cellStyle name="Migliaia [0] 5 3" xfId="3431" xr:uid="{00000000-0005-0000-0000-0000660D0000}"/>
    <cellStyle name="Migliaia [0] 5 3 2" xfId="3432" xr:uid="{00000000-0005-0000-0000-0000670D0000}"/>
    <cellStyle name="Migliaia [0] 5 3 2 2" xfId="3433" xr:uid="{00000000-0005-0000-0000-0000680D0000}"/>
    <cellStyle name="Migliaia [0] 5 3 3" xfId="3434" xr:uid="{00000000-0005-0000-0000-0000690D0000}"/>
    <cellStyle name="Migliaia [0] 5 3 4" xfId="3435" xr:uid="{00000000-0005-0000-0000-00006A0D0000}"/>
    <cellStyle name="Migliaia [0] 5 4" xfId="3436" xr:uid="{00000000-0005-0000-0000-00006B0D0000}"/>
    <cellStyle name="Migliaia [0] 5 4 2" xfId="3437" xr:uid="{00000000-0005-0000-0000-00006C0D0000}"/>
    <cellStyle name="Migliaia [0] 5 4 2 2" xfId="3438" xr:uid="{00000000-0005-0000-0000-00006D0D0000}"/>
    <cellStyle name="Migliaia [0] 5 4 3" xfId="3439" xr:uid="{00000000-0005-0000-0000-00006E0D0000}"/>
    <cellStyle name="Migliaia [0] 5 5" xfId="3440" xr:uid="{00000000-0005-0000-0000-00006F0D0000}"/>
    <cellStyle name="Migliaia [0] 5 5 2" xfId="3441" xr:uid="{00000000-0005-0000-0000-0000700D0000}"/>
    <cellStyle name="Migliaia [0] 5 6" xfId="3442" xr:uid="{00000000-0005-0000-0000-0000710D0000}"/>
    <cellStyle name="Migliaia [0] 5 6 2" xfId="3443" xr:uid="{00000000-0005-0000-0000-0000720D0000}"/>
    <cellStyle name="Migliaia [0] 5 7" xfId="3444" xr:uid="{00000000-0005-0000-0000-0000730D0000}"/>
    <cellStyle name="Migliaia [0] 5 8" xfId="3445" xr:uid="{00000000-0005-0000-0000-0000740D0000}"/>
    <cellStyle name="Migliaia [0] 5 9" xfId="3446" xr:uid="{00000000-0005-0000-0000-0000750D0000}"/>
    <cellStyle name="Migliaia [0] 50" xfId="3447" xr:uid="{00000000-0005-0000-0000-0000760D0000}"/>
    <cellStyle name="Migliaia [0] 50 10" xfId="3448" xr:uid="{00000000-0005-0000-0000-0000770D0000}"/>
    <cellStyle name="Migliaia [0] 50 11" xfId="3449" xr:uid="{00000000-0005-0000-0000-0000780D0000}"/>
    <cellStyle name="Migliaia [0] 50 12" xfId="3450" xr:uid="{00000000-0005-0000-0000-0000790D0000}"/>
    <cellStyle name="Migliaia [0] 50 13" xfId="3451" xr:uid="{00000000-0005-0000-0000-00007A0D0000}"/>
    <cellStyle name="Migliaia [0] 50 2" xfId="3452" xr:uid="{00000000-0005-0000-0000-00007B0D0000}"/>
    <cellStyle name="Migliaia [0] 50 2 2" xfId="3453" xr:uid="{00000000-0005-0000-0000-00007C0D0000}"/>
    <cellStyle name="Migliaia [0] 50 2 2 2" xfId="3454" xr:uid="{00000000-0005-0000-0000-00007D0D0000}"/>
    <cellStyle name="Migliaia [0] 50 2 2 2 2" xfId="3455" xr:uid="{00000000-0005-0000-0000-00007E0D0000}"/>
    <cellStyle name="Migliaia [0] 50 2 2 3" xfId="3456" xr:uid="{00000000-0005-0000-0000-00007F0D0000}"/>
    <cellStyle name="Migliaia [0] 50 2 3" xfId="3457" xr:uid="{00000000-0005-0000-0000-0000800D0000}"/>
    <cellStyle name="Migliaia [0] 50 2 3 2" xfId="3458" xr:uid="{00000000-0005-0000-0000-0000810D0000}"/>
    <cellStyle name="Migliaia [0] 50 2 4" xfId="3459" xr:uid="{00000000-0005-0000-0000-0000820D0000}"/>
    <cellStyle name="Migliaia [0] 50 2 5" xfId="3460" xr:uid="{00000000-0005-0000-0000-0000830D0000}"/>
    <cellStyle name="Migliaia [0] 50 2 6" xfId="3461" xr:uid="{00000000-0005-0000-0000-0000840D0000}"/>
    <cellStyle name="Migliaia [0] 50 2 7" xfId="3462" xr:uid="{00000000-0005-0000-0000-0000850D0000}"/>
    <cellStyle name="Migliaia [0] 50 3" xfId="3463" xr:uid="{00000000-0005-0000-0000-0000860D0000}"/>
    <cellStyle name="Migliaia [0] 50 3 2" xfId="3464" xr:uid="{00000000-0005-0000-0000-0000870D0000}"/>
    <cellStyle name="Migliaia [0] 50 3 2 2" xfId="3465" xr:uid="{00000000-0005-0000-0000-0000880D0000}"/>
    <cellStyle name="Migliaia [0] 50 3 3" xfId="3466" xr:uid="{00000000-0005-0000-0000-0000890D0000}"/>
    <cellStyle name="Migliaia [0] 50 3 4" xfId="3467" xr:uid="{00000000-0005-0000-0000-00008A0D0000}"/>
    <cellStyle name="Migliaia [0] 50 4" xfId="3468" xr:uid="{00000000-0005-0000-0000-00008B0D0000}"/>
    <cellStyle name="Migliaia [0] 50 4 2" xfId="3469" xr:uid="{00000000-0005-0000-0000-00008C0D0000}"/>
    <cellStyle name="Migliaia [0] 50 4 2 2" xfId="3470" xr:uid="{00000000-0005-0000-0000-00008D0D0000}"/>
    <cellStyle name="Migliaia [0] 50 4 3" xfId="3471" xr:uid="{00000000-0005-0000-0000-00008E0D0000}"/>
    <cellStyle name="Migliaia [0] 50 5" xfId="3472" xr:uid="{00000000-0005-0000-0000-00008F0D0000}"/>
    <cellStyle name="Migliaia [0] 50 5 2" xfId="3473" xr:uid="{00000000-0005-0000-0000-0000900D0000}"/>
    <cellStyle name="Migliaia [0] 50 6" xfId="3474" xr:uid="{00000000-0005-0000-0000-0000910D0000}"/>
    <cellStyle name="Migliaia [0] 50 6 2" xfId="3475" xr:uid="{00000000-0005-0000-0000-0000920D0000}"/>
    <cellStyle name="Migliaia [0] 50 7" xfId="3476" xr:uid="{00000000-0005-0000-0000-0000930D0000}"/>
    <cellStyle name="Migliaia [0] 50 8" xfId="3477" xr:uid="{00000000-0005-0000-0000-0000940D0000}"/>
    <cellStyle name="Migliaia [0] 50 9" xfId="3478" xr:uid="{00000000-0005-0000-0000-0000950D0000}"/>
    <cellStyle name="Migliaia [0] 51" xfId="3479" xr:uid="{00000000-0005-0000-0000-0000960D0000}"/>
    <cellStyle name="Migliaia [0] 51 10" xfId="3480" xr:uid="{00000000-0005-0000-0000-0000970D0000}"/>
    <cellStyle name="Migliaia [0] 51 11" xfId="3481" xr:uid="{00000000-0005-0000-0000-0000980D0000}"/>
    <cellStyle name="Migliaia [0] 51 12" xfId="3482" xr:uid="{00000000-0005-0000-0000-0000990D0000}"/>
    <cellStyle name="Migliaia [0] 51 13" xfId="3483" xr:uid="{00000000-0005-0000-0000-00009A0D0000}"/>
    <cellStyle name="Migliaia [0] 51 2" xfId="3484" xr:uid="{00000000-0005-0000-0000-00009B0D0000}"/>
    <cellStyle name="Migliaia [0] 51 2 2" xfId="3485" xr:uid="{00000000-0005-0000-0000-00009C0D0000}"/>
    <cellStyle name="Migliaia [0] 51 2 2 2" xfId="3486" xr:uid="{00000000-0005-0000-0000-00009D0D0000}"/>
    <cellStyle name="Migliaia [0] 51 2 2 2 2" xfId="3487" xr:uid="{00000000-0005-0000-0000-00009E0D0000}"/>
    <cellStyle name="Migliaia [0] 51 2 2 3" xfId="3488" xr:uid="{00000000-0005-0000-0000-00009F0D0000}"/>
    <cellStyle name="Migliaia [0] 51 2 3" xfId="3489" xr:uid="{00000000-0005-0000-0000-0000A00D0000}"/>
    <cellStyle name="Migliaia [0] 51 2 3 2" xfId="3490" xr:uid="{00000000-0005-0000-0000-0000A10D0000}"/>
    <cellStyle name="Migliaia [0] 51 2 4" xfId="3491" xr:uid="{00000000-0005-0000-0000-0000A20D0000}"/>
    <cellStyle name="Migliaia [0] 51 2 5" xfId="3492" xr:uid="{00000000-0005-0000-0000-0000A30D0000}"/>
    <cellStyle name="Migliaia [0] 51 2 6" xfId="3493" xr:uid="{00000000-0005-0000-0000-0000A40D0000}"/>
    <cellStyle name="Migliaia [0] 51 2 7" xfId="3494" xr:uid="{00000000-0005-0000-0000-0000A50D0000}"/>
    <cellStyle name="Migliaia [0] 51 3" xfId="3495" xr:uid="{00000000-0005-0000-0000-0000A60D0000}"/>
    <cellStyle name="Migliaia [0] 51 3 2" xfId="3496" xr:uid="{00000000-0005-0000-0000-0000A70D0000}"/>
    <cellStyle name="Migliaia [0] 51 3 2 2" xfId="3497" xr:uid="{00000000-0005-0000-0000-0000A80D0000}"/>
    <cellStyle name="Migliaia [0] 51 3 3" xfId="3498" xr:uid="{00000000-0005-0000-0000-0000A90D0000}"/>
    <cellStyle name="Migliaia [0] 51 3 4" xfId="3499" xr:uid="{00000000-0005-0000-0000-0000AA0D0000}"/>
    <cellStyle name="Migliaia [0] 51 4" xfId="3500" xr:uid="{00000000-0005-0000-0000-0000AB0D0000}"/>
    <cellStyle name="Migliaia [0] 51 4 2" xfId="3501" xr:uid="{00000000-0005-0000-0000-0000AC0D0000}"/>
    <cellStyle name="Migliaia [0] 51 4 2 2" xfId="3502" xr:uid="{00000000-0005-0000-0000-0000AD0D0000}"/>
    <cellStyle name="Migliaia [0] 51 4 3" xfId="3503" xr:uid="{00000000-0005-0000-0000-0000AE0D0000}"/>
    <cellStyle name="Migliaia [0] 51 5" xfId="3504" xr:uid="{00000000-0005-0000-0000-0000AF0D0000}"/>
    <cellStyle name="Migliaia [0] 51 5 2" xfId="3505" xr:uid="{00000000-0005-0000-0000-0000B00D0000}"/>
    <cellStyle name="Migliaia [0] 51 6" xfId="3506" xr:uid="{00000000-0005-0000-0000-0000B10D0000}"/>
    <cellStyle name="Migliaia [0] 51 6 2" xfId="3507" xr:uid="{00000000-0005-0000-0000-0000B20D0000}"/>
    <cellStyle name="Migliaia [0] 51 7" xfId="3508" xr:uid="{00000000-0005-0000-0000-0000B30D0000}"/>
    <cellStyle name="Migliaia [0] 51 8" xfId="3509" xr:uid="{00000000-0005-0000-0000-0000B40D0000}"/>
    <cellStyle name="Migliaia [0] 51 9" xfId="3510" xr:uid="{00000000-0005-0000-0000-0000B50D0000}"/>
    <cellStyle name="Migliaia [0] 52" xfId="3511" xr:uid="{00000000-0005-0000-0000-0000B60D0000}"/>
    <cellStyle name="Migliaia [0] 52 10" xfId="3512" xr:uid="{00000000-0005-0000-0000-0000B70D0000}"/>
    <cellStyle name="Migliaia [0] 52 11" xfId="3513" xr:uid="{00000000-0005-0000-0000-0000B80D0000}"/>
    <cellStyle name="Migliaia [0] 52 12" xfId="3514" xr:uid="{00000000-0005-0000-0000-0000B90D0000}"/>
    <cellStyle name="Migliaia [0] 52 13" xfId="3515" xr:uid="{00000000-0005-0000-0000-0000BA0D0000}"/>
    <cellStyle name="Migliaia [0] 52 2" xfId="3516" xr:uid="{00000000-0005-0000-0000-0000BB0D0000}"/>
    <cellStyle name="Migliaia [0] 52 2 2" xfId="3517" xr:uid="{00000000-0005-0000-0000-0000BC0D0000}"/>
    <cellStyle name="Migliaia [0] 52 2 2 2" xfId="3518" xr:uid="{00000000-0005-0000-0000-0000BD0D0000}"/>
    <cellStyle name="Migliaia [0] 52 2 2 2 2" xfId="3519" xr:uid="{00000000-0005-0000-0000-0000BE0D0000}"/>
    <cellStyle name="Migliaia [0] 52 2 2 3" xfId="3520" xr:uid="{00000000-0005-0000-0000-0000BF0D0000}"/>
    <cellStyle name="Migliaia [0] 52 2 3" xfId="3521" xr:uid="{00000000-0005-0000-0000-0000C00D0000}"/>
    <cellStyle name="Migliaia [0] 52 2 3 2" xfId="3522" xr:uid="{00000000-0005-0000-0000-0000C10D0000}"/>
    <cellStyle name="Migliaia [0] 52 2 4" xfId="3523" xr:uid="{00000000-0005-0000-0000-0000C20D0000}"/>
    <cellStyle name="Migliaia [0] 52 2 5" xfId="3524" xr:uid="{00000000-0005-0000-0000-0000C30D0000}"/>
    <cellStyle name="Migliaia [0] 52 2 6" xfId="3525" xr:uid="{00000000-0005-0000-0000-0000C40D0000}"/>
    <cellStyle name="Migliaia [0] 52 2 7" xfId="3526" xr:uid="{00000000-0005-0000-0000-0000C50D0000}"/>
    <cellStyle name="Migliaia [0] 52 3" xfId="3527" xr:uid="{00000000-0005-0000-0000-0000C60D0000}"/>
    <cellStyle name="Migliaia [0] 52 3 2" xfId="3528" xr:uid="{00000000-0005-0000-0000-0000C70D0000}"/>
    <cellStyle name="Migliaia [0] 52 3 2 2" xfId="3529" xr:uid="{00000000-0005-0000-0000-0000C80D0000}"/>
    <cellStyle name="Migliaia [0] 52 3 3" xfId="3530" xr:uid="{00000000-0005-0000-0000-0000C90D0000}"/>
    <cellStyle name="Migliaia [0] 52 3 4" xfId="3531" xr:uid="{00000000-0005-0000-0000-0000CA0D0000}"/>
    <cellStyle name="Migliaia [0] 52 4" xfId="3532" xr:uid="{00000000-0005-0000-0000-0000CB0D0000}"/>
    <cellStyle name="Migliaia [0] 52 4 2" xfId="3533" xr:uid="{00000000-0005-0000-0000-0000CC0D0000}"/>
    <cellStyle name="Migliaia [0] 52 4 2 2" xfId="3534" xr:uid="{00000000-0005-0000-0000-0000CD0D0000}"/>
    <cellStyle name="Migliaia [0] 52 4 3" xfId="3535" xr:uid="{00000000-0005-0000-0000-0000CE0D0000}"/>
    <cellStyle name="Migliaia [0] 52 5" xfId="3536" xr:uid="{00000000-0005-0000-0000-0000CF0D0000}"/>
    <cellStyle name="Migliaia [0] 52 5 2" xfId="3537" xr:uid="{00000000-0005-0000-0000-0000D00D0000}"/>
    <cellStyle name="Migliaia [0] 52 6" xfId="3538" xr:uid="{00000000-0005-0000-0000-0000D10D0000}"/>
    <cellStyle name="Migliaia [0] 52 6 2" xfId="3539" xr:uid="{00000000-0005-0000-0000-0000D20D0000}"/>
    <cellStyle name="Migliaia [0] 52 7" xfId="3540" xr:uid="{00000000-0005-0000-0000-0000D30D0000}"/>
    <cellStyle name="Migliaia [0] 52 8" xfId="3541" xr:uid="{00000000-0005-0000-0000-0000D40D0000}"/>
    <cellStyle name="Migliaia [0] 52 9" xfId="3542" xr:uid="{00000000-0005-0000-0000-0000D50D0000}"/>
    <cellStyle name="Migliaia [0] 53" xfId="3543" xr:uid="{00000000-0005-0000-0000-0000D60D0000}"/>
    <cellStyle name="Migliaia [0] 53 10" xfId="3544" xr:uid="{00000000-0005-0000-0000-0000D70D0000}"/>
    <cellStyle name="Migliaia [0] 53 11" xfId="3545" xr:uid="{00000000-0005-0000-0000-0000D80D0000}"/>
    <cellStyle name="Migliaia [0] 53 12" xfId="3546" xr:uid="{00000000-0005-0000-0000-0000D90D0000}"/>
    <cellStyle name="Migliaia [0] 53 13" xfId="3547" xr:uid="{00000000-0005-0000-0000-0000DA0D0000}"/>
    <cellStyle name="Migliaia [0] 53 2" xfId="3548" xr:uid="{00000000-0005-0000-0000-0000DB0D0000}"/>
    <cellStyle name="Migliaia [0] 53 2 2" xfId="3549" xr:uid="{00000000-0005-0000-0000-0000DC0D0000}"/>
    <cellStyle name="Migliaia [0] 53 2 2 2" xfId="3550" xr:uid="{00000000-0005-0000-0000-0000DD0D0000}"/>
    <cellStyle name="Migliaia [0] 53 2 2 2 2" xfId="3551" xr:uid="{00000000-0005-0000-0000-0000DE0D0000}"/>
    <cellStyle name="Migliaia [0] 53 2 2 3" xfId="3552" xr:uid="{00000000-0005-0000-0000-0000DF0D0000}"/>
    <cellStyle name="Migliaia [0] 53 2 3" xfId="3553" xr:uid="{00000000-0005-0000-0000-0000E00D0000}"/>
    <cellStyle name="Migliaia [0] 53 2 3 2" xfId="3554" xr:uid="{00000000-0005-0000-0000-0000E10D0000}"/>
    <cellStyle name="Migliaia [0] 53 2 4" xfId="3555" xr:uid="{00000000-0005-0000-0000-0000E20D0000}"/>
    <cellStyle name="Migliaia [0] 53 2 5" xfId="3556" xr:uid="{00000000-0005-0000-0000-0000E30D0000}"/>
    <cellStyle name="Migliaia [0] 53 2 6" xfId="3557" xr:uid="{00000000-0005-0000-0000-0000E40D0000}"/>
    <cellStyle name="Migliaia [0] 53 2 7" xfId="3558" xr:uid="{00000000-0005-0000-0000-0000E50D0000}"/>
    <cellStyle name="Migliaia [0] 53 3" xfId="3559" xr:uid="{00000000-0005-0000-0000-0000E60D0000}"/>
    <cellStyle name="Migliaia [0] 53 3 2" xfId="3560" xr:uid="{00000000-0005-0000-0000-0000E70D0000}"/>
    <cellStyle name="Migliaia [0] 53 3 2 2" xfId="3561" xr:uid="{00000000-0005-0000-0000-0000E80D0000}"/>
    <cellStyle name="Migliaia [0] 53 3 3" xfId="3562" xr:uid="{00000000-0005-0000-0000-0000E90D0000}"/>
    <cellStyle name="Migliaia [0] 53 3 4" xfId="3563" xr:uid="{00000000-0005-0000-0000-0000EA0D0000}"/>
    <cellStyle name="Migliaia [0] 53 4" xfId="3564" xr:uid="{00000000-0005-0000-0000-0000EB0D0000}"/>
    <cellStyle name="Migliaia [0] 53 4 2" xfId="3565" xr:uid="{00000000-0005-0000-0000-0000EC0D0000}"/>
    <cellStyle name="Migliaia [0] 53 4 2 2" xfId="3566" xr:uid="{00000000-0005-0000-0000-0000ED0D0000}"/>
    <cellStyle name="Migliaia [0] 53 4 3" xfId="3567" xr:uid="{00000000-0005-0000-0000-0000EE0D0000}"/>
    <cellStyle name="Migliaia [0] 53 5" xfId="3568" xr:uid="{00000000-0005-0000-0000-0000EF0D0000}"/>
    <cellStyle name="Migliaia [0] 53 5 2" xfId="3569" xr:uid="{00000000-0005-0000-0000-0000F00D0000}"/>
    <cellStyle name="Migliaia [0] 53 6" xfId="3570" xr:uid="{00000000-0005-0000-0000-0000F10D0000}"/>
    <cellStyle name="Migliaia [0] 53 6 2" xfId="3571" xr:uid="{00000000-0005-0000-0000-0000F20D0000}"/>
    <cellStyle name="Migliaia [0] 53 7" xfId="3572" xr:uid="{00000000-0005-0000-0000-0000F30D0000}"/>
    <cellStyle name="Migliaia [0] 53 8" xfId="3573" xr:uid="{00000000-0005-0000-0000-0000F40D0000}"/>
    <cellStyle name="Migliaia [0] 53 9" xfId="3574" xr:uid="{00000000-0005-0000-0000-0000F50D0000}"/>
    <cellStyle name="Migliaia [0] 54" xfId="3575" xr:uid="{00000000-0005-0000-0000-0000F60D0000}"/>
    <cellStyle name="Migliaia [0] 54 10" xfId="3576" xr:uid="{00000000-0005-0000-0000-0000F70D0000}"/>
    <cellStyle name="Migliaia [0] 54 11" xfId="3577" xr:uid="{00000000-0005-0000-0000-0000F80D0000}"/>
    <cellStyle name="Migliaia [0] 54 12" xfId="3578" xr:uid="{00000000-0005-0000-0000-0000F90D0000}"/>
    <cellStyle name="Migliaia [0] 54 13" xfId="3579" xr:uid="{00000000-0005-0000-0000-0000FA0D0000}"/>
    <cellStyle name="Migliaia [0] 54 2" xfId="3580" xr:uid="{00000000-0005-0000-0000-0000FB0D0000}"/>
    <cellStyle name="Migliaia [0] 54 2 2" xfId="3581" xr:uid="{00000000-0005-0000-0000-0000FC0D0000}"/>
    <cellStyle name="Migliaia [0] 54 2 2 2" xfId="3582" xr:uid="{00000000-0005-0000-0000-0000FD0D0000}"/>
    <cellStyle name="Migliaia [0] 54 2 2 2 2" xfId="3583" xr:uid="{00000000-0005-0000-0000-0000FE0D0000}"/>
    <cellStyle name="Migliaia [0] 54 2 2 3" xfId="3584" xr:uid="{00000000-0005-0000-0000-0000FF0D0000}"/>
    <cellStyle name="Migliaia [0] 54 2 3" xfId="3585" xr:uid="{00000000-0005-0000-0000-0000000E0000}"/>
    <cellStyle name="Migliaia [0] 54 2 3 2" xfId="3586" xr:uid="{00000000-0005-0000-0000-0000010E0000}"/>
    <cellStyle name="Migliaia [0] 54 2 4" xfId="3587" xr:uid="{00000000-0005-0000-0000-0000020E0000}"/>
    <cellStyle name="Migliaia [0] 54 2 5" xfId="3588" xr:uid="{00000000-0005-0000-0000-0000030E0000}"/>
    <cellStyle name="Migliaia [0] 54 2 6" xfId="3589" xr:uid="{00000000-0005-0000-0000-0000040E0000}"/>
    <cellStyle name="Migliaia [0] 54 2 7" xfId="3590" xr:uid="{00000000-0005-0000-0000-0000050E0000}"/>
    <cellStyle name="Migliaia [0] 54 3" xfId="3591" xr:uid="{00000000-0005-0000-0000-0000060E0000}"/>
    <cellStyle name="Migliaia [0] 54 3 2" xfId="3592" xr:uid="{00000000-0005-0000-0000-0000070E0000}"/>
    <cellStyle name="Migliaia [0] 54 3 2 2" xfId="3593" xr:uid="{00000000-0005-0000-0000-0000080E0000}"/>
    <cellStyle name="Migliaia [0] 54 3 3" xfId="3594" xr:uid="{00000000-0005-0000-0000-0000090E0000}"/>
    <cellStyle name="Migliaia [0] 54 3 4" xfId="3595" xr:uid="{00000000-0005-0000-0000-00000A0E0000}"/>
    <cellStyle name="Migliaia [0] 54 4" xfId="3596" xr:uid="{00000000-0005-0000-0000-00000B0E0000}"/>
    <cellStyle name="Migliaia [0] 54 4 2" xfId="3597" xr:uid="{00000000-0005-0000-0000-00000C0E0000}"/>
    <cellStyle name="Migliaia [0] 54 4 2 2" xfId="3598" xr:uid="{00000000-0005-0000-0000-00000D0E0000}"/>
    <cellStyle name="Migliaia [0] 54 4 3" xfId="3599" xr:uid="{00000000-0005-0000-0000-00000E0E0000}"/>
    <cellStyle name="Migliaia [0] 54 5" xfId="3600" xr:uid="{00000000-0005-0000-0000-00000F0E0000}"/>
    <cellStyle name="Migliaia [0] 54 5 2" xfId="3601" xr:uid="{00000000-0005-0000-0000-0000100E0000}"/>
    <cellStyle name="Migliaia [0] 54 6" xfId="3602" xr:uid="{00000000-0005-0000-0000-0000110E0000}"/>
    <cellStyle name="Migliaia [0] 54 6 2" xfId="3603" xr:uid="{00000000-0005-0000-0000-0000120E0000}"/>
    <cellStyle name="Migliaia [0] 54 7" xfId="3604" xr:uid="{00000000-0005-0000-0000-0000130E0000}"/>
    <cellStyle name="Migliaia [0] 54 8" xfId="3605" xr:uid="{00000000-0005-0000-0000-0000140E0000}"/>
    <cellStyle name="Migliaia [0] 54 9" xfId="3606" xr:uid="{00000000-0005-0000-0000-0000150E0000}"/>
    <cellStyle name="Migliaia [0] 55" xfId="3607" xr:uid="{00000000-0005-0000-0000-0000160E0000}"/>
    <cellStyle name="Migliaia [0] 55 10" xfId="3608" xr:uid="{00000000-0005-0000-0000-0000170E0000}"/>
    <cellStyle name="Migliaia [0] 55 11" xfId="3609" xr:uid="{00000000-0005-0000-0000-0000180E0000}"/>
    <cellStyle name="Migliaia [0] 55 12" xfId="3610" xr:uid="{00000000-0005-0000-0000-0000190E0000}"/>
    <cellStyle name="Migliaia [0] 55 13" xfId="3611" xr:uid="{00000000-0005-0000-0000-00001A0E0000}"/>
    <cellStyle name="Migliaia [0] 55 2" xfId="3612" xr:uid="{00000000-0005-0000-0000-00001B0E0000}"/>
    <cellStyle name="Migliaia [0] 55 2 2" xfId="3613" xr:uid="{00000000-0005-0000-0000-00001C0E0000}"/>
    <cellStyle name="Migliaia [0] 55 2 2 2" xfId="3614" xr:uid="{00000000-0005-0000-0000-00001D0E0000}"/>
    <cellStyle name="Migliaia [0] 55 2 2 2 2" xfId="3615" xr:uid="{00000000-0005-0000-0000-00001E0E0000}"/>
    <cellStyle name="Migliaia [0] 55 2 2 3" xfId="3616" xr:uid="{00000000-0005-0000-0000-00001F0E0000}"/>
    <cellStyle name="Migliaia [0] 55 2 3" xfId="3617" xr:uid="{00000000-0005-0000-0000-0000200E0000}"/>
    <cellStyle name="Migliaia [0] 55 2 3 2" xfId="3618" xr:uid="{00000000-0005-0000-0000-0000210E0000}"/>
    <cellStyle name="Migliaia [0] 55 2 4" xfId="3619" xr:uid="{00000000-0005-0000-0000-0000220E0000}"/>
    <cellStyle name="Migliaia [0] 55 2 5" xfId="3620" xr:uid="{00000000-0005-0000-0000-0000230E0000}"/>
    <cellStyle name="Migliaia [0] 55 2 6" xfId="3621" xr:uid="{00000000-0005-0000-0000-0000240E0000}"/>
    <cellStyle name="Migliaia [0] 55 2 7" xfId="3622" xr:uid="{00000000-0005-0000-0000-0000250E0000}"/>
    <cellStyle name="Migliaia [0] 55 3" xfId="3623" xr:uid="{00000000-0005-0000-0000-0000260E0000}"/>
    <cellStyle name="Migliaia [0] 55 3 2" xfId="3624" xr:uid="{00000000-0005-0000-0000-0000270E0000}"/>
    <cellStyle name="Migliaia [0] 55 3 2 2" xfId="3625" xr:uid="{00000000-0005-0000-0000-0000280E0000}"/>
    <cellStyle name="Migliaia [0] 55 3 3" xfId="3626" xr:uid="{00000000-0005-0000-0000-0000290E0000}"/>
    <cellStyle name="Migliaia [0] 55 3 4" xfId="3627" xr:uid="{00000000-0005-0000-0000-00002A0E0000}"/>
    <cellStyle name="Migliaia [0] 55 4" xfId="3628" xr:uid="{00000000-0005-0000-0000-00002B0E0000}"/>
    <cellStyle name="Migliaia [0] 55 4 2" xfId="3629" xr:uid="{00000000-0005-0000-0000-00002C0E0000}"/>
    <cellStyle name="Migliaia [0] 55 4 2 2" xfId="3630" xr:uid="{00000000-0005-0000-0000-00002D0E0000}"/>
    <cellStyle name="Migliaia [0] 55 4 3" xfId="3631" xr:uid="{00000000-0005-0000-0000-00002E0E0000}"/>
    <cellStyle name="Migliaia [0] 55 5" xfId="3632" xr:uid="{00000000-0005-0000-0000-00002F0E0000}"/>
    <cellStyle name="Migliaia [0] 55 5 2" xfId="3633" xr:uid="{00000000-0005-0000-0000-0000300E0000}"/>
    <cellStyle name="Migliaia [0] 55 6" xfId="3634" xr:uid="{00000000-0005-0000-0000-0000310E0000}"/>
    <cellStyle name="Migliaia [0] 55 6 2" xfId="3635" xr:uid="{00000000-0005-0000-0000-0000320E0000}"/>
    <cellStyle name="Migliaia [0] 55 7" xfId="3636" xr:uid="{00000000-0005-0000-0000-0000330E0000}"/>
    <cellStyle name="Migliaia [0] 55 8" xfId="3637" xr:uid="{00000000-0005-0000-0000-0000340E0000}"/>
    <cellStyle name="Migliaia [0] 55 9" xfId="3638" xr:uid="{00000000-0005-0000-0000-0000350E0000}"/>
    <cellStyle name="Migliaia [0] 56" xfId="3639" xr:uid="{00000000-0005-0000-0000-0000360E0000}"/>
    <cellStyle name="Migliaia [0] 56 10" xfId="3640" xr:uid="{00000000-0005-0000-0000-0000370E0000}"/>
    <cellStyle name="Migliaia [0] 56 11" xfId="3641" xr:uid="{00000000-0005-0000-0000-0000380E0000}"/>
    <cellStyle name="Migliaia [0] 56 12" xfId="3642" xr:uid="{00000000-0005-0000-0000-0000390E0000}"/>
    <cellStyle name="Migliaia [0] 56 13" xfId="3643" xr:uid="{00000000-0005-0000-0000-00003A0E0000}"/>
    <cellStyle name="Migliaia [0] 56 2" xfId="3644" xr:uid="{00000000-0005-0000-0000-00003B0E0000}"/>
    <cellStyle name="Migliaia [0] 56 2 2" xfId="3645" xr:uid="{00000000-0005-0000-0000-00003C0E0000}"/>
    <cellStyle name="Migliaia [0] 56 2 2 2" xfId="3646" xr:uid="{00000000-0005-0000-0000-00003D0E0000}"/>
    <cellStyle name="Migliaia [0] 56 2 2 2 2" xfId="3647" xr:uid="{00000000-0005-0000-0000-00003E0E0000}"/>
    <cellStyle name="Migliaia [0] 56 2 2 3" xfId="3648" xr:uid="{00000000-0005-0000-0000-00003F0E0000}"/>
    <cellStyle name="Migliaia [0] 56 2 3" xfId="3649" xr:uid="{00000000-0005-0000-0000-0000400E0000}"/>
    <cellStyle name="Migliaia [0] 56 2 3 2" xfId="3650" xr:uid="{00000000-0005-0000-0000-0000410E0000}"/>
    <cellStyle name="Migliaia [0] 56 2 4" xfId="3651" xr:uid="{00000000-0005-0000-0000-0000420E0000}"/>
    <cellStyle name="Migliaia [0] 56 2 5" xfId="3652" xr:uid="{00000000-0005-0000-0000-0000430E0000}"/>
    <cellStyle name="Migliaia [0] 56 2 6" xfId="3653" xr:uid="{00000000-0005-0000-0000-0000440E0000}"/>
    <cellStyle name="Migliaia [0] 56 2 7" xfId="3654" xr:uid="{00000000-0005-0000-0000-0000450E0000}"/>
    <cellStyle name="Migliaia [0] 56 3" xfId="3655" xr:uid="{00000000-0005-0000-0000-0000460E0000}"/>
    <cellStyle name="Migliaia [0] 56 3 2" xfId="3656" xr:uid="{00000000-0005-0000-0000-0000470E0000}"/>
    <cellStyle name="Migliaia [0] 56 3 2 2" xfId="3657" xr:uid="{00000000-0005-0000-0000-0000480E0000}"/>
    <cellStyle name="Migliaia [0] 56 3 3" xfId="3658" xr:uid="{00000000-0005-0000-0000-0000490E0000}"/>
    <cellStyle name="Migliaia [0] 56 3 4" xfId="3659" xr:uid="{00000000-0005-0000-0000-00004A0E0000}"/>
    <cellStyle name="Migliaia [0] 56 4" xfId="3660" xr:uid="{00000000-0005-0000-0000-00004B0E0000}"/>
    <cellStyle name="Migliaia [0] 56 4 2" xfId="3661" xr:uid="{00000000-0005-0000-0000-00004C0E0000}"/>
    <cellStyle name="Migliaia [0] 56 4 2 2" xfId="3662" xr:uid="{00000000-0005-0000-0000-00004D0E0000}"/>
    <cellStyle name="Migliaia [0] 56 4 3" xfId="3663" xr:uid="{00000000-0005-0000-0000-00004E0E0000}"/>
    <cellStyle name="Migliaia [0] 56 5" xfId="3664" xr:uid="{00000000-0005-0000-0000-00004F0E0000}"/>
    <cellStyle name="Migliaia [0] 56 5 2" xfId="3665" xr:uid="{00000000-0005-0000-0000-0000500E0000}"/>
    <cellStyle name="Migliaia [0] 56 6" xfId="3666" xr:uid="{00000000-0005-0000-0000-0000510E0000}"/>
    <cellStyle name="Migliaia [0] 56 6 2" xfId="3667" xr:uid="{00000000-0005-0000-0000-0000520E0000}"/>
    <cellStyle name="Migliaia [0] 56 7" xfId="3668" xr:uid="{00000000-0005-0000-0000-0000530E0000}"/>
    <cellStyle name="Migliaia [0] 56 8" xfId="3669" xr:uid="{00000000-0005-0000-0000-0000540E0000}"/>
    <cellStyle name="Migliaia [0] 56 9" xfId="3670" xr:uid="{00000000-0005-0000-0000-0000550E0000}"/>
    <cellStyle name="Migliaia [0] 57" xfId="3671" xr:uid="{00000000-0005-0000-0000-0000560E0000}"/>
    <cellStyle name="Migliaia [0] 57 10" xfId="3672" xr:uid="{00000000-0005-0000-0000-0000570E0000}"/>
    <cellStyle name="Migliaia [0] 57 11" xfId="3673" xr:uid="{00000000-0005-0000-0000-0000580E0000}"/>
    <cellStyle name="Migliaia [0] 57 12" xfId="3674" xr:uid="{00000000-0005-0000-0000-0000590E0000}"/>
    <cellStyle name="Migliaia [0] 57 13" xfId="3675" xr:uid="{00000000-0005-0000-0000-00005A0E0000}"/>
    <cellStyle name="Migliaia [0] 57 2" xfId="3676" xr:uid="{00000000-0005-0000-0000-00005B0E0000}"/>
    <cellStyle name="Migliaia [0] 57 2 2" xfId="3677" xr:uid="{00000000-0005-0000-0000-00005C0E0000}"/>
    <cellStyle name="Migliaia [0] 57 2 2 2" xfId="3678" xr:uid="{00000000-0005-0000-0000-00005D0E0000}"/>
    <cellStyle name="Migliaia [0] 57 2 2 2 2" xfId="3679" xr:uid="{00000000-0005-0000-0000-00005E0E0000}"/>
    <cellStyle name="Migliaia [0] 57 2 2 3" xfId="3680" xr:uid="{00000000-0005-0000-0000-00005F0E0000}"/>
    <cellStyle name="Migliaia [0] 57 2 3" xfId="3681" xr:uid="{00000000-0005-0000-0000-0000600E0000}"/>
    <cellStyle name="Migliaia [0] 57 2 3 2" xfId="3682" xr:uid="{00000000-0005-0000-0000-0000610E0000}"/>
    <cellStyle name="Migliaia [0] 57 2 4" xfId="3683" xr:uid="{00000000-0005-0000-0000-0000620E0000}"/>
    <cellStyle name="Migliaia [0] 57 2 5" xfId="3684" xr:uid="{00000000-0005-0000-0000-0000630E0000}"/>
    <cellStyle name="Migliaia [0] 57 2 6" xfId="3685" xr:uid="{00000000-0005-0000-0000-0000640E0000}"/>
    <cellStyle name="Migliaia [0] 57 2 7" xfId="3686" xr:uid="{00000000-0005-0000-0000-0000650E0000}"/>
    <cellStyle name="Migliaia [0] 57 3" xfId="3687" xr:uid="{00000000-0005-0000-0000-0000660E0000}"/>
    <cellStyle name="Migliaia [0] 57 3 2" xfId="3688" xr:uid="{00000000-0005-0000-0000-0000670E0000}"/>
    <cellStyle name="Migliaia [0] 57 3 2 2" xfId="3689" xr:uid="{00000000-0005-0000-0000-0000680E0000}"/>
    <cellStyle name="Migliaia [0] 57 3 3" xfId="3690" xr:uid="{00000000-0005-0000-0000-0000690E0000}"/>
    <cellStyle name="Migliaia [0] 57 3 4" xfId="3691" xr:uid="{00000000-0005-0000-0000-00006A0E0000}"/>
    <cellStyle name="Migliaia [0] 57 4" xfId="3692" xr:uid="{00000000-0005-0000-0000-00006B0E0000}"/>
    <cellStyle name="Migliaia [0] 57 4 2" xfId="3693" xr:uid="{00000000-0005-0000-0000-00006C0E0000}"/>
    <cellStyle name="Migliaia [0] 57 4 2 2" xfId="3694" xr:uid="{00000000-0005-0000-0000-00006D0E0000}"/>
    <cellStyle name="Migliaia [0] 57 4 3" xfId="3695" xr:uid="{00000000-0005-0000-0000-00006E0E0000}"/>
    <cellStyle name="Migliaia [0] 57 5" xfId="3696" xr:uid="{00000000-0005-0000-0000-00006F0E0000}"/>
    <cellStyle name="Migliaia [0] 57 5 2" xfId="3697" xr:uid="{00000000-0005-0000-0000-0000700E0000}"/>
    <cellStyle name="Migliaia [0] 57 6" xfId="3698" xr:uid="{00000000-0005-0000-0000-0000710E0000}"/>
    <cellStyle name="Migliaia [0] 57 6 2" xfId="3699" xr:uid="{00000000-0005-0000-0000-0000720E0000}"/>
    <cellStyle name="Migliaia [0] 57 7" xfId="3700" xr:uid="{00000000-0005-0000-0000-0000730E0000}"/>
    <cellStyle name="Migliaia [0] 57 8" xfId="3701" xr:uid="{00000000-0005-0000-0000-0000740E0000}"/>
    <cellStyle name="Migliaia [0] 57 9" xfId="3702" xr:uid="{00000000-0005-0000-0000-0000750E0000}"/>
    <cellStyle name="Migliaia [0] 58" xfId="3703" xr:uid="{00000000-0005-0000-0000-0000760E0000}"/>
    <cellStyle name="Migliaia [0] 58 10" xfId="3704" xr:uid="{00000000-0005-0000-0000-0000770E0000}"/>
    <cellStyle name="Migliaia [0] 58 11" xfId="3705" xr:uid="{00000000-0005-0000-0000-0000780E0000}"/>
    <cellStyle name="Migliaia [0] 58 12" xfId="3706" xr:uid="{00000000-0005-0000-0000-0000790E0000}"/>
    <cellStyle name="Migliaia [0] 58 13" xfId="3707" xr:uid="{00000000-0005-0000-0000-00007A0E0000}"/>
    <cellStyle name="Migliaia [0] 58 2" xfId="3708" xr:uid="{00000000-0005-0000-0000-00007B0E0000}"/>
    <cellStyle name="Migliaia [0] 58 2 2" xfId="3709" xr:uid="{00000000-0005-0000-0000-00007C0E0000}"/>
    <cellStyle name="Migliaia [0] 58 2 2 2" xfId="3710" xr:uid="{00000000-0005-0000-0000-00007D0E0000}"/>
    <cellStyle name="Migliaia [0] 58 2 2 2 2" xfId="3711" xr:uid="{00000000-0005-0000-0000-00007E0E0000}"/>
    <cellStyle name="Migliaia [0] 58 2 2 3" xfId="3712" xr:uid="{00000000-0005-0000-0000-00007F0E0000}"/>
    <cellStyle name="Migliaia [0] 58 2 3" xfId="3713" xr:uid="{00000000-0005-0000-0000-0000800E0000}"/>
    <cellStyle name="Migliaia [0] 58 2 3 2" xfId="3714" xr:uid="{00000000-0005-0000-0000-0000810E0000}"/>
    <cellStyle name="Migliaia [0] 58 2 4" xfId="3715" xr:uid="{00000000-0005-0000-0000-0000820E0000}"/>
    <cellStyle name="Migliaia [0] 58 2 5" xfId="3716" xr:uid="{00000000-0005-0000-0000-0000830E0000}"/>
    <cellStyle name="Migliaia [0] 58 2 6" xfId="3717" xr:uid="{00000000-0005-0000-0000-0000840E0000}"/>
    <cellStyle name="Migliaia [0] 58 2 7" xfId="3718" xr:uid="{00000000-0005-0000-0000-0000850E0000}"/>
    <cellStyle name="Migliaia [0] 58 3" xfId="3719" xr:uid="{00000000-0005-0000-0000-0000860E0000}"/>
    <cellStyle name="Migliaia [0] 58 3 2" xfId="3720" xr:uid="{00000000-0005-0000-0000-0000870E0000}"/>
    <cellStyle name="Migliaia [0] 58 3 2 2" xfId="3721" xr:uid="{00000000-0005-0000-0000-0000880E0000}"/>
    <cellStyle name="Migliaia [0] 58 3 3" xfId="3722" xr:uid="{00000000-0005-0000-0000-0000890E0000}"/>
    <cellStyle name="Migliaia [0] 58 3 4" xfId="3723" xr:uid="{00000000-0005-0000-0000-00008A0E0000}"/>
    <cellStyle name="Migliaia [0] 58 4" xfId="3724" xr:uid="{00000000-0005-0000-0000-00008B0E0000}"/>
    <cellStyle name="Migliaia [0] 58 4 2" xfId="3725" xr:uid="{00000000-0005-0000-0000-00008C0E0000}"/>
    <cellStyle name="Migliaia [0] 58 4 2 2" xfId="3726" xr:uid="{00000000-0005-0000-0000-00008D0E0000}"/>
    <cellStyle name="Migliaia [0] 58 4 3" xfId="3727" xr:uid="{00000000-0005-0000-0000-00008E0E0000}"/>
    <cellStyle name="Migliaia [0] 58 5" xfId="3728" xr:uid="{00000000-0005-0000-0000-00008F0E0000}"/>
    <cellStyle name="Migliaia [0] 58 5 2" xfId="3729" xr:uid="{00000000-0005-0000-0000-0000900E0000}"/>
    <cellStyle name="Migliaia [0] 58 6" xfId="3730" xr:uid="{00000000-0005-0000-0000-0000910E0000}"/>
    <cellStyle name="Migliaia [0] 58 6 2" xfId="3731" xr:uid="{00000000-0005-0000-0000-0000920E0000}"/>
    <cellStyle name="Migliaia [0] 58 7" xfId="3732" xr:uid="{00000000-0005-0000-0000-0000930E0000}"/>
    <cellStyle name="Migliaia [0] 58 8" xfId="3733" xr:uid="{00000000-0005-0000-0000-0000940E0000}"/>
    <cellStyle name="Migliaia [0] 58 9" xfId="3734" xr:uid="{00000000-0005-0000-0000-0000950E0000}"/>
    <cellStyle name="Migliaia [0] 59" xfId="3735" xr:uid="{00000000-0005-0000-0000-0000960E0000}"/>
    <cellStyle name="Migliaia [0] 59 10" xfId="3736" xr:uid="{00000000-0005-0000-0000-0000970E0000}"/>
    <cellStyle name="Migliaia [0] 59 11" xfId="3737" xr:uid="{00000000-0005-0000-0000-0000980E0000}"/>
    <cellStyle name="Migliaia [0] 59 12" xfId="3738" xr:uid="{00000000-0005-0000-0000-0000990E0000}"/>
    <cellStyle name="Migliaia [0] 59 13" xfId="3739" xr:uid="{00000000-0005-0000-0000-00009A0E0000}"/>
    <cellStyle name="Migliaia [0] 59 2" xfId="3740" xr:uid="{00000000-0005-0000-0000-00009B0E0000}"/>
    <cellStyle name="Migliaia [0] 59 2 2" xfId="3741" xr:uid="{00000000-0005-0000-0000-00009C0E0000}"/>
    <cellStyle name="Migliaia [0] 59 2 2 2" xfId="3742" xr:uid="{00000000-0005-0000-0000-00009D0E0000}"/>
    <cellStyle name="Migliaia [0] 59 2 2 2 2" xfId="3743" xr:uid="{00000000-0005-0000-0000-00009E0E0000}"/>
    <cellStyle name="Migliaia [0] 59 2 2 3" xfId="3744" xr:uid="{00000000-0005-0000-0000-00009F0E0000}"/>
    <cellStyle name="Migliaia [0] 59 2 3" xfId="3745" xr:uid="{00000000-0005-0000-0000-0000A00E0000}"/>
    <cellStyle name="Migliaia [0] 59 2 3 2" xfId="3746" xr:uid="{00000000-0005-0000-0000-0000A10E0000}"/>
    <cellStyle name="Migliaia [0] 59 2 4" xfId="3747" xr:uid="{00000000-0005-0000-0000-0000A20E0000}"/>
    <cellStyle name="Migliaia [0] 59 2 5" xfId="3748" xr:uid="{00000000-0005-0000-0000-0000A30E0000}"/>
    <cellStyle name="Migliaia [0] 59 2 6" xfId="3749" xr:uid="{00000000-0005-0000-0000-0000A40E0000}"/>
    <cellStyle name="Migliaia [0] 59 2 7" xfId="3750" xr:uid="{00000000-0005-0000-0000-0000A50E0000}"/>
    <cellStyle name="Migliaia [0] 59 3" xfId="3751" xr:uid="{00000000-0005-0000-0000-0000A60E0000}"/>
    <cellStyle name="Migliaia [0] 59 3 2" xfId="3752" xr:uid="{00000000-0005-0000-0000-0000A70E0000}"/>
    <cellStyle name="Migliaia [0] 59 3 2 2" xfId="3753" xr:uid="{00000000-0005-0000-0000-0000A80E0000}"/>
    <cellStyle name="Migliaia [0] 59 3 3" xfId="3754" xr:uid="{00000000-0005-0000-0000-0000A90E0000}"/>
    <cellStyle name="Migliaia [0] 59 3 4" xfId="3755" xr:uid="{00000000-0005-0000-0000-0000AA0E0000}"/>
    <cellStyle name="Migliaia [0] 59 4" xfId="3756" xr:uid="{00000000-0005-0000-0000-0000AB0E0000}"/>
    <cellStyle name="Migliaia [0] 59 4 2" xfId="3757" xr:uid="{00000000-0005-0000-0000-0000AC0E0000}"/>
    <cellStyle name="Migliaia [0] 59 4 2 2" xfId="3758" xr:uid="{00000000-0005-0000-0000-0000AD0E0000}"/>
    <cellStyle name="Migliaia [0] 59 4 3" xfId="3759" xr:uid="{00000000-0005-0000-0000-0000AE0E0000}"/>
    <cellStyle name="Migliaia [0] 59 5" xfId="3760" xr:uid="{00000000-0005-0000-0000-0000AF0E0000}"/>
    <cellStyle name="Migliaia [0] 59 5 2" xfId="3761" xr:uid="{00000000-0005-0000-0000-0000B00E0000}"/>
    <cellStyle name="Migliaia [0] 59 6" xfId="3762" xr:uid="{00000000-0005-0000-0000-0000B10E0000}"/>
    <cellStyle name="Migliaia [0] 59 6 2" xfId="3763" xr:uid="{00000000-0005-0000-0000-0000B20E0000}"/>
    <cellStyle name="Migliaia [0] 59 7" xfId="3764" xr:uid="{00000000-0005-0000-0000-0000B30E0000}"/>
    <cellStyle name="Migliaia [0] 59 8" xfId="3765" xr:uid="{00000000-0005-0000-0000-0000B40E0000}"/>
    <cellStyle name="Migliaia [0] 59 9" xfId="3766" xr:uid="{00000000-0005-0000-0000-0000B50E0000}"/>
    <cellStyle name="Migliaia [0] 6" xfId="3767" xr:uid="{00000000-0005-0000-0000-0000B60E0000}"/>
    <cellStyle name="Migliaia [0] 6 10" xfId="3768" xr:uid="{00000000-0005-0000-0000-0000B70E0000}"/>
    <cellStyle name="Migliaia [0] 6 11" xfId="3769" xr:uid="{00000000-0005-0000-0000-0000B80E0000}"/>
    <cellStyle name="Migliaia [0] 6 12" xfId="3770" xr:uid="{00000000-0005-0000-0000-0000B90E0000}"/>
    <cellStyle name="Migliaia [0] 6 13" xfId="3771" xr:uid="{00000000-0005-0000-0000-0000BA0E0000}"/>
    <cellStyle name="Migliaia [0] 6 2" xfId="3772" xr:uid="{00000000-0005-0000-0000-0000BB0E0000}"/>
    <cellStyle name="Migliaia [0] 6 2 2" xfId="3773" xr:uid="{00000000-0005-0000-0000-0000BC0E0000}"/>
    <cellStyle name="Migliaia [0] 6 2 2 2" xfId="3774" xr:uid="{00000000-0005-0000-0000-0000BD0E0000}"/>
    <cellStyle name="Migliaia [0] 6 2 2 2 2" xfId="3775" xr:uid="{00000000-0005-0000-0000-0000BE0E0000}"/>
    <cellStyle name="Migliaia [0] 6 2 2 3" xfId="3776" xr:uid="{00000000-0005-0000-0000-0000BF0E0000}"/>
    <cellStyle name="Migliaia [0] 6 2 3" xfId="3777" xr:uid="{00000000-0005-0000-0000-0000C00E0000}"/>
    <cellStyle name="Migliaia [0] 6 2 3 2" xfId="3778" xr:uid="{00000000-0005-0000-0000-0000C10E0000}"/>
    <cellStyle name="Migliaia [0] 6 2 4" xfId="3779" xr:uid="{00000000-0005-0000-0000-0000C20E0000}"/>
    <cellStyle name="Migliaia [0] 6 2 5" xfId="3780" xr:uid="{00000000-0005-0000-0000-0000C30E0000}"/>
    <cellStyle name="Migliaia [0] 6 2 6" xfId="3781" xr:uid="{00000000-0005-0000-0000-0000C40E0000}"/>
    <cellStyle name="Migliaia [0] 6 2 7" xfId="3782" xr:uid="{00000000-0005-0000-0000-0000C50E0000}"/>
    <cellStyle name="Migliaia [0] 6 3" xfId="3783" xr:uid="{00000000-0005-0000-0000-0000C60E0000}"/>
    <cellStyle name="Migliaia [0] 6 3 2" xfId="3784" xr:uid="{00000000-0005-0000-0000-0000C70E0000}"/>
    <cellStyle name="Migliaia [0] 6 3 2 2" xfId="3785" xr:uid="{00000000-0005-0000-0000-0000C80E0000}"/>
    <cellStyle name="Migliaia [0] 6 3 3" xfId="3786" xr:uid="{00000000-0005-0000-0000-0000C90E0000}"/>
    <cellStyle name="Migliaia [0] 6 3 4" xfId="3787" xr:uid="{00000000-0005-0000-0000-0000CA0E0000}"/>
    <cellStyle name="Migliaia [0] 6 4" xfId="3788" xr:uid="{00000000-0005-0000-0000-0000CB0E0000}"/>
    <cellStyle name="Migliaia [0] 6 4 2" xfId="3789" xr:uid="{00000000-0005-0000-0000-0000CC0E0000}"/>
    <cellStyle name="Migliaia [0] 6 4 2 2" xfId="3790" xr:uid="{00000000-0005-0000-0000-0000CD0E0000}"/>
    <cellStyle name="Migliaia [0] 6 4 3" xfId="3791" xr:uid="{00000000-0005-0000-0000-0000CE0E0000}"/>
    <cellStyle name="Migliaia [0] 6 5" xfId="3792" xr:uid="{00000000-0005-0000-0000-0000CF0E0000}"/>
    <cellStyle name="Migliaia [0] 6 5 2" xfId="3793" xr:uid="{00000000-0005-0000-0000-0000D00E0000}"/>
    <cellStyle name="Migliaia [0] 6 6" xfId="3794" xr:uid="{00000000-0005-0000-0000-0000D10E0000}"/>
    <cellStyle name="Migliaia [0] 6 6 2" xfId="3795" xr:uid="{00000000-0005-0000-0000-0000D20E0000}"/>
    <cellStyle name="Migliaia [0] 6 7" xfId="3796" xr:uid="{00000000-0005-0000-0000-0000D30E0000}"/>
    <cellStyle name="Migliaia [0] 6 8" xfId="3797" xr:uid="{00000000-0005-0000-0000-0000D40E0000}"/>
    <cellStyle name="Migliaia [0] 6 9" xfId="3798" xr:uid="{00000000-0005-0000-0000-0000D50E0000}"/>
    <cellStyle name="Migliaia [0] 7" xfId="3799" xr:uid="{00000000-0005-0000-0000-0000D60E0000}"/>
    <cellStyle name="Migliaia [0] 7 10" xfId="3800" xr:uid="{00000000-0005-0000-0000-0000D70E0000}"/>
    <cellStyle name="Migliaia [0] 7 11" xfId="3801" xr:uid="{00000000-0005-0000-0000-0000D80E0000}"/>
    <cellStyle name="Migliaia [0] 7 12" xfId="3802" xr:uid="{00000000-0005-0000-0000-0000D90E0000}"/>
    <cellStyle name="Migliaia [0] 7 13" xfId="3803" xr:uid="{00000000-0005-0000-0000-0000DA0E0000}"/>
    <cellStyle name="Migliaia [0] 7 2" xfId="3804" xr:uid="{00000000-0005-0000-0000-0000DB0E0000}"/>
    <cellStyle name="Migliaia [0] 7 2 2" xfId="3805" xr:uid="{00000000-0005-0000-0000-0000DC0E0000}"/>
    <cellStyle name="Migliaia [0] 7 2 2 2" xfId="3806" xr:uid="{00000000-0005-0000-0000-0000DD0E0000}"/>
    <cellStyle name="Migliaia [0] 7 2 2 2 2" xfId="3807" xr:uid="{00000000-0005-0000-0000-0000DE0E0000}"/>
    <cellStyle name="Migliaia [0] 7 2 2 3" xfId="3808" xr:uid="{00000000-0005-0000-0000-0000DF0E0000}"/>
    <cellStyle name="Migliaia [0] 7 2 3" xfId="3809" xr:uid="{00000000-0005-0000-0000-0000E00E0000}"/>
    <cellStyle name="Migliaia [0] 7 2 3 2" xfId="3810" xr:uid="{00000000-0005-0000-0000-0000E10E0000}"/>
    <cellStyle name="Migliaia [0] 7 2 4" xfId="3811" xr:uid="{00000000-0005-0000-0000-0000E20E0000}"/>
    <cellStyle name="Migliaia [0] 7 2 5" xfId="3812" xr:uid="{00000000-0005-0000-0000-0000E30E0000}"/>
    <cellStyle name="Migliaia [0] 7 2 6" xfId="3813" xr:uid="{00000000-0005-0000-0000-0000E40E0000}"/>
    <cellStyle name="Migliaia [0] 7 2 7" xfId="3814" xr:uid="{00000000-0005-0000-0000-0000E50E0000}"/>
    <cellStyle name="Migliaia [0] 7 3" xfId="3815" xr:uid="{00000000-0005-0000-0000-0000E60E0000}"/>
    <cellStyle name="Migliaia [0] 7 3 2" xfId="3816" xr:uid="{00000000-0005-0000-0000-0000E70E0000}"/>
    <cellStyle name="Migliaia [0] 7 3 2 2" xfId="3817" xr:uid="{00000000-0005-0000-0000-0000E80E0000}"/>
    <cellStyle name="Migliaia [0] 7 3 3" xfId="3818" xr:uid="{00000000-0005-0000-0000-0000E90E0000}"/>
    <cellStyle name="Migliaia [0] 7 3 4" xfId="3819" xr:uid="{00000000-0005-0000-0000-0000EA0E0000}"/>
    <cellStyle name="Migliaia [0] 7 4" xfId="3820" xr:uid="{00000000-0005-0000-0000-0000EB0E0000}"/>
    <cellStyle name="Migliaia [0] 7 4 2" xfId="3821" xr:uid="{00000000-0005-0000-0000-0000EC0E0000}"/>
    <cellStyle name="Migliaia [0] 7 4 2 2" xfId="3822" xr:uid="{00000000-0005-0000-0000-0000ED0E0000}"/>
    <cellStyle name="Migliaia [0] 7 4 3" xfId="3823" xr:uid="{00000000-0005-0000-0000-0000EE0E0000}"/>
    <cellStyle name="Migliaia [0] 7 5" xfId="3824" xr:uid="{00000000-0005-0000-0000-0000EF0E0000}"/>
    <cellStyle name="Migliaia [0] 7 5 2" xfId="3825" xr:uid="{00000000-0005-0000-0000-0000F00E0000}"/>
    <cellStyle name="Migliaia [0] 7 6" xfId="3826" xr:uid="{00000000-0005-0000-0000-0000F10E0000}"/>
    <cellStyle name="Migliaia [0] 7 6 2" xfId="3827" xr:uid="{00000000-0005-0000-0000-0000F20E0000}"/>
    <cellStyle name="Migliaia [0] 7 7" xfId="3828" xr:uid="{00000000-0005-0000-0000-0000F30E0000}"/>
    <cellStyle name="Migliaia [0] 7 8" xfId="3829" xr:uid="{00000000-0005-0000-0000-0000F40E0000}"/>
    <cellStyle name="Migliaia [0] 7 9" xfId="3830" xr:uid="{00000000-0005-0000-0000-0000F50E0000}"/>
    <cellStyle name="Migliaia [0] 8" xfId="3831" xr:uid="{00000000-0005-0000-0000-0000F60E0000}"/>
    <cellStyle name="Migliaia [0] 8 10" xfId="3832" xr:uid="{00000000-0005-0000-0000-0000F70E0000}"/>
    <cellStyle name="Migliaia [0] 8 11" xfId="3833" xr:uid="{00000000-0005-0000-0000-0000F80E0000}"/>
    <cellStyle name="Migliaia [0] 8 12" xfId="3834" xr:uid="{00000000-0005-0000-0000-0000F90E0000}"/>
    <cellStyle name="Migliaia [0] 8 13" xfId="3835" xr:uid="{00000000-0005-0000-0000-0000FA0E0000}"/>
    <cellStyle name="Migliaia [0] 8 2" xfId="3836" xr:uid="{00000000-0005-0000-0000-0000FB0E0000}"/>
    <cellStyle name="Migliaia [0] 8 2 2" xfId="3837" xr:uid="{00000000-0005-0000-0000-0000FC0E0000}"/>
    <cellStyle name="Migliaia [0] 8 2 2 2" xfId="3838" xr:uid="{00000000-0005-0000-0000-0000FD0E0000}"/>
    <cellStyle name="Migliaia [0] 8 2 2 2 2" xfId="3839" xr:uid="{00000000-0005-0000-0000-0000FE0E0000}"/>
    <cellStyle name="Migliaia [0] 8 2 2 3" xfId="3840" xr:uid="{00000000-0005-0000-0000-0000FF0E0000}"/>
    <cellStyle name="Migliaia [0] 8 2 3" xfId="3841" xr:uid="{00000000-0005-0000-0000-0000000F0000}"/>
    <cellStyle name="Migliaia [0] 8 2 3 2" xfId="3842" xr:uid="{00000000-0005-0000-0000-0000010F0000}"/>
    <cellStyle name="Migliaia [0] 8 2 4" xfId="3843" xr:uid="{00000000-0005-0000-0000-0000020F0000}"/>
    <cellStyle name="Migliaia [0] 8 2 5" xfId="3844" xr:uid="{00000000-0005-0000-0000-0000030F0000}"/>
    <cellStyle name="Migliaia [0] 8 2 6" xfId="3845" xr:uid="{00000000-0005-0000-0000-0000040F0000}"/>
    <cellStyle name="Migliaia [0] 8 2 7" xfId="3846" xr:uid="{00000000-0005-0000-0000-0000050F0000}"/>
    <cellStyle name="Migliaia [0] 8 3" xfId="3847" xr:uid="{00000000-0005-0000-0000-0000060F0000}"/>
    <cellStyle name="Migliaia [0] 8 3 2" xfId="3848" xr:uid="{00000000-0005-0000-0000-0000070F0000}"/>
    <cellStyle name="Migliaia [0] 8 3 2 2" xfId="3849" xr:uid="{00000000-0005-0000-0000-0000080F0000}"/>
    <cellStyle name="Migliaia [0] 8 3 3" xfId="3850" xr:uid="{00000000-0005-0000-0000-0000090F0000}"/>
    <cellStyle name="Migliaia [0] 8 3 4" xfId="3851" xr:uid="{00000000-0005-0000-0000-00000A0F0000}"/>
    <cellStyle name="Migliaia [0] 8 4" xfId="3852" xr:uid="{00000000-0005-0000-0000-00000B0F0000}"/>
    <cellStyle name="Migliaia [0] 8 4 2" xfId="3853" xr:uid="{00000000-0005-0000-0000-00000C0F0000}"/>
    <cellStyle name="Migliaia [0] 8 4 2 2" xfId="3854" xr:uid="{00000000-0005-0000-0000-00000D0F0000}"/>
    <cellStyle name="Migliaia [0] 8 4 3" xfId="3855" xr:uid="{00000000-0005-0000-0000-00000E0F0000}"/>
    <cellStyle name="Migliaia [0] 8 5" xfId="3856" xr:uid="{00000000-0005-0000-0000-00000F0F0000}"/>
    <cellStyle name="Migliaia [0] 8 5 2" xfId="3857" xr:uid="{00000000-0005-0000-0000-0000100F0000}"/>
    <cellStyle name="Migliaia [0] 8 6" xfId="3858" xr:uid="{00000000-0005-0000-0000-0000110F0000}"/>
    <cellStyle name="Migliaia [0] 8 6 2" xfId="3859" xr:uid="{00000000-0005-0000-0000-0000120F0000}"/>
    <cellStyle name="Migliaia [0] 8 7" xfId="3860" xr:uid="{00000000-0005-0000-0000-0000130F0000}"/>
    <cellStyle name="Migliaia [0] 8 8" xfId="3861" xr:uid="{00000000-0005-0000-0000-0000140F0000}"/>
    <cellStyle name="Migliaia [0] 8 9" xfId="3862" xr:uid="{00000000-0005-0000-0000-0000150F0000}"/>
    <cellStyle name="Migliaia [0] 9" xfId="3863" xr:uid="{00000000-0005-0000-0000-0000160F0000}"/>
    <cellStyle name="Migliaia [0] 9 10" xfId="3864" xr:uid="{00000000-0005-0000-0000-0000170F0000}"/>
    <cellStyle name="Migliaia [0] 9 11" xfId="3865" xr:uid="{00000000-0005-0000-0000-0000180F0000}"/>
    <cellStyle name="Migliaia [0] 9 12" xfId="3866" xr:uid="{00000000-0005-0000-0000-0000190F0000}"/>
    <cellStyle name="Migliaia [0] 9 13" xfId="3867" xr:uid="{00000000-0005-0000-0000-00001A0F0000}"/>
    <cellStyle name="Migliaia [0] 9 2" xfId="3868" xr:uid="{00000000-0005-0000-0000-00001B0F0000}"/>
    <cellStyle name="Migliaia [0] 9 2 2" xfId="3869" xr:uid="{00000000-0005-0000-0000-00001C0F0000}"/>
    <cellStyle name="Migliaia [0] 9 2 2 2" xfId="3870" xr:uid="{00000000-0005-0000-0000-00001D0F0000}"/>
    <cellStyle name="Migliaia [0] 9 2 2 2 2" xfId="3871" xr:uid="{00000000-0005-0000-0000-00001E0F0000}"/>
    <cellStyle name="Migliaia [0] 9 2 2 3" xfId="3872" xr:uid="{00000000-0005-0000-0000-00001F0F0000}"/>
    <cellStyle name="Migliaia [0] 9 2 3" xfId="3873" xr:uid="{00000000-0005-0000-0000-0000200F0000}"/>
    <cellStyle name="Migliaia [0] 9 2 3 2" xfId="3874" xr:uid="{00000000-0005-0000-0000-0000210F0000}"/>
    <cellStyle name="Migliaia [0] 9 2 4" xfId="3875" xr:uid="{00000000-0005-0000-0000-0000220F0000}"/>
    <cellStyle name="Migliaia [0] 9 2 5" xfId="3876" xr:uid="{00000000-0005-0000-0000-0000230F0000}"/>
    <cellStyle name="Migliaia [0] 9 2 6" xfId="3877" xr:uid="{00000000-0005-0000-0000-0000240F0000}"/>
    <cellStyle name="Migliaia [0] 9 2 7" xfId="3878" xr:uid="{00000000-0005-0000-0000-0000250F0000}"/>
    <cellStyle name="Migliaia [0] 9 3" xfId="3879" xr:uid="{00000000-0005-0000-0000-0000260F0000}"/>
    <cellStyle name="Migliaia [0] 9 3 2" xfId="3880" xr:uid="{00000000-0005-0000-0000-0000270F0000}"/>
    <cellStyle name="Migliaia [0] 9 3 2 2" xfId="3881" xr:uid="{00000000-0005-0000-0000-0000280F0000}"/>
    <cellStyle name="Migliaia [0] 9 3 3" xfId="3882" xr:uid="{00000000-0005-0000-0000-0000290F0000}"/>
    <cellStyle name="Migliaia [0] 9 3 4" xfId="3883" xr:uid="{00000000-0005-0000-0000-00002A0F0000}"/>
    <cellStyle name="Migliaia [0] 9 4" xfId="3884" xr:uid="{00000000-0005-0000-0000-00002B0F0000}"/>
    <cellStyle name="Migliaia [0] 9 4 2" xfId="3885" xr:uid="{00000000-0005-0000-0000-00002C0F0000}"/>
    <cellStyle name="Migliaia [0] 9 4 2 2" xfId="3886" xr:uid="{00000000-0005-0000-0000-00002D0F0000}"/>
    <cellStyle name="Migliaia [0] 9 4 3" xfId="3887" xr:uid="{00000000-0005-0000-0000-00002E0F0000}"/>
    <cellStyle name="Migliaia [0] 9 5" xfId="3888" xr:uid="{00000000-0005-0000-0000-00002F0F0000}"/>
    <cellStyle name="Migliaia [0] 9 5 2" xfId="3889" xr:uid="{00000000-0005-0000-0000-0000300F0000}"/>
    <cellStyle name="Migliaia [0] 9 6" xfId="3890" xr:uid="{00000000-0005-0000-0000-0000310F0000}"/>
    <cellStyle name="Migliaia [0] 9 6 2" xfId="3891" xr:uid="{00000000-0005-0000-0000-0000320F0000}"/>
    <cellStyle name="Migliaia [0] 9 7" xfId="3892" xr:uid="{00000000-0005-0000-0000-0000330F0000}"/>
    <cellStyle name="Migliaia [0] 9 8" xfId="3893" xr:uid="{00000000-0005-0000-0000-0000340F0000}"/>
    <cellStyle name="Migliaia [0] 9 9" xfId="3894" xr:uid="{00000000-0005-0000-0000-0000350F0000}"/>
    <cellStyle name="Migliaia 10" xfId="3895" xr:uid="{00000000-0005-0000-0000-0000360F0000}"/>
    <cellStyle name="Migliaia 10 10" xfId="3896" xr:uid="{00000000-0005-0000-0000-0000370F0000}"/>
    <cellStyle name="Migliaia 10 11" xfId="3897" xr:uid="{00000000-0005-0000-0000-0000380F0000}"/>
    <cellStyle name="Migliaia 10 12" xfId="3898" xr:uid="{00000000-0005-0000-0000-0000390F0000}"/>
    <cellStyle name="Migliaia 10 13" xfId="3899" xr:uid="{00000000-0005-0000-0000-00003A0F0000}"/>
    <cellStyle name="Migliaia 10 14" xfId="3900" xr:uid="{00000000-0005-0000-0000-00003B0F0000}"/>
    <cellStyle name="Migliaia 10 15" xfId="3901" xr:uid="{00000000-0005-0000-0000-00003C0F0000}"/>
    <cellStyle name="Migliaia 10 16" xfId="3902" xr:uid="{00000000-0005-0000-0000-00003D0F0000}"/>
    <cellStyle name="Migliaia 10 2" xfId="3903" xr:uid="{00000000-0005-0000-0000-00003E0F0000}"/>
    <cellStyle name="Migliaia 10 2 10" xfId="3904" xr:uid="{00000000-0005-0000-0000-00003F0F0000}"/>
    <cellStyle name="Migliaia 10 2 11" xfId="3905" xr:uid="{00000000-0005-0000-0000-0000400F0000}"/>
    <cellStyle name="Migliaia 10 2 2" xfId="3906" xr:uid="{00000000-0005-0000-0000-0000410F0000}"/>
    <cellStyle name="Migliaia 10 2 2 10" xfId="3907" xr:uid="{00000000-0005-0000-0000-0000420F0000}"/>
    <cellStyle name="Migliaia 10 2 2 2" xfId="3908" xr:uid="{00000000-0005-0000-0000-0000430F0000}"/>
    <cellStyle name="Migliaia 10 2 2 2 2" xfId="3909" xr:uid="{00000000-0005-0000-0000-0000440F0000}"/>
    <cellStyle name="Migliaia 10 2 2 2 2 2" xfId="3910" xr:uid="{00000000-0005-0000-0000-0000450F0000}"/>
    <cellStyle name="Migliaia 10 2 2 2 3" xfId="3911" xr:uid="{00000000-0005-0000-0000-0000460F0000}"/>
    <cellStyle name="Migliaia 10 2 2 3" xfId="3912" xr:uid="{00000000-0005-0000-0000-0000470F0000}"/>
    <cellStyle name="Migliaia 10 2 2 3 2" xfId="3913" xr:uid="{00000000-0005-0000-0000-0000480F0000}"/>
    <cellStyle name="Migliaia 10 2 2 4" xfId="3914" xr:uid="{00000000-0005-0000-0000-0000490F0000}"/>
    <cellStyle name="Migliaia 10 2 2 5" xfId="3915" xr:uid="{00000000-0005-0000-0000-00004A0F0000}"/>
    <cellStyle name="Migliaia 10 2 2 6" xfId="3916" xr:uid="{00000000-0005-0000-0000-00004B0F0000}"/>
    <cellStyle name="Migliaia 10 2 2 7" xfId="3917" xr:uid="{00000000-0005-0000-0000-00004C0F0000}"/>
    <cellStyle name="Migliaia 10 2 2 8" xfId="3918" xr:uid="{00000000-0005-0000-0000-00004D0F0000}"/>
    <cellStyle name="Migliaia 10 2 2 9" xfId="3919" xr:uid="{00000000-0005-0000-0000-00004E0F0000}"/>
    <cellStyle name="Migliaia 10 2 3" xfId="3920" xr:uid="{00000000-0005-0000-0000-00004F0F0000}"/>
    <cellStyle name="Migliaia 10 2 3 2" xfId="3921" xr:uid="{00000000-0005-0000-0000-0000500F0000}"/>
    <cellStyle name="Migliaia 10 2 3 2 2" xfId="3922" xr:uid="{00000000-0005-0000-0000-0000510F0000}"/>
    <cellStyle name="Migliaia 10 2 3 3" xfId="3923" xr:uid="{00000000-0005-0000-0000-0000520F0000}"/>
    <cellStyle name="Migliaia 10 2 3 4" xfId="3924" xr:uid="{00000000-0005-0000-0000-0000530F0000}"/>
    <cellStyle name="Migliaia 10 2 4" xfId="3925" xr:uid="{00000000-0005-0000-0000-0000540F0000}"/>
    <cellStyle name="Migliaia 10 2 4 2" xfId="3926" xr:uid="{00000000-0005-0000-0000-0000550F0000}"/>
    <cellStyle name="Migliaia 10 2 5" xfId="3927" xr:uid="{00000000-0005-0000-0000-0000560F0000}"/>
    <cellStyle name="Migliaia 10 2 6" xfId="3928" xr:uid="{00000000-0005-0000-0000-0000570F0000}"/>
    <cellStyle name="Migliaia 10 2 7" xfId="3929" xr:uid="{00000000-0005-0000-0000-0000580F0000}"/>
    <cellStyle name="Migliaia 10 2 8" xfId="3930" xr:uid="{00000000-0005-0000-0000-0000590F0000}"/>
    <cellStyle name="Migliaia 10 2 9" xfId="3931" xr:uid="{00000000-0005-0000-0000-00005A0F0000}"/>
    <cellStyle name="Migliaia 10 3" xfId="3932" xr:uid="{00000000-0005-0000-0000-00005B0F0000}"/>
    <cellStyle name="Migliaia 10 3 10" xfId="3933" xr:uid="{00000000-0005-0000-0000-00005C0F0000}"/>
    <cellStyle name="Migliaia 10 3 11" xfId="3934" xr:uid="{00000000-0005-0000-0000-00005D0F0000}"/>
    <cellStyle name="Migliaia 10 3 12" xfId="3935" xr:uid="{00000000-0005-0000-0000-00005E0F0000}"/>
    <cellStyle name="Migliaia 10 3 13" xfId="3936" xr:uid="{00000000-0005-0000-0000-00005F0F0000}"/>
    <cellStyle name="Migliaia 10 3 2" xfId="3937" xr:uid="{00000000-0005-0000-0000-0000600F0000}"/>
    <cellStyle name="Migliaia 10 3 2 10" xfId="3938" xr:uid="{00000000-0005-0000-0000-0000610F0000}"/>
    <cellStyle name="Migliaia 10 3 2 2" xfId="3939" xr:uid="{00000000-0005-0000-0000-0000620F0000}"/>
    <cellStyle name="Migliaia 10 3 2 2 2" xfId="3940" xr:uid="{00000000-0005-0000-0000-0000630F0000}"/>
    <cellStyle name="Migliaia 10 3 2 2 2 2" xfId="3941" xr:uid="{00000000-0005-0000-0000-0000640F0000}"/>
    <cellStyle name="Migliaia 10 3 2 2 3" xfId="3942" xr:uid="{00000000-0005-0000-0000-0000650F0000}"/>
    <cellStyle name="Migliaia 10 3 2 2 4" xfId="3943" xr:uid="{00000000-0005-0000-0000-0000660F0000}"/>
    <cellStyle name="Migliaia 10 3 2 3" xfId="3944" xr:uid="{00000000-0005-0000-0000-0000670F0000}"/>
    <cellStyle name="Migliaia 10 3 2 3 2" xfId="3945" xr:uid="{00000000-0005-0000-0000-0000680F0000}"/>
    <cellStyle name="Migliaia 10 3 2 4" xfId="3946" xr:uid="{00000000-0005-0000-0000-0000690F0000}"/>
    <cellStyle name="Migliaia 10 3 2 5" xfId="3947" xr:uid="{00000000-0005-0000-0000-00006A0F0000}"/>
    <cellStyle name="Migliaia 10 3 2 6" xfId="3948" xr:uid="{00000000-0005-0000-0000-00006B0F0000}"/>
    <cellStyle name="Migliaia 10 3 2 7" xfId="3949" xr:uid="{00000000-0005-0000-0000-00006C0F0000}"/>
    <cellStyle name="Migliaia 10 3 2 8" xfId="3950" xr:uid="{00000000-0005-0000-0000-00006D0F0000}"/>
    <cellStyle name="Migliaia 10 3 2 9" xfId="3951" xr:uid="{00000000-0005-0000-0000-00006E0F0000}"/>
    <cellStyle name="Migliaia 10 3 3" xfId="3952" xr:uid="{00000000-0005-0000-0000-00006F0F0000}"/>
    <cellStyle name="Migliaia 10 3 3 2" xfId="3953" xr:uid="{00000000-0005-0000-0000-0000700F0000}"/>
    <cellStyle name="Migliaia 10 3 3 2 2" xfId="3954" xr:uid="{00000000-0005-0000-0000-0000710F0000}"/>
    <cellStyle name="Migliaia 10 3 3 2 2 2" xfId="3955" xr:uid="{00000000-0005-0000-0000-0000720F0000}"/>
    <cellStyle name="Migliaia 10 3 3 2 2 2 2" xfId="3956" xr:uid="{00000000-0005-0000-0000-0000730F0000}"/>
    <cellStyle name="Migliaia 10 3 3 2 2 3" xfId="3957" xr:uid="{00000000-0005-0000-0000-0000740F0000}"/>
    <cellStyle name="Migliaia 10 3 3 2 3" xfId="3958" xr:uid="{00000000-0005-0000-0000-0000750F0000}"/>
    <cellStyle name="Migliaia 10 3 3 2 3 2" xfId="3959" xr:uid="{00000000-0005-0000-0000-0000760F0000}"/>
    <cellStyle name="Migliaia 10 3 3 2 4" xfId="3960" xr:uid="{00000000-0005-0000-0000-0000770F0000}"/>
    <cellStyle name="Migliaia 10 3 3 2 5" xfId="3961" xr:uid="{00000000-0005-0000-0000-0000780F0000}"/>
    <cellStyle name="Migliaia 10 3 3 2 6" xfId="3962" xr:uid="{00000000-0005-0000-0000-0000790F0000}"/>
    <cellStyle name="Migliaia 10 3 3 3" xfId="3963" xr:uid="{00000000-0005-0000-0000-00007A0F0000}"/>
    <cellStyle name="Migliaia 10 3 3 3 2" xfId="3964" xr:uid="{00000000-0005-0000-0000-00007B0F0000}"/>
    <cellStyle name="Migliaia 10 3 3 3 2 2" xfId="3965" xr:uid="{00000000-0005-0000-0000-00007C0F0000}"/>
    <cellStyle name="Migliaia 10 3 3 3 3" xfId="3966" xr:uid="{00000000-0005-0000-0000-00007D0F0000}"/>
    <cellStyle name="Migliaia 10 3 3 4" xfId="3967" xr:uid="{00000000-0005-0000-0000-00007E0F0000}"/>
    <cellStyle name="Migliaia 10 3 3 4 2" xfId="3968" xr:uid="{00000000-0005-0000-0000-00007F0F0000}"/>
    <cellStyle name="Migliaia 10 3 3 5" xfId="3969" xr:uid="{00000000-0005-0000-0000-0000800F0000}"/>
    <cellStyle name="Migliaia 10 3 3 6" xfId="3970" xr:uid="{00000000-0005-0000-0000-0000810F0000}"/>
    <cellStyle name="Migliaia 10 3 3 7" xfId="3971" xr:uid="{00000000-0005-0000-0000-0000820F0000}"/>
    <cellStyle name="Migliaia 10 3 3 8" xfId="3972" xr:uid="{00000000-0005-0000-0000-0000830F0000}"/>
    <cellStyle name="Migliaia 10 3 4" xfId="3973" xr:uid="{00000000-0005-0000-0000-0000840F0000}"/>
    <cellStyle name="Migliaia 10 3 4 2" xfId="3974" xr:uid="{00000000-0005-0000-0000-0000850F0000}"/>
    <cellStyle name="Migliaia 10 3 4 2 2" xfId="3975" xr:uid="{00000000-0005-0000-0000-0000860F0000}"/>
    <cellStyle name="Migliaia 10 3 4 2 2 2" xfId="3976" xr:uid="{00000000-0005-0000-0000-0000870F0000}"/>
    <cellStyle name="Migliaia 10 3 4 2 3" xfId="3977" xr:uid="{00000000-0005-0000-0000-0000880F0000}"/>
    <cellStyle name="Migliaia 10 3 4 3" xfId="3978" xr:uid="{00000000-0005-0000-0000-0000890F0000}"/>
    <cellStyle name="Migliaia 10 3 4 3 2" xfId="3979" xr:uid="{00000000-0005-0000-0000-00008A0F0000}"/>
    <cellStyle name="Migliaia 10 3 4 4" xfId="3980" xr:uid="{00000000-0005-0000-0000-00008B0F0000}"/>
    <cellStyle name="Migliaia 10 3 4 5" xfId="3981" xr:uid="{00000000-0005-0000-0000-00008C0F0000}"/>
    <cellStyle name="Migliaia 10 3 4 6" xfId="3982" xr:uid="{00000000-0005-0000-0000-00008D0F0000}"/>
    <cellStyle name="Migliaia 10 3 5" xfId="3983" xr:uid="{00000000-0005-0000-0000-00008E0F0000}"/>
    <cellStyle name="Migliaia 10 3 5 2" xfId="3984" xr:uid="{00000000-0005-0000-0000-00008F0F0000}"/>
    <cellStyle name="Migliaia 10 3 5 2 2" xfId="3985" xr:uid="{00000000-0005-0000-0000-0000900F0000}"/>
    <cellStyle name="Migliaia 10 3 5 3" xfId="3986" xr:uid="{00000000-0005-0000-0000-0000910F0000}"/>
    <cellStyle name="Migliaia 10 3 6" xfId="3987" xr:uid="{00000000-0005-0000-0000-0000920F0000}"/>
    <cellStyle name="Migliaia 10 3 6 2" xfId="3988" xr:uid="{00000000-0005-0000-0000-0000930F0000}"/>
    <cellStyle name="Migliaia 10 3 7" xfId="3989" xr:uid="{00000000-0005-0000-0000-0000940F0000}"/>
    <cellStyle name="Migliaia 10 3 8" xfId="3990" xr:uid="{00000000-0005-0000-0000-0000950F0000}"/>
    <cellStyle name="Migliaia 10 3 9" xfId="3991" xr:uid="{00000000-0005-0000-0000-0000960F0000}"/>
    <cellStyle name="Migliaia 10 4" xfId="3992" xr:uid="{00000000-0005-0000-0000-0000970F0000}"/>
    <cellStyle name="Migliaia 10 4 2" xfId="3993" xr:uid="{00000000-0005-0000-0000-0000980F0000}"/>
    <cellStyle name="Migliaia 10 4 2 2" xfId="3994" xr:uid="{00000000-0005-0000-0000-0000990F0000}"/>
    <cellStyle name="Migliaia 10 4 2 2 2" xfId="3995" xr:uid="{00000000-0005-0000-0000-00009A0F0000}"/>
    <cellStyle name="Migliaia 10 4 2 2 2 2" xfId="3996" xr:uid="{00000000-0005-0000-0000-00009B0F0000}"/>
    <cellStyle name="Migliaia 10 4 2 2 2 2 2" xfId="3997" xr:uid="{00000000-0005-0000-0000-00009C0F0000}"/>
    <cellStyle name="Migliaia 10 4 2 2 2 3" xfId="3998" xr:uid="{00000000-0005-0000-0000-00009D0F0000}"/>
    <cellStyle name="Migliaia 10 4 2 2 3" xfId="3999" xr:uid="{00000000-0005-0000-0000-00009E0F0000}"/>
    <cellStyle name="Migliaia 10 4 2 2 3 2" xfId="4000" xr:uid="{00000000-0005-0000-0000-00009F0F0000}"/>
    <cellStyle name="Migliaia 10 4 2 2 4" xfId="4001" xr:uid="{00000000-0005-0000-0000-0000A00F0000}"/>
    <cellStyle name="Migliaia 10 4 2 2 5" xfId="4002" xr:uid="{00000000-0005-0000-0000-0000A10F0000}"/>
    <cellStyle name="Migliaia 10 4 2 2 6" xfId="4003" xr:uid="{00000000-0005-0000-0000-0000A20F0000}"/>
    <cellStyle name="Migliaia 10 4 2 3" xfId="4004" xr:uid="{00000000-0005-0000-0000-0000A30F0000}"/>
    <cellStyle name="Migliaia 10 4 2 3 2" xfId="4005" xr:uid="{00000000-0005-0000-0000-0000A40F0000}"/>
    <cellStyle name="Migliaia 10 4 2 3 2 2" xfId="4006" xr:uid="{00000000-0005-0000-0000-0000A50F0000}"/>
    <cellStyle name="Migliaia 10 4 2 3 3" xfId="4007" xr:uid="{00000000-0005-0000-0000-0000A60F0000}"/>
    <cellStyle name="Migliaia 10 4 2 4" xfId="4008" xr:uid="{00000000-0005-0000-0000-0000A70F0000}"/>
    <cellStyle name="Migliaia 10 4 2 4 2" xfId="4009" xr:uid="{00000000-0005-0000-0000-0000A80F0000}"/>
    <cellStyle name="Migliaia 10 4 2 5" xfId="4010" xr:uid="{00000000-0005-0000-0000-0000A90F0000}"/>
    <cellStyle name="Migliaia 10 4 2 6" xfId="4011" xr:uid="{00000000-0005-0000-0000-0000AA0F0000}"/>
    <cellStyle name="Migliaia 10 4 2 7" xfId="4012" xr:uid="{00000000-0005-0000-0000-0000AB0F0000}"/>
    <cellStyle name="Migliaia 10 4 3" xfId="4013" xr:uid="{00000000-0005-0000-0000-0000AC0F0000}"/>
    <cellStyle name="Migliaia 10 4 3 2" xfId="4014" xr:uid="{00000000-0005-0000-0000-0000AD0F0000}"/>
    <cellStyle name="Migliaia 10 4 3 2 2" xfId="4015" xr:uid="{00000000-0005-0000-0000-0000AE0F0000}"/>
    <cellStyle name="Migliaia 10 4 3 2 2 2" xfId="4016" xr:uid="{00000000-0005-0000-0000-0000AF0F0000}"/>
    <cellStyle name="Migliaia 10 4 3 2 3" xfId="4017" xr:uid="{00000000-0005-0000-0000-0000B00F0000}"/>
    <cellStyle name="Migliaia 10 4 3 3" xfId="4018" xr:uid="{00000000-0005-0000-0000-0000B10F0000}"/>
    <cellStyle name="Migliaia 10 4 3 3 2" xfId="4019" xr:uid="{00000000-0005-0000-0000-0000B20F0000}"/>
    <cellStyle name="Migliaia 10 4 3 4" xfId="4020" xr:uid="{00000000-0005-0000-0000-0000B30F0000}"/>
    <cellStyle name="Migliaia 10 4 3 5" xfId="4021" xr:uid="{00000000-0005-0000-0000-0000B40F0000}"/>
    <cellStyle name="Migliaia 10 4 3 6" xfId="4022" xr:uid="{00000000-0005-0000-0000-0000B50F0000}"/>
    <cellStyle name="Migliaia 10 4 4" xfId="4023" xr:uid="{00000000-0005-0000-0000-0000B60F0000}"/>
    <cellStyle name="Migliaia 10 4 4 2" xfId="4024" xr:uid="{00000000-0005-0000-0000-0000B70F0000}"/>
    <cellStyle name="Migliaia 10 4 4 2 2" xfId="4025" xr:uid="{00000000-0005-0000-0000-0000B80F0000}"/>
    <cellStyle name="Migliaia 10 4 4 3" xfId="4026" xr:uid="{00000000-0005-0000-0000-0000B90F0000}"/>
    <cellStyle name="Migliaia 10 4 5" xfId="4027" xr:uid="{00000000-0005-0000-0000-0000BA0F0000}"/>
    <cellStyle name="Migliaia 10 4 5 2" xfId="4028" xr:uid="{00000000-0005-0000-0000-0000BB0F0000}"/>
    <cellStyle name="Migliaia 10 4 6" xfId="4029" xr:uid="{00000000-0005-0000-0000-0000BC0F0000}"/>
    <cellStyle name="Migliaia 10 4 7" xfId="4030" xr:uid="{00000000-0005-0000-0000-0000BD0F0000}"/>
    <cellStyle name="Migliaia 10 4 8" xfId="4031" xr:uid="{00000000-0005-0000-0000-0000BE0F0000}"/>
    <cellStyle name="Migliaia 10 4 9" xfId="4032" xr:uid="{00000000-0005-0000-0000-0000BF0F0000}"/>
    <cellStyle name="Migliaia 10 5" xfId="4033" xr:uid="{00000000-0005-0000-0000-0000C00F0000}"/>
    <cellStyle name="Migliaia 10 5 2" xfId="4034" xr:uid="{00000000-0005-0000-0000-0000C10F0000}"/>
    <cellStyle name="Migliaia 10 5 2 2" xfId="4035" xr:uid="{00000000-0005-0000-0000-0000C20F0000}"/>
    <cellStyle name="Migliaia 10 5 2 2 2" xfId="4036" xr:uid="{00000000-0005-0000-0000-0000C30F0000}"/>
    <cellStyle name="Migliaia 10 5 2 3" xfId="4037" xr:uid="{00000000-0005-0000-0000-0000C40F0000}"/>
    <cellStyle name="Migliaia 10 5 3" xfId="4038" xr:uid="{00000000-0005-0000-0000-0000C50F0000}"/>
    <cellStyle name="Migliaia 10 5 3 2" xfId="4039" xr:uid="{00000000-0005-0000-0000-0000C60F0000}"/>
    <cellStyle name="Migliaia 10 5 4" xfId="4040" xr:uid="{00000000-0005-0000-0000-0000C70F0000}"/>
    <cellStyle name="Migliaia 10 5 5" xfId="4041" xr:uid="{00000000-0005-0000-0000-0000C80F0000}"/>
    <cellStyle name="Migliaia 10 5 6" xfId="4042" xr:uid="{00000000-0005-0000-0000-0000C90F0000}"/>
    <cellStyle name="Migliaia 10 5 7" xfId="4043" xr:uid="{00000000-0005-0000-0000-0000CA0F0000}"/>
    <cellStyle name="Migliaia 10 5 8" xfId="18025" xr:uid="{00000000-0005-0000-0000-0000CB0F0000}"/>
    <cellStyle name="Migliaia 10 6" xfId="4044" xr:uid="{00000000-0005-0000-0000-0000CC0F0000}"/>
    <cellStyle name="Migliaia 10 6 2" xfId="4045" xr:uid="{00000000-0005-0000-0000-0000CD0F0000}"/>
    <cellStyle name="Migliaia 10 6 2 2" xfId="4046" xr:uid="{00000000-0005-0000-0000-0000CE0F0000}"/>
    <cellStyle name="Migliaia 10 6 3" xfId="4047" xr:uid="{00000000-0005-0000-0000-0000CF0F0000}"/>
    <cellStyle name="Migliaia 10 6 4" xfId="4048" xr:uid="{00000000-0005-0000-0000-0000D00F0000}"/>
    <cellStyle name="Migliaia 10 6 5" xfId="4049" xr:uid="{00000000-0005-0000-0000-0000D10F0000}"/>
    <cellStyle name="Migliaia 10 7" xfId="4050" xr:uid="{00000000-0005-0000-0000-0000D20F0000}"/>
    <cellStyle name="Migliaia 10 7 2" xfId="4051" xr:uid="{00000000-0005-0000-0000-0000D30F0000}"/>
    <cellStyle name="Migliaia 10 7 2 2" xfId="4052" xr:uid="{00000000-0005-0000-0000-0000D40F0000}"/>
    <cellStyle name="Migliaia 10 7 3" xfId="4053" xr:uid="{00000000-0005-0000-0000-0000D50F0000}"/>
    <cellStyle name="Migliaia 10 7 4" xfId="4054" xr:uid="{00000000-0005-0000-0000-0000D60F0000}"/>
    <cellStyle name="Migliaia 10 7 5" xfId="4055" xr:uid="{00000000-0005-0000-0000-0000D70F0000}"/>
    <cellStyle name="Migliaia 10 8" xfId="4056" xr:uid="{00000000-0005-0000-0000-0000D80F0000}"/>
    <cellStyle name="Migliaia 10 8 2" xfId="4057" xr:uid="{00000000-0005-0000-0000-0000D90F0000}"/>
    <cellStyle name="Migliaia 10 9" xfId="4058" xr:uid="{00000000-0005-0000-0000-0000DA0F0000}"/>
    <cellStyle name="Migliaia 10 9 2" xfId="4059" xr:uid="{00000000-0005-0000-0000-0000DB0F0000}"/>
    <cellStyle name="Migliaia 11" xfId="4060" xr:uid="{00000000-0005-0000-0000-0000DC0F0000}"/>
    <cellStyle name="Migliaia 11 10" xfId="4061" xr:uid="{00000000-0005-0000-0000-0000DD0F0000}"/>
    <cellStyle name="Migliaia 11 11" xfId="4062" xr:uid="{00000000-0005-0000-0000-0000DE0F0000}"/>
    <cellStyle name="Migliaia 11 12" xfId="4063" xr:uid="{00000000-0005-0000-0000-0000DF0F0000}"/>
    <cellStyle name="Migliaia 11 13" xfId="4064" xr:uid="{00000000-0005-0000-0000-0000E00F0000}"/>
    <cellStyle name="Migliaia 11 14" xfId="4065" xr:uid="{00000000-0005-0000-0000-0000E10F0000}"/>
    <cellStyle name="Migliaia 11 15" xfId="4066" xr:uid="{00000000-0005-0000-0000-0000E20F0000}"/>
    <cellStyle name="Migliaia 11 16" xfId="4067" xr:uid="{00000000-0005-0000-0000-0000E30F0000}"/>
    <cellStyle name="Migliaia 11 17" xfId="18026" xr:uid="{00000000-0005-0000-0000-0000E40F0000}"/>
    <cellStyle name="Migliaia 11 2" xfId="4068" xr:uid="{00000000-0005-0000-0000-0000E50F0000}"/>
    <cellStyle name="Migliaia 11 2 10" xfId="4069" xr:uid="{00000000-0005-0000-0000-0000E60F0000}"/>
    <cellStyle name="Migliaia 11 2 11" xfId="4070" xr:uid="{00000000-0005-0000-0000-0000E70F0000}"/>
    <cellStyle name="Migliaia 11 2 12" xfId="18027" xr:uid="{00000000-0005-0000-0000-0000E80F0000}"/>
    <cellStyle name="Migliaia 11 2 2" xfId="4071" xr:uid="{00000000-0005-0000-0000-0000E90F0000}"/>
    <cellStyle name="Migliaia 11 2 2 10" xfId="4072" xr:uid="{00000000-0005-0000-0000-0000EA0F0000}"/>
    <cellStyle name="Migliaia 11 2 2 2" xfId="4073" xr:uid="{00000000-0005-0000-0000-0000EB0F0000}"/>
    <cellStyle name="Migliaia 11 2 2 2 2" xfId="4074" xr:uid="{00000000-0005-0000-0000-0000EC0F0000}"/>
    <cellStyle name="Migliaia 11 2 2 2 2 2" xfId="4075" xr:uid="{00000000-0005-0000-0000-0000ED0F0000}"/>
    <cellStyle name="Migliaia 11 2 2 2 3" xfId="4076" xr:uid="{00000000-0005-0000-0000-0000EE0F0000}"/>
    <cellStyle name="Migliaia 11 2 2 3" xfId="4077" xr:uid="{00000000-0005-0000-0000-0000EF0F0000}"/>
    <cellStyle name="Migliaia 11 2 2 3 2" xfId="4078" xr:uid="{00000000-0005-0000-0000-0000F00F0000}"/>
    <cellStyle name="Migliaia 11 2 2 4" xfId="4079" xr:uid="{00000000-0005-0000-0000-0000F10F0000}"/>
    <cellStyle name="Migliaia 11 2 2 5" xfId="4080" xr:uid="{00000000-0005-0000-0000-0000F20F0000}"/>
    <cellStyle name="Migliaia 11 2 2 6" xfId="4081" xr:uid="{00000000-0005-0000-0000-0000F30F0000}"/>
    <cellStyle name="Migliaia 11 2 2 7" xfId="4082" xr:uid="{00000000-0005-0000-0000-0000F40F0000}"/>
    <cellStyle name="Migliaia 11 2 2 8" xfId="4083" xr:uid="{00000000-0005-0000-0000-0000F50F0000}"/>
    <cellStyle name="Migliaia 11 2 2 9" xfId="4084" xr:uid="{00000000-0005-0000-0000-0000F60F0000}"/>
    <cellStyle name="Migliaia 11 2 3" xfId="4085" xr:uid="{00000000-0005-0000-0000-0000F70F0000}"/>
    <cellStyle name="Migliaia 11 2 3 2" xfId="4086" xr:uid="{00000000-0005-0000-0000-0000F80F0000}"/>
    <cellStyle name="Migliaia 11 2 3 2 2" xfId="4087" xr:uid="{00000000-0005-0000-0000-0000F90F0000}"/>
    <cellStyle name="Migliaia 11 2 3 3" xfId="4088" xr:uid="{00000000-0005-0000-0000-0000FA0F0000}"/>
    <cellStyle name="Migliaia 11 2 3 4" xfId="4089" xr:uid="{00000000-0005-0000-0000-0000FB0F0000}"/>
    <cellStyle name="Migliaia 11 2 4" xfId="4090" xr:uid="{00000000-0005-0000-0000-0000FC0F0000}"/>
    <cellStyle name="Migliaia 11 2 4 2" xfId="4091" xr:uid="{00000000-0005-0000-0000-0000FD0F0000}"/>
    <cellStyle name="Migliaia 11 2 5" xfId="4092" xr:uid="{00000000-0005-0000-0000-0000FE0F0000}"/>
    <cellStyle name="Migliaia 11 2 6" xfId="4093" xr:uid="{00000000-0005-0000-0000-0000FF0F0000}"/>
    <cellStyle name="Migliaia 11 2 7" xfId="4094" xr:uid="{00000000-0005-0000-0000-000000100000}"/>
    <cellStyle name="Migliaia 11 2 8" xfId="4095" xr:uid="{00000000-0005-0000-0000-000001100000}"/>
    <cellStyle name="Migliaia 11 2 9" xfId="4096" xr:uid="{00000000-0005-0000-0000-000002100000}"/>
    <cellStyle name="Migliaia 11 3" xfId="4097" xr:uid="{00000000-0005-0000-0000-000003100000}"/>
    <cellStyle name="Migliaia 11 3 10" xfId="4098" xr:uid="{00000000-0005-0000-0000-000004100000}"/>
    <cellStyle name="Migliaia 11 3 11" xfId="4099" xr:uid="{00000000-0005-0000-0000-000005100000}"/>
    <cellStyle name="Migliaia 11 3 12" xfId="4100" xr:uid="{00000000-0005-0000-0000-000006100000}"/>
    <cellStyle name="Migliaia 11 3 13" xfId="4101" xr:uid="{00000000-0005-0000-0000-000007100000}"/>
    <cellStyle name="Migliaia 11 3 14" xfId="18028" xr:uid="{00000000-0005-0000-0000-000008100000}"/>
    <cellStyle name="Migliaia 11 3 2" xfId="4102" xr:uid="{00000000-0005-0000-0000-000009100000}"/>
    <cellStyle name="Migliaia 11 3 2 10" xfId="4103" xr:uid="{00000000-0005-0000-0000-00000A100000}"/>
    <cellStyle name="Migliaia 11 3 2 11" xfId="18029" xr:uid="{00000000-0005-0000-0000-00000B100000}"/>
    <cellStyle name="Migliaia 11 3 2 2" xfId="4104" xr:uid="{00000000-0005-0000-0000-00000C100000}"/>
    <cellStyle name="Migliaia 11 3 2 2 2" xfId="4105" xr:uid="{00000000-0005-0000-0000-00000D100000}"/>
    <cellStyle name="Migliaia 11 3 2 2 2 2" xfId="4106" xr:uid="{00000000-0005-0000-0000-00000E100000}"/>
    <cellStyle name="Migliaia 11 3 2 2 3" xfId="4107" xr:uid="{00000000-0005-0000-0000-00000F100000}"/>
    <cellStyle name="Migliaia 11 3 2 2 4" xfId="4108" xr:uid="{00000000-0005-0000-0000-000010100000}"/>
    <cellStyle name="Migliaia 11 3 2 3" xfId="4109" xr:uid="{00000000-0005-0000-0000-000011100000}"/>
    <cellStyle name="Migliaia 11 3 2 3 2" xfId="4110" xr:uid="{00000000-0005-0000-0000-000012100000}"/>
    <cellStyle name="Migliaia 11 3 2 4" xfId="4111" xr:uid="{00000000-0005-0000-0000-000013100000}"/>
    <cellStyle name="Migliaia 11 3 2 5" xfId="4112" xr:uid="{00000000-0005-0000-0000-000014100000}"/>
    <cellStyle name="Migliaia 11 3 2 6" xfId="4113" xr:uid="{00000000-0005-0000-0000-000015100000}"/>
    <cellStyle name="Migliaia 11 3 2 7" xfId="4114" xr:uid="{00000000-0005-0000-0000-000016100000}"/>
    <cellStyle name="Migliaia 11 3 2 8" xfId="4115" xr:uid="{00000000-0005-0000-0000-000017100000}"/>
    <cellStyle name="Migliaia 11 3 2 9" xfId="4116" xr:uid="{00000000-0005-0000-0000-000018100000}"/>
    <cellStyle name="Migliaia 11 3 3" xfId="4117" xr:uid="{00000000-0005-0000-0000-000019100000}"/>
    <cellStyle name="Migliaia 11 3 3 2" xfId="4118" xr:uid="{00000000-0005-0000-0000-00001A100000}"/>
    <cellStyle name="Migliaia 11 3 3 2 2" xfId="4119" xr:uid="{00000000-0005-0000-0000-00001B100000}"/>
    <cellStyle name="Migliaia 11 3 3 2 2 2" xfId="4120" xr:uid="{00000000-0005-0000-0000-00001C100000}"/>
    <cellStyle name="Migliaia 11 3 3 2 2 2 2" xfId="4121" xr:uid="{00000000-0005-0000-0000-00001D100000}"/>
    <cellStyle name="Migliaia 11 3 3 2 2 3" xfId="4122" xr:uid="{00000000-0005-0000-0000-00001E100000}"/>
    <cellStyle name="Migliaia 11 3 3 2 3" xfId="4123" xr:uid="{00000000-0005-0000-0000-00001F100000}"/>
    <cellStyle name="Migliaia 11 3 3 2 3 2" xfId="4124" xr:uid="{00000000-0005-0000-0000-000020100000}"/>
    <cellStyle name="Migliaia 11 3 3 2 4" xfId="4125" xr:uid="{00000000-0005-0000-0000-000021100000}"/>
    <cellStyle name="Migliaia 11 3 3 2 5" xfId="4126" xr:uid="{00000000-0005-0000-0000-000022100000}"/>
    <cellStyle name="Migliaia 11 3 3 2 6" xfId="4127" xr:uid="{00000000-0005-0000-0000-000023100000}"/>
    <cellStyle name="Migliaia 11 3 3 3" xfId="4128" xr:uid="{00000000-0005-0000-0000-000024100000}"/>
    <cellStyle name="Migliaia 11 3 3 3 2" xfId="4129" xr:uid="{00000000-0005-0000-0000-000025100000}"/>
    <cellStyle name="Migliaia 11 3 3 3 2 2" xfId="4130" xr:uid="{00000000-0005-0000-0000-000026100000}"/>
    <cellStyle name="Migliaia 11 3 3 3 3" xfId="4131" xr:uid="{00000000-0005-0000-0000-000027100000}"/>
    <cellStyle name="Migliaia 11 3 3 4" xfId="4132" xr:uid="{00000000-0005-0000-0000-000028100000}"/>
    <cellStyle name="Migliaia 11 3 3 4 2" xfId="4133" xr:uid="{00000000-0005-0000-0000-000029100000}"/>
    <cellStyle name="Migliaia 11 3 3 5" xfId="4134" xr:uid="{00000000-0005-0000-0000-00002A100000}"/>
    <cellStyle name="Migliaia 11 3 3 6" xfId="4135" xr:uid="{00000000-0005-0000-0000-00002B100000}"/>
    <cellStyle name="Migliaia 11 3 3 7" xfId="4136" xr:uid="{00000000-0005-0000-0000-00002C100000}"/>
    <cellStyle name="Migliaia 11 3 3 8" xfId="4137" xr:uid="{00000000-0005-0000-0000-00002D100000}"/>
    <cellStyle name="Migliaia 11 3 4" xfId="4138" xr:uid="{00000000-0005-0000-0000-00002E100000}"/>
    <cellStyle name="Migliaia 11 3 4 2" xfId="4139" xr:uid="{00000000-0005-0000-0000-00002F100000}"/>
    <cellStyle name="Migliaia 11 3 4 2 2" xfId="4140" xr:uid="{00000000-0005-0000-0000-000030100000}"/>
    <cellStyle name="Migliaia 11 3 4 2 2 2" xfId="4141" xr:uid="{00000000-0005-0000-0000-000031100000}"/>
    <cellStyle name="Migliaia 11 3 4 2 3" xfId="4142" xr:uid="{00000000-0005-0000-0000-000032100000}"/>
    <cellStyle name="Migliaia 11 3 4 3" xfId="4143" xr:uid="{00000000-0005-0000-0000-000033100000}"/>
    <cellStyle name="Migliaia 11 3 4 3 2" xfId="4144" xr:uid="{00000000-0005-0000-0000-000034100000}"/>
    <cellStyle name="Migliaia 11 3 4 4" xfId="4145" xr:uid="{00000000-0005-0000-0000-000035100000}"/>
    <cellStyle name="Migliaia 11 3 4 5" xfId="4146" xr:uid="{00000000-0005-0000-0000-000036100000}"/>
    <cellStyle name="Migliaia 11 3 4 6" xfId="4147" xr:uid="{00000000-0005-0000-0000-000037100000}"/>
    <cellStyle name="Migliaia 11 3 5" xfId="4148" xr:uid="{00000000-0005-0000-0000-000038100000}"/>
    <cellStyle name="Migliaia 11 3 5 2" xfId="4149" xr:uid="{00000000-0005-0000-0000-000039100000}"/>
    <cellStyle name="Migliaia 11 3 5 2 2" xfId="4150" xr:uid="{00000000-0005-0000-0000-00003A100000}"/>
    <cellStyle name="Migliaia 11 3 5 3" xfId="4151" xr:uid="{00000000-0005-0000-0000-00003B100000}"/>
    <cellStyle name="Migliaia 11 3 6" xfId="4152" xr:uid="{00000000-0005-0000-0000-00003C100000}"/>
    <cellStyle name="Migliaia 11 3 6 2" xfId="4153" xr:uid="{00000000-0005-0000-0000-00003D100000}"/>
    <cellStyle name="Migliaia 11 3 7" xfId="4154" xr:uid="{00000000-0005-0000-0000-00003E100000}"/>
    <cellStyle name="Migliaia 11 3 8" xfId="4155" xr:uid="{00000000-0005-0000-0000-00003F100000}"/>
    <cellStyle name="Migliaia 11 3 9" xfId="4156" xr:uid="{00000000-0005-0000-0000-000040100000}"/>
    <cellStyle name="Migliaia 11 4" xfId="4157" xr:uid="{00000000-0005-0000-0000-000041100000}"/>
    <cellStyle name="Migliaia 11 4 10" xfId="18030" xr:uid="{00000000-0005-0000-0000-000042100000}"/>
    <cellStyle name="Migliaia 11 4 2" xfId="4158" xr:uid="{00000000-0005-0000-0000-000043100000}"/>
    <cellStyle name="Migliaia 11 4 2 2" xfId="4159" xr:uid="{00000000-0005-0000-0000-000044100000}"/>
    <cellStyle name="Migliaia 11 4 2 2 2" xfId="4160" xr:uid="{00000000-0005-0000-0000-000045100000}"/>
    <cellStyle name="Migliaia 11 4 2 2 2 2" xfId="4161" xr:uid="{00000000-0005-0000-0000-000046100000}"/>
    <cellStyle name="Migliaia 11 4 2 2 2 2 2" xfId="4162" xr:uid="{00000000-0005-0000-0000-000047100000}"/>
    <cellStyle name="Migliaia 11 4 2 2 2 3" xfId="4163" xr:uid="{00000000-0005-0000-0000-000048100000}"/>
    <cellStyle name="Migliaia 11 4 2 2 3" xfId="4164" xr:uid="{00000000-0005-0000-0000-000049100000}"/>
    <cellStyle name="Migliaia 11 4 2 2 3 2" xfId="4165" xr:uid="{00000000-0005-0000-0000-00004A100000}"/>
    <cellStyle name="Migliaia 11 4 2 2 4" xfId="4166" xr:uid="{00000000-0005-0000-0000-00004B100000}"/>
    <cellStyle name="Migliaia 11 4 2 2 5" xfId="4167" xr:uid="{00000000-0005-0000-0000-00004C100000}"/>
    <cellStyle name="Migliaia 11 4 2 2 6" xfId="4168" xr:uid="{00000000-0005-0000-0000-00004D100000}"/>
    <cellStyle name="Migliaia 11 4 2 3" xfId="4169" xr:uid="{00000000-0005-0000-0000-00004E100000}"/>
    <cellStyle name="Migliaia 11 4 2 3 2" xfId="4170" xr:uid="{00000000-0005-0000-0000-00004F100000}"/>
    <cellStyle name="Migliaia 11 4 2 3 2 2" xfId="4171" xr:uid="{00000000-0005-0000-0000-000050100000}"/>
    <cellStyle name="Migliaia 11 4 2 3 3" xfId="4172" xr:uid="{00000000-0005-0000-0000-000051100000}"/>
    <cellStyle name="Migliaia 11 4 2 4" xfId="4173" xr:uid="{00000000-0005-0000-0000-000052100000}"/>
    <cellStyle name="Migliaia 11 4 2 4 2" xfId="4174" xr:uid="{00000000-0005-0000-0000-000053100000}"/>
    <cellStyle name="Migliaia 11 4 2 5" xfId="4175" xr:uid="{00000000-0005-0000-0000-000054100000}"/>
    <cellStyle name="Migliaia 11 4 2 6" xfId="4176" xr:uid="{00000000-0005-0000-0000-000055100000}"/>
    <cellStyle name="Migliaia 11 4 2 7" xfId="4177" xr:uid="{00000000-0005-0000-0000-000056100000}"/>
    <cellStyle name="Migliaia 11 4 3" xfId="4178" xr:uid="{00000000-0005-0000-0000-000057100000}"/>
    <cellStyle name="Migliaia 11 4 3 2" xfId="4179" xr:uid="{00000000-0005-0000-0000-000058100000}"/>
    <cellStyle name="Migliaia 11 4 3 2 2" xfId="4180" xr:uid="{00000000-0005-0000-0000-000059100000}"/>
    <cellStyle name="Migliaia 11 4 3 2 2 2" xfId="4181" xr:uid="{00000000-0005-0000-0000-00005A100000}"/>
    <cellStyle name="Migliaia 11 4 3 2 3" xfId="4182" xr:uid="{00000000-0005-0000-0000-00005B100000}"/>
    <cellStyle name="Migliaia 11 4 3 3" xfId="4183" xr:uid="{00000000-0005-0000-0000-00005C100000}"/>
    <cellStyle name="Migliaia 11 4 3 3 2" xfId="4184" xr:uid="{00000000-0005-0000-0000-00005D100000}"/>
    <cellStyle name="Migliaia 11 4 3 4" xfId="4185" xr:uid="{00000000-0005-0000-0000-00005E100000}"/>
    <cellStyle name="Migliaia 11 4 3 5" xfId="4186" xr:uid="{00000000-0005-0000-0000-00005F100000}"/>
    <cellStyle name="Migliaia 11 4 3 6" xfId="4187" xr:uid="{00000000-0005-0000-0000-000060100000}"/>
    <cellStyle name="Migliaia 11 4 4" xfId="4188" xr:uid="{00000000-0005-0000-0000-000061100000}"/>
    <cellStyle name="Migliaia 11 4 4 2" xfId="4189" xr:uid="{00000000-0005-0000-0000-000062100000}"/>
    <cellStyle name="Migliaia 11 4 4 2 2" xfId="4190" xr:uid="{00000000-0005-0000-0000-000063100000}"/>
    <cellStyle name="Migliaia 11 4 4 3" xfId="4191" xr:uid="{00000000-0005-0000-0000-000064100000}"/>
    <cellStyle name="Migliaia 11 4 5" xfId="4192" xr:uid="{00000000-0005-0000-0000-000065100000}"/>
    <cellStyle name="Migliaia 11 4 5 2" xfId="4193" xr:uid="{00000000-0005-0000-0000-000066100000}"/>
    <cellStyle name="Migliaia 11 4 6" xfId="4194" xr:uid="{00000000-0005-0000-0000-000067100000}"/>
    <cellStyle name="Migliaia 11 4 7" xfId="4195" xr:uid="{00000000-0005-0000-0000-000068100000}"/>
    <cellStyle name="Migliaia 11 4 8" xfId="4196" xr:uid="{00000000-0005-0000-0000-000069100000}"/>
    <cellStyle name="Migliaia 11 4 9" xfId="4197" xr:uid="{00000000-0005-0000-0000-00006A100000}"/>
    <cellStyle name="Migliaia 11 5" xfId="4198" xr:uid="{00000000-0005-0000-0000-00006B100000}"/>
    <cellStyle name="Migliaia 11 5 2" xfId="4199" xr:uid="{00000000-0005-0000-0000-00006C100000}"/>
    <cellStyle name="Migliaia 11 5 2 2" xfId="4200" xr:uid="{00000000-0005-0000-0000-00006D100000}"/>
    <cellStyle name="Migliaia 11 5 2 2 2" xfId="4201" xr:uid="{00000000-0005-0000-0000-00006E100000}"/>
    <cellStyle name="Migliaia 11 5 2 3" xfId="4202" xr:uid="{00000000-0005-0000-0000-00006F100000}"/>
    <cellStyle name="Migliaia 11 5 3" xfId="4203" xr:uid="{00000000-0005-0000-0000-000070100000}"/>
    <cellStyle name="Migliaia 11 5 3 2" xfId="4204" xr:uid="{00000000-0005-0000-0000-000071100000}"/>
    <cellStyle name="Migliaia 11 5 4" xfId="4205" xr:uid="{00000000-0005-0000-0000-000072100000}"/>
    <cellStyle name="Migliaia 11 5 5" xfId="4206" xr:uid="{00000000-0005-0000-0000-000073100000}"/>
    <cellStyle name="Migliaia 11 5 6" xfId="4207" xr:uid="{00000000-0005-0000-0000-000074100000}"/>
    <cellStyle name="Migliaia 11 5 7" xfId="4208" xr:uid="{00000000-0005-0000-0000-000075100000}"/>
    <cellStyle name="Migliaia 11 5 8" xfId="18031" xr:uid="{00000000-0005-0000-0000-000076100000}"/>
    <cellStyle name="Migliaia 11 6" xfId="4209" xr:uid="{00000000-0005-0000-0000-000077100000}"/>
    <cellStyle name="Migliaia 11 6 2" xfId="4210" xr:uid="{00000000-0005-0000-0000-000078100000}"/>
    <cellStyle name="Migliaia 11 6 2 2" xfId="4211" xr:uid="{00000000-0005-0000-0000-000079100000}"/>
    <cellStyle name="Migliaia 11 6 3" xfId="4212" xr:uid="{00000000-0005-0000-0000-00007A100000}"/>
    <cellStyle name="Migliaia 11 6 4" xfId="4213" xr:uid="{00000000-0005-0000-0000-00007B100000}"/>
    <cellStyle name="Migliaia 11 6 5" xfId="4214" xr:uid="{00000000-0005-0000-0000-00007C100000}"/>
    <cellStyle name="Migliaia 11 7" xfId="4215" xr:uid="{00000000-0005-0000-0000-00007D100000}"/>
    <cellStyle name="Migliaia 11 7 2" xfId="4216" xr:uid="{00000000-0005-0000-0000-00007E100000}"/>
    <cellStyle name="Migliaia 11 7 2 2" xfId="4217" xr:uid="{00000000-0005-0000-0000-00007F100000}"/>
    <cellStyle name="Migliaia 11 7 3" xfId="4218" xr:uid="{00000000-0005-0000-0000-000080100000}"/>
    <cellStyle name="Migliaia 11 7 4" xfId="4219" xr:uid="{00000000-0005-0000-0000-000081100000}"/>
    <cellStyle name="Migliaia 11 7 5" xfId="4220" xr:uid="{00000000-0005-0000-0000-000082100000}"/>
    <cellStyle name="Migliaia 11 8" xfId="4221" xr:uid="{00000000-0005-0000-0000-000083100000}"/>
    <cellStyle name="Migliaia 11 8 2" xfId="4222" xr:uid="{00000000-0005-0000-0000-000084100000}"/>
    <cellStyle name="Migliaia 11 9" xfId="4223" xr:uid="{00000000-0005-0000-0000-000085100000}"/>
    <cellStyle name="Migliaia 11 9 2" xfId="4224" xr:uid="{00000000-0005-0000-0000-000086100000}"/>
    <cellStyle name="Migliaia 12" xfId="4225" xr:uid="{00000000-0005-0000-0000-000087100000}"/>
    <cellStyle name="Migliaia 12 10" xfId="4226" xr:uid="{00000000-0005-0000-0000-000088100000}"/>
    <cellStyle name="Migliaia 12 11" xfId="4227" xr:uid="{00000000-0005-0000-0000-000089100000}"/>
    <cellStyle name="Migliaia 12 12" xfId="4228" xr:uid="{00000000-0005-0000-0000-00008A100000}"/>
    <cellStyle name="Migliaia 12 13" xfId="4229" xr:uid="{00000000-0005-0000-0000-00008B100000}"/>
    <cellStyle name="Migliaia 12 14" xfId="4230" xr:uid="{00000000-0005-0000-0000-00008C100000}"/>
    <cellStyle name="Migliaia 12 15" xfId="4231" xr:uid="{00000000-0005-0000-0000-00008D100000}"/>
    <cellStyle name="Migliaia 12 16" xfId="4232" xr:uid="{00000000-0005-0000-0000-00008E100000}"/>
    <cellStyle name="Migliaia 12 17" xfId="18032" xr:uid="{00000000-0005-0000-0000-00008F100000}"/>
    <cellStyle name="Migliaia 12 2" xfId="4233" xr:uid="{00000000-0005-0000-0000-000090100000}"/>
    <cellStyle name="Migliaia 12 2 10" xfId="4234" xr:uid="{00000000-0005-0000-0000-000091100000}"/>
    <cellStyle name="Migliaia 12 2 11" xfId="4235" xr:uid="{00000000-0005-0000-0000-000092100000}"/>
    <cellStyle name="Migliaia 12 2 12" xfId="18033" xr:uid="{00000000-0005-0000-0000-000093100000}"/>
    <cellStyle name="Migliaia 12 2 2" xfId="4236" xr:uid="{00000000-0005-0000-0000-000094100000}"/>
    <cellStyle name="Migliaia 12 2 2 10" xfId="4237" xr:uid="{00000000-0005-0000-0000-000095100000}"/>
    <cellStyle name="Migliaia 12 2 2 2" xfId="4238" xr:uid="{00000000-0005-0000-0000-000096100000}"/>
    <cellStyle name="Migliaia 12 2 2 2 2" xfId="4239" xr:uid="{00000000-0005-0000-0000-000097100000}"/>
    <cellStyle name="Migliaia 12 2 2 2 2 2" xfId="4240" xr:uid="{00000000-0005-0000-0000-000098100000}"/>
    <cellStyle name="Migliaia 12 2 2 2 3" xfId="4241" xr:uid="{00000000-0005-0000-0000-000099100000}"/>
    <cellStyle name="Migliaia 12 2 2 3" xfId="4242" xr:uid="{00000000-0005-0000-0000-00009A100000}"/>
    <cellStyle name="Migliaia 12 2 2 3 2" xfId="4243" xr:uid="{00000000-0005-0000-0000-00009B100000}"/>
    <cellStyle name="Migliaia 12 2 2 4" xfId="4244" xr:uid="{00000000-0005-0000-0000-00009C100000}"/>
    <cellStyle name="Migliaia 12 2 2 5" xfId="4245" xr:uid="{00000000-0005-0000-0000-00009D100000}"/>
    <cellStyle name="Migliaia 12 2 2 6" xfId="4246" xr:uid="{00000000-0005-0000-0000-00009E100000}"/>
    <cellStyle name="Migliaia 12 2 2 7" xfId="4247" xr:uid="{00000000-0005-0000-0000-00009F100000}"/>
    <cellStyle name="Migliaia 12 2 2 8" xfId="4248" xr:uid="{00000000-0005-0000-0000-0000A0100000}"/>
    <cellStyle name="Migliaia 12 2 2 9" xfId="4249" xr:uid="{00000000-0005-0000-0000-0000A1100000}"/>
    <cellStyle name="Migliaia 12 2 3" xfId="4250" xr:uid="{00000000-0005-0000-0000-0000A2100000}"/>
    <cellStyle name="Migliaia 12 2 3 2" xfId="4251" xr:uid="{00000000-0005-0000-0000-0000A3100000}"/>
    <cellStyle name="Migliaia 12 2 3 2 2" xfId="4252" xr:uid="{00000000-0005-0000-0000-0000A4100000}"/>
    <cellStyle name="Migliaia 12 2 3 3" xfId="4253" xr:uid="{00000000-0005-0000-0000-0000A5100000}"/>
    <cellStyle name="Migliaia 12 2 3 4" xfId="4254" xr:uid="{00000000-0005-0000-0000-0000A6100000}"/>
    <cellStyle name="Migliaia 12 2 4" xfId="4255" xr:uid="{00000000-0005-0000-0000-0000A7100000}"/>
    <cellStyle name="Migliaia 12 2 4 2" xfId="4256" xr:uid="{00000000-0005-0000-0000-0000A8100000}"/>
    <cellStyle name="Migliaia 12 2 5" xfId="4257" xr:uid="{00000000-0005-0000-0000-0000A9100000}"/>
    <cellStyle name="Migliaia 12 2 6" xfId="4258" xr:uid="{00000000-0005-0000-0000-0000AA100000}"/>
    <cellStyle name="Migliaia 12 2 7" xfId="4259" xr:uid="{00000000-0005-0000-0000-0000AB100000}"/>
    <cellStyle name="Migliaia 12 2 8" xfId="4260" xr:uid="{00000000-0005-0000-0000-0000AC100000}"/>
    <cellStyle name="Migliaia 12 2 9" xfId="4261" xr:uid="{00000000-0005-0000-0000-0000AD100000}"/>
    <cellStyle name="Migliaia 12 3" xfId="4262" xr:uid="{00000000-0005-0000-0000-0000AE100000}"/>
    <cellStyle name="Migliaia 12 3 10" xfId="4263" xr:uid="{00000000-0005-0000-0000-0000AF100000}"/>
    <cellStyle name="Migliaia 12 3 11" xfId="4264" xr:uid="{00000000-0005-0000-0000-0000B0100000}"/>
    <cellStyle name="Migliaia 12 3 12" xfId="4265" xr:uid="{00000000-0005-0000-0000-0000B1100000}"/>
    <cellStyle name="Migliaia 12 3 13" xfId="4266" xr:uid="{00000000-0005-0000-0000-0000B2100000}"/>
    <cellStyle name="Migliaia 12 3 14" xfId="18034" xr:uid="{00000000-0005-0000-0000-0000B3100000}"/>
    <cellStyle name="Migliaia 12 3 2" xfId="4267" xr:uid="{00000000-0005-0000-0000-0000B4100000}"/>
    <cellStyle name="Migliaia 12 3 2 10" xfId="4268" xr:uid="{00000000-0005-0000-0000-0000B5100000}"/>
    <cellStyle name="Migliaia 12 3 2 11" xfId="18035" xr:uid="{00000000-0005-0000-0000-0000B6100000}"/>
    <cellStyle name="Migliaia 12 3 2 2" xfId="4269" xr:uid="{00000000-0005-0000-0000-0000B7100000}"/>
    <cellStyle name="Migliaia 12 3 2 2 2" xfId="4270" xr:uid="{00000000-0005-0000-0000-0000B8100000}"/>
    <cellStyle name="Migliaia 12 3 2 2 2 2" xfId="4271" xr:uid="{00000000-0005-0000-0000-0000B9100000}"/>
    <cellStyle name="Migliaia 12 3 2 2 3" xfId="4272" xr:uid="{00000000-0005-0000-0000-0000BA100000}"/>
    <cellStyle name="Migliaia 12 3 2 2 4" xfId="4273" xr:uid="{00000000-0005-0000-0000-0000BB100000}"/>
    <cellStyle name="Migliaia 12 3 2 3" xfId="4274" xr:uid="{00000000-0005-0000-0000-0000BC100000}"/>
    <cellStyle name="Migliaia 12 3 2 3 2" xfId="4275" xr:uid="{00000000-0005-0000-0000-0000BD100000}"/>
    <cellStyle name="Migliaia 12 3 2 4" xfId="4276" xr:uid="{00000000-0005-0000-0000-0000BE100000}"/>
    <cellStyle name="Migliaia 12 3 2 5" xfId="4277" xr:uid="{00000000-0005-0000-0000-0000BF100000}"/>
    <cellStyle name="Migliaia 12 3 2 6" xfId="4278" xr:uid="{00000000-0005-0000-0000-0000C0100000}"/>
    <cellStyle name="Migliaia 12 3 2 7" xfId="4279" xr:uid="{00000000-0005-0000-0000-0000C1100000}"/>
    <cellStyle name="Migliaia 12 3 2 8" xfId="4280" xr:uid="{00000000-0005-0000-0000-0000C2100000}"/>
    <cellStyle name="Migliaia 12 3 2 9" xfId="4281" xr:uid="{00000000-0005-0000-0000-0000C3100000}"/>
    <cellStyle name="Migliaia 12 3 3" xfId="4282" xr:uid="{00000000-0005-0000-0000-0000C4100000}"/>
    <cellStyle name="Migliaia 12 3 3 2" xfId="4283" xr:uid="{00000000-0005-0000-0000-0000C5100000}"/>
    <cellStyle name="Migliaia 12 3 3 2 2" xfId="4284" xr:uid="{00000000-0005-0000-0000-0000C6100000}"/>
    <cellStyle name="Migliaia 12 3 3 2 2 2" xfId="4285" xr:uid="{00000000-0005-0000-0000-0000C7100000}"/>
    <cellStyle name="Migliaia 12 3 3 2 2 2 2" xfId="4286" xr:uid="{00000000-0005-0000-0000-0000C8100000}"/>
    <cellStyle name="Migliaia 12 3 3 2 2 3" xfId="4287" xr:uid="{00000000-0005-0000-0000-0000C9100000}"/>
    <cellStyle name="Migliaia 12 3 3 2 3" xfId="4288" xr:uid="{00000000-0005-0000-0000-0000CA100000}"/>
    <cellStyle name="Migliaia 12 3 3 2 3 2" xfId="4289" xr:uid="{00000000-0005-0000-0000-0000CB100000}"/>
    <cellStyle name="Migliaia 12 3 3 2 4" xfId="4290" xr:uid="{00000000-0005-0000-0000-0000CC100000}"/>
    <cellStyle name="Migliaia 12 3 3 2 5" xfId="4291" xr:uid="{00000000-0005-0000-0000-0000CD100000}"/>
    <cellStyle name="Migliaia 12 3 3 2 6" xfId="4292" xr:uid="{00000000-0005-0000-0000-0000CE100000}"/>
    <cellStyle name="Migliaia 12 3 3 3" xfId="4293" xr:uid="{00000000-0005-0000-0000-0000CF100000}"/>
    <cellStyle name="Migliaia 12 3 3 3 2" xfId="4294" xr:uid="{00000000-0005-0000-0000-0000D0100000}"/>
    <cellStyle name="Migliaia 12 3 3 3 2 2" xfId="4295" xr:uid="{00000000-0005-0000-0000-0000D1100000}"/>
    <cellStyle name="Migliaia 12 3 3 3 3" xfId="4296" xr:uid="{00000000-0005-0000-0000-0000D2100000}"/>
    <cellStyle name="Migliaia 12 3 3 4" xfId="4297" xr:uid="{00000000-0005-0000-0000-0000D3100000}"/>
    <cellStyle name="Migliaia 12 3 3 4 2" xfId="4298" xr:uid="{00000000-0005-0000-0000-0000D4100000}"/>
    <cellStyle name="Migliaia 12 3 3 5" xfId="4299" xr:uid="{00000000-0005-0000-0000-0000D5100000}"/>
    <cellStyle name="Migliaia 12 3 3 6" xfId="4300" xr:uid="{00000000-0005-0000-0000-0000D6100000}"/>
    <cellStyle name="Migliaia 12 3 3 7" xfId="4301" xr:uid="{00000000-0005-0000-0000-0000D7100000}"/>
    <cellStyle name="Migliaia 12 3 3 8" xfId="4302" xr:uid="{00000000-0005-0000-0000-0000D8100000}"/>
    <cellStyle name="Migliaia 12 3 4" xfId="4303" xr:uid="{00000000-0005-0000-0000-0000D9100000}"/>
    <cellStyle name="Migliaia 12 3 4 2" xfId="4304" xr:uid="{00000000-0005-0000-0000-0000DA100000}"/>
    <cellStyle name="Migliaia 12 3 4 2 2" xfId="4305" xr:uid="{00000000-0005-0000-0000-0000DB100000}"/>
    <cellStyle name="Migliaia 12 3 4 2 2 2" xfId="4306" xr:uid="{00000000-0005-0000-0000-0000DC100000}"/>
    <cellStyle name="Migliaia 12 3 4 2 3" xfId="4307" xr:uid="{00000000-0005-0000-0000-0000DD100000}"/>
    <cellStyle name="Migliaia 12 3 4 3" xfId="4308" xr:uid="{00000000-0005-0000-0000-0000DE100000}"/>
    <cellStyle name="Migliaia 12 3 4 3 2" xfId="4309" xr:uid="{00000000-0005-0000-0000-0000DF100000}"/>
    <cellStyle name="Migliaia 12 3 4 4" xfId="4310" xr:uid="{00000000-0005-0000-0000-0000E0100000}"/>
    <cellStyle name="Migliaia 12 3 4 5" xfId="4311" xr:uid="{00000000-0005-0000-0000-0000E1100000}"/>
    <cellStyle name="Migliaia 12 3 4 6" xfId="4312" xr:uid="{00000000-0005-0000-0000-0000E2100000}"/>
    <cellStyle name="Migliaia 12 3 5" xfId="4313" xr:uid="{00000000-0005-0000-0000-0000E3100000}"/>
    <cellStyle name="Migliaia 12 3 5 2" xfId="4314" xr:uid="{00000000-0005-0000-0000-0000E4100000}"/>
    <cellStyle name="Migliaia 12 3 5 2 2" xfId="4315" xr:uid="{00000000-0005-0000-0000-0000E5100000}"/>
    <cellStyle name="Migliaia 12 3 5 3" xfId="4316" xr:uid="{00000000-0005-0000-0000-0000E6100000}"/>
    <cellStyle name="Migliaia 12 3 6" xfId="4317" xr:uid="{00000000-0005-0000-0000-0000E7100000}"/>
    <cellStyle name="Migliaia 12 3 6 2" xfId="4318" xr:uid="{00000000-0005-0000-0000-0000E8100000}"/>
    <cellStyle name="Migliaia 12 3 7" xfId="4319" xr:uid="{00000000-0005-0000-0000-0000E9100000}"/>
    <cellStyle name="Migliaia 12 3 8" xfId="4320" xr:uid="{00000000-0005-0000-0000-0000EA100000}"/>
    <cellStyle name="Migliaia 12 3 9" xfId="4321" xr:uid="{00000000-0005-0000-0000-0000EB100000}"/>
    <cellStyle name="Migliaia 12 4" xfId="4322" xr:uid="{00000000-0005-0000-0000-0000EC100000}"/>
    <cellStyle name="Migliaia 12 4 10" xfId="18036" xr:uid="{00000000-0005-0000-0000-0000ED100000}"/>
    <cellStyle name="Migliaia 12 4 2" xfId="4323" xr:uid="{00000000-0005-0000-0000-0000EE100000}"/>
    <cellStyle name="Migliaia 12 4 2 2" xfId="4324" xr:uid="{00000000-0005-0000-0000-0000EF100000}"/>
    <cellStyle name="Migliaia 12 4 2 2 2" xfId="4325" xr:uid="{00000000-0005-0000-0000-0000F0100000}"/>
    <cellStyle name="Migliaia 12 4 2 2 2 2" xfId="4326" xr:uid="{00000000-0005-0000-0000-0000F1100000}"/>
    <cellStyle name="Migliaia 12 4 2 2 2 2 2" xfId="4327" xr:uid="{00000000-0005-0000-0000-0000F2100000}"/>
    <cellStyle name="Migliaia 12 4 2 2 2 3" xfId="4328" xr:uid="{00000000-0005-0000-0000-0000F3100000}"/>
    <cellStyle name="Migliaia 12 4 2 2 3" xfId="4329" xr:uid="{00000000-0005-0000-0000-0000F4100000}"/>
    <cellStyle name="Migliaia 12 4 2 2 3 2" xfId="4330" xr:uid="{00000000-0005-0000-0000-0000F5100000}"/>
    <cellStyle name="Migliaia 12 4 2 2 4" xfId="4331" xr:uid="{00000000-0005-0000-0000-0000F6100000}"/>
    <cellStyle name="Migliaia 12 4 2 2 5" xfId="4332" xr:uid="{00000000-0005-0000-0000-0000F7100000}"/>
    <cellStyle name="Migliaia 12 4 2 2 6" xfId="4333" xr:uid="{00000000-0005-0000-0000-0000F8100000}"/>
    <cellStyle name="Migliaia 12 4 2 3" xfId="4334" xr:uid="{00000000-0005-0000-0000-0000F9100000}"/>
    <cellStyle name="Migliaia 12 4 2 3 2" xfId="4335" xr:uid="{00000000-0005-0000-0000-0000FA100000}"/>
    <cellStyle name="Migliaia 12 4 2 3 2 2" xfId="4336" xr:uid="{00000000-0005-0000-0000-0000FB100000}"/>
    <cellStyle name="Migliaia 12 4 2 3 3" xfId="4337" xr:uid="{00000000-0005-0000-0000-0000FC100000}"/>
    <cellStyle name="Migliaia 12 4 2 4" xfId="4338" xr:uid="{00000000-0005-0000-0000-0000FD100000}"/>
    <cellStyle name="Migliaia 12 4 2 4 2" xfId="4339" xr:uid="{00000000-0005-0000-0000-0000FE100000}"/>
    <cellStyle name="Migliaia 12 4 2 5" xfId="4340" xr:uid="{00000000-0005-0000-0000-0000FF100000}"/>
    <cellStyle name="Migliaia 12 4 2 6" xfId="4341" xr:uid="{00000000-0005-0000-0000-000000110000}"/>
    <cellStyle name="Migliaia 12 4 2 7" xfId="4342" xr:uid="{00000000-0005-0000-0000-000001110000}"/>
    <cellStyle name="Migliaia 12 4 3" xfId="4343" xr:uid="{00000000-0005-0000-0000-000002110000}"/>
    <cellStyle name="Migliaia 12 4 3 2" xfId="4344" xr:uid="{00000000-0005-0000-0000-000003110000}"/>
    <cellStyle name="Migliaia 12 4 3 2 2" xfId="4345" xr:uid="{00000000-0005-0000-0000-000004110000}"/>
    <cellStyle name="Migliaia 12 4 3 2 2 2" xfId="4346" xr:uid="{00000000-0005-0000-0000-000005110000}"/>
    <cellStyle name="Migliaia 12 4 3 2 3" xfId="4347" xr:uid="{00000000-0005-0000-0000-000006110000}"/>
    <cellStyle name="Migliaia 12 4 3 3" xfId="4348" xr:uid="{00000000-0005-0000-0000-000007110000}"/>
    <cellStyle name="Migliaia 12 4 3 3 2" xfId="4349" xr:uid="{00000000-0005-0000-0000-000008110000}"/>
    <cellStyle name="Migliaia 12 4 3 4" xfId="4350" xr:uid="{00000000-0005-0000-0000-000009110000}"/>
    <cellStyle name="Migliaia 12 4 3 5" xfId="4351" xr:uid="{00000000-0005-0000-0000-00000A110000}"/>
    <cellStyle name="Migliaia 12 4 3 6" xfId="4352" xr:uid="{00000000-0005-0000-0000-00000B110000}"/>
    <cellStyle name="Migliaia 12 4 4" xfId="4353" xr:uid="{00000000-0005-0000-0000-00000C110000}"/>
    <cellStyle name="Migliaia 12 4 4 2" xfId="4354" xr:uid="{00000000-0005-0000-0000-00000D110000}"/>
    <cellStyle name="Migliaia 12 4 4 2 2" xfId="4355" xr:uid="{00000000-0005-0000-0000-00000E110000}"/>
    <cellStyle name="Migliaia 12 4 4 3" xfId="4356" xr:uid="{00000000-0005-0000-0000-00000F110000}"/>
    <cellStyle name="Migliaia 12 4 5" xfId="4357" xr:uid="{00000000-0005-0000-0000-000010110000}"/>
    <cellStyle name="Migliaia 12 4 5 2" xfId="4358" xr:uid="{00000000-0005-0000-0000-000011110000}"/>
    <cellStyle name="Migliaia 12 4 6" xfId="4359" xr:uid="{00000000-0005-0000-0000-000012110000}"/>
    <cellStyle name="Migliaia 12 4 7" xfId="4360" xr:uid="{00000000-0005-0000-0000-000013110000}"/>
    <cellStyle name="Migliaia 12 4 8" xfId="4361" xr:uid="{00000000-0005-0000-0000-000014110000}"/>
    <cellStyle name="Migliaia 12 4 9" xfId="4362" xr:uid="{00000000-0005-0000-0000-000015110000}"/>
    <cellStyle name="Migliaia 12 5" xfId="4363" xr:uid="{00000000-0005-0000-0000-000016110000}"/>
    <cellStyle name="Migliaia 12 5 2" xfId="4364" xr:uid="{00000000-0005-0000-0000-000017110000}"/>
    <cellStyle name="Migliaia 12 5 2 2" xfId="4365" xr:uid="{00000000-0005-0000-0000-000018110000}"/>
    <cellStyle name="Migliaia 12 5 2 2 2" xfId="4366" xr:uid="{00000000-0005-0000-0000-000019110000}"/>
    <cellStyle name="Migliaia 12 5 2 3" xfId="4367" xr:uid="{00000000-0005-0000-0000-00001A110000}"/>
    <cellStyle name="Migliaia 12 5 3" xfId="4368" xr:uid="{00000000-0005-0000-0000-00001B110000}"/>
    <cellStyle name="Migliaia 12 5 3 2" xfId="4369" xr:uid="{00000000-0005-0000-0000-00001C110000}"/>
    <cellStyle name="Migliaia 12 5 4" xfId="4370" xr:uid="{00000000-0005-0000-0000-00001D110000}"/>
    <cellStyle name="Migliaia 12 5 5" xfId="4371" xr:uid="{00000000-0005-0000-0000-00001E110000}"/>
    <cellStyle name="Migliaia 12 5 6" xfId="4372" xr:uid="{00000000-0005-0000-0000-00001F110000}"/>
    <cellStyle name="Migliaia 12 5 7" xfId="4373" xr:uid="{00000000-0005-0000-0000-000020110000}"/>
    <cellStyle name="Migliaia 12 5 8" xfId="18037" xr:uid="{00000000-0005-0000-0000-000021110000}"/>
    <cellStyle name="Migliaia 12 6" xfId="4374" xr:uid="{00000000-0005-0000-0000-000022110000}"/>
    <cellStyle name="Migliaia 12 6 2" xfId="4375" xr:uid="{00000000-0005-0000-0000-000023110000}"/>
    <cellStyle name="Migliaia 12 6 2 2" xfId="4376" xr:uid="{00000000-0005-0000-0000-000024110000}"/>
    <cellStyle name="Migliaia 12 6 3" xfId="4377" xr:uid="{00000000-0005-0000-0000-000025110000}"/>
    <cellStyle name="Migliaia 12 6 4" xfId="4378" xr:uid="{00000000-0005-0000-0000-000026110000}"/>
    <cellStyle name="Migliaia 12 6 5" xfId="4379" xr:uid="{00000000-0005-0000-0000-000027110000}"/>
    <cellStyle name="Migliaia 12 7" xfId="4380" xr:uid="{00000000-0005-0000-0000-000028110000}"/>
    <cellStyle name="Migliaia 12 7 2" xfId="4381" xr:uid="{00000000-0005-0000-0000-000029110000}"/>
    <cellStyle name="Migliaia 12 7 2 2" xfId="4382" xr:uid="{00000000-0005-0000-0000-00002A110000}"/>
    <cellStyle name="Migliaia 12 7 3" xfId="4383" xr:uid="{00000000-0005-0000-0000-00002B110000}"/>
    <cellStyle name="Migliaia 12 7 4" xfId="4384" xr:uid="{00000000-0005-0000-0000-00002C110000}"/>
    <cellStyle name="Migliaia 12 7 5" xfId="4385" xr:uid="{00000000-0005-0000-0000-00002D110000}"/>
    <cellStyle name="Migliaia 12 8" xfId="4386" xr:uid="{00000000-0005-0000-0000-00002E110000}"/>
    <cellStyle name="Migliaia 12 8 2" xfId="4387" xr:uid="{00000000-0005-0000-0000-00002F110000}"/>
    <cellStyle name="Migliaia 12 9" xfId="4388" xr:uid="{00000000-0005-0000-0000-000030110000}"/>
    <cellStyle name="Migliaia 12 9 2" xfId="4389" xr:uid="{00000000-0005-0000-0000-000031110000}"/>
    <cellStyle name="Migliaia 13" xfId="4390" xr:uid="{00000000-0005-0000-0000-000032110000}"/>
    <cellStyle name="Migliaia 13 10" xfId="4391" xr:uid="{00000000-0005-0000-0000-000033110000}"/>
    <cellStyle name="Migliaia 13 11" xfId="4392" xr:uid="{00000000-0005-0000-0000-000034110000}"/>
    <cellStyle name="Migliaia 13 12" xfId="4393" xr:uid="{00000000-0005-0000-0000-000035110000}"/>
    <cellStyle name="Migliaia 13 13" xfId="4394" xr:uid="{00000000-0005-0000-0000-000036110000}"/>
    <cellStyle name="Migliaia 13 14" xfId="4395" xr:uid="{00000000-0005-0000-0000-000037110000}"/>
    <cellStyle name="Migliaia 13 15" xfId="4396" xr:uid="{00000000-0005-0000-0000-000038110000}"/>
    <cellStyle name="Migliaia 13 16" xfId="4397" xr:uid="{00000000-0005-0000-0000-000039110000}"/>
    <cellStyle name="Migliaia 13 17" xfId="18038" xr:uid="{00000000-0005-0000-0000-00003A110000}"/>
    <cellStyle name="Migliaia 13 2" xfId="4398" xr:uid="{00000000-0005-0000-0000-00003B110000}"/>
    <cellStyle name="Migliaia 13 2 10" xfId="4399" xr:uid="{00000000-0005-0000-0000-00003C110000}"/>
    <cellStyle name="Migliaia 13 2 11" xfId="4400" xr:uid="{00000000-0005-0000-0000-00003D110000}"/>
    <cellStyle name="Migliaia 13 2 12" xfId="18039" xr:uid="{00000000-0005-0000-0000-00003E110000}"/>
    <cellStyle name="Migliaia 13 2 2" xfId="4401" xr:uid="{00000000-0005-0000-0000-00003F110000}"/>
    <cellStyle name="Migliaia 13 2 2 10" xfId="4402" xr:uid="{00000000-0005-0000-0000-000040110000}"/>
    <cellStyle name="Migliaia 13 2 2 2" xfId="4403" xr:uid="{00000000-0005-0000-0000-000041110000}"/>
    <cellStyle name="Migliaia 13 2 2 2 2" xfId="4404" xr:uid="{00000000-0005-0000-0000-000042110000}"/>
    <cellStyle name="Migliaia 13 2 2 2 2 2" xfId="4405" xr:uid="{00000000-0005-0000-0000-000043110000}"/>
    <cellStyle name="Migliaia 13 2 2 2 3" xfId="4406" xr:uid="{00000000-0005-0000-0000-000044110000}"/>
    <cellStyle name="Migliaia 13 2 2 3" xfId="4407" xr:uid="{00000000-0005-0000-0000-000045110000}"/>
    <cellStyle name="Migliaia 13 2 2 3 2" xfId="4408" xr:uid="{00000000-0005-0000-0000-000046110000}"/>
    <cellStyle name="Migliaia 13 2 2 4" xfId="4409" xr:uid="{00000000-0005-0000-0000-000047110000}"/>
    <cellStyle name="Migliaia 13 2 2 5" xfId="4410" xr:uid="{00000000-0005-0000-0000-000048110000}"/>
    <cellStyle name="Migliaia 13 2 2 6" xfId="4411" xr:uid="{00000000-0005-0000-0000-000049110000}"/>
    <cellStyle name="Migliaia 13 2 2 7" xfId="4412" xr:uid="{00000000-0005-0000-0000-00004A110000}"/>
    <cellStyle name="Migliaia 13 2 2 8" xfId="4413" xr:uid="{00000000-0005-0000-0000-00004B110000}"/>
    <cellStyle name="Migliaia 13 2 2 9" xfId="4414" xr:uid="{00000000-0005-0000-0000-00004C110000}"/>
    <cellStyle name="Migliaia 13 2 3" xfId="4415" xr:uid="{00000000-0005-0000-0000-00004D110000}"/>
    <cellStyle name="Migliaia 13 2 3 2" xfId="4416" xr:uid="{00000000-0005-0000-0000-00004E110000}"/>
    <cellStyle name="Migliaia 13 2 3 2 2" xfId="4417" xr:uid="{00000000-0005-0000-0000-00004F110000}"/>
    <cellStyle name="Migliaia 13 2 3 3" xfId="4418" xr:uid="{00000000-0005-0000-0000-000050110000}"/>
    <cellStyle name="Migliaia 13 2 3 4" xfId="4419" xr:uid="{00000000-0005-0000-0000-000051110000}"/>
    <cellStyle name="Migliaia 13 2 4" xfId="4420" xr:uid="{00000000-0005-0000-0000-000052110000}"/>
    <cellStyle name="Migliaia 13 2 4 2" xfId="4421" xr:uid="{00000000-0005-0000-0000-000053110000}"/>
    <cellStyle name="Migliaia 13 2 5" xfId="4422" xr:uid="{00000000-0005-0000-0000-000054110000}"/>
    <cellStyle name="Migliaia 13 2 6" xfId="4423" xr:uid="{00000000-0005-0000-0000-000055110000}"/>
    <cellStyle name="Migliaia 13 2 7" xfId="4424" xr:uid="{00000000-0005-0000-0000-000056110000}"/>
    <cellStyle name="Migliaia 13 2 8" xfId="4425" xr:uid="{00000000-0005-0000-0000-000057110000}"/>
    <cellStyle name="Migliaia 13 2 9" xfId="4426" xr:uid="{00000000-0005-0000-0000-000058110000}"/>
    <cellStyle name="Migliaia 13 3" xfId="4427" xr:uid="{00000000-0005-0000-0000-000059110000}"/>
    <cellStyle name="Migliaia 13 3 10" xfId="4428" xr:uid="{00000000-0005-0000-0000-00005A110000}"/>
    <cellStyle name="Migliaia 13 3 11" xfId="4429" xr:uid="{00000000-0005-0000-0000-00005B110000}"/>
    <cellStyle name="Migliaia 13 3 12" xfId="4430" xr:uid="{00000000-0005-0000-0000-00005C110000}"/>
    <cellStyle name="Migliaia 13 3 13" xfId="4431" xr:uid="{00000000-0005-0000-0000-00005D110000}"/>
    <cellStyle name="Migliaia 13 3 14" xfId="18040" xr:uid="{00000000-0005-0000-0000-00005E110000}"/>
    <cellStyle name="Migliaia 13 3 2" xfId="4432" xr:uid="{00000000-0005-0000-0000-00005F110000}"/>
    <cellStyle name="Migliaia 13 3 2 10" xfId="4433" xr:uid="{00000000-0005-0000-0000-000060110000}"/>
    <cellStyle name="Migliaia 13 3 2 11" xfId="18041" xr:uid="{00000000-0005-0000-0000-000061110000}"/>
    <cellStyle name="Migliaia 13 3 2 2" xfId="4434" xr:uid="{00000000-0005-0000-0000-000062110000}"/>
    <cellStyle name="Migliaia 13 3 2 2 2" xfId="4435" xr:uid="{00000000-0005-0000-0000-000063110000}"/>
    <cellStyle name="Migliaia 13 3 2 2 2 2" xfId="4436" xr:uid="{00000000-0005-0000-0000-000064110000}"/>
    <cellStyle name="Migliaia 13 3 2 2 3" xfId="4437" xr:uid="{00000000-0005-0000-0000-000065110000}"/>
    <cellStyle name="Migliaia 13 3 2 2 4" xfId="4438" xr:uid="{00000000-0005-0000-0000-000066110000}"/>
    <cellStyle name="Migliaia 13 3 2 3" xfId="4439" xr:uid="{00000000-0005-0000-0000-000067110000}"/>
    <cellStyle name="Migliaia 13 3 2 3 2" xfId="4440" xr:uid="{00000000-0005-0000-0000-000068110000}"/>
    <cellStyle name="Migliaia 13 3 2 4" xfId="4441" xr:uid="{00000000-0005-0000-0000-000069110000}"/>
    <cellStyle name="Migliaia 13 3 2 5" xfId="4442" xr:uid="{00000000-0005-0000-0000-00006A110000}"/>
    <cellStyle name="Migliaia 13 3 2 6" xfId="4443" xr:uid="{00000000-0005-0000-0000-00006B110000}"/>
    <cellStyle name="Migliaia 13 3 2 7" xfId="4444" xr:uid="{00000000-0005-0000-0000-00006C110000}"/>
    <cellStyle name="Migliaia 13 3 2 8" xfId="4445" xr:uid="{00000000-0005-0000-0000-00006D110000}"/>
    <cellStyle name="Migliaia 13 3 2 9" xfId="4446" xr:uid="{00000000-0005-0000-0000-00006E110000}"/>
    <cellStyle name="Migliaia 13 3 3" xfId="4447" xr:uid="{00000000-0005-0000-0000-00006F110000}"/>
    <cellStyle name="Migliaia 13 3 3 2" xfId="4448" xr:uid="{00000000-0005-0000-0000-000070110000}"/>
    <cellStyle name="Migliaia 13 3 3 2 2" xfId="4449" xr:uid="{00000000-0005-0000-0000-000071110000}"/>
    <cellStyle name="Migliaia 13 3 3 2 2 2" xfId="4450" xr:uid="{00000000-0005-0000-0000-000072110000}"/>
    <cellStyle name="Migliaia 13 3 3 2 2 2 2" xfId="4451" xr:uid="{00000000-0005-0000-0000-000073110000}"/>
    <cellStyle name="Migliaia 13 3 3 2 2 3" xfId="4452" xr:uid="{00000000-0005-0000-0000-000074110000}"/>
    <cellStyle name="Migliaia 13 3 3 2 3" xfId="4453" xr:uid="{00000000-0005-0000-0000-000075110000}"/>
    <cellStyle name="Migliaia 13 3 3 2 3 2" xfId="4454" xr:uid="{00000000-0005-0000-0000-000076110000}"/>
    <cellStyle name="Migliaia 13 3 3 2 4" xfId="4455" xr:uid="{00000000-0005-0000-0000-000077110000}"/>
    <cellStyle name="Migliaia 13 3 3 2 5" xfId="4456" xr:uid="{00000000-0005-0000-0000-000078110000}"/>
    <cellStyle name="Migliaia 13 3 3 2 6" xfId="4457" xr:uid="{00000000-0005-0000-0000-000079110000}"/>
    <cellStyle name="Migliaia 13 3 3 3" xfId="4458" xr:uid="{00000000-0005-0000-0000-00007A110000}"/>
    <cellStyle name="Migliaia 13 3 3 3 2" xfId="4459" xr:uid="{00000000-0005-0000-0000-00007B110000}"/>
    <cellStyle name="Migliaia 13 3 3 3 2 2" xfId="4460" xr:uid="{00000000-0005-0000-0000-00007C110000}"/>
    <cellStyle name="Migliaia 13 3 3 3 3" xfId="4461" xr:uid="{00000000-0005-0000-0000-00007D110000}"/>
    <cellStyle name="Migliaia 13 3 3 4" xfId="4462" xr:uid="{00000000-0005-0000-0000-00007E110000}"/>
    <cellStyle name="Migliaia 13 3 3 4 2" xfId="4463" xr:uid="{00000000-0005-0000-0000-00007F110000}"/>
    <cellStyle name="Migliaia 13 3 3 5" xfId="4464" xr:uid="{00000000-0005-0000-0000-000080110000}"/>
    <cellStyle name="Migliaia 13 3 3 6" xfId="4465" xr:uid="{00000000-0005-0000-0000-000081110000}"/>
    <cellStyle name="Migliaia 13 3 3 7" xfId="4466" xr:uid="{00000000-0005-0000-0000-000082110000}"/>
    <cellStyle name="Migliaia 13 3 3 8" xfId="4467" xr:uid="{00000000-0005-0000-0000-000083110000}"/>
    <cellStyle name="Migliaia 13 3 4" xfId="4468" xr:uid="{00000000-0005-0000-0000-000084110000}"/>
    <cellStyle name="Migliaia 13 3 4 2" xfId="4469" xr:uid="{00000000-0005-0000-0000-000085110000}"/>
    <cellStyle name="Migliaia 13 3 4 2 2" xfId="4470" xr:uid="{00000000-0005-0000-0000-000086110000}"/>
    <cellStyle name="Migliaia 13 3 4 2 2 2" xfId="4471" xr:uid="{00000000-0005-0000-0000-000087110000}"/>
    <cellStyle name="Migliaia 13 3 4 2 3" xfId="4472" xr:uid="{00000000-0005-0000-0000-000088110000}"/>
    <cellStyle name="Migliaia 13 3 4 3" xfId="4473" xr:uid="{00000000-0005-0000-0000-000089110000}"/>
    <cellStyle name="Migliaia 13 3 4 3 2" xfId="4474" xr:uid="{00000000-0005-0000-0000-00008A110000}"/>
    <cellStyle name="Migliaia 13 3 4 4" xfId="4475" xr:uid="{00000000-0005-0000-0000-00008B110000}"/>
    <cellStyle name="Migliaia 13 3 4 5" xfId="4476" xr:uid="{00000000-0005-0000-0000-00008C110000}"/>
    <cellStyle name="Migliaia 13 3 4 6" xfId="4477" xr:uid="{00000000-0005-0000-0000-00008D110000}"/>
    <cellStyle name="Migliaia 13 3 5" xfId="4478" xr:uid="{00000000-0005-0000-0000-00008E110000}"/>
    <cellStyle name="Migliaia 13 3 5 2" xfId="4479" xr:uid="{00000000-0005-0000-0000-00008F110000}"/>
    <cellStyle name="Migliaia 13 3 5 2 2" xfId="4480" xr:uid="{00000000-0005-0000-0000-000090110000}"/>
    <cellStyle name="Migliaia 13 3 5 3" xfId="4481" xr:uid="{00000000-0005-0000-0000-000091110000}"/>
    <cellStyle name="Migliaia 13 3 6" xfId="4482" xr:uid="{00000000-0005-0000-0000-000092110000}"/>
    <cellStyle name="Migliaia 13 3 6 2" xfId="4483" xr:uid="{00000000-0005-0000-0000-000093110000}"/>
    <cellStyle name="Migliaia 13 3 7" xfId="4484" xr:uid="{00000000-0005-0000-0000-000094110000}"/>
    <cellStyle name="Migliaia 13 3 8" xfId="4485" xr:uid="{00000000-0005-0000-0000-000095110000}"/>
    <cellStyle name="Migliaia 13 3 9" xfId="4486" xr:uid="{00000000-0005-0000-0000-000096110000}"/>
    <cellStyle name="Migliaia 13 4" xfId="4487" xr:uid="{00000000-0005-0000-0000-000097110000}"/>
    <cellStyle name="Migliaia 13 4 10" xfId="18042" xr:uid="{00000000-0005-0000-0000-000098110000}"/>
    <cellStyle name="Migliaia 13 4 2" xfId="4488" xr:uid="{00000000-0005-0000-0000-000099110000}"/>
    <cellStyle name="Migliaia 13 4 2 2" xfId="4489" xr:uid="{00000000-0005-0000-0000-00009A110000}"/>
    <cellStyle name="Migliaia 13 4 2 2 2" xfId="4490" xr:uid="{00000000-0005-0000-0000-00009B110000}"/>
    <cellStyle name="Migliaia 13 4 2 2 2 2" xfId="4491" xr:uid="{00000000-0005-0000-0000-00009C110000}"/>
    <cellStyle name="Migliaia 13 4 2 2 2 2 2" xfId="4492" xr:uid="{00000000-0005-0000-0000-00009D110000}"/>
    <cellStyle name="Migliaia 13 4 2 2 2 3" xfId="4493" xr:uid="{00000000-0005-0000-0000-00009E110000}"/>
    <cellStyle name="Migliaia 13 4 2 2 3" xfId="4494" xr:uid="{00000000-0005-0000-0000-00009F110000}"/>
    <cellStyle name="Migliaia 13 4 2 2 3 2" xfId="4495" xr:uid="{00000000-0005-0000-0000-0000A0110000}"/>
    <cellStyle name="Migliaia 13 4 2 2 4" xfId="4496" xr:uid="{00000000-0005-0000-0000-0000A1110000}"/>
    <cellStyle name="Migliaia 13 4 2 2 5" xfId="4497" xr:uid="{00000000-0005-0000-0000-0000A2110000}"/>
    <cellStyle name="Migliaia 13 4 2 2 6" xfId="4498" xr:uid="{00000000-0005-0000-0000-0000A3110000}"/>
    <cellStyle name="Migliaia 13 4 2 3" xfId="4499" xr:uid="{00000000-0005-0000-0000-0000A4110000}"/>
    <cellStyle name="Migliaia 13 4 2 3 2" xfId="4500" xr:uid="{00000000-0005-0000-0000-0000A5110000}"/>
    <cellStyle name="Migliaia 13 4 2 3 2 2" xfId="4501" xr:uid="{00000000-0005-0000-0000-0000A6110000}"/>
    <cellStyle name="Migliaia 13 4 2 3 3" xfId="4502" xr:uid="{00000000-0005-0000-0000-0000A7110000}"/>
    <cellStyle name="Migliaia 13 4 2 4" xfId="4503" xr:uid="{00000000-0005-0000-0000-0000A8110000}"/>
    <cellStyle name="Migliaia 13 4 2 4 2" xfId="4504" xr:uid="{00000000-0005-0000-0000-0000A9110000}"/>
    <cellStyle name="Migliaia 13 4 2 5" xfId="4505" xr:uid="{00000000-0005-0000-0000-0000AA110000}"/>
    <cellStyle name="Migliaia 13 4 2 6" xfId="4506" xr:uid="{00000000-0005-0000-0000-0000AB110000}"/>
    <cellStyle name="Migliaia 13 4 2 7" xfId="4507" xr:uid="{00000000-0005-0000-0000-0000AC110000}"/>
    <cellStyle name="Migliaia 13 4 3" xfId="4508" xr:uid="{00000000-0005-0000-0000-0000AD110000}"/>
    <cellStyle name="Migliaia 13 4 3 2" xfId="4509" xr:uid="{00000000-0005-0000-0000-0000AE110000}"/>
    <cellStyle name="Migliaia 13 4 3 2 2" xfId="4510" xr:uid="{00000000-0005-0000-0000-0000AF110000}"/>
    <cellStyle name="Migliaia 13 4 3 2 2 2" xfId="4511" xr:uid="{00000000-0005-0000-0000-0000B0110000}"/>
    <cellStyle name="Migliaia 13 4 3 2 3" xfId="4512" xr:uid="{00000000-0005-0000-0000-0000B1110000}"/>
    <cellStyle name="Migliaia 13 4 3 3" xfId="4513" xr:uid="{00000000-0005-0000-0000-0000B2110000}"/>
    <cellStyle name="Migliaia 13 4 3 3 2" xfId="4514" xr:uid="{00000000-0005-0000-0000-0000B3110000}"/>
    <cellStyle name="Migliaia 13 4 3 4" xfId="4515" xr:uid="{00000000-0005-0000-0000-0000B4110000}"/>
    <cellStyle name="Migliaia 13 4 3 5" xfId="4516" xr:uid="{00000000-0005-0000-0000-0000B5110000}"/>
    <cellStyle name="Migliaia 13 4 3 6" xfId="4517" xr:uid="{00000000-0005-0000-0000-0000B6110000}"/>
    <cellStyle name="Migliaia 13 4 4" xfId="4518" xr:uid="{00000000-0005-0000-0000-0000B7110000}"/>
    <cellStyle name="Migliaia 13 4 4 2" xfId="4519" xr:uid="{00000000-0005-0000-0000-0000B8110000}"/>
    <cellStyle name="Migliaia 13 4 4 2 2" xfId="4520" xr:uid="{00000000-0005-0000-0000-0000B9110000}"/>
    <cellStyle name="Migliaia 13 4 4 3" xfId="4521" xr:uid="{00000000-0005-0000-0000-0000BA110000}"/>
    <cellStyle name="Migliaia 13 4 5" xfId="4522" xr:uid="{00000000-0005-0000-0000-0000BB110000}"/>
    <cellStyle name="Migliaia 13 4 5 2" xfId="4523" xr:uid="{00000000-0005-0000-0000-0000BC110000}"/>
    <cellStyle name="Migliaia 13 4 6" xfId="4524" xr:uid="{00000000-0005-0000-0000-0000BD110000}"/>
    <cellStyle name="Migliaia 13 4 7" xfId="4525" xr:uid="{00000000-0005-0000-0000-0000BE110000}"/>
    <cellStyle name="Migliaia 13 4 8" xfId="4526" xr:uid="{00000000-0005-0000-0000-0000BF110000}"/>
    <cellStyle name="Migliaia 13 4 9" xfId="4527" xr:uid="{00000000-0005-0000-0000-0000C0110000}"/>
    <cellStyle name="Migliaia 13 5" xfId="4528" xr:uid="{00000000-0005-0000-0000-0000C1110000}"/>
    <cellStyle name="Migliaia 13 5 2" xfId="4529" xr:uid="{00000000-0005-0000-0000-0000C2110000}"/>
    <cellStyle name="Migliaia 13 5 2 2" xfId="4530" xr:uid="{00000000-0005-0000-0000-0000C3110000}"/>
    <cellStyle name="Migliaia 13 5 2 2 2" xfId="4531" xr:uid="{00000000-0005-0000-0000-0000C4110000}"/>
    <cellStyle name="Migliaia 13 5 2 3" xfId="4532" xr:uid="{00000000-0005-0000-0000-0000C5110000}"/>
    <cellStyle name="Migliaia 13 5 3" xfId="4533" xr:uid="{00000000-0005-0000-0000-0000C6110000}"/>
    <cellStyle name="Migliaia 13 5 3 2" xfId="4534" xr:uid="{00000000-0005-0000-0000-0000C7110000}"/>
    <cellStyle name="Migliaia 13 5 4" xfId="4535" xr:uid="{00000000-0005-0000-0000-0000C8110000}"/>
    <cellStyle name="Migliaia 13 5 5" xfId="4536" xr:uid="{00000000-0005-0000-0000-0000C9110000}"/>
    <cellStyle name="Migliaia 13 5 6" xfId="4537" xr:uid="{00000000-0005-0000-0000-0000CA110000}"/>
    <cellStyle name="Migliaia 13 5 7" xfId="4538" xr:uid="{00000000-0005-0000-0000-0000CB110000}"/>
    <cellStyle name="Migliaia 13 5 8" xfId="18043" xr:uid="{00000000-0005-0000-0000-0000CC110000}"/>
    <cellStyle name="Migliaia 13 6" xfId="4539" xr:uid="{00000000-0005-0000-0000-0000CD110000}"/>
    <cellStyle name="Migliaia 13 6 2" xfId="4540" xr:uid="{00000000-0005-0000-0000-0000CE110000}"/>
    <cellStyle name="Migliaia 13 6 2 2" xfId="4541" xr:uid="{00000000-0005-0000-0000-0000CF110000}"/>
    <cellStyle name="Migliaia 13 6 3" xfId="4542" xr:uid="{00000000-0005-0000-0000-0000D0110000}"/>
    <cellStyle name="Migliaia 13 6 4" xfId="4543" xr:uid="{00000000-0005-0000-0000-0000D1110000}"/>
    <cellStyle name="Migliaia 13 6 5" xfId="4544" xr:uid="{00000000-0005-0000-0000-0000D2110000}"/>
    <cellStyle name="Migliaia 13 7" xfId="4545" xr:uid="{00000000-0005-0000-0000-0000D3110000}"/>
    <cellStyle name="Migliaia 13 7 2" xfId="4546" xr:uid="{00000000-0005-0000-0000-0000D4110000}"/>
    <cellStyle name="Migliaia 13 7 2 2" xfId="4547" xr:uid="{00000000-0005-0000-0000-0000D5110000}"/>
    <cellStyle name="Migliaia 13 7 3" xfId="4548" xr:uid="{00000000-0005-0000-0000-0000D6110000}"/>
    <cellStyle name="Migliaia 13 7 4" xfId="4549" xr:uid="{00000000-0005-0000-0000-0000D7110000}"/>
    <cellStyle name="Migliaia 13 7 5" xfId="4550" xr:uid="{00000000-0005-0000-0000-0000D8110000}"/>
    <cellStyle name="Migliaia 13 8" xfId="4551" xr:uid="{00000000-0005-0000-0000-0000D9110000}"/>
    <cellStyle name="Migliaia 13 8 2" xfId="4552" xr:uid="{00000000-0005-0000-0000-0000DA110000}"/>
    <cellStyle name="Migliaia 13 9" xfId="4553" xr:uid="{00000000-0005-0000-0000-0000DB110000}"/>
    <cellStyle name="Migliaia 13 9 2" xfId="4554" xr:uid="{00000000-0005-0000-0000-0000DC110000}"/>
    <cellStyle name="Migliaia 14" xfId="4555" xr:uid="{00000000-0005-0000-0000-0000DD110000}"/>
    <cellStyle name="Migliaia 14 10" xfId="4556" xr:uid="{00000000-0005-0000-0000-0000DE110000}"/>
    <cellStyle name="Migliaia 14 11" xfId="4557" xr:uid="{00000000-0005-0000-0000-0000DF110000}"/>
    <cellStyle name="Migliaia 14 12" xfId="4558" xr:uid="{00000000-0005-0000-0000-0000E0110000}"/>
    <cellStyle name="Migliaia 14 13" xfId="4559" xr:uid="{00000000-0005-0000-0000-0000E1110000}"/>
    <cellStyle name="Migliaia 14 14" xfId="4560" xr:uid="{00000000-0005-0000-0000-0000E2110000}"/>
    <cellStyle name="Migliaia 14 15" xfId="4561" xr:uid="{00000000-0005-0000-0000-0000E3110000}"/>
    <cellStyle name="Migliaia 14 16" xfId="4562" xr:uid="{00000000-0005-0000-0000-0000E4110000}"/>
    <cellStyle name="Migliaia 14 17" xfId="18044" xr:uid="{00000000-0005-0000-0000-0000E5110000}"/>
    <cellStyle name="Migliaia 14 2" xfId="4563" xr:uid="{00000000-0005-0000-0000-0000E6110000}"/>
    <cellStyle name="Migliaia 14 2 10" xfId="4564" xr:uid="{00000000-0005-0000-0000-0000E7110000}"/>
    <cellStyle name="Migliaia 14 2 11" xfId="4565" xr:uid="{00000000-0005-0000-0000-0000E8110000}"/>
    <cellStyle name="Migliaia 14 2 12" xfId="18045" xr:uid="{00000000-0005-0000-0000-0000E9110000}"/>
    <cellStyle name="Migliaia 14 2 2" xfId="4566" xr:uid="{00000000-0005-0000-0000-0000EA110000}"/>
    <cellStyle name="Migliaia 14 2 2 10" xfId="4567" xr:uid="{00000000-0005-0000-0000-0000EB110000}"/>
    <cellStyle name="Migliaia 14 2 2 2" xfId="4568" xr:uid="{00000000-0005-0000-0000-0000EC110000}"/>
    <cellStyle name="Migliaia 14 2 2 2 2" xfId="4569" xr:uid="{00000000-0005-0000-0000-0000ED110000}"/>
    <cellStyle name="Migliaia 14 2 2 2 2 2" xfId="4570" xr:uid="{00000000-0005-0000-0000-0000EE110000}"/>
    <cellStyle name="Migliaia 14 2 2 2 3" xfId="4571" xr:uid="{00000000-0005-0000-0000-0000EF110000}"/>
    <cellStyle name="Migliaia 14 2 2 3" xfId="4572" xr:uid="{00000000-0005-0000-0000-0000F0110000}"/>
    <cellStyle name="Migliaia 14 2 2 3 2" xfId="4573" xr:uid="{00000000-0005-0000-0000-0000F1110000}"/>
    <cellStyle name="Migliaia 14 2 2 4" xfId="4574" xr:uid="{00000000-0005-0000-0000-0000F2110000}"/>
    <cellStyle name="Migliaia 14 2 2 5" xfId="4575" xr:uid="{00000000-0005-0000-0000-0000F3110000}"/>
    <cellStyle name="Migliaia 14 2 2 6" xfId="4576" xr:uid="{00000000-0005-0000-0000-0000F4110000}"/>
    <cellStyle name="Migliaia 14 2 2 7" xfId="4577" xr:uid="{00000000-0005-0000-0000-0000F5110000}"/>
    <cellStyle name="Migliaia 14 2 2 8" xfId="4578" xr:uid="{00000000-0005-0000-0000-0000F6110000}"/>
    <cellStyle name="Migliaia 14 2 2 9" xfId="4579" xr:uid="{00000000-0005-0000-0000-0000F7110000}"/>
    <cellStyle name="Migliaia 14 2 3" xfId="4580" xr:uid="{00000000-0005-0000-0000-0000F8110000}"/>
    <cellStyle name="Migliaia 14 2 3 2" xfId="4581" xr:uid="{00000000-0005-0000-0000-0000F9110000}"/>
    <cellStyle name="Migliaia 14 2 3 2 2" xfId="4582" xr:uid="{00000000-0005-0000-0000-0000FA110000}"/>
    <cellStyle name="Migliaia 14 2 3 3" xfId="4583" xr:uid="{00000000-0005-0000-0000-0000FB110000}"/>
    <cellStyle name="Migliaia 14 2 3 4" xfId="4584" xr:uid="{00000000-0005-0000-0000-0000FC110000}"/>
    <cellStyle name="Migliaia 14 2 4" xfId="4585" xr:uid="{00000000-0005-0000-0000-0000FD110000}"/>
    <cellStyle name="Migliaia 14 2 4 2" xfId="4586" xr:uid="{00000000-0005-0000-0000-0000FE110000}"/>
    <cellStyle name="Migliaia 14 2 5" xfId="4587" xr:uid="{00000000-0005-0000-0000-0000FF110000}"/>
    <cellStyle name="Migliaia 14 2 6" xfId="4588" xr:uid="{00000000-0005-0000-0000-000000120000}"/>
    <cellStyle name="Migliaia 14 2 7" xfId="4589" xr:uid="{00000000-0005-0000-0000-000001120000}"/>
    <cellStyle name="Migliaia 14 2 8" xfId="4590" xr:uid="{00000000-0005-0000-0000-000002120000}"/>
    <cellStyle name="Migliaia 14 2 9" xfId="4591" xr:uid="{00000000-0005-0000-0000-000003120000}"/>
    <cellStyle name="Migliaia 14 3" xfId="4592" xr:uid="{00000000-0005-0000-0000-000004120000}"/>
    <cellStyle name="Migliaia 14 3 10" xfId="4593" xr:uid="{00000000-0005-0000-0000-000005120000}"/>
    <cellStyle name="Migliaia 14 3 11" xfId="4594" xr:uid="{00000000-0005-0000-0000-000006120000}"/>
    <cellStyle name="Migliaia 14 3 12" xfId="4595" xr:uid="{00000000-0005-0000-0000-000007120000}"/>
    <cellStyle name="Migliaia 14 3 13" xfId="4596" xr:uid="{00000000-0005-0000-0000-000008120000}"/>
    <cellStyle name="Migliaia 14 3 14" xfId="18046" xr:uid="{00000000-0005-0000-0000-000009120000}"/>
    <cellStyle name="Migliaia 14 3 2" xfId="4597" xr:uid="{00000000-0005-0000-0000-00000A120000}"/>
    <cellStyle name="Migliaia 14 3 2 10" xfId="4598" xr:uid="{00000000-0005-0000-0000-00000B120000}"/>
    <cellStyle name="Migliaia 14 3 2 11" xfId="18047" xr:uid="{00000000-0005-0000-0000-00000C120000}"/>
    <cellStyle name="Migliaia 14 3 2 2" xfId="4599" xr:uid="{00000000-0005-0000-0000-00000D120000}"/>
    <cellStyle name="Migliaia 14 3 2 2 2" xfId="4600" xr:uid="{00000000-0005-0000-0000-00000E120000}"/>
    <cellStyle name="Migliaia 14 3 2 2 2 2" xfId="4601" xr:uid="{00000000-0005-0000-0000-00000F120000}"/>
    <cellStyle name="Migliaia 14 3 2 2 3" xfId="4602" xr:uid="{00000000-0005-0000-0000-000010120000}"/>
    <cellStyle name="Migliaia 14 3 2 2 4" xfId="4603" xr:uid="{00000000-0005-0000-0000-000011120000}"/>
    <cellStyle name="Migliaia 14 3 2 3" xfId="4604" xr:uid="{00000000-0005-0000-0000-000012120000}"/>
    <cellStyle name="Migliaia 14 3 2 3 2" xfId="4605" xr:uid="{00000000-0005-0000-0000-000013120000}"/>
    <cellStyle name="Migliaia 14 3 2 4" xfId="4606" xr:uid="{00000000-0005-0000-0000-000014120000}"/>
    <cellStyle name="Migliaia 14 3 2 5" xfId="4607" xr:uid="{00000000-0005-0000-0000-000015120000}"/>
    <cellStyle name="Migliaia 14 3 2 6" xfId="4608" xr:uid="{00000000-0005-0000-0000-000016120000}"/>
    <cellStyle name="Migliaia 14 3 2 7" xfId="4609" xr:uid="{00000000-0005-0000-0000-000017120000}"/>
    <cellStyle name="Migliaia 14 3 2 8" xfId="4610" xr:uid="{00000000-0005-0000-0000-000018120000}"/>
    <cellStyle name="Migliaia 14 3 2 9" xfId="4611" xr:uid="{00000000-0005-0000-0000-000019120000}"/>
    <cellStyle name="Migliaia 14 3 3" xfId="4612" xr:uid="{00000000-0005-0000-0000-00001A120000}"/>
    <cellStyle name="Migliaia 14 3 3 2" xfId="4613" xr:uid="{00000000-0005-0000-0000-00001B120000}"/>
    <cellStyle name="Migliaia 14 3 3 2 2" xfId="4614" xr:uid="{00000000-0005-0000-0000-00001C120000}"/>
    <cellStyle name="Migliaia 14 3 3 2 2 2" xfId="4615" xr:uid="{00000000-0005-0000-0000-00001D120000}"/>
    <cellStyle name="Migliaia 14 3 3 2 2 2 2" xfId="4616" xr:uid="{00000000-0005-0000-0000-00001E120000}"/>
    <cellStyle name="Migliaia 14 3 3 2 2 3" xfId="4617" xr:uid="{00000000-0005-0000-0000-00001F120000}"/>
    <cellStyle name="Migliaia 14 3 3 2 3" xfId="4618" xr:uid="{00000000-0005-0000-0000-000020120000}"/>
    <cellStyle name="Migliaia 14 3 3 2 3 2" xfId="4619" xr:uid="{00000000-0005-0000-0000-000021120000}"/>
    <cellStyle name="Migliaia 14 3 3 2 4" xfId="4620" xr:uid="{00000000-0005-0000-0000-000022120000}"/>
    <cellStyle name="Migliaia 14 3 3 2 5" xfId="4621" xr:uid="{00000000-0005-0000-0000-000023120000}"/>
    <cellStyle name="Migliaia 14 3 3 2 6" xfId="4622" xr:uid="{00000000-0005-0000-0000-000024120000}"/>
    <cellStyle name="Migliaia 14 3 3 3" xfId="4623" xr:uid="{00000000-0005-0000-0000-000025120000}"/>
    <cellStyle name="Migliaia 14 3 3 3 2" xfId="4624" xr:uid="{00000000-0005-0000-0000-000026120000}"/>
    <cellStyle name="Migliaia 14 3 3 3 2 2" xfId="4625" xr:uid="{00000000-0005-0000-0000-000027120000}"/>
    <cellStyle name="Migliaia 14 3 3 3 3" xfId="4626" xr:uid="{00000000-0005-0000-0000-000028120000}"/>
    <cellStyle name="Migliaia 14 3 3 4" xfId="4627" xr:uid="{00000000-0005-0000-0000-000029120000}"/>
    <cellStyle name="Migliaia 14 3 3 4 2" xfId="4628" xr:uid="{00000000-0005-0000-0000-00002A120000}"/>
    <cellStyle name="Migliaia 14 3 3 5" xfId="4629" xr:uid="{00000000-0005-0000-0000-00002B120000}"/>
    <cellStyle name="Migliaia 14 3 3 6" xfId="4630" xr:uid="{00000000-0005-0000-0000-00002C120000}"/>
    <cellStyle name="Migliaia 14 3 3 7" xfId="4631" xr:uid="{00000000-0005-0000-0000-00002D120000}"/>
    <cellStyle name="Migliaia 14 3 3 8" xfId="4632" xr:uid="{00000000-0005-0000-0000-00002E120000}"/>
    <cellStyle name="Migliaia 14 3 4" xfId="4633" xr:uid="{00000000-0005-0000-0000-00002F120000}"/>
    <cellStyle name="Migliaia 14 3 4 2" xfId="4634" xr:uid="{00000000-0005-0000-0000-000030120000}"/>
    <cellStyle name="Migliaia 14 3 4 2 2" xfId="4635" xr:uid="{00000000-0005-0000-0000-000031120000}"/>
    <cellStyle name="Migliaia 14 3 4 2 2 2" xfId="4636" xr:uid="{00000000-0005-0000-0000-000032120000}"/>
    <cellStyle name="Migliaia 14 3 4 2 3" xfId="4637" xr:uid="{00000000-0005-0000-0000-000033120000}"/>
    <cellStyle name="Migliaia 14 3 4 3" xfId="4638" xr:uid="{00000000-0005-0000-0000-000034120000}"/>
    <cellStyle name="Migliaia 14 3 4 3 2" xfId="4639" xr:uid="{00000000-0005-0000-0000-000035120000}"/>
    <cellStyle name="Migliaia 14 3 4 4" xfId="4640" xr:uid="{00000000-0005-0000-0000-000036120000}"/>
    <cellStyle name="Migliaia 14 3 4 5" xfId="4641" xr:uid="{00000000-0005-0000-0000-000037120000}"/>
    <cellStyle name="Migliaia 14 3 4 6" xfId="4642" xr:uid="{00000000-0005-0000-0000-000038120000}"/>
    <cellStyle name="Migliaia 14 3 5" xfId="4643" xr:uid="{00000000-0005-0000-0000-000039120000}"/>
    <cellStyle name="Migliaia 14 3 5 2" xfId="4644" xr:uid="{00000000-0005-0000-0000-00003A120000}"/>
    <cellStyle name="Migliaia 14 3 5 2 2" xfId="4645" xr:uid="{00000000-0005-0000-0000-00003B120000}"/>
    <cellStyle name="Migliaia 14 3 5 3" xfId="4646" xr:uid="{00000000-0005-0000-0000-00003C120000}"/>
    <cellStyle name="Migliaia 14 3 6" xfId="4647" xr:uid="{00000000-0005-0000-0000-00003D120000}"/>
    <cellStyle name="Migliaia 14 3 6 2" xfId="4648" xr:uid="{00000000-0005-0000-0000-00003E120000}"/>
    <cellStyle name="Migliaia 14 3 7" xfId="4649" xr:uid="{00000000-0005-0000-0000-00003F120000}"/>
    <cellStyle name="Migliaia 14 3 8" xfId="4650" xr:uid="{00000000-0005-0000-0000-000040120000}"/>
    <cellStyle name="Migliaia 14 3 9" xfId="4651" xr:uid="{00000000-0005-0000-0000-000041120000}"/>
    <cellStyle name="Migliaia 14 4" xfId="4652" xr:uid="{00000000-0005-0000-0000-000042120000}"/>
    <cellStyle name="Migliaia 14 4 10" xfId="18048" xr:uid="{00000000-0005-0000-0000-000043120000}"/>
    <cellStyle name="Migliaia 14 4 2" xfId="4653" xr:uid="{00000000-0005-0000-0000-000044120000}"/>
    <cellStyle name="Migliaia 14 4 2 2" xfId="4654" xr:uid="{00000000-0005-0000-0000-000045120000}"/>
    <cellStyle name="Migliaia 14 4 2 2 2" xfId="4655" xr:uid="{00000000-0005-0000-0000-000046120000}"/>
    <cellStyle name="Migliaia 14 4 2 2 2 2" xfId="4656" xr:uid="{00000000-0005-0000-0000-000047120000}"/>
    <cellStyle name="Migliaia 14 4 2 2 2 2 2" xfId="4657" xr:uid="{00000000-0005-0000-0000-000048120000}"/>
    <cellStyle name="Migliaia 14 4 2 2 2 3" xfId="4658" xr:uid="{00000000-0005-0000-0000-000049120000}"/>
    <cellStyle name="Migliaia 14 4 2 2 3" xfId="4659" xr:uid="{00000000-0005-0000-0000-00004A120000}"/>
    <cellStyle name="Migliaia 14 4 2 2 3 2" xfId="4660" xr:uid="{00000000-0005-0000-0000-00004B120000}"/>
    <cellStyle name="Migliaia 14 4 2 2 4" xfId="4661" xr:uid="{00000000-0005-0000-0000-00004C120000}"/>
    <cellStyle name="Migliaia 14 4 2 2 5" xfId="4662" xr:uid="{00000000-0005-0000-0000-00004D120000}"/>
    <cellStyle name="Migliaia 14 4 2 2 6" xfId="4663" xr:uid="{00000000-0005-0000-0000-00004E120000}"/>
    <cellStyle name="Migliaia 14 4 2 3" xfId="4664" xr:uid="{00000000-0005-0000-0000-00004F120000}"/>
    <cellStyle name="Migliaia 14 4 2 3 2" xfId="4665" xr:uid="{00000000-0005-0000-0000-000050120000}"/>
    <cellStyle name="Migliaia 14 4 2 3 2 2" xfId="4666" xr:uid="{00000000-0005-0000-0000-000051120000}"/>
    <cellStyle name="Migliaia 14 4 2 3 3" xfId="4667" xr:uid="{00000000-0005-0000-0000-000052120000}"/>
    <cellStyle name="Migliaia 14 4 2 4" xfId="4668" xr:uid="{00000000-0005-0000-0000-000053120000}"/>
    <cellStyle name="Migliaia 14 4 2 4 2" xfId="4669" xr:uid="{00000000-0005-0000-0000-000054120000}"/>
    <cellStyle name="Migliaia 14 4 2 5" xfId="4670" xr:uid="{00000000-0005-0000-0000-000055120000}"/>
    <cellStyle name="Migliaia 14 4 2 6" xfId="4671" xr:uid="{00000000-0005-0000-0000-000056120000}"/>
    <cellStyle name="Migliaia 14 4 2 7" xfId="4672" xr:uid="{00000000-0005-0000-0000-000057120000}"/>
    <cellStyle name="Migliaia 14 4 3" xfId="4673" xr:uid="{00000000-0005-0000-0000-000058120000}"/>
    <cellStyle name="Migliaia 14 4 3 2" xfId="4674" xr:uid="{00000000-0005-0000-0000-000059120000}"/>
    <cellStyle name="Migliaia 14 4 3 2 2" xfId="4675" xr:uid="{00000000-0005-0000-0000-00005A120000}"/>
    <cellStyle name="Migliaia 14 4 3 2 2 2" xfId="4676" xr:uid="{00000000-0005-0000-0000-00005B120000}"/>
    <cellStyle name="Migliaia 14 4 3 2 3" xfId="4677" xr:uid="{00000000-0005-0000-0000-00005C120000}"/>
    <cellStyle name="Migliaia 14 4 3 3" xfId="4678" xr:uid="{00000000-0005-0000-0000-00005D120000}"/>
    <cellStyle name="Migliaia 14 4 3 3 2" xfId="4679" xr:uid="{00000000-0005-0000-0000-00005E120000}"/>
    <cellStyle name="Migliaia 14 4 3 4" xfId="4680" xr:uid="{00000000-0005-0000-0000-00005F120000}"/>
    <cellStyle name="Migliaia 14 4 3 5" xfId="4681" xr:uid="{00000000-0005-0000-0000-000060120000}"/>
    <cellStyle name="Migliaia 14 4 3 6" xfId="4682" xr:uid="{00000000-0005-0000-0000-000061120000}"/>
    <cellStyle name="Migliaia 14 4 4" xfId="4683" xr:uid="{00000000-0005-0000-0000-000062120000}"/>
    <cellStyle name="Migliaia 14 4 4 2" xfId="4684" xr:uid="{00000000-0005-0000-0000-000063120000}"/>
    <cellStyle name="Migliaia 14 4 4 2 2" xfId="4685" xr:uid="{00000000-0005-0000-0000-000064120000}"/>
    <cellStyle name="Migliaia 14 4 4 3" xfId="4686" xr:uid="{00000000-0005-0000-0000-000065120000}"/>
    <cellStyle name="Migliaia 14 4 5" xfId="4687" xr:uid="{00000000-0005-0000-0000-000066120000}"/>
    <cellStyle name="Migliaia 14 4 5 2" xfId="4688" xr:uid="{00000000-0005-0000-0000-000067120000}"/>
    <cellStyle name="Migliaia 14 4 6" xfId="4689" xr:uid="{00000000-0005-0000-0000-000068120000}"/>
    <cellStyle name="Migliaia 14 4 7" xfId="4690" xr:uid="{00000000-0005-0000-0000-000069120000}"/>
    <cellStyle name="Migliaia 14 4 8" xfId="4691" xr:uid="{00000000-0005-0000-0000-00006A120000}"/>
    <cellStyle name="Migliaia 14 4 9" xfId="4692" xr:uid="{00000000-0005-0000-0000-00006B120000}"/>
    <cellStyle name="Migliaia 14 5" xfId="4693" xr:uid="{00000000-0005-0000-0000-00006C120000}"/>
    <cellStyle name="Migliaia 14 5 2" xfId="4694" xr:uid="{00000000-0005-0000-0000-00006D120000}"/>
    <cellStyle name="Migliaia 14 5 2 2" xfId="4695" xr:uid="{00000000-0005-0000-0000-00006E120000}"/>
    <cellStyle name="Migliaia 14 5 2 2 2" xfId="4696" xr:uid="{00000000-0005-0000-0000-00006F120000}"/>
    <cellStyle name="Migliaia 14 5 2 3" xfId="4697" xr:uid="{00000000-0005-0000-0000-000070120000}"/>
    <cellStyle name="Migliaia 14 5 3" xfId="4698" xr:uid="{00000000-0005-0000-0000-000071120000}"/>
    <cellStyle name="Migliaia 14 5 3 2" xfId="4699" xr:uid="{00000000-0005-0000-0000-000072120000}"/>
    <cellStyle name="Migliaia 14 5 4" xfId="4700" xr:uid="{00000000-0005-0000-0000-000073120000}"/>
    <cellStyle name="Migliaia 14 5 5" xfId="4701" xr:uid="{00000000-0005-0000-0000-000074120000}"/>
    <cellStyle name="Migliaia 14 5 6" xfId="4702" xr:uid="{00000000-0005-0000-0000-000075120000}"/>
    <cellStyle name="Migliaia 14 5 7" xfId="4703" xr:uid="{00000000-0005-0000-0000-000076120000}"/>
    <cellStyle name="Migliaia 14 5 8" xfId="18049" xr:uid="{00000000-0005-0000-0000-000077120000}"/>
    <cellStyle name="Migliaia 14 6" xfId="4704" xr:uid="{00000000-0005-0000-0000-000078120000}"/>
    <cellStyle name="Migliaia 14 6 2" xfId="4705" xr:uid="{00000000-0005-0000-0000-000079120000}"/>
    <cellStyle name="Migliaia 14 6 2 2" xfId="4706" xr:uid="{00000000-0005-0000-0000-00007A120000}"/>
    <cellStyle name="Migliaia 14 6 3" xfId="4707" xr:uid="{00000000-0005-0000-0000-00007B120000}"/>
    <cellStyle name="Migliaia 14 6 4" xfId="4708" xr:uid="{00000000-0005-0000-0000-00007C120000}"/>
    <cellStyle name="Migliaia 14 6 5" xfId="4709" xr:uid="{00000000-0005-0000-0000-00007D120000}"/>
    <cellStyle name="Migliaia 14 7" xfId="4710" xr:uid="{00000000-0005-0000-0000-00007E120000}"/>
    <cellStyle name="Migliaia 14 7 2" xfId="4711" xr:uid="{00000000-0005-0000-0000-00007F120000}"/>
    <cellStyle name="Migliaia 14 7 2 2" xfId="4712" xr:uid="{00000000-0005-0000-0000-000080120000}"/>
    <cellStyle name="Migliaia 14 7 3" xfId="4713" xr:uid="{00000000-0005-0000-0000-000081120000}"/>
    <cellStyle name="Migliaia 14 7 4" xfId="4714" xr:uid="{00000000-0005-0000-0000-000082120000}"/>
    <cellStyle name="Migliaia 14 7 5" xfId="4715" xr:uid="{00000000-0005-0000-0000-000083120000}"/>
    <cellStyle name="Migliaia 14 8" xfId="4716" xr:uid="{00000000-0005-0000-0000-000084120000}"/>
    <cellStyle name="Migliaia 14 8 2" xfId="4717" xr:uid="{00000000-0005-0000-0000-000085120000}"/>
    <cellStyle name="Migliaia 14 9" xfId="4718" xr:uid="{00000000-0005-0000-0000-000086120000}"/>
    <cellStyle name="Migliaia 14 9 2" xfId="4719" xr:uid="{00000000-0005-0000-0000-000087120000}"/>
    <cellStyle name="Migliaia 15" xfId="4720" xr:uid="{00000000-0005-0000-0000-000088120000}"/>
    <cellStyle name="Migliaia 15 10" xfId="4721" xr:uid="{00000000-0005-0000-0000-000089120000}"/>
    <cellStyle name="Migliaia 15 11" xfId="4722" xr:uid="{00000000-0005-0000-0000-00008A120000}"/>
    <cellStyle name="Migliaia 15 12" xfId="4723" xr:uid="{00000000-0005-0000-0000-00008B120000}"/>
    <cellStyle name="Migliaia 15 13" xfId="4724" xr:uid="{00000000-0005-0000-0000-00008C120000}"/>
    <cellStyle name="Migliaia 15 14" xfId="4725" xr:uid="{00000000-0005-0000-0000-00008D120000}"/>
    <cellStyle name="Migliaia 15 15" xfId="4726" xr:uid="{00000000-0005-0000-0000-00008E120000}"/>
    <cellStyle name="Migliaia 15 16" xfId="4727" xr:uid="{00000000-0005-0000-0000-00008F120000}"/>
    <cellStyle name="Migliaia 15 17" xfId="18050" xr:uid="{00000000-0005-0000-0000-000090120000}"/>
    <cellStyle name="Migliaia 15 2" xfId="4728" xr:uid="{00000000-0005-0000-0000-000091120000}"/>
    <cellStyle name="Migliaia 15 2 10" xfId="4729" xr:uid="{00000000-0005-0000-0000-000092120000}"/>
    <cellStyle name="Migliaia 15 2 11" xfId="4730" xr:uid="{00000000-0005-0000-0000-000093120000}"/>
    <cellStyle name="Migliaia 15 2 12" xfId="18051" xr:uid="{00000000-0005-0000-0000-000094120000}"/>
    <cellStyle name="Migliaia 15 2 2" xfId="4731" xr:uid="{00000000-0005-0000-0000-000095120000}"/>
    <cellStyle name="Migliaia 15 2 2 10" xfId="4732" xr:uid="{00000000-0005-0000-0000-000096120000}"/>
    <cellStyle name="Migliaia 15 2 2 2" xfId="4733" xr:uid="{00000000-0005-0000-0000-000097120000}"/>
    <cellStyle name="Migliaia 15 2 2 2 2" xfId="4734" xr:uid="{00000000-0005-0000-0000-000098120000}"/>
    <cellStyle name="Migliaia 15 2 2 2 2 2" xfId="4735" xr:uid="{00000000-0005-0000-0000-000099120000}"/>
    <cellStyle name="Migliaia 15 2 2 2 3" xfId="4736" xr:uid="{00000000-0005-0000-0000-00009A120000}"/>
    <cellStyle name="Migliaia 15 2 2 3" xfId="4737" xr:uid="{00000000-0005-0000-0000-00009B120000}"/>
    <cellStyle name="Migliaia 15 2 2 3 2" xfId="4738" xr:uid="{00000000-0005-0000-0000-00009C120000}"/>
    <cellStyle name="Migliaia 15 2 2 4" xfId="4739" xr:uid="{00000000-0005-0000-0000-00009D120000}"/>
    <cellStyle name="Migliaia 15 2 2 5" xfId="4740" xr:uid="{00000000-0005-0000-0000-00009E120000}"/>
    <cellStyle name="Migliaia 15 2 2 6" xfId="4741" xr:uid="{00000000-0005-0000-0000-00009F120000}"/>
    <cellStyle name="Migliaia 15 2 2 7" xfId="4742" xr:uid="{00000000-0005-0000-0000-0000A0120000}"/>
    <cellStyle name="Migliaia 15 2 2 8" xfId="4743" xr:uid="{00000000-0005-0000-0000-0000A1120000}"/>
    <cellStyle name="Migliaia 15 2 2 9" xfId="4744" xr:uid="{00000000-0005-0000-0000-0000A2120000}"/>
    <cellStyle name="Migliaia 15 2 3" xfId="4745" xr:uid="{00000000-0005-0000-0000-0000A3120000}"/>
    <cellStyle name="Migliaia 15 2 3 2" xfId="4746" xr:uid="{00000000-0005-0000-0000-0000A4120000}"/>
    <cellStyle name="Migliaia 15 2 3 2 2" xfId="4747" xr:uid="{00000000-0005-0000-0000-0000A5120000}"/>
    <cellStyle name="Migliaia 15 2 3 3" xfId="4748" xr:uid="{00000000-0005-0000-0000-0000A6120000}"/>
    <cellStyle name="Migliaia 15 2 3 4" xfId="4749" xr:uid="{00000000-0005-0000-0000-0000A7120000}"/>
    <cellStyle name="Migliaia 15 2 4" xfId="4750" xr:uid="{00000000-0005-0000-0000-0000A8120000}"/>
    <cellStyle name="Migliaia 15 2 4 2" xfId="4751" xr:uid="{00000000-0005-0000-0000-0000A9120000}"/>
    <cellStyle name="Migliaia 15 2 5" xfId="4752" xr:uid="{00000000-0005-0000-0000-0000AA120000}"/>
    <cellStyle name="Migliaia 15 2 6" xfId="4753" xr:uid="{00000000-0005-0000-0000-0000AB120000}"/>
    <cellStyle name="Migliaia 15 2 7" xfId="4754" xr:uid="{00000000-0005-0000-0000-0000AC120000}"/>
    <cellStyle name="Migliaia 15 2 8" xfId="4755" xr:uid="{00000000-0005-0000-0000-0000AD120000}"/>
    <cellStyle name="Migliaia 15 2 9" xfId="4756" xr:uid="{00000000-0005-0000-0000-0000AE120000}"/>
    <cellStyle name="Migliaia 15 3" xfId="4757" xr:uid="{00000000-0005-0000-0000-0000AF120000}"/>
    <cellStyle name="Migliaia 15 3 10" xfId="4758" xr:uid="{00000000-0005-0000-0000-0000B0120000}"/>
    <cellStyle name="Migliaia 15 3 11" xfId="4759" xr:uid="{00000000-0005-0000-0000-0000B1120000}"/>
    <cellStyle name="Migliaia 15 3 12" xfId="4760" xr:uid="{00000000-0005-0000-0000-0000B2120000}"/>
    <cellStyle name="Migliaia 15 3 13" xfId="4761" xr:uid="{00000000-0005-0000-0000-0000B3120000}"/>
    <cellStyle name="Migliaia 15 3 14" xfId="18052" xr:uid="{00000000-0005-0000-0000-0000B4120000}"/>
    <cellStyle name="Migliaia 15 3 2" xfId="4762" xr:uid="{00000000-0005-0000-0000-0000B5120000}"/>
    <cellStyle name="Migliaia 15 3 2 10" xfId="4763" xr:uid="{00000000-0005-0000-0000-0000B6120000}"/>
    <cellStyle name="Migliaia 15 3 2 11" xfId="18053" xr:uid="{00000000-0005-0000-0000-0000B7120000}"/>
    <cellStyle name="Migliaia 15 3 2 2" xfId="4764" xr:uid="{00000000-0005-0000-0000-0000B8120000}"/>
    <cellStyle name="Migliaia 15 3 2 2 2" xfId="4765" xr:uid="{00000000-0005-0000-0000-0000B9120000}"/>
    <cellStyle name="Migliaia 15 3 2 2 2 2" xfId="4766" xr:uid="{00000000-0005-0000-0000-0000BA120000}"/>
    <cellStyle name="Migliaia 15 3 2 2 3" xfId="4767" xr:uid="{00000000-0005-0000-0000-0000BB120000}"/>
    <cellStyle name="Migliaia 15 3 2 2 4" xfId="4768" xr:uid="{00000000-0005-0000-0000-0000BC120000}"/>
    <cellStyle name="Migliaia 15 3 2 3" xfId="4769" xr:uid="{00000000-0005-0000-0000-0000BD120000}"/>
    <cellStyle name="Migliaia 15 3 2 3 2" xfId="4770" xr:uid="{00000000-0005-0000-0000-0000BE120000}"/>
    <cellStyle name="Migliaia 15 3 2 4" xfId="4771" xr:uid="{00000000-0005-0000-0000-0000BF120000}"/>
    <cellStyle name="Migliaia 15 3 2 5" xfId="4772" xr:uid="{00000000-0005-0000-0000-0000C0120000}"/>
    <cellStyle name="Migliaia 15 3 2 6" xfId="4773" xr:uid="{00000000-0005-0000-0000-0000C1120000}"/>
    <cellStyle name="Migliaia 15 3 2 7" xfId="4774" xr:uid="{00000000-0005-0000-0000-0000C2120000}"/>
    <cellStyle name="Migliaia 15 3 2 8" xfId="4775" xr:uid="{00000000-0005-0000-0000-0000C3120000}"/>
    <cellStyle name="Migliaia 15 3 2 9" xfId="4776" xr:uid="{00000000-0005-0000-0000-0000C4120000}"/>
    <cellStyle name="Migliaia 15 3 3" xfId="4777" xr:uid="{00000000-0005-0000-0000-0000C5120000}"/>
    <cellStyle name="Migliaia 15 3 3 2" xfId="4778" xr:uid="{00000000-0005-0000-0000-0000C6120000}"/>
    <cellStyle name="Migliaia 15 3 3 2 2" xfId="4779" xr:uid="{00000000-0005-0000-0000-0000C7120000}"/>
    <cellStyle name="Migliaia 15 3 3 2 2 2" xfId="4780" xr:uid="{00000000-0005-0000-0000-0000C8120000}"/>
    <cellStyle name="Migliaia 15 3 3 2 2 2 2" xfId="4781" xr:uid="{00000000-0005-0000-0000-0000C9120000}"/>
    <cellStyle name="Migliaia 15 3 3 2 2 3" xfId="4782" xr:uid="{00000000-0005-0000-0000-0000CA120000}"/>
    <cellStyle name="Migliaia 15 3 3 2 3" xfId="4783" xr:uid="{00000000-0005-0000-0000-0000CB120000}"/>
    <cellStyle name="Migliaia 15 3 3 2 3 2" xfId="4784" xr:uid="{00000000-0005-0000-0000-0000CC120000}"/>
    <cellStyle name="Migliaia 15 3 3 2 4" xfId="4785" xr:uid="{00000000-0005-0000-0000-0000CD120000}"/>
    <cellStyle name="Migliaia 15 3 3 2 5" xfId="4786" xr:uid="{00000000-0005-0000-0000-0000CE120000}"/>
    <cellStyle name="Migliaia 15 3 3 2 6" xfId="4787" xr:uid="{00000000-0005-0000-0000-0000CF120000}"/>
    <cellStyle name="Migliaia 15 3 3 3" xfId="4788" xr:uid="{00000000-0005-0000-0000-0000D0120000}"/>
    <cellStyle name="Migliaia 15 3 3 3 2" xfId="4789" xr:uid="{00000000-0005-0000-0000-0000D1120000}"/>
    <cellStyle name="Migliaia 15 3 3 3 2 2" xfId="4790" xr:uid="{00000000-0005-0000-0000-0000D2120000}"/>
    <cellStyle name="Migliaia 15 3 3 3 3" xfId="4791" xr:uid="{00000000-0005-0000-0000-0000D3120000}"/>
    <cellStyle name="Migliaia 15 3 3 4" xfId="4792" xr:uid="{00000000-0005-0000-0000-0000D4120000}"/>
    <cellStyle name="Migliaia 15 3 3 4 2" xfId="4793" xr:uid="{00000000-0005-0000-0000-0000D5120000}"/>
    <cellStyle name="Migliaia 15 3 3 5" xfId="4794" xr:uid="{00000000-0005-0000-0000-0000D6120000}"/>
    <cellStyle name="Migliaia 15 3 3 6" xfId="4795" xr:uid="{00000000-0005-0000-0000-0000D7120000}"/>
    <cellStyle name="Migliaia 15 3 3 7" xfId="4796" xr:uid="{00000000-0005-0000-0000-0000D8120000}"/>
    <cellStyle name="Migliaia 15 3 3 8" xfId="4797" xr:uid="{00000000-0005-0000-0000-0000D9120000}"/>
    <cellStyle name="Migliaia 15 3 4" xfId="4798" xr:uid="{00000000-0005-0000-0000-0000DA120000}"/>
    <cellStyle name="Migliaia 15 3 4 2" xfId="4799" xr:uid="{00000000-0005-0000-0000-0000DB120000}"/>
    <cellStyle name="Migliaia 15 3 4 2 2" xfId="4800" xr:uid="{00000000-0005-0000-0000-0000DC120000}"/>
    <cellStyle name="Migliaia 15 3 4 2 2 2" xfId="4801" xr:uid="{00000000-0005-0000-0000-0000DD120000}"/>
    <cellStyle name="Migliaia 15 3 4 2 3" xfId="4802" xr:uid="{00000000-0005-0000-0000-0000DE120000}"/>
    <cellStyle name="Migliaia 15 3 4 3" xfId="4803" xr:uid="{00000000-0005-0000-0000-0000DF120000}"/>
    <cellStyle name="Migliaia 15 3 4 3 2" xfId="4804" xr:uid="{00000000-0005-0000-0000-0000E0120000}"/>
    <cellStyle name="Migliaia 15 3 4 4" xfId="4805" xr:uid="{00000000-0005-0000-0000-0000E1120000}"/>
    <cellStyle name="Migliaia 15 3 4 5" xfId="4806" xr:uid="{00000000-0005-0000-0000-0000E2120000}"/>
    <cellStyle name="Migliaia 15 3 4 6" xfId="4807" xr:uid="{00000000-0005-0000-0000-0000E3120000}"/>
    <cellStyle name="Migliaia 15 3 5" xfId="4808" xr:uid="{00000000-0005-0000-0000-0000E4120000}"/>
    <cellStyle name="Migliaia 15 3 5 2" xfId="4809" xr:uid="{00000000-0005-0000-0000-0000E5120000}"/>
    <cellStyle name="Migliaia 15 3 5 2 2" xfId="4810" xr:uid="{00000000-0005-0000-0000-0000E6120000}"/>
    <cellStyle name="Migliaia 15 3 5 3" xfId="4811" xr:uid="{00000000-0005-0000-0000-0000E7120000}"/>
    <cellStyle name="Migliaia 15 3 6" xfId="4812" xr:uid="{00000000-0005-0000-0000-0000E8120000}"/>
    <cellStyle name="Migliaia 15 3 6 2" xfId="4813" xr:uid="{00000000-0005-0000-0000-0000E9120000}"/>
    <cellStyle name="Migliaia 15 3 7" xfId="4814" xr:uid="{00000000-0005-0000-0000-0000EA120000}"/>
    <cellStyle name="Migliaia 15 3 8" xfId="4815" xr:uid="{00000000-0005-0000-0000-0000EB120000}"/>
    <cellStyle name="Migliaia 15 3 9" xfId="4816" xr:uid="{00000000-0005-0000-0000-0000EC120000}"/>
    <cellStyle name="Migliaia 15 4" xfId="4817" xr:uid="{00000000-0005-0000-0000-0000ED120000}"/>
    <cellStyle name="Migliaia 15 4 10" xfId="18054" xr:uid="{00000000-0005-0000-0000-0000EE120000}"/>
    <cellStyle name="Migliaia 15 4 2" xfId="4818" xr:uid="{00000000-0005-0000-0000-0000EF120000}"/>
    <cellStyle name="Migliaia 15 4 2 2" xfId="4819" xr:uid="{00000000-0005-0000-0000-0000F0120000}"/>
    <cellStyle name="Migliaia 15 4 2 2 2" xfId="4820" xr:uid="{00000000-0005-0000-0000-0000F1120000}"/>
    <cellStyle name="Migliaia 15 4 2 2 2 2" xfId="4821" xr:uid="{00000000-0005-0000-0000-0000F2120000}"/>
    <cellStyle name="Migliaia 15 4 2 2 2 2 2" xfId="4822" xr:uid="{00000000-0005-0000-0000-0000F3120000}"/>
    <cellStyle name="Migliaia 15 4 2 2 2 3" xfId="4823" xr:uid="{00000000-0005-0000-0000-0000F4120000}"/>
    <cellStyle name="Migliaia 15 4 2 2 3" xfId="4824" xr:uid="{00000000-0005-0000-0000-0000F5120000}"/>
    <cellStyle name="Migliaia 15 4 2 2 3 2" xfId="4825" xr:uid="{00000000-0005-0000-0000-0000F6120000}"/>
    <cellStyle name="Migliaia 15 4 2 2 4" xfId="4826" xr:uid="{00000000-0005-0000-0000-0000F7120000}"/>
    <cellStyle name="Migliaia 15 4 2 2 5" xfId="4827" xr:uid="{00000000-0005-0000-0000-0000F8120000}"/>
    <cellStyle name="Migliaia 15 4 2 2 6" xfId="4828" xr:uid="{00000000-0005-0000-0000-0000F9120000}"/>
    <cellStyle name="Migliaia 15 4 2 3" xfId="4829" xr:uid="{00000000-0005-0000-0000-0000FA120000}"/>
    <cellStyle name="Migliaia 15 4 2 3 2" xfId="4830" xr:uid="{00000000-0005-0000-0000-0000FB120000}"/>
    <cellStyle name="Migliaia 15 4 2 3 2 2" xfId="4831" xr:uid="{00000000-0005-0000-0000-0000FC120000}"/>
    <cellStyle name="Migliaia 15 4 2 3 3" xfId="4832" xr:uid="{00000000-0005-0000-0000-0000FD120000}"/>
    <cellStyle name="Migliaia 15 4 2 4" xfId="4833" xr:uid="{00000000-0005-0000-0000-0000FE120000}"/>
    <cellStyle name="Migliaia 15 4 2 4 2" xfId="4834" xr:uid="{00000000-0005-0000-0000-0000FF120000}"/>
    <cellStyle name="Migliaia 15 4 2 5" xfId="4835" xr:uid="{00000000-0005-0000-0000-000000130000}"/>
    <cellStyle name="Migliaia 15 4 2 6" xfId="4836" xr:uid="{00000000-0005-0000-0000-000001130000}"/>
    <cellStyle name="Migliaia 15 4 2 7" xfId="4837" xr:uid="{00000000-0005-0000-0000-000002130000}"/>
    <cellStyle name="Migliaia 15 4 3" xfId="4838" xr:uid="{00000000-0005-0000-0000-000003130000}"/>
    <cellStyle name="Migliaia 15 4 3 2" xfId="4839" xr:uid="{00000000-0005-0000-0000-000004130000}"/>
    <cellStyle name="Migliaia 15 4 3 2 2" xfId="4840" xr:uid="{00000000-0005-0000-0000-000005130000}"/>
    <cellStyle name="Migliaia 15 4 3 2 2 2" xfId="4841" xr:uid="{00000000-0005-0000-0000-000006130000}"/>
    <cellStyle name="Migliaia 15 4 3 2 3" xfId="4842" xr:uid="{00000000-0005-0000-0000-000007130000}"/>
    <cellStyle name="Migliaia 15 4 3 3" xfId="4843" xr:uid="{00000000-0005-0000-0000-000008130000}"/>
    <cellStyle name="Migliaia 15 4 3 3 2" xfId="4844" xr:uid="{00000000-0005-0000-0000-000009130000}"/>
    <cellStyle name="Migliaia 15 4 3 4" xfId="4845" xr:uid="{00000000-0005-0000-0000-00000A130000}"/>
    <cellStyle name="Migliaia 15 4 3 5" xfId="4846" xr:uid="{00000000-0005-0000-0000-00000B130000}"/>
    <cellStyle name="Migliaia 15 4 3 6" xfId="4847" xr:uid="{00000000-0005-0000-0000-00000C130000}"/>
    <cellStyle name="Migliaia 15 4 4" xfId="4848" xr:uid="{00000000-0005-0000-0000-00000D130000}"/>
    <cellStyle name="Migliaia 15 4 4 2" xfId="4849" xr:uid="{00000000-0005-0000-0000-00000E130000}"/>
    <cellStyle name="Migliaia 15 4 4 2 2" xfId="4850" xr:uid="{00000000-0005-0000-0000-00000F130000}"/>
    <cellStyle name="Migliaia 15 4 4 3" xfId="4851" xr:uid="{00000000-0005-0000-0000-000010130000}"/>
    <cellStyle name="Migliaia 15 4 5" xfId="4852" xr:uid="{00000000-0005-0000-0000-000011130000}"/>
    <cellStyle name="Migliaia 15 4 5 2" xfId="4853" xr:uid="{00000000-0005-0000-0000-000012130000}"/>
    <cellStyle name="Migliaia 15 4 6" xfId="4854" xr:uid="{00000000-0005-0000-0000-000013130000}"/>
    <cellStyle name="Migliaia 15 4 7" xfId="4855" xr:uid="{00000000-0005-0000-0000-000014130000}"/>
    <cellStyle name="Migliaia 15 4 8" xfId="4856" xr:uid="{00000000-0005-0000-0000-000015130000}"/>
    <cellStyle name="Migliaia 15 4 9" xfId="4857" xr:uid="{00000000-0005-0000-0000-000016130000}"/>
    <cellStyle name="Migliaia 15 5" xfId="4858" xr:uid="{00000000-0005-0000-0000-000017130000}"/>
    <cellStyle name="Migliaia 15 5 2" xfId="4859" xr:uid="{00000000-0005-0000-0000-000018130000}"/>
    <cellStyle name="Migliaia 15 5 2 2" xfId="4860" xr:uid="{00000000-0005-0000-0000-000019130000}"/>
    <cellStyle name="Migliaia 15 5 2 2 2" xfId="4861" xr:uid="{00000000-0005-0000-0000-00001A130000}"/>
    <cellStyle name="Migliaia 15 5 2 3" xfId="4862" xr:uid="{00000000-0005-0000-0000-00001B130000}"/>
    <cellStyle name="Migliaia 15 5 3" xfId="4863" xr:uid="{00000000-0005-0000-0000-00001C130000}"/>
    <cellStyle name="Migliaia 15 5 3 2" xfId="4864" xr:uid="{00000000-0005-0000-0000-00001D130000}"/>
    <cellStyle name="Migliaia 15 5 4" xfId="4865" xr:uid="{00000000-0005-0000-0000-00001E130000}"/>
    <cellStyle name="Migliaia 15 5 5" xfId="4866" xr:uid="{00000000-0005-0000-0000-00001F130000}"/>
    <cellStyle name="Migliaia 15 5 6" xfId="4867" xr:uid="{00000000-0005-0000-0000-000020130000}"/>
    <cellStyle name="Migliaia 15 5 7" xfId="4868" xr:uid="{00000000-0005-0000-0000-000021130000}"/>
    <cellStyle name="Migliaia 15 5 8" xfId="18055" xr:uid="{00000000-0005-0000-0000-000022130000}"/>
    <cellStyle name="Migliaia 15 6" xfId="4869" xr:uid="{00000000-0005-0000-0000-000023130000}"/>
    <cellStyle name="Migliaia 15 6 2" xfId="4870" xr:uid="{00000000-0005-0000-0000-000024130000}"/>
    <cellStyle name="Migliaia 15 6 2 2" xfId="4871" xr:uid="{00000000-0005-0000-0000-000025130000}"/>
    <cellStyle name="Migliaia 15 6 3" xfId="4872" xr:uid="{00000000-0005-0000-0000-000026130000}"/>
    <cellStyle name="Migliaia 15 6 4" xfId="4873" xr:uid="{00000000-0005-0000-0000-000027130000}"/>
    <cellStyle name="Migliaia 15 6 5" xfId="4874" xr:uid="{00000000-0005-0000-0000-000028130000}"/>
    <cellStyle name="Migliaia 15 7" xfId="4875" xr:uid="{00000000-0005-0000-0000-000029130000}"/>
    <cellStyle name="Migliaia 15 7 2" xfId="4876" xr:uid="{00000000-0005-0000-0000-00002A130000}"/>
    <cellStyle name="Migliaia 15 7 2 2" xfId="4877" xr:uid="{00000000-0005-0000-0000-00002B130000}"/>
    <cellStyle name="Migliaia 15 7 3" xfId="4878" xr:uid="{00000000-0005-0000-0000-00002C130000}"/>
    <cellStyle name="Migliaia 15 7 4" xfId="4879" xr:uid="{00000000-0005-0000-0000-00002D130000}"/>
    <cellStyle name="Migliaia 15 7 5" xfId="4880" xr:uid="{00000000-0005-0000-0000-00002E130000}"/>
    <cellStyle name="Migliaia 15 8" xfId="4881" xr:uid="{00000000-0005-0000-0000-00002F130000}"/>
    <cellStyle name="Migliaia 15 8 2" xfId="4882" xr:uid="{00000000-0005-0000-0000-000030130000}"/>
    <cellStyle name="Migliaia 15 9" xfId="4883" xr:uid="{00000000-0005-0000-0000-000031130000}"/>
    <cellStyle name="Migliaia 15 9 2" xfId="4884" xr:uid="{00000000-0005-0000-0000-000032130000}"/>
    <cellStyle name="Migliaia 16" xfId="4885" xr:uid="{00000000-0005-0000-0000-000033130000}"/>
    <cellStyle name="Migliaia 16 10" xfId="4886" xr:uid="{00000000-0005-0000-0000-000034130000}"/>
    <cellStyle name="Migliaia 16 11" xfId="4887" xr:uid="{00000000-0005-0000-0000-000035130000}"/>
    <cellStyle name="Migliaia 16 12" xfId="4888" xr:uid="{00000000-0005-0000-0000-000036130000}"/>
    <cellStyle name="Migliaia 16 13" xfId="4889" xr:uid="{00000000-0005-0000-0000-000037130000}"/>
    <cellStyle name="Migliaia 16 14" xfId="4890" xr:uid="{00000000-0005-0000-0000-000038130000}"/>
    <cellStyle name="Migliaia 16 15" xfId="4891" xr:uid="{00000000-0005-0000-0000-000039130000}"/>
    <cellStyle name="Migliaia 16 16" xfId="4892" xr:uid="{00000000-0005-0000-0000-00003A130000}"/>
    <cellStyle name="Migliaia 16 17" xfId="18056" xr:uid="{00000000-0005-0000-0000-00003B130000}"/>
    <cellStyle name="Migliaia 16 2" xfId="4893" xr:uid="{00000000-0005-0000-0000-00003C130000}"/>
    <cellStyle name="Migliaia 16 2 10" xfId="4894" xr:uid="{00000000-0005-0000-0000-00003D130000}"/>
    <cellStyle name="Migliaia 16 2 11" xfId="4895" xr:uid="{00000000-0005-0000-0000-00003E130000}"/>
    <cellStyle name="Migliaia 16 2 12" xfId="18057" xr:uid="{00000000-0005-0000-0000-00003F130000}"/>
    <cellStyle name="Migliaia 16 2 2" xfId="4896" xr:uid="{00000000-0005-0000-0000-000040130000}"/>
    <cellStyle name="Migliaia 16 2 2 10" xfId="4897" xr:uid="{00000000-0005-0000-0000-000041130000}"/>
    <cellStyle name="Migliaia 16 2 2 2" xfId="4898" xr:uid="{00000000-0005-0000-0000-000042130000}"/>
    <cellStyle name="Migliaia 16 2 2 2 2" xfId="4899" xr:uid="{00000000-0005-0000-0000-000043130000}"/>
    <cellStyle name="Migliaia 16 2 2 2 2 2" xfId="4900" xr:uid="{00000000-0005-0000-0000-000044130000}"/>
    <cellStyle name="Migliaia 16 2 2 2 3" xfId="4901" xr:uid="{00000000-0005-0000-0000-000045130000}"/>
    <cellStyle name="Migliaia 16 2 2 3" xfId="4902" xr:uid="{00000000-0005-0000-0000-000046130000}"/>
    <cellStyle name="Migliaia 16 2 2 3 2" xfId="4903" xr:uid="{00000000-0005-0000-0000-000047130000}"/>
    <cellStyle name="Migliaia 16 2 2 4" xfId="4904" xr:uid="{00000000-0005-0000-0000-000048130000}"/>
    <cellStyle name="Migliaia 16 2 2 5" xfId="4905" xr:uid="{00000000-0005-0000-0000-000049130000}"/>
    <cellStyle name="Migliaia 16 2 2 6" xfId="4906" xr:uid="{00000000-0005-0000-0000-00004A130000}"/>
    <cellStyle name="Migliaia 16 2 2 7" xfId="4907" xr:uid="{00000000-0005-0000-0000-00004B130000}"/>
    <cellStyle name="Migliaia 16 2 2 8" xfId="4908" xr:uid="{00000000-0005-0000-0000-00004C130000}"/>
    <cellStyle name="Migliaia 16 2 2 9" xfId="4909" xr:uid="{00000000-0005-0000-0000-00004D130000}"/>
    <cellStyle name="Migliaia 16 2 3" xfId="4910" xr:uid="{00000000-0005-0000-0000-00004E130000}"/>
    <cellStyle name="Migliaia 16 2 3 2" xfId="4911" xr:uid="{00000000-0005-0000-0000-00004F130000}"/>
    <cellStyle name="Migliaia 16 2 3 2 2" xfId="4912" xr:uid="{00000000-0005-0000-0000-000050130000}"/>
    <cellStyle name="Migliaia 16 2 3 3" xfId="4913" xr:uid="{00000000-0005-0000-0000-000051130000}"/>
    <cellStyle name="Migliaia 16 2 3 4" xfId="4914" xr:uid="{00000000-0005-0000-0000-000052130000}"/>
    <cellStyle name="Migliaia 16 2 4" xfId="4915" xr:uid="{00000000-0005-0000-0000-000053130000}"/>
    <cellStyle name="Migliaia 16 2 4 2" xfId="4916" xr:uid="{00000000-0005-0000-0000-000054130000}"/>
    <cellStyle name="Migliaia 16 2 5" xfId="4917" xr:uid="{00000000-0005-0000-0000-000055130000}"/>
    <cellStyle name="Migliaia 16 2 6" xfId="4918" xr:uid="{00000000-0005-0000-0000-000056130000}"/>
    <cellStyle name="Migliaia 16 2 7" xfId="4919" xr:uid="{00000000-0005-0000-0000-000057130000}"/>
    <cellStyle name="Migliaia 16 2 8" xfId="4920" xr:uid="{00000000-0005-0000-0000-000058130000}"/>
    <cellStyle name="Migliaia 16 2 9" xfId="4921" xr:uid="{00000000-0005-0000-0000-000059130000}"/>
    <cellStyle name="Migliaia 16 3" xfId="4922" xr:uid="{00000000-0005-0000-0000-00005A130000}"/>
    <cellStyle name="Migliaia 16 3 10" xfId="4923" xr:uid="{00000000-0005-0000-0000-00005B130000}"/>
    <cellStyle name="Migliaia 16 3 11" xfId="4924" xr:uid="{00000000-0005-0000-0000-00005C130000}"/>
    <cellStyle name="Migliaia 16 3 12" xfId="4925" xr:uid="{00000000-0005-0000-0000-00005D130000}"/>
    <cellStyle name="Migliaia 16 3 13" xfId="4926" xr:uid="{00000000-0005-0000-0000-00005E130000}"/>
    <cellStyle name="Migliaia 16 3 14" xfId="18058" xr:uid="{00000000-0005-0000-0000-00005F130000}"/>
    <cellStyle name="Migliaia 16 3 2" xfId="4927" xr:uid="{00000000-0005-0000-0000-000060130000}"/>
    <cellStyle name="Migliaia 16 3 2 10" xfId="4928" xr:uid="{00000000-0005-0000-0000-000061130000}"/>
    <cellStyle name="Migliaia 16 3 2 11" xfId="18059" xr:uid="{00000000-0005-0000-0000-000062130000}"/>
    <cellStyle name="Migliaia 16 3 2 2" xfId="4929" xr:uid="{00000000-0005-0000-0000-000063130000}"/>
    <cellStyle name="Migliaia 16 3 2 2 2" xfId="4930" xr:uid="{00000000-0005-0000-0000-000064130000}"/>
    <cellStyle name="Migliaia 16 3 2 2 2 2" xfId="4931" xr:uid="{00000000-0005-0000-0000-000065130000}"/>
    <cellStyle name="Migliaia 16 3 2 2 3" xfId="4932" xr:uid="{00000000-0005-0000-0000-000066130000}"/>
    <cellStyle name="Migliaia 16 3 2 2 4" xfId="4933" xr:uid="{00000000-0005-0000-0000-000067130000}"/>
    <cellStyle name="Migliaia 16 3 2 3" xfId="4934" xr:uid="{00000000-0005-0000-0000-000068130000}"/>
    <cellStyle name="Migliaia 16 3 2 3 2" xfId="4935" xr:uid="{00000000-0005-0000-0000-000069130000}"/>
    <cellStyle name="Migliaia 16 3 2 4" xfId="4936" xr:uid="{00000000-0005-0000-0000-00006A130000}"/>
    <cellStyle name="Migliaia 16 3 2 5" xfId="4937" xr:uid="{00000000-0005-0000-0000-00006B130000}"/>
    <cellStyle name="Migliaia 16 3 2 6" xfId="4938" xr:uid="{00000000-0005-0000-0000-00006C130000}"/>
    <cellStyle name="Migliaia 16 3 2 7" xfId="4939" xr:uid="{00000000-0005-0000-0000-00006D130000}"/>
    <cellStyle name="Migliaia 16 3 2 8" xfId="4940" xr:uid="{00000000-0005-0000-0000-00006E130000}"/>
    <cellStyle name="Migliaia 16 3 2 9" xfId="4941" xr:uid="{00000000-0005-0000-0000-00006F130000}"/>
    <cellStyle name="Migliaia 16 3 3" xfId="4942" xr:uid="{00000000-0005-0000-0000-000070130000}"/>
    <cellStyle name="Migliaia 16 3 3 2" xfId="4943" xr:uid="{00000000-0005-0000-0000-000071130000}"/>
    <cellStyle name="Migliaia 16 3 3 2 2" xfId="4944" xr:uid="{00000000-0005-0000-0000-000072130000}"/>
    <cellStyle name="Migliaia 16 3 3 2 2 2" xfId="4945" xr:uid="{00000000-0005-0000-0000-000073130000}"/>
    <cellStyle name="Migliaia 16 3 3 2 2 2 2" xfId="4946" xr:uid="{00000000-0005-0000-0000-000074130000}"/>
    <cellStyle name="Migliaia 16 3 3 2 2 3" xfId="4947" xr:uid="{00000000-0005-0000-0000-000075130000}"/>
    <cellStyle name="Migliaia 16 3 3 2 3" xfId="4948" xr:uid="{00000000-0005-0000-0000-000076130000}"/>
    <cellStyle name="Migliaia 16 3 3 2 3 2" xfId="4949" xr:uid="{00000000-0005-0000-0000-000077130000}"/>
    <cellStyle name="Migliaia 16 3 3 2 4" xfId="4950" xr:uid="{00000000-0005-0000-0000-000078130000}"/>
    <cellStyle name="Migliaia 16 3 3 2 5" xfId="4951" xr:uid="{00000000-0005-0000-0000-000079130000}"/>
    <cellStyle name="Migliaia 16 3 3 2 6" xfId="4952" xr:uid="{00000000-0005-0000-0000-00007A130000}"/>
    <cellStyle name="Migliaia 16 3 3 3" xfId="4953" xr:uid="{00000000-0005-0000-0000-00007B130000}"/>
    <cellStyle name="Migliaia 16 3 3 3 2" xfId="4954" xr:uid="{00000000-0005-0000-0000-00007C130000}"/>
    <cellStyle name="Migliaia 16 3 3 3 2 2" xfId="4955" xr:uid="{00000000-0005-0000-0000-00007D130000}"/>
    <cellStyle name="Migliaia 16 3 3 3 3" xfId="4956" xr:uid="{00000000-0005-0000-0000-00007E130000}"/>
    <cellStyle name="Migliaia 16 3 3 4" xfId="4957" xr:uid="{00000000-0005-0000-0000-00007F130000}"/>
    <cellStyle name="Migliaia 16 3 3 4 2" xfId="4958" xr:uid="{00000000-0005-0000-0000-000080130000}"/>
    <cellStyle name="Migliaia 16 3 3 5" xfId="4959" xr:uid="{00000000-0005-0000-0000-000081130000}"/>
    <cellStyle name="Migliaia 16 3 3 6" xfId="4960" xr:uid="{00000000-0005-0000-0000-000082130000}"/>
    <cellStyle name="Migliaia 16 3 3 7" xfId="4961" xr:uid="{00000000-0005-0000-0000-000083130000}"/>
    <cellStyle name="Migliaia 16 3 3 8" xfId="4962" xr:uid="{00000000-0005-0000-0000-000084130000}"/>
    <cellStyle name="Migliaia 16 3 4" xfId="4963" xr:uid="{00000000-0005-0000-0000-000085130000}"/>
    <cellStyle name="Migliaia 16 3 4 2" xfId="4964" xr:uid="{00000000-0005-0000-0000-000086130000}"/>
    <cellStyle name="Migliaia 16 3 4 2 2" xfId="4965" xr:uid="{00000000-0005-0000-0000-000087130000}"/>
    <cellStyle name="Migliaia 16 3 4 2 2 2" xfId="4966" xr:uid="{00000000-0005-0000-0000-000088130000}"/>
    <cellStyle name="Migliaia 16 3 4 2 3" xfId="4967" xr:uid="{00000000-0005-0000-0000-000089130000}"/>
    <cellStyle name="Migliaia 16 3 4 3" xfId="4968" xr:uid="{00000000-0005-0000-0000-00008A130000}"/>
    <cellStyle name="Migliaia 16 3 4 3 2" xfId="4969" xr:uid="{00000000-0005-0000-0000-00008B130000}"/>
    <cellStyle name="Migliaia 16 3 4 4" xfId="4970" xr:uid="{00000000-0005-0000-0000-00008C130000}"/>
    <cellStyle name="Migliaia 16 3 4 5" xfId="4971" xr:uid="{00000000-0005-0000-0000-00008D130000}"/>
    <cellStyle name="Migliaia 16 3 4 6" xfId="4972" xr:uid="{00000000-0005-0000-0000-00008E130000}"/>
    <cellStyle name="Migliaia 16 3 5" xfId="4973" xr:uid="{00000000-0005-0000-0000-00008F130000}"/>
    <cellStyle name="Migliaia 16 3 5 2" xfId="4974" xr:uid="{00000000-0005-0000-0000-000090130000}"/>
    <cellStyle name="Migliaia 16 3 5 2 2" xfId="4975" xr:uid="{00000000-0005-0000-0000-000091130000}"/>
    <cellStyle name="Migliaia 16 3 5 3" xfId="4976" xr:uid="{00000000-0005-0000-0000-000092130000}"/>
    <cellStyle name="Migliaia 16 3 6" xfId="4977" xr:uid="{00000000-0005-0000-0000-000093130000}"/>
    <cellStyle name="Migliaia 16 3 6 2" xfId="4978" xr:uid="{00000000-0005-0000-0000-000094130000}"/>
    <cellStyle name="Migliaia 16 3 7" xfId="4979" xr:uid="{00000000-0005-0000-0000-000095130000}"/>
    <cellStyle name="Migliaia 16 3 8" xfId="4980" xr:uid="{00000000-0005-0000-0000-000096130000}"/>
    <cellStyle name="Migliaia 16 3 9" xfId="4981" xr:uid="{00000000-0005-0000-0000-000097130000}"/>
    <cellStyle name="Migliaia 16 4" xfId="4982" xr:uid="{00000000-0005-0000-0000-000098130000}"/>
    <cellStyle name="Migliaia 16 4 10" xfId="18060" xr:uid="{00000000-0005-0000-0000-000099130000}"/>
    <cellStyle name="Migliaia 16 4 2" xfId="4983" xr:uid="{00000000-0005-0000-0000-00009A130000}"/>
    <cellStyle name="Migliaia 16 4 2 2" xfId="4984" xr:uid="{00000000-0005-0000-0000-00009B130000}"/>
    <cellStyle name="Migliaia 16 4 2 2 2" xfId="4985" xr:uid="{00000000-0005-0000-0000-00009C130000}"/>
    <cellStyle name="Migliaia 16 4 2 2 2 2" xfId="4986" xr:uid="{00000000-0005-0000-0000-00009D130000}"/>
    <cellStyle name="Migliaia 16 4 2 2 2 2 2" xfId="4987" xr:uid="{00000000-0005-0000-0000-00009E130000}"/>
    <cellStyle name="Migliaia 16 4 2 2 2 3" xfId="4988" xr:uid="{00000000-0005-0000-0000-00009F130000}"/>
    <cellStyle name="Migliaia 16 4 2 2 3" xfId="4989" xr:uid="{00000000-0005-0000-0000-0000A0130000}"/>
    <cellStyle name="Migliaia 16 4 2 2 3 2" xfId="4990" xr:uid="{00000000-0005-0000-0000-0000A1130000}"/>
    <cellStyle name="Migliaia 16 4 2 2 4" xfId="4991" xr:uid="{00000000-0005-0000-0000-0000A2130000}"/>
    <cellStyle name="Migliaia 16 4 2 2 5" xfId="4992" xr:uid="{00000000-0005-0000-0000-0000A3130000}"/>
    <cellStyle name="Migliaia 16 4 2 2 6" xfId="4993" xr:uid="{00000000-0005-0000-0000-0000A4130000}"/>
    <cellStyle name="Migliaia 16 4 2 3" xfId="4994" xr:uid="{00000000-0005-0000-0000-0000A5130000}"/>
    <cellStyle name="Migliaia 16 4 2 3 2" xfId="4995" xr:uid="{00000000-0005-0000-0000-0000A6130000}"/>
    <cellStyle name="Migliaia 16 4 2 3 2 2" xfId="4996" xr:uid="{00000000-0005-0000-0000-0000A7130000}"/>
    <cellStyle name="Migliaia 16 4 2 3 3" xfId="4997" xr:uid="{00000000-0005-0000-0000-0000A8130000}"/>
    <cellStyle name="Migliaia 16 4 2 4" xfId="4998" xr:uid="{00000000-0005-0000-0000-0000A9130000}"/>
    <cellStyle name="Migliaia 16 4 2 4 2" xfId="4999" xr:uid="{00000000-0005-0000-0000-0000AA130000}"/>
    <cellStyle name="Migliaia 16 4 2 5" xfId="5000" xr:uid="{00000000-0005-0000-0000-0000AB130000}"/>
    <cellStyle name="Migliaia 16 4 2 6" xfId="5001" xr:uid="{00000000-0005-0000-0000-0000AC130000}"/>
    <cellStyle name="Migliaia 16 4 2 7" xfId="5002" xr:uid="{00000000-0005-0000-0000-0000AD130000}"/>
    <cellStyle name="Migliaia 16 4 3" xfId="5003" xr:uid="{00000000-0005-0000-0000-0000AE130000}"/>
    <cellStyle name="Migliaia 16 4 3 2" xfId="5004" xr:uid="{00000000-0005-0000-0000-0000AF130000}"/>
    <cellStyle name="Migliaia 16 4 3 2 2" xfId="5005" xr:uid="{00000000-0005-0000-0000-0000B0130000}"/>
    <cellStyle name="Migliaia 16 4 3 2 2 2" xfId="5006" xr:uid="{00000000-0005-0000-0000-0000B1130000}"/>
    <cellStyle name="Migliaia 16 4 3 2 3" xfId="5007" xr:uid="{00000000-0005-0000-0000-0000B2130000}"/>
    <cellStyle name="Migliaia 16 4 3 3" xfId="5008" xr:uid="{00000000-0005-0000-0000-0000B3130000}"/>
    <cellStyle name="Migliaia 16 4 3 3 2" xfId="5009" xr:uid="{00000000-0005-0000-0000-0000B4130000}"/>
    <cellStyle name="Migliaia 16 4 3 4" xfId="5010" xr:uid="{00000000-0005-0000-0000-0000B5130000}"/>
    <cellStyle name="Migliaia 16 4 3 5" xfId="5011" xr:uid="{00000000-0005-0000-0000-0000B6130000}"/>
    <cellStyle name="Migliaia 16 4 3 6" xfId="5012" xr:uid="{00000000-0005-0000-0000-0000B7130000}"/>
    <cellStyle name="Migliaia 16 4 4" xfId="5013" xr:uid="{00000000-0005-0000-0000-0000B8130000}"/>
    <cellStyle name="Migliaia 16 4 4 2" xfId="5014" xr:uid="{00000000-0005-0000-0000-0000B9130000}"/>
    <cellStyle name="Migliaia 16 4 4 2 2" xfId="5015" xr:uid="{00000000-0005-0000-0000-0000BA130000}"/>
    <cellStyle name="Migliaia 16 4 4 3" xfId="5016" xr:uid="{00000000-0005-0000-0000-0000BB130000}"/>
    <cellStyle name="Migliaia 16 4 5" xfId="5017" xr:uid="{00000000-0005-0000-0000-0000BC130000}"/>
    <cellStyle name="Migliaia 16 4 5 2" xfId="5018" xr:uid="{00000000-0005-0000-0000-0000BD130000}"/>
    <cellStyle name="Migliaia 16 4 6" xfId="5019" xr:uid="{00000000-0005-0000-0000-0000BE130000}"/>
    <cellStyle name="Migliaia 16 4 7" xfId="5020" xr:uid="{00000000-0005-0000-0000-0000BF130000}"/>
    <cellStyle name="Migliaia 16 4 8" xfId="5021" xr:uid="{00000000-0005-0000-0000-0000C0130000}"/>
    <cellStyle name="Migliaia 16 4 9" xfId="5022" xr:uid="{00000000-0005-0000-0000-0000C1130000}"/>
    <cellStyle name="Migliaia 16 5" xfId="5023" xr:uid="{00000000-0005-0000-0000-0000C2130000}"/>
    <cellStyle name="Migliaia 16 5 2" xfId="5024" xr:uid="{00000000-0005-0000-0000-0000C3130000}"/>
    <cellStyle name="Migliaia 16 5 2 2" xfId="5025" xr:uid="{00000000-0005-0000-0000-0000C4130000}"/>
    <cellStyle name="Migliaia 16 5 2 2 2" xfId="5026" xr:uid="{00000000-0005-0000-0000-0000C5130000}"/>
    <cellStyle name="Migliaia 16 5 2 3" xfId="5027" xr:uid="{00000000-0005-0000-0000-0000C6130000}"/>
    <cellStyle name="Migliaia 16 5 3" xfId="5028" xr:uid="{00000000-0005-0000-0000-0000C7130000}"/>
    <cellStyle name="Migliaia 16 5 3 2" xfId="5029" xr:uid="{00000000-0005-0000-0000-0000C8130000}"/>
    <cellStyle name="Migliaia 16 5 4" xfId="5030" xr:uid="{00000000-0005-0000-0000-0000C9130000}"/>
    <cellStyle name="Migliaia 16 5 5" xfId="5031" xr:uid="{00000000-0005-0000-0000-0000CA130000}"/>
    <cellStyle name="Migliaia 16 5 6" xfId="5032" xr:uid="{00000000-0005-0000-0000-0000CB130000}"/>
    <cellStyle name="Migliaia 16 5 7" xfId="5033" xr:uid="{00000000-0005-0000-0000-0000CC130000}"/>
    <cellStyle name="Migliaia 16 5 8" xfId="18061" xr:uid="{00000000-0005-0000-0000-0000CD130000}"/>
    <cellStyle name="Migliaia 16 6" xfId="5034" xr:uid="{00000000-0005-0000-0000-0000CE130000}"/>
    <cellStyle name="Migliaia 16 6 2" xfId="5035" xr:uid="{00000000-0005-0000-0000-0000CF130000}"/>
    <cellStyle name="Migliaia 16 6 2 2" xfId="5036" xr:uid="{00000000-0005-0000-0000-0000D0130000}"/>
    <cellStyle name="Migliaia 16 6 3" xfId="5037" xr:uid="{00000000-0005-0000-0000-0000D1130000}"/>
    <cellStyle name="Migliaia 16 6 4" xfId="5038" xr:uid="{00000000-0005-0000-0000-0000D2130000}"/>
    <cellStyle name="Migliaia 16 6 5" xfId="5039" xr:uid="{00000000-0005-0000-0000-0000D3130000}"/>
    <cellStyle name="Migliaia 16 7" xfId="5040" xr:uid="{00000000-0005-0000-0000-0000D4130000}"/>
    <cellStyle name="Migliaia 16 7 2" xfId="5041" xr:uid="{00000000-0005-0000-0000-0000D5130000}"/>
    <cellStyle name="Migliaia 16 7 2 2" xfId="5042" xr:uid="{00000000-0005-0000-0000-0000D6130000}"/>
    <cellStyle name="Migliaia 16 7 3" xfId="5043" xr:uid="{00000000-0005-0000-0000-0000D7130000}"/>
    <cellStyle name="Migliaia 16 7 4" xfId="5044" xr:uid="{00000000-0005-0000-0000-0000D8130000}"/>
    <cellStyle name="Migliaia 16 7 5" xfId="5045" xr:uid="{00000000-0005-0000-0000-0000D9130000}"/>
    <cellStyle name="Migliaia 16 8" xfId="5046" xr:uid="{00000000-0005-0000-0000-0000DA130000}"/>
    <cellStyle name="Migliaia 16 8 2" xfId="5047" xr:uid="{00000000-0005-0000-0000-0000DB130000}"/>
    <cellStyle name="Migliaia 16 9" xfId="5048" xr:uid="{00000000-0005-0000-0000-0000DC130000}"/>
    <cellStyle name="Migliaia 16 9 2" xfId="5049" xr:uid="{00000000-0005-0000-0000-0000DD130000}"/>
    <cellStyle name="Migliaia 17" xfId="5050" xr:uid="{00000000-0005-0000-0000-0000DE130000}"/>
    <cellStyle name="Migliaia 17 10" xfId="5051" xr:uid="{00000000-0005-0000-0000-0000DF130000}"/>
    <cellStyle name="Migliaia 17 11" xfId="5052" xr:uid="{00000000-0005-0000-0000-0000E0130000}"/>
    <cellStyle name="Migliaia 17 12" xfId="5053" xr:uid="{00000000-0005-0000-0000-0000E1130000}"/>
    <cellStyle name="Migliaia 17 13" xfId="5054" xr:uid="{00000000-0005-0000-0000-0000E2130000}"/>
    <cellStyle name="Migliaia 17 14" xfId="5055" xr:uid="{00000000-0005-0000-0000-0000E3130000}"/>
    <cellStyle name="Migliaia 17 15" xfId="5056" xr:uid="{00000000-0005-0000-0000-0000E4130000}"/>
    <cellStyle name="Migliaia 17 16" xfId="5057" xr:uid="{00000000-0005-0000-0000-0000E5130000}"/>
    <cellStyle name="Migliaia 17 17" xfId="18062" xr:uid="{00000000-0005-0000-0000-0000E6130000}"/>
    <cellStyle name="Migliaia 17 2" xfId="5058" xr:uid="{00000000-0005-0000-0000-0000E7130000}"/>
    <cellStyle name="Migliaia 17 2 10" xfId="5059" xr:uid="{00000000-0005-0000-0000-0000E8130000}"/>
    <cellStyle name="Migliaia 17 2 11" xfId="5060" xr:uid="{00000000-0005-0000-0000-0000E9130000}"/>
    <cellStyle name="Migliaia 17 2 12" xfId="18063" xr:uid="{00000000-0005-0000-0000-0000EA130000}"/>
    <cellStyle name="Migliaia 17 2 2" xfId="5061" xr:uid="{00000000-0005-0000-0000-0000EB130000}"/>
    <cellStyle name="Migliaia 17 2 2 10" xfId="5062" xr:uid="{00000000-0005-0000-0000-0000EC130000}"/>
    <cellStyle name="Migliaia 17 2 2 2" xfId="5063" xr:uid="{00000000-0005-0000-0000-0000ED130000}"/>
    <cellStyle name="Migliaia 17 2 2 2 2" xfId="5064" xr:uid="{00000000-0005-0000-0000-0000EE130000}"/>
    <cellStyle name="Migliaia 17 2 2 2 2 2" xfId="5065" xr:uid="{00000000-0005-0000-0000-0000EF130000}"/>
    <cellStyle name="Migliaia 17 2 2 2 3" xfId="5066" xr:uid="{00000000-0005-0000-0000-0000F0130000}"/>
    <cellStyle name="Migliaia 17 2 2 3" xfId="5067" xr:uid="{00000000-0005-0000-0000-0000F1130000}"/>
    <cellStyle name="Migliaia 17 2 2 3 2" xfId="5068" xr:uid="{00000000-0005-0000-0000-0000F2130000}"/>
    <cellStyle name="Migliaia 17 2 2 4" xfId="5069" xr:uid="{00000000-0005-0000-0000-0000F3130000}"/>
    <cellStyle name="Migliaia 17 2 2 5" xfId="5070" xr:uid="{00000000-0005-0000-0000-0000F4130000}"/>
    <cellStyle name="Migliaia 17 2 2 6" xfId="5071" xr:uid="{00000000-0005-0000-0000-0000F5130000}"/>
    <cellStyle name="Migliaia 17 2 2 7" xfId="5072" xr:uid="{00000000-0005-0000-0000-0000F6130000}"/>
    <cellStyle name="Migliaia 17 2 2 8" xfId="5073" xr:uid="{00000000-0005-0000-0000-0000F7130000}"/>
    <cellStyle name="Migliaia 17 2 2 9" xfId="5074" xr:uid="{00000000-0005-0000-0000-0000F8130000}"/>
    <cellStyle name="Migliaia 17 2 3" xfId="5075" xr:uid="{00000000-0005-0000-0000-0000F9130000}"/>
    <cellStyle name="Migliaia 17 2 3 2" xfId="5076" xr:uid="{00000000-0005-0000-0000-0000FA130000}"/>
    <cellStyle name="Migliaia 17 2 3 2 2" xfId="5077" xr:uid="{00000000-0005-0000-0000-0000FB130000}"/>
    <cellStyle name="Migliaia 17 2 3 3" xfId="5078" xr:uid="{00000000-0005-0000-0000-0000FC130000}"/>
    <cellStyle name="Migliaia 17 2 3 4" xfId="5079" xr:uid="{00000000-0005-0000-0000-0000FD130000}"/>
    <cellStyle name="Migliaia 17 2 4" xfId="5080" xr:uid="{00000000-0005-0000-0000-0000FE130000}"/>
    <cellStyle name="Migliaia 17 2 4 2" xfId="5081" xr:uid="{00000000-0005-0000-0000-0000FF130000}"/>
    <cellStyle name="Migliaia 17 2 5" xfId="5082" xr:uid="{00000000-0005-0000-0000-000000140000}"/>
    <cellStyle name="Migliaia 17 2 6" xfId="5083" xr:uid="{00000000-0005-0000-0000-000001140000}"/>
    <cellStyle name="Migliaia 17 2 7" xfId="5084" xr:uid="{00000000-0005-0000-0000-000002140000}"/>
    <cellStyle name="Migliaia 17 2 8" xfId="5085" xr:uid="{00000000-0005-0000-0000-000003140000}"/>
    <cellStyle name="Migliaia 17 2 9" xfId="5086" xr:uid="{00000000-0005-0000-0000-000004140000}"/>
    <cellStyle name="Migliaia 17 3" xfId="5087" xr:uid="{00000000-0005-0000-0000-000005140000}"/>
    <cellStyle name="Migliaia 17 3 10" xfId="5088" xr:uid="{00000000-0005-0000-0000-000006140000}"/>
    <cellStyle name="Migliaia 17 3 11" xfId="5089" xr:uid="{00000000-0005-0000-0000-000007140000}"/>
    <cellStyle name="Migliaia 17 3 12" xfId="5090" xr:uid="{00000000-0005-0000-0000-000008140000}"/>
    <cellStyle name="Migliaia 17 3 13" xfId="5091" xr:uid="{00000000-0005-0000-0000-000009140000}"/>
    <cellStyle name="Migliaia 17 3 14" xfId="18064" xr:uid="{00000000-0005-0000-0000-00000A140000}"/>
    <cellStyle name="Migliaia 17 3 2" xfId="5092" xr:uid="{00000000-0005-0000-0000-00000B140000}"/>
    <cellStyle name="Migliaia 17 3 2 10" xfId="5093" xr:uid="{00000000-0005-0000-0000-00000C140000}"/>
    <cellStyle name="Migliaia 17 3 2 11" xfId="18065" xr:uid="{00000000-0005-0000-0000-00000D140000}"/>
    <cellStyle name="Migliaia 17 3 2 2" xfId="5094" xr:uid="{00000000-0005-0000-0000-00000E140000}"/>
    <cellStyle name="Migliaia 17 3 2 2 2" xfId="5095" xr:uid="{00000000-0005-0000-0000-00000F140000}"/>
    <cellStyle name="Migliaia 17 3 2 2 2 2" xfId="5096" xr:uid="{00000000-0005-0000-0000-000010140000}"/>
    <cellStyle name="Migliaia 17 3 2 2 3" xfId="5097" xr:uid="{00000000-0005-0000-0000-000011140000}"/>
    <cellStyle name="Migliaia 17 3 2 2 4" xfId="5098" xr:uid="{00000000-0005-0000-0000-000012140000}"/>
    <cellStyle name="Migliaia 17 3 2 3" xfId="5099" xr:uid="{00000000-0005-0000-0000-000013140000}"/>
    <cellStyle name="Migliaia 17 3 2 3 2" xfId="5100" xr:uid="{00000000-0005-0000-0000-000014140000}"/>
    <cellStyle name="Migliaia 17 3 2 4" xfId="5101" xr:uid="{00000000-0005-0000-0000-000015140000}"/>
    <cellStyle name="Migliaia 17 3 2 5" xfId="5102" xr:uid="{00000000-0005-0000-0000-000016140000}"/>
    <cellStyle name="Migliaia 17 3 2 6" xfId="5103" xr:uid="{00000000-0005-0000-0000-000017140000}"/>
    <cellStyle name="Migliaia 17 3 2 7" xfId="5104" xr:uid="{00000000-0005-0000-0000-000018140000}"/>
    <cellStyle name="Migliaia 17 3 2 8" xfId="5105" xr:uid="{00000000-0005-0000-0000-000019140000}"/>
    <cellStyle name="Migliaia 17 3 2 9" xfId="5106" xr:uid="{00000000-0005-0000-0000-00001A140000}"/>
    <cellStyle name="Migliaia 17 3 3" xfId="5107" xr:uid="{00000000-0005-0000-0000-00001B140000}"/>
    <cellStyle name="Migliaia 17 3 3 2" xfId="5108" xr:uid="{00000000-0005-0000-0000-00001C140000}"/>
    <cellStyle name="Migliaia 17 3 3 2 2" xfId="5109" xr:uid="{00000000-0005-0000-0000-00001D140000}"/>
    <cellStyle name="Migliaia 17 3 3 2 2 2" xfId="5110" xr:uid="{00000000-0005-0000-0000-00001E140000}"/>
    <cellStyle name="Migliaia 17 3 3 2 2 2 2" xfId="5111" xr:uid="{00000000-0005-0000-0000-00001F140000}"/>
    <cellStyle name="Migliaia 17 3 3 2 2 3" xfId="5112" xr:uid="{00000000-0005-0000-0000-000020140000}"/>
    <cellStyle name="Migliaia 17 3 3 2 3" xfId="5113" xr:uid="{00000000-0005-0000-0000-000021140000}"/>
    <cellStyle name="Migliaia 17 3 3 2 3 2" xfId="5114" xr:uid="{00000000-0005-0000-0000-000022140000}"/>
    <cellStyle name="Migliaia 17 3 3 2 4" xfId="5115" xr:uid="{00000000-0005-0000-0000-000023140000}"/>
    <cellStyle name="Migliaia 17 3 3 2 5" xfId="5116" xr:uid="{00000000-0005-0000-0000-000024140000}"/>
    <cellStyle name="Migliaia 17 3 3 2 6" xfId="5117" xr:uid="{00000000-0005-0000-0000-000025140000}"/>
    <cellStyle name="Migliaia 17 3 3 3" xfId="5118" xr:uid="{00000000-0005-0000-0000-000026140000}"/>
    <cellStyle name="Migliaia 17 3 3 3 2" xfId="5119" xr:uid="{00000000-0005-0000-0000-000027140000}"/>
    <cellStyle name="Migliaia 17 3 3 3 2 2" xfId="5120" xr:uid="{00000000-0005-0000-0000-000028140000}"/>
    <cellStyle name="Migliaia 17 3 3 3 3" xfId="5121" xr:uid="{00000000-0005-0000-0000-000029140000}"/>
    <cellStyle name="Migliaia 17 3 3 4" xfId="5122" xr:uid="{00000000-0005-0000-0000-00002A140000}"/>
    <cellStyle name="Migliaia 17 3 3 4 2" xfId="5123" xr:uid="{00000000-0005-0000-0000-00002B140000}"/>
    <cellStyle name="Migliaia 17 3 3 5" xfId="5124" xr:uid="{00000000-0005-0000-0000-00002C140000}"/>
    <cellStyle name="Migliaia 17 3 3 6" xfId="5125" xr:uid="{00000000-0005-0000-0000-00002D140000}"/>
    <cellStyle name="Migliaia 17 3 3 7" xfId="5126" xr:uid="{00000000-0005-0000-0000-00002E140000}"/>
    <cellStyle name="Migliaia 17 3 3 8" xfId="5127" xr:uid="{00000000-0005-0000-0000-00002F140000}"/>
    <cellStyle name="Migliaia 17 3 4" xfId="5128" xr:uid="{00000000-0005-0000-0000-000030140000}"/>
    <cellStyle name="Migliaia 17 3 4 2" xfId="5129" xr:uid="{00000000-0005-0000-0000-000031140000}"/>
    <cellStyle name="Migliaia 17 3 4 2 2" xfId="5130" xr:uid="{00000000-0005-0000-0000-000032140000}"/>
    <cellStyle name="Migliaia 17 3 4 2 2 2" xfId="5131" xr:uid="{00000000-0005-0000-0000-000033140000}"/>
    <cellStyle name="Migliaia 17 3 4 2 3" xfId="5132" xr:uid="{00000000-0005-0000-0000-000034140000}"/>
    <cellStyle name="Migliaia 17 3 4 3" xfId="5133" xr:uid="{00000000-0005-0000-0000-000035140000}"/>
    <cellStyle name="Migliaia 17 3 4 3 2" xfId="5134" xr:uid="{00000000-0005-0000-0000-000036140000}"/>
    <cellStyle name="Migliaia 17 3 4 4" xfId="5135" xr:uid="{00000000-0005-0000-0000-000037140000}"/>
    <cellStyle name="Migliaia 17 3 4 5" xfId="5136" xr:uid="{00000000-0005-0000-0000-000038140000}"/>
    <cellStyle name="Migliaia 17 3 4 6" xfId="5137" xr:uid="{00000000-0005-0000-0000-000039140000}"/>
    <cellStyle name="Migliaia 17 3 5" xfId="5138" xr:uid="{00000000-0005-0000-0000-00003A140000}"/>
    <cellStyle name="Migliaia 17 3 5 2" xfId="5139" xr:uid="{00000000-0005-0000-0000-00003B140000}"/>
    <cellStyle name="Migliaia 17 3 5 2 2" xfId="5140" xr:uid="{00000000-0005-0000-0000-00003C140000}"/>
    <cellStyle name="Migliaia 17 3 5 3" xfId="5141" xr:uid="{00000000-0005-0000-0000-00003D140000}"/>
    <cellStyle name="Migliaia 17 3 6" xfId="5142" xr:uid="{00000000-0005-0000-0000-00003E140000}"/>
    <cellStyle name="Migliaia 17 3 6 2" xfId="5143" xr:uid="{00000000-0005-0000-0000-00003F140000}"/>
    <cellStyle name="Migliaia 17 3 7" xfId="5144" xr:uid="{00000000-0005-0000-0000-000040140000}"/>
    <cellStyle name="Migliaia 17 3 8" xfId="5145" xr:uid="{00000000-0005-0000-0000-000041140000}"/>
    <cellStyle name="Migliaia 17 3 9" xfId="5146" xr:uid="{00000000-0005-0000-0000-000042140000}"/>
    <cellStyle name="Migliaia 17 4" xfId="5147" xr:uid="{00000000-0005-0000-0000-000043140000}"/>
    <cellStyle name="Migliaia 17 4 10" xfId="18066" xr:uid="{00000000-0005-0000-0000-000044140000}"/>
    <cellStyle name="Migliaia 17 4 2" xfId="5148" xr:uid="{00000000-0005-0000-0000-000045140000}"/>
    <cellStyle name="Migliaia 17 4 2 2" xfId="5149" xr:uid="{00000000-0005-0000-0000-000046140000}"/>
    <cellStyle name="Migliaia 17 4 2 2 2" xfId="5150" xr:uid="{00000000-0005-0000-0000-000047140000}"/>
    <cellStyle name="Migliaia 17 4 2 2 2 2" xfId="5151" xr:uid="{00000000-0005-0000-0000-000048140000}"/>
    <cellStyle name="Migliaia 17 4 2 2 2 2 2" xfId="5152" xr:uid="{00000000-0005-0000-0000-000049140000}"/>
    <cellStyle name="Migliaia 17 4 2 2 2 3" xfId="5153" xr:uid="{00000000-0005-0000-0000-00004A140000}"/>
    <cellStyle name="Migliaia 17 4 2 2 3" xfId="5154" xr:uid="{00000000-0005-0000-0000-00004B140000}"/>
    <cellStyle name="Migliaia 17 4 2 2 3 2" xfId="5155" xr:uid="{00000000-0005-0000-0000-00004C140000}"/>
    <cellStyle name="Migliaia 17 4 2 2 4" xfId="5156" xr:uid="{00000000-0005-0000-0000-00004D140000}"/>
    <cellStyle name="Migliaia 17 4 2 2 5" xfId="5157" xr:uid="{00000000-0005-0000-0000-00004E140000}"/>
    <cellStyle name="Migliaia 17 4 2 2 6" xfId="5158" xr:uid="{00000000-0005-0000-0000-00004F140000}"/>
    <cellStyle name="Migliaia 17 4 2 3" xfId="5159" xr:uid="{00000000-0005-0000-0000-000050140000}"/>
    <cellStyle name="Migliaia 17 4 2 3 2" xfId="5160" xr:uid="{00000000-0005-0000-0000-000051140000}"/>
    <cellStyle name="Migliaia 17 4 2 3 2 2" xfId="5161" xr:uid="{00000000-0005-0000-0000-000052140000}"/>
    <cellStyle name="Migliaia 17 4 2 3 3" xfId="5162" xr:uid="{00000000-0005-0000-0000-000053140000}"/>
    <cellStyle name="Migliaia 17 4 2 4" xfId="5163" xr:uid="{00000000-0005-0000-0000-000054140000}"/>
    <cellStyle name="Migliaia 17 4 2 4 2" xfId="5164" xr:uid="{00000000-0005-0000-0000-000055140000}"/>
    <cellStyle name="Migliaia 17 4 2 5" xfId="5165" xr:uid="{00000000-0005-0000-0000-000056140000}"/>
    <cellStyle name="Migliaia 17 4 2 6" xfId="5166" xr:uid="{00000000-0005-0000-0000-000057140000}"/>
    <cellStyle name="Migliaia 17 4 2 7" xfId="5167" xr:uid="{00000000-0005-0000-0000-000058140000}"/>
    <cellStyle name="Migliaia 17 4 3" xfId="5168" xr:uid="{00000000-0005-0000-0000-000059140000}"/>
    <cellStyle name="Migliaia 17 4 3 2" xfId="5169" xr:uid="{00000000-0005-0000-0000-00005A140000}"/>
    <cellStyle name="Migliaia 17 4 3 2 2" xfId="5170" xr:uid="{00000000-0005-0000-0000-00005B140000}"/>
    <cellStyle name="Migliaia 17 4 3 2 2 2" xfId="5171" xr:uid="{00000000-0005-0000-0000-00005C140000}"/>
    <cellStyle name="Migliaia 17 4 3 2 3" xfId="5172" xr:uid="{00000000-0005-0000-0000-00005D140000}"/>
    <cellStyle name="Migliaia 17 4 3 3" xfId="5173" xr:uid="{00000000-0005-0000-0000-00005E140000}"/>
    <cellStyle name="Migliaia 17 4 3 3 2" xfId="5174" xr:uid="{00000000-0005-0000-0000-00005F140000}"/>
    <cellStyle name="Migliaia 17 4 3 4" xfId="5175" xr:uid="{00000000-0005-0000-0000-000060140000}"/>
    <cellStyle name="Migliaia 17 4 3 5" xfId="5176" xr:uid="{00000000-0005-0000-0000-000061140000}"/>
    <cellStyle name="Migliaia 17 4 3 6" xfId="5177" xr:uid="{00000000-0005-0000-0000-000062140000}"/>
    <cellStyle name="Migliaia 17 4 4" xfId="5178" xr:uid="{00000000-0005-0000-0000-000063140000}"/>
    <cellStyle name="Migliaia 17 4 4 2" xfId="5179" xr:uid="{00000000-0005-0000-0000-000064140000}"/>
    <cellStyle name="Migliaia 17 4 4 2 2" xfId="5180" xr:uid="{00000000-0005-0000-0000-000065140000}"/>
    <cellStyle name="Migliaia 17 4 4 3" xfId="5181" xr:uid="{00000000-0005-0000-0000-000066140000}"/>
    <cellStyle name="Migliaia 17 4 5" xfId="5182" xr:uid="{00000000-0005-0000-0000-000067140000}"/>
    <cellStyle name="Migliaia 17 4 5 2" xfId="5183" xr:uid="{00000000-0005-0000-0000-000068140000}"/>
    <cellStyle name="Migliaia 17 4 6" xfId="5184" xr:uid="{00000000-0005-0000-0000-000069140000}"/>
    <cellStyle name="Migliaia 17 4 7" xfId="5185" xr:uid="{00000000-0005-0000-0000-00006A140000}"/>
    <cellStyle name="Migliaia 17 4 8" xfId="5186" xr:uid="{00000000-0005-0000-0000-00006B140000}"/>
    <cellStyle name="Migliaia 17 4 9" xfId="5187" xr:uid="{00000000-0005-0000-0000-00006C140000}"/>
    <cellStyle name="Migliaia 17 5" xfId="5188" xr:uid="{00000000-0005-0000-0000-00006D140000}"/>
    <cellStyle name="Migliaia 17 5 2" xfId="5189" xr:uid="{00000000-0005-0000-0000-00006E140000}"/>
    <cellStyle name="Migliaia 17 5 2 2" xfId="5190" xr:uid="{00000000-0005-0000-0000-00006F140000}"/>
    <cellStyle name="Migliaia 17 5 2 2 2" xfId="5191" xr:uid="{00000000-0005-0000-0000-000070140000}"/>
    <cellStyle name="Migliaia 17 5 2 3" xfId="5192" xr:uid="{00000000-0005-0000-0000-000071140000}"/>
    <cellStyle name="Migliaia 17 5 3" xfId="5193" xr:uid="{00000000-0005-0000-0000-000072140000}"/>
    <cellStyle name="Migliaia 17 5 3 2" xfId="5194" xr:uid="{00000000-0005-0000-0000-000073140000}"/>
    <cellStyle name="Migliaia 17 5 4" xfId="5195" xr:uid="{00000000-0005-0000-0000-000074140000}"/>
    <cellStyle name="Migliaia 17 5 5" xfId="5196" xr:uid="{00000000-0005-0000-0000-000075140000}"/>
    <cellStyle name="Migliaia 17 5 6" xfId="5197" xr:uid="{00000000-0005-0000-0000-000076140000}"/>
    <cellStyle name="Migliaia 17 5 7" xfId="5198" xr:uid="{00000000-0005-0000-0000-000077140000}"/>
    <cellStyle name="Migliaia 17 5 8" xfId="18067" xr:uid="{00000000-0005-0000-0000-000078140000}"/>
    <cellStyle name="Migliaia 17 6" xfId="5199" xr:uid="{00000000-0005-0000-0000-000079140000}"/>
    <cellStyle name="Migliaia 17 6 2" xfId="5200" xr:uid="{00000000-0005-0000-0000-00007A140000}"/>
    <cellStyle name="Migliaia 17 6 2 2" xfId="5201" xr:uid="{00000000-0005-0000-0000-00007B140000}"/>
    <cellStyle name="Migliaia 17 6 3" xfId="5202" xr:uid="{00000000-0005-0000-0000-00007C140000}"/>
    <cellStyle name="Migliaia 17 6 4" xfId="5203" xr:uid="{00000000-0005-0000-0000-00007D140000}"/>
    <cellStyle name="Migliaia 17 6 5" xfId="5204" xr:uid="{00000000-0005-0000-0000-00007E140000}"/>
    <cellStyle name="Migliaia 17 7" xfId="5205" xr:uid="{00000000-0005-0000-0000-00007F140000}"/>
    <cellStyle name="Migliaia 17 7 2" xfId="5206" xr:uid="{00000000-0005-0000-0000-000080140000}"/>
    <cellStyle name="Migliaia 17 7 2 2" xfId="5207" xr:uid="{00000000-0005-0000-0000-000081140000}"/>
    <cellStyle name="Migliaia 17 7 3" xfId="5208" xr:uid="{00000000-0005-0000-0000-000082140000}"/>
    <cellStyle name="Migliaia 17 7 4" xfId="5209" xr:uid="{00000000-0005-0000-0000-000083140000}"/>
    <cellStyle name="Migliaia 17 7 5" xfId="5210" xr:uid="{00000000-0005-0000-0000-000084140000}"/>
    <cellStyle name="Migliaia 17 8" xfId="5211" xr:uid="{00000000-0005-0000-0000-000085140000}"/>
    <cellStyle name="Migliaia 17 8 2" xfId="5212" xr:uid="{00000000-0005-0000-0000-000086140000}"/>
    <cellStyle name="Migliaia 17 9" xfId="5213" xr:uid="{00000000-0005-0000-0000-000087140000}"/>
    <cellStyle name="Migliaia 17 9 2" xfId="5214" xr:uid="{00000000-0005-0000-0000-000088140000}"/>
    <cellStyle name="Migliaia 18" xfId="5215" xr:uid="{00000000-0005-0000-0000-000089140000}"/>
    <cellStyle name="Migliaia 18 10" xfId="5216" xr:uid="{00000000-0005-0000-0000-00008A140000}"/>
    <cellStyle name="Migliaia 18 11" xfId="5217" xr:uid="{00000000-0005-0000-0000-00008B140000}"/>
    <cellStyle name="Migliaia 18 12" xfId="5218" xr:uid="{00000000-0005-0000-0000-00008C140000}"/>
    <cellStyle name="Migliaia 18 13" xfId="5219" xr:uid="{00000000-0005-0000-0000-00008D140000}"/>
    <cellStyle name="Migliaia 18 14" xfId="5220" xr:uid="{00000000-0005-0000-0000-00008E140000}"/>
    <cellStyle name="Migliaia 18 15" xfId="5221" xr:uid="{00000000-0005-0000-0000-00008F140000}"/>
    <cellStyle name="Migliaia 18 16" xfId="5222" xr:uid="{00000000-0005-0000-0000-000090140000}"/>
    <cellStyle name="Migliaia 18 17" xfId="18068" xr:uid="{00000000-0005-0000-0000-000091140000}"/>
    <cellStyle name="Migliaia 18 2" xfId="5223" xr:uid="{00000000-0005-0000-0000-000092140000}"/>
    <cellStyle name="Migliaia 18 2 10" xfId="5224" xr:uid="{00000000-0005-0000-0000-000093140000}"/>
    <cellStyle name="Migliaia 18 2 11" xfId="5225" xr:uid="{00000000-0005-0000-0000-000094140000}"/>
    <cellStyle name="Migliaia 18 2 12" xfId="18069" xr:uid="{00000000-0005-0000-0000-000095140000}"/>
    <cellStyle name="Migliaia 18 2 2" xfId="5226" xr:uid="{00000000-0005-0000-0000-000096140000}"/>
    <cellStyle name="Migliaia 18 2 2 10" xfId="5227" xr:uid="{00000000-0005-0000-0000-000097140000}"/>
    <cellStyle name="Migliaia 18 2 2 2" xfId="5228" xr:uid="{00000000-0005-0000-0000-000098140000}"/>
    <cellStyle name="Migliaia 18 2 2 2 2" xfId="5229" xr:uid="{00000000-0005-0000-0000-000099140000}"/>
    <cellStyle name="Migliaia 18 2 2 2 2 2" xfId="5230" xr:uid="{00000000-0005-0000-0000-00009A140000}"/>
    <cellStyle name="Migliaia 18 2 2 2 3" xfId="5231" xr:uid="{00000000-0005-0000-0000-00009B140000}"/>
    <cellStyle name="Migliaia 18 2 2 3" xfId="5232" xr:uid="{00000000-0005-0000-0000-00009C140000}"/>
    <cellStyle name="Migliaia 18 2 2 3 2" xfId="5233" xr:uid="{00000000-0005-0000-0000-00009D140000}"/>
    <cellStyle name="Migliaia 18 2 2 4" xfId="5234" xr:uid="{00000000-0005-0000-0000-00009E140000}"/>
    <cellStyle name="Migliaia 18 2 2 5" xfId="5235" xr:uid="{00000000-0005-0000-0000-00009F140000}"/>
    <cellStyle name="Migliaia 18 2 2 6" xfId="5236" xr:uid="{00000000-0005-0000-0000-0000A0140000}"/>
    <cellStyle name="Migliaia 18 2 2 7" xfId="5237" xr:uid="{00000000-0005-0000-0000-0000A1140000}"/>
    <cellStyle name="Migliaia 18 2 2 8" xfId="5238" xr:uid="{00000000-0005-0000-0000-0000A2140000}"/>
    <cellStyle name="Migliaia 18 2 2 9" xfId="5239" xr:uid="{00000000-0005-0000-0000-0000A3140000}"/>
    <cellStyle name="Migliaia 18 2 3" xfId="5240" xr:uid="{00000000-0005-0000-0000-0000A4140000}"/>
    <cellStyle name="Migliaia 18 2 3 2" xfId="5241" xr:uid="{00000000-0005-0000-0000-0000A5140000}"/>
    <cellStyle name="Migliaia 18 2 3 2 2" xfId="5242" xr:uid="{00000000-0005-0000-0000-0000A6140000}"/>
    <cellStyle name="Migliaia 18 2 3 3" xfId="5243" xr:uid="{00000000-0005-0000-0000-0000A7140000}"/>
    <cellStyle name="Migliaia 18 2 3 4" xfId="5244" xr:uid="{00000000-0005-0000-0000-0000A8140000}"/>
    <cellStyle name="Migliaia 18 2 4" xfId="5245" xr:uid="{00000000-0005-0000-0000-0000A9140000}"/>
    <cellStyle name="Migliaia 18 2 4 2" xfId="5246" xr:uid="{00000000-0005-0000-0000-0000AA140000}"/>
    <cellStyle name="Migliaia 18 2 5" xfId="5247" xr:uid="{00000000-0005-0000-0000-0000AB140000}"/>
    <cellStyle name="Migliaia 18 2 6" xfId="5248" xr:uid="{00000000-0005-0000-0000-0000AC140000}"/>
    <cellStyle name="Migliaia 18 2 7" xfId="5249" xr:uid="{00000000-0005-0000-0000-0000AD140000}"/>
    <cellStyle name="Migliaia 18 2 8" xfId="5250" xr:uid="{00000000-0005-0000-0000-0000AE140000}"/>
    <cellStyle name="Migliaia 18 2 9" xfId="5251" xr:uid="{00000000-0005-0000-0000-0000AF140000}"/>
    <cellStyle name="Migliaia 18 3" xfId="5252" xr:uid="{00000000-0005-0000-0000-0000B0140000}"/>
    <cellStyle name="Migliaia 18 3 10" xfId="5253" xr:uid="{00000000-0005-0000-0000-0000B1140000}"/>
    <cellStyle name="Migliaia 18 3 11" xfId="5254" xr:uid="{00000000-0005-0000-0000-0000B2140000}"/>
    <cellStyle name="Migliaia 18 3 12" xfId="5255" xr:uid="{00000000-0005-0000-0000-0000B3140000}"/>
    <cellStyle name="Migliaia 18 3 13" xfId="5256" xr:uid="{00000000-0005-0000-0000-0000B4140000}"/>
    <cellStyle name="Migliaia 18 3 14" xfId="18070" xr:uid="{00000000-0005-0000-0000-0000B5140000}"/>
    <cellStyle name="Migliaia 18 3 2" xfId="5257" xr:uid="{00000000-0005-0000-0000-0000B6140000}"/>
    <cellStyle name="Migliaia 18 3 2 10" xfId="5258" xr:uid="{00000000-0005-0000-0000-0000B7140000}"/>
    <cellStyle name="Migliaia 18 3 2 11" xfId="18071" xr:uid="{00000000-0005-0000-0000-0000B8140000}"/>
    <cellStyle name="Migliaia 18 3 2 2" xfId="5259" xr:uid="{00000000-0005-0000-0000-0000B9140000}"/>
    <cellStyle name="Migliaia 18 3 2 2 2" xfId="5260" xr:uid="{00000000-0005-0000-0000-0000BA140000}"/>
    <cellStyle name="Migliaia 18 3 2 2 2 2" xfId="5261" xr:uid="{00000000-0005-0000-0000-0000BB140000}"/>
    <cellStyle name="Migliaia 18 3 2 2 3" xfId="5262" xr:uid="{00000000-0005-0000-0000-0000BC140000}"/>
    <cellStyle name="Migliaia 18 3 2 2 4" xfId="5263" xr:uid="{00000000-0005-0000-0000-0000BD140000}"/>
    <cellStyle name="Migliaia 18 3 2 3" xfId="5264" xr:uid="{00000000-0005-0000-0000-0000BE140000}"/>
    <cellStyle name="Migliaia 18 3 2 3 2" xfId="5265" xr:uid="{00000000-0005-0000-0000-0000BF140000}"/>
    <cellStyle name="Migliaia 18 3 2 4" xfId="5266" xr:uid="{00000000-0005-0000-0000-0000C0140000}"/>
    <cellStyle name="Migliaia 18 3 2 5" xfId="5267" xr:uid="{00000000-0005-0000-0000-0000C1140000}"/>
    <cellStyle name="Migliaia 18 3 2 6" xfId="5268" xr:uid="{00000000-0005-0000-0000-0000C2140000}"/>
    <cellStyle name="Migliaia 18 3 2 7" xfId="5269" xr:uid="{00000000-0005-0000-0000-0000C3140000}"/>
    <cellStyle name="Migliaia 18 3 2 8" xfId="5270" xr:uid="{00000000-0005-0000-0000-0000C4140000}"/>
    <cellStyle name="Migliaia 18 3 2 9" xfId="5271" xr:uid="{00000000-0005-0000-0000-0000C5140000}"/>
    <cellStyle name="Migliaia 18 3 3" xfId="5272" xr:uid="{00000000-0005-0000-0000-0000C6140000}"/>
    <cellStyle name="Migliaia 18 3 3 2" xfId="5273" xr:uid="{00000000-0005-0000-0000-0000C7140000}"/>
    <cellStyle name="Migliaia 18 3 3 2 2" xfId="5274" xr:uid="{00000000-0005-0000-0000-0000C8140000}"/>
    <cellStyle name="Migliaia 18 3 3 2 2 2" xfId="5275" xr:uid="{00000000-0005-0000-0000-0000C9140000}"/>
    <cellStyle name="Migliaia 18 3 3 2 2 2 2" xfId="5276" xr:uid="{00000000-0005-0000-0000-0000CA140000}"/>
    <cellStyle name="Migliaia 18 3 3 2 2 3" xfId="5277" xr:uid="{00000000-0005-0000-0000-0000CB140000}"/>
    <cellStyle name="Migliaia 18 3 3 2 3" xfId="5278" xr:uid="{00000000-0005-0000-0000-0000CC140000}"/>
    <cellStyle name="Migliaia 18 3 3 2 3 2" xfId="5279" xr:uid="{00000000-0005-0000-0000-0000CD140000}"/>
    <cellStyle name="Migliaia 18 3 3 2 4" xfId="5280" xr:uid="{00000000-0005-0000-0000-0000CE140000}"/>
    <cellStyle name="Migliaia 18 3 3 2 5" xfId="5281" xr:uid="{00000000-0005-0000-0000-0000CF140000}"/>
    <cellStyle name="Migliaia 18 3 3 2 6" xfId="5282" xr:uid="{00000000-0005-0000-0000-0000D0140000}"/>
    <cellStyle name="Migliaia 18 3 3 3" xfId="5283" xr:uid="{00000000-0005-0000-0000-0000D1140000}"/>
    <cellStyle name="Migliaia 18 3 3 3 2" xfId="5284" xr:uid="{00000000-0005-0000-0000-0000D2140000}"/>
    <cellStyle name="Migliaia 18 3 3 3 2 2" xfId="5285" xr:uid="{00000000-0005-0000-0000-0000D3140000}"/>
    <cellStyle name="Migliaia 18 3 3 3 3" xfId="5286" xr:uid="{00000000-0005-0000-0000-0000D4140000}"/>
    <cellStyle name="Migliaia 18 3 3 4" xfId="5287" xr:uid="{00000000-0005-0000-0000-0000D5140000}"/>
    <cellStyle name="Migliaia 18 3 3 4 2" xfId="5288" xr:uid="{00000000-0005-0000-0000-0000D6140000}"/>
    <cellStyle name="Migliaia 18 3 3 5" xfId="5289" xr:uid="{00000000-0005-0000-0000-0000D7140000}"/>
    <cellStyle name="Migliaia 18 3 3 6" xfId="5290" xr:uid="{00000000-0005-0000-0000-0000D8140000}"/>
    <cellStyle name="Migliaia 18 3 3 7" xfId="5291" xr:uid="{00000000-0005-0000-0000-0000D9140000}"/>
    <cellStyle name="Migliaia 18 3 3 8" xfId="5292" xr:uid="{00000000-0005-0000-0000-0000DA140000}"/>
    <cellStyle name="Migliaia 18 3 4" xfId="5293" xr:uid="{00000000-0005-0000-0000-0000DB140000}"/>
    <cellStyle name="Migliaia 18 3 4 2" xfId="5294" xr:uid="{00000000-0005-0000-0000-0000DC140000}"/>
    <cellStyle name="Migliaia 18 3 4 2 2" xfId="5295" xr:uid="{00000000-0005-0000-0000-0000DD140000}"/>
    <cellStyle name="Migliaia 18 3 4 2 2 2" xfId="5296" xr:uid="{00000000-0005-0000-0000-0000DE140000}"/>
    <cellStyle name="Migliaia 18 3 4 2 3" xfId="5297" xr:uid="{00000000-0005-0000-0000-0000DF140000}"/>
    <cellStyle name="Migliaia 18 3 4 3" xfId="5298" xr:uid="{00000000-0005-0000-0000-0000E0140000}"/>
    <cellStyle name="Migliaia 18 3 4 3 2" xfId="5299" xr:uid="{00000000-0005-0000-0000-0000E1140000}"/>
    <cellStyle name="Migliaia 18 3 4 4" xfId="5300" xr:uid="{00000000-0005-0000-0000-0000E2140000}"/>
    <cellStyle name="Migliaia 18 3 4 5" xfId="5301" xr:uid="{00000000-0005-0000-0000-0000E3140000}"/>
    <cellStyle name="Migliaia 18 3 4 6" xfId="5302" xr:uid="{00000000-0005-0000-0000-0000E4140000}"/>
    <cellStyle name="Migliaia 18 3 5" xfId="5303" xr:uid="{00000000-0005-0000-0000-0000E5140000}"/>
    <cellStyle name="Migliaia 18 3 5 2" xfId="5304" xr:uid="{00000000-0005-0000-0000-0000E6140000}"/>
    <cellStyle name="Migliaia 18 3 5 2 2" xfId="5305" xr:uid="{00000000-0005-0000-0000-0000E7140000}"/>
    <cellStyle name="Migliaia 18 3 5 3" xfId="5306" xr:uid="{00000000-0005-0000-0000-0000E8140000}"/>
    <cellStyle name="Migliaia 18 3 6" xfId="5307" xr:uid="{00000000-0005-0000-0000-0000E9140000}"/>
    <cellStyle name="Migliaia 18 3 6 2" xfId="5308" xr:uid="{00000000-0005-0000-0000-0000EA140000}"/>
    <cellStyle name="Migliaia 18 3 7" xfId="5309" xr:uid="{00000000-0005-0000-0000-0000EB140000}"/>
    <cellStyle name="Migliaia 18 3 8" xfId="5310" xr:uid="{00000000-0005-0000-0000-0000EC140000}"/>
    <cellStyle name="Migliaia 18 3 9" xfId="5311" xr:uid="{00000000-0005-0000-0000-0000ED140000}"/>
    <cellStyle name="Migliaia 18 4" xfId="5312" xr:uid="{00000000-0005-0000-0000-0000EE140000}"/>
    <cellStyle name="Migliaia 18 4 10" xfId="18072" xr:uid="{00000000-0005-0000-0000-0000EF140000}"/>
    <cellStyle name="Migliaia 18 4 2" xfId="5313" xr:uid="{00000000-0005-0000-0000-0000F0140000}"/>
    <cellStyle name="Migliaia 18 4 2 2" xfId="5314" xr:uid="{00000000-0005-0000-0000-0000F1140000}"/>
    <cellStyle name="Migliaia 18 4 2 2 2" xfId="5315" xr:uid="{00000000-0005-0000-0000-0000F2140000}"/>
    <cellStyle name="Migliaia 18 4 2 2 2 2" xfId="5316" xr:uid="{00000000-0005-0000-0000-0000F3140000}"/>
    <cellStyle name="Migliaia 18 4 2 2 2 2 2" xfId="5317" xr:uid="{00000000-0005-0000-0000-0000F4140000}"/>
    <cellStyle name="Migliaia 18 4 2 2 2 3" xfId="5318" xr:uid="{00000000-0005-0000-0000-0000F5140000}"/>
    <cellStyle name="Migliaia 18 4 2 2 3" xfId="5319" xr:uid="{00000000-0005-0000-0000-0000F6140000}"/>
    <cellStyle name="Migliaia 18 4 2 2 3 2" xfId="5320" xr:uid="{00000000-0005-0000-0000-0000F7140000}"/>
    <cellStyle name="Migliaia 18 4 2 2 4" xfId="5321" xr:uid="{00000000-0005-0000-0000-0000F8140000}"/>
    <cellStyle name="Migliaia 18 4 2 2 5" xfId="5322" xr:uid="{00000000-0005-0000-0000-0000F9140000}"/>
    <cellStyle name="Migliaia 18 4 2 2 6" xfId="5323" xr:uid="{00000000-0005-0000-0000-0000FA140000}"/>
    <cellStyle name="Migliaia 18 4 2 3" xfId="5324" xr:uid="{00000000-0005-0000-0000-0000FB140000}"/>
    <cellStyle name="Migliaia 18 4 2 3 2" xfId="5325" xr:uid="{00000000-0005-0000-0000-0000FC140000}"/>
    <cellStyle name="Migliaia 18 4 2 3 2 2" xfId="5326" xr:uid="{00000000-0005-0000-0000-0000FD140000}"/>
    <cellStyle name="Migliaia 18 4 2 3 3" xfId="5327" xr:uid="{00000000-0005-0000-0000-0000FE140000}"/>
    <cellStyle name="Migliaia 18 4 2 4" xfId="5328" xr:uid="{00000000-0005-0000-0000-0000FF140000}"/>
    <cellStyle name="Migliaia 18 4 2 4 2" xfId="5329" xr:uid="{00000000-0005-0000-0000-000000150000}"/>
    <cellStyle name="Migliaia 18 4 2 5" xfId="5330" xr:uid="{00000000-0005-0000-0000-000001150000}"/>
    <cellStyle name="Migliaia 18 4 2 6" xfId="5331" xr:uid="{00000000-0005-0000-0000-000002150000}"/>
    <cellStyle name="Migliaia 18 4 2 7" xfId="5332" xr:uid="{00000000-0005-0000-0000-000003150000}"/>
    <cellStyle name="Migliaia 18 4 3" xfId="5333" xr:uid="{00000000-0005-0000-0000-000004150000}"/>
    <cellStyle name="Migliaia 18 4 3 2" xfId="5334" xr:uid="{00000000-0005-0000-0000-000005150000}"/>
    <cellStyle name="Migliaia 18 4 3 2 2" xfId="5335" xr:uid="{00000000-0005-0000-0000-000006150000}"/>
    <cellStyle name="Migliaia 18 4 3 2 2 2" xfId="5336" xr:uid="{00000000-0005-0000-0000-000007150000}"/>
    <cellStyle name="Migliaia 18 4 3 2 3" xfId="5337" xr:uid="{00000000-0005-0000-0000-000008150000}"/>
    <cellStyle name="Migliaia 18 4 3 3" xfId="5338" xr:uid="{00000000-0005-0000-0000-000009150000}"/>
    <cellStyle name="Migliaia 18 4 3 3 2" xfId="5339" xr:uid="{00000000-0005-0000-0000-00000A150000}"/>
    <cellStyle name="Migliaia 18 4 3 4" xfId="5340" xr:uid="{00000000-0005-0000-0000-00000B150000}"/>
    <cellStyle name="Migliaia 18 4 3 5" xfId="5341" xr:uid="{00000000-0005-0000-0000-00000C150000}"/>
    <cellStyle name="Migliaia 18 4 3 6" xfId="5342" xr:uid="{00000000-0005-0000-0000-00000D150000}"/>
    <cellStyle name="Migliaia 18 4 4" xfId="5343" xr:uid="{00000000-0005-0000-0000-00000E150000}"/>
    <cellStyle name="Migliaia 18 4 4 2" xfId="5344" xr:uid="{00000000-0005-0000-0000-00000F150000}"/>
    <cellStyle name="Migliaia 18 4 4 2 2" xfId="5345" xr:uid="{00000000-0005-0000-0000-000010150000}"/>
    <cellStyle name="Migliaia 18 4 4 3" xfId="5346" xr:uid="{00000000-0005-0000-0000-000011150000}"/>
    <cellStyle name="Migliaia 18 4 5" xfId="5347" xr:uid="{00000000-0005-0000-0000-000012150000}"/>
    <cellStyle name="Migliaia 18 4 5 2" xfId="5348" xr:uid="{00000000-0005-0000-0000-000013150000}"/>
    <cellStyle name="Migliaia 18 4 6" xfId="5349" xr:uid="{00000000-0005-0000-0000-000014150000}"/>
    <cellStyle name="Migliaia 18 4 7" xfId="5350" xr:uid="{00000000-0005-0000-0000-000015150000}"/>
    <cellStyle name="Migliaia 18 4 8" xfId="5351" xr:uid="{00000000-0005-0000-0000-000016150000}"/>
    <cellStyle name="Migliaia 18 4 9" xfId="5352" xr:uid="{00000000-0005-0000-0000-000017150000}"/>
    <cellStyle name="Migliaia 18 5" xfId="5353" xr:uid="{00000000-0005-0000-0000-000018150000}"/>
    <cellStyle name="Migliaia 18 5 2" xfId="5354" xr:uid="{00000000-0005-0000-0000-000019150000}"/>
    <cellStyle name="Migliaia 18 5 2 2" xfId="5355" xr:uid="{00000000-0005-0000-0000-00001A150000}"/>
    <cellStyle name="Migliaia 18 5 2 2 2" xfId="5356" xr:uid="{00000000-0005-0000-0000-00001B150000}"/>
    <cellStyle name="Migliaia 18 5 2 3" xfId="5357" xr:uid="{00000000-0005-0000-0000-00001C150000}"/>
    <cellStyle name="Migliaia 18 5 3" xfId="5358" xr:uid="{00000000-0005-0000-0000-00001D150000}"/>
    <cellStyle name="Migliaia 18 5 3 2" xfId="5359" xr:uid="{00000000-0005-0000-0000-00001E150000}"/>
    <cellStyle name="Migliaia 18 5 4" xfId="5360" xr:uid="{00000000-0005-0000-0000-00001F150000}"/>
    <cellStyle name="Migliaia 18 5 5" xfId="5361" xr:uid="{00000000-0005-0000-0000-000020150000}"/>
    <cellStyle name="Migliaia 18 5 6" xfId="5362" xr:uid="{00000000-0005-0000-0000-000021150000}"/>
    <cellStyle name="Migliaia 18 5 7" xfId="5363" xr:uid="{00000000-0005-0000-0000-000022150000}"/>
    <cellStyle name="Migliaia 18 5 8" xfId="18073" xr:uid="{00000000-0005-0000-0000-000023150000}"/>
    <cellStyle name="Migliaia 18 6" xfId="5364" xr:uid="{00000000-0005-0000-0000-000024150000}"/>
    <cellStyle name="Migliaia 18 6 2" xfId="5365" xr:uid="{00000000-0005-0000-0000-000025150000}"/>
    <cellStyle name="Migliaia 18 6 2 2" xfId="5366" xr:uid="{00000000-0005-0000-0000-000026150000}"/>
    <cellStyle name="Migliaia 18 6 3" xfId="5367" xr:uid="{00000000-0005-0000-0000-000027150000}"/>
    <cellStyle name="Migliaia 18 6 4" xfId="5368" xr:uid="{00000000-0005-0000-0000-000028150000}"/>
    <cellStyle name="Migliaia 18 6 5" xfId="5369" xr:uid="{00000000-0005-0000-0000-000029150000}"/>
    <cellStyle name="Migliaia 18 7" xfId="5370" xr:uid="{00000000-0005-0000-0000-00002A150000}"/>
    <cellStyle name="Migliaia 18 7 2" xfId="5371" xr:uid="{00000000-0005-0000-0000-00002B150000}"/>
    <cellStyle name="Migliaia 18 7 2 2" xfId="5372" xr:uid="{00000000-0005-0000-0000-00002C150000}"/>
    <cellStyle name="Migliaia 18 7 3" xfId="5373" xr:uid="{00000000-0005-0000-0000-00002D150000}"/>
    <cellStyle name="Migliaia 18 7 4" xfId="5374" xr:uid="{00000000-0005-0000-0000-00002E150000}"/>
    <cellStyle name="Migliaia 18 7 5" xfId="5375" xr:uid="{00000000-0005-0000-0000-00002F150000}"/>
    <cellStyle name="Migliaia 18 8" xfId="5376" xr:uid="{00000000-0005-0000-0000-000030150000}"/>
    <cellStyle name="Migliaia 18 8 2" xfId="5377" xr:uid="{00000000-0005-0000-0000-000031150000}"/>
    <cellStyle name="Migliaia 18 9" xfId="5378" xr:uid="{00000000-0005-0000-0000-000032150000}"/>
    <cellStyle name="Migliaia 18 9 2" xfId="5379" xr:uid="{00000000-0005-0000-0000-000033150000}"/>
    <cellStyle name="Migliaia 19" xfId="5380" xr:uid="{00000000-0005-0000-0000-000034150000}"/>
    <cellStyle name="Migliaia 19 10" xfId="5381" xr:uid="{00000000-0005-0000-0000-000035150000}"/>
    <cellStyle name="Migliaia 19 11" xfId="5382" xr:uid="{00000000-0005-0000-0000-000036150000}"/>
    <cellStyle name="Migliaia 19 12" xfId="5383" xr:uid="{00000000-0005-0000-0000-000037150000}"/>
    <cellStyle name="Migliaia 19 13" xfId="5384" xr:uid="{00000000-0005-0000-0000-000038150000}"/>
    <cellStyle name="Migliaia 19 14" xfId="5385" xr:uid="{00000000-0005-0000-0000-000039150000}"/>
    <cellStyle name="Migliaia 19 15" xfId="5386" xr:uid="{00000000-0005-0000-0000-00003A150000}"/>
    <cellStyle name="Migliaia 19 16" xfId="5387" xr:uid="{00000000-0005-0000-0000-00003B150000}"/>
    <cellStyle name="Migliaia 19 17" xfId="18074" xr:uid="{00000000-0005-0000-0000-00003C150000}"/>
    <cellStyle name="Migliaia 19 2" xfId="5388" xr:uid="{00000000-0005-0000-0000-00003D150000}"/>
    <cellStyle name="Migliaia 19 2 10" xfId="5389" xr:uid="{00000000-0005-0000-0000-00003E150000}"/>
    <cellStyle name="Migliaia 19 2 11" xfId="5390" xr:uid="{00000000-0005-0000-0000-00003F150000}"/>
    <cellStyle name="Migliaia 19 2 12" xfId="18075" xr:uid="{00000000-0005-0000-0000-000040150000}"/>
    <cellStyle name="Migliaia 19 2 2" xfId="5391" xr:uid="{00000000-0005-0000-0000-000041150000}"/>
    <cellStyle name="Migliaia 19 2 2 10" xfId="5392" xr:uid="{00000000-0005-0000-0000-000042150000}"/>
    <cellStyle name="Migliaia 19 2 2 2" xfId="5393" xr:uid="{00000000-0005-0000-0000-000043150000}"/>
    <cellStyle name="Migliaia 19 2 2 2 2" xfId="5394" xr:uid="{00000000-0005-0000-0000-000044150000}"/>
    <cellStyle name="Migliaia 19 2 2 2 2 2" xfId="5395" xr:uid="{00000000-0005-0000-0000-000045150000}"/>
    <cellStyle name="Migliaia 19 2 2 2 3" xfId="5396" xr:uid="{00000000-0005-0000-0000-000046150000}"/>
    <cellStyle name="Migliaia 19 2 2 3" xfId="5397" xr:uid="{00000000-0005-0000-0000-000047150000}"/>
    <cellStyle name="Migliaia 19 2 2 3 2" xfId="5398" xr:uid="{00000000-0005-0000-0000-000048150000}"/>
    <cellStyle name="Migliaia 19 2 2 4" xfId="5399" xr:uid="{00000000-0005-0000-0000-000049150000}"/>
    <cellStyle name="Migliaia 19 2 2 5" xfId="5400" xr:uid="{00000000-0005-0000-0000-00004A150000}"/>
    <cellStyle name="Migliaia 19 2 2 6" xfId="5401" xr:uid="{00000000-0005-0000-0000-00004B150000}"/>
    <cellStyle name="Migliaia 19 2 2 7" xfId="5402" xr:uid="{00000000-0005-0000-0000-00004C150000}"/>
    <cellStyle name="Migliaia 19 2 2 8" xfId="5403" xr:uid="{00000000-0005-0000-0000-00004D150000}"/>
    <cellStyle name="Migliaia 19 2 2 9" xfId="5404" xr:uid="{00000000-0005-0000-0000-00004E150000}"/>
    <cellStyle name="Migliaia 19 2 3" xfId="5405" xr:uid="{00000000-0005-0000-0000-00004F150000}"/>
    <cellStyle name="Migliaia 19 2 3 2" xfId="5406" xr:uid="{00000000-0005-0000-0000-000050150000}"/>
    <cellStyle name="Migliaia 19 2 3 2 2" xfId="5407" xr:uid="{00000000-0005-0000-0000-000051150000}"/>
    <cellStyle name="Migliaia 19 2 3 3" xfId="5408" xr:uid="{00000000-0005-0000-0000-000052150000}"/>
    <cellStyle name="Migliaia 19 2 3 4" xfId="5409" xr:uid="{00000000-0005-0000-0000-000053150000}"/>
    <cellStyle name="Migliaia 19 2 4" xfId="5410" xr:uid="{00000000-0005-0000-0000-000054150000}"/>
    <cellStyle name="Migliaia 19 2 4 2" xfId="5411" xr:uid="{00000000-0005-0000-0000-000055150000}"/>
    <cellStyle name="Migliaia 19 2 5" xfId="5412" xr:uid="{00000000-0005-0000-0000-000056150000}"/>
    <cellStyle name="Migliaia 19 2 6" xfId="5413" xr:uid="{00000000-0005-0000-0000-000057150000}"/>
    <cellStyle name="Migliaia 19 2 7" xfId="5414" xr:uid="{00000000-0005-0000-0000-000058150000}"/>
    <cellStyle name="Migliaia 19 2 8" xfId="5415" xr:uid="{00000000-0005-0000-0000-000059150000}"/>
    <cellStyle name="Migliaia 19 2 9" xfId="5416" xr:uid="{00000000-0005-0000-0000-00005A150000}"/>
    <cellStyle name="Migliaia 19 3" xfId="5417" xr:uid="{00000000-0005-0000-0000-00005B150000}"/>
    <cellStyle name="Migliaia 19 3 10" xfId="5418" xr:uid="{00000000-0005-0000-0000-00005C150000}"/>
    <cellStyle name="Migliaia 19 3 11" xfId="5419" xr:uid="{00000000-0005-0000-0000-00005D150000}"/>
    <cellStyle name="Migliaia 19 3 12" xfId="5420" xr:uid="{00000000-0005-0000-0000-00005E150000}"/>
    <cellStyle name="Migliaia 19 3 13" xfId="5421" xr:uid="{00000000-0005-0000-0000-00005F150000}"/>
    <cellStyle name="Migliaia 19 3 14" xfId="18076" xr:uid="{00000000-0005-0000-0000-000060150000}"/>
    <cellStyle name="Migliaia 19 3 2" xfId="5422" xr:uid="{00000000-0005-0000-0000-000061150000}"/>
    <cellStyle name="Migliaia 19 3 2 10" xfId="5423" xr:uid="{00000000-0005-0000-0000-000062150000}"/>
    <cellStyle name="Migliaia 19 3 2 11" xfId="18077" xr:uid="{00000000-0005-0000-0000-000063150000}"/>
    <cellStyle name="Migliaia 19 3 2 2" xfId="5424" xr:uid="{00000000-0005-0000-0000-000064150000}"/>
    <cellStyle name="Migliaia 19 3 2 2 2" xfId="5425" xr:uid="{00000000-0005-0000-0000-000065150000}"/>
    <cellStyle name="Migliaia 19 3 2 2 2 2" xfId="5426" xr:uid="{00000000-0005-0000-0000-000066150000}"/>
    <cellStyle name="Migliaia 19 3 2 2 3" xfId="5427" xr:uid="{00000000-0005-0000-0000-000067150000}"/>
    <cellStyle name="Migliaia 19 3 2 2 4" xfId="5428" xr:uid="{00000000-0005-0000-0000-000068150000}"/>
    <cellStyle name="Migliaia 19 3 2 3" xfId="5429" xr:uid="{00000000-0005-0000-0000-000069150000}"/>
    <cellStyle name="Migliaia 19 3 2 3 2" xfId="5430" xr:uid="{00000000-0005-0000-0000-00006A150000}"/>
    <cellStyle name="Migliaia 19 3 2 4" xfId="5431" xr:uid="{00000000-0005-0000-0000-00006B150000}"/>
    <cellStyle name="Migliaia 19 3 2 5" xfId="5432" xr:uid="{00000000-0005-0000-0000-00006C150000}"/>
    <cellStyle name="Migliaia 19 3 2 6" xfId="5433" xr:uid="{00000000-0005-0000-0000-00006D150000}"/>
    <cellStyle name="Migliaia 19 3 2 7" xfId="5434" xr:uid="{00000000-0005-0000-0000-00006E150000}"/>
    <cellStyle name="Migliaia 19 3 2 8" xfId="5435" xr:uid="{00000000-0005-0000-0000-00006F150000}"/>
    <cellStyle name="Migliaia 19 3 2 9" xfId="5436" xr:uid="{00000000-0005-0000-0000-000070150000}"/>
    <cellStyle name="Migliaia 19 3 3" xfId="5437" xr:uid="{00000000-0005-0000-0000-000071150000}"/>
    <cellStyle name="Migliaia 19 3 3 2" xfId="5438" xr:uid="{00000000-0005-0000-0000-000072150000}"/>
    <cellStyle name="Migliaia 19 3 3 2 2" xfId="5439" xr:uid="{00000000-0005-0000-0000-000073150000}"/>
    <cellStyle name="Migliaia 19 3 3 2 2 2" xfId="5440" xr:uid="{00000000-0005-0000-0000-000074150000}"/>
    <cellStyle name="Migliaia 19 3 3 2 2 2 2" xfId="5441" xr:uid="{00000000-0005-0000-0000-000075150000}"/>
    <cellStyle name="Migliaia 19 3 3 2 2 3" xfId="5442" xr:uid="{00000000-0005-0000-0000-000076150000}"/>
    <cellStyle name="Migliaia 19 3 3 2 3" xfId="5443" xr:uid="{00000000-0005-0000-0000-000077150000}"/>
    <cellStyle name="Migliaia 19 3 3 2 3 2" xfId="5444" xr:uid="{00000000-0005-0000-0000-000078150000}"/>
    <cellStyle name="Migliaia 19 3 3 2 4" xfId="5445" xr:uid="{00000000-0005-0000-0000-000079150000}"/>
    <cellStyle name="Migliaia 19 3 3 2 5" xfId="5446" xr:uid="{00000000-0005-0000-0000-00007A150000}"/>
    <cellStyle name="Migliaia 19 3 3 2 6" xfId="5447" xr:uid="{00000000-0005-0000-0000-00007B150000}"/>
    <cellStyle name="Migliaia 19 3 3 3" xfId="5448" xr:uid="{00000000-0005-0000-0000-00007C150000}"/>
    <cellStyle name="Migliaia 19 3 3 3 2" xfId="5449" xr:uid="{00000000-0005-0000-0000-00007D150000}"/>
    <cellStyle name="Migliaia 19 3 3 3 2 2" xfId="5450" xr:uid="{00000000-0005-0000-0000-00007E150000}"/>
    <cellStyle name="Migliaia 19 3 3 3 3" xfId="5451" xr:uid="{00000000-0005-0000-0000-00007F150000}"/>
    <cellStyle name="Migliaia 19 3 3 4" xfId="5452" xr:uid="{00000000-0005-0000-0000-000080150000}"/>
    <cellStyle name="Migliaia 19 3 3 4 2" xfId="5453" xr:uid="{00000000-0005-0000-0000-000081150000}"/>
    <cellStyle name="Migliaia 19 3 3 5" xfId="5454" xr:uid="{00000000-0005-0000-0000-000082150000}"/>
    <cellStyle name="Migliaia 19 3 3 6" xfId="5455" xr:uid="{00000000-0005-0000-0000-000083150000}"/>
    <cellStyle name="Migliaia 19 3 3 7" xfId="5456" xr:uid="{00000000-0005-0000-0000-000084150000}"/>
    <cellStyle name="Migliaia 19 3 3 8" xfId="5457" xr:uid="{00000000-0005-0000-0000-000085150000}"/>
    <cellStyle name="Migliaia 19 3 4" xfId="5458" xr:uid="{00000000-0005-0000-0000-000086150000}"/>
    <cellStyle name="Migliaia 19 3 4 2" xfId="5459" xr:uid="{00000000-0005-0000-0000-000087150000}"/>
    <cellStyle name="Migliaia 19 3 4 2 2" xfId="5460" xr:uid="{00000000-0005-0000-0000-000088150000}"/>
    <cellStyle name="Migliaia 19 3 4 2 2 2" xfId="5461" xr:uid="{00000000-0005-0000-0000-000089150000}"/>
    <cellStyle name="Migliaia 19 3 4 2 3" xfId="5462" xr:uid="{00000000-0005-0000-0000-00008A150000}"/>
    <cellStyle name="Migliaia 19 3 4 3" xfId="5463" xr:uid="{00000000-0005-0000-0000-00008B150000}"/>
    <cellStyle name="Migliaia 19 3 4 3 2" xfId="5464" xr:uid="{00000000-0005-0000-0000-00008C150000}"/>
    <cellStyle name="Migliaia 19 3 4 4" xfId="5465" xr:uid="{00000000-0005-0000-0000-00008D150000}"/>
    <cellStyle name="Migliaia 19 3 4 5" xfId="5466" xr:uid="{00000000-0005-0000-0000-00008E150000}"/>
    <cellStyle name="Migliaia 19 3 4 6" xfId="5467" xr:uid="{00000000-0005-0000-0000-00008F150000}"/>
    <cellStyle name="Migliaia 19 3 5" xfId="5468" xr:uid="{00000000-0005-0000-0000-000090150000}"/>
    <cellStyle name="Migliaia 19 3 5 2" xfId="5469" xr:uid="{00000000-0005-0000-0000-000091150000}"/>
    <cellStyle name="Migliaia 19 3 5 2 2" xfId="5470" xr:uid="{00000000-0005-0000-0000-000092150000}"/>
    <cellStyle name="Migliaia 19 3 5 3" xfId="5471" xr:uid="{00000000-0005-0000-0000-000093150000}"/>
    <cellStyle name="Migliaia 19 3 6" xfId="5472" xr:uid="{00000000-0005-0000-0000-000094150000}"/>
    <cellStyle name="Migliaia 19 3 6 2" xfId="5473" xr:uid="{00000000-0005-0000-0000-000095150000}"/>
    <cellStyle name="Migliaia 19 3 7" xfId="5474" xr:uid="{00000000-0005-0000-0000-000096150000}"/>
    <cellStyle name="Migliaia 19 3 8" xfId="5475" xr:uid="{00000000-0005-0000-0000-000097150000}"/>
    <cellStyle name="Migliaia 19 3 9" xfId="5476" xr:uid="{00000000-0005-0000-0000-000098150000}"/>
    <cellStyle name="Migliaia 19 4" xfId="5477" xr:uid="{00000000-0005-0000-0000-000099150000}"/>
    <cellStyle name="Migliaia 19 4 10" xfId="18078" xr:uid="{00000000-0005-0000-0000-00009A150000}"/>
    <cellStyle name="Migliaia 19 4 2" xfId="5478" xr:uid="{00000000-0005-0000-0000-00009B150000}"/>
    <cellStyle name="Migliaia 19 4 2 2" xfId="5479" xr:uid="{00000000-0005-0000-0000-00009C150000}"/>
    <cellStyle name="Migliaia 19 4 2 2 2" xfId="5480" xr:uid="{00000000-0005-0000-0000-00009D150000}"/>
    <cellStyle name="Migliaia 19 4 2 2 2 2" xfId="5481" xr:uid="{00000000-0005-0000-0000-00009E150000}"/>
    <cellStyle name="Migliaia 19 4 2 2 2 2 2" xfId="5482" xr:uid="{00000000-0005-0000-0000-00009F150000}"/>
    <cellStyle name="Migliaia 19 4 2 2 2 3" xfId="5483" xr:uid="{00000000-0005-0000-0000-0000A0150000}"/>
    <cellStyle name="Migliaia 19 4 2 2 3" xfId="5484" xr:uid="{00000000-0005-0000-0000-0000A1150000}"/>
    <cellStyle name="Migliaia 19 4 2 2 3 2" xfId="5485" xr:uid="{00000000-0005-0000-0000-0000A2150000}"/>
    <cellStyle name="Migliaia 19 4 2 2 4" xfId="5486" xr:uid="{00000000-0005-0000-0000-0000A3150000}"/>
    <cellStyle name="Migliaia 19 4 2 2 5" xfId="5487" xr:uid="{00000000-0005-0000-0000-0000A4150000}"/>
    <cellStyle name="Migliaia 19 4 2 2 6" xfId="5488" xr:uid="{00000000-0005-0000-0000-0000A5150000}"/>
    <cellStyle name="Migliaia 19 4 2 3" xfId="5489" xr:uid="{00000000-0005-0000-0000-0000A6150000}"/>
    <cellStyle name="Migliaia 19 4 2 3 2" xfId="5490" xr:uid="{00000000-0005-0000-0000-0000A7150000}"/>
    <cellStyle name="Migliaia 19 4 2 3 2 2" xfId="5491" xr:uid="{00000000-0005-0000-0000-0000A8150000}"/>
    <cellStyle name="Migliaia 19 4 2 3 3" xfId="5492" xr:uid="{00000000-0005-0000-0000-0000A9150000}"/>
    <cellStyle name="Migliaia 19 4 2 4" xfId="5493" xr:uid="{00000000-0005-0000-0000-0000AA150000}"/>
    <cellStyle name="Migliaia 19 4 2 4 2" xfId="5494" xr:uid="{00000000-0005-0000-0000-0000AB150000}"/>
    <cellStyle name="Migliaia 19 4 2 5" xfId="5495" xr:uid="{00000000-0005-0000-0000-0000AC150000}"/>
    <cellStyle name="Migliaia 19 4 2 6" xfId="5496" xr:uid="{00000000-0005-0000-0000-0000AD150000}"/>
    <cellStyle name="Migliaia 19 4 2 7" xfId="5497" xr:uid="{00000000-0005-0000-0000-0000AE150000}"/>
    <cellStyle name="Migliaia 19 4 3" xfId="5498" xr:uid="{00000000-0005-0000-0000-0000AF150000}"/>
    <cellStyle name="Migliaia 19 4 3 2" xfId="5499" xr:uid="{00000000-0005-0000-0000-0000B0150000}"/>
    <cellStyle name="Migliaia 19 4 3 2 2" xfId="5500" xr:uid="{00000000-0005-0000-0000-0000B1150000}"/>
    <cellStyle name="Migliaia 19 4 3 2 2 2" xfId="5501" xr:uid="{00000000-0005-0000-0000-0000B2150000}"/>
    <cellStyle name="Migliaia 19 4 3 2 3" xfId="5502" xr:uid="{00000000-0005-0000-0000-0000B3150000}"/>
    <cellStyle name="Migliaia 19 4 3 3" xfId="5503" xr:uid="{00000000-0005-0000-0000-0000B4150000}"/>
    <cellStyle name="Migliaia 19 4 3 3 2" xfId="5504" xr:uid="{00000000-0005-0000-0000-0000B5150000}"/>
    <cellStyle name="Migliaia 19 4 3 4" xfId="5505" xr:uid="{00000000-0005-0000-0000-0000B6150000}"/>
    <cellStyle name="Migliaia 19 4 3 5" xfId="5506" xr:uid="{00000000-0005-0000-0000-0000B7150000}"/>
    <cellStyle name="Migliaia 19 4 3 6" xfId="5507" xr:uid="{00000000-0005-0000-0000-0000B8150000}"/>
    <cellStyle name="Migliaia 19 4 4" xfId="5508" xr:uid="{00000000-0005-0000-0000-0000B9150000}"/>
    <cellStyle name="Migliaia 19 4 4 2" xfId="5509" xr:uid="{00000000-0005-0000-0000-0000BA150000}"/>
    <cellStyle name="Migliaia 19 4 4 2 2" xfId="5510" xr:uid="{00000000-0005-0000-0000-0000BB150000}"/>
    <cellStyle name="Migliaia 19 4 4 3" xfId="5511" xr:uid="{00000000-0005-0000-0000-0000BC150000}"/>
    <cellStyle name="Migliaia 19 4 5" xfId="5512" xr:uid="{00000000-0005-0000-0000-0000BD150000}"/>
    <cellStyle name="Migliaia 19 4 5 2" xfId="5513" xr:uid="{00000000-0005-0000-0000-0000BE150000}"/>
    <cellStyle name="Migliaia 19 4 6" xfId="5514" xr:uid="{00000000-0005-0000-0000-0000BF150000}"/>
    <cellStyle name="Migliaia 19 4 7" xfId="5515" xr:uid="{00000000-0005-0000-0000-0000C0150000}"/>
    <cellStyle name="Migliaia 19 4 8" xfId="5516" xr:uid="{00000000-0005-0000-0000-0000C1150000}"/>
    <cellStyle name="Migliaia 19 4 9" xfId="5517" xr:uid="{00000000-0005-0000-0000-0000C2150000}"/>
    <cellStyle name="Migliaia 19 5" xfId="5518" xr:uid="{00000000-0005-0000-0000-0000C3150000}"/>
    <cellStyle name="Migliaia 19 5 2" xfId="5519" xr:uid="{00000000-0005-0000-0000-0000C4150000}"/>
    <cellStyle name="Migliaia 19 5 2 2" xfId="5520" xr:uid="{00000000-0005-0000-0000-0000C5150000}"/>
    <cellStyle name="Migliaia 19 5 2 2 2" xfId="5521" xr:uid="{00000000-0005-0000-0000-0000C6150000}"/>
    <cellStyle name="Migliaia 19 5 2 3" xfId="5522" xr:uid="{00000000-0005-0000-0000-0000C7150000}"/>
    <cellStyle name="Migliaia 19 5 3" xfId="5523" xr:uid="{00000000-0005-0000-0000-0000C8150000}"/>
    <cellStyle name="Migliaia 19 5 3 2" xfId="5524" xr:uid="{00000000-0005-0000-0000-0000C9150000}"/>
    <cellStyle name="Migliaia 19 5 4" xfId="5525" xr:uid="{00000000-0005-0000-0000-0000CA150000}"/>
    <cellStyle name="Migliaia 19 5 5" xfId="5526" xr:uid="{00000000-0005-0000-0000-0000CB150000}"/>
    <cellStyle name="Migliaia 19 5 6" xfId="5527" xr:uid="{00000000-0005-0000-0000-0000CC150000}"/>
    <cellStyle name="Migliaia 19 5 7" xfId="5528" xr:uid="{00000000-0005-0000-0000-0000CD150000}"/>
    <cellStyle name="Migliaia 19 5 8" xfId="18079" xr:uid="{00000000-0005-0000-0000-0000CE150000}"/>
    <cellStyle name="Migliaia 19 6" xfId="5529" xr:uid="{00000000-0005-0000-0000-0000CF150000}"/>
    <cellStyle name="Migliaia 19 6 2" xfId="5530" xr:uid="{00000000-0005-0000-0000-0000D0150000}"/>
    <cellStyle name="Migliaia 19 6 2 2" xfId="5531" xr:uid="{00000000-0005-0000-0000-0000D1150000}"/>
    <cellStyle name="Migliaia 19 6 3" xfId="5532" xr:uid="{00000000-0005-0000-0000-0000D2150000}"/>
    <cellStyle name="Migliaia 19 6 4" xfId="5533" xr:uid="{00000000-0005-0000-0000-0000D3150000}"/>
    <cellStyle name="Migliaia 19 6 5" xfId="5534" xr:uid="{00000000-0005-0000-0000-0000D4150000}"/>
    <cellStyle name="Migliaia 19 7" xfId="5535" xr:uid="{00000000-0005-0000-0000-0000D5150000}"/>
    <cellStyle name="Migliaia 19 7 2" xfId="5536" xr:uid="{00000000-0005-0000-0000-0000D6150000}"/>
    <cellStyle name="Migliaia 19 7 2 2" xfId="5537" xr:uid="{00000000-0005-0000-0000-0000D7150000}"/>
    <cellStyle name="Migliaia 19 7 3" xfId="5538" xr:uid="{00000000-0005-0000-0000-0000D8150000}"/>
    <cellStyle name="Migliaia 19 7 4" xfId="5539" xr:uid="{00000000-0005-0000-0000-0000D9150000}"/>
    <cellStyle name="Migliaia 19 7 5" xfId="5540" xr:uid="{00000000-0005-0000-0000-0000DA150000}"/>
    <cellStyle name="Migliaia 19 8" xfId="5541" xr:uid="{00000000-0005-0000-0000-0000DB150000}"/>
    <cellStyle name="Migliaia 19 8 2" xfId="5542" xr:uid="{00000000-0005-0000-0000-0000DC150000}"/>
    <cellStyle name="Migliaia 19 9" xfId="5543" xr:uid="{00000000-0005-0000-0000-0000DD150000}"/>
    <cellStyle name="Migliaia 19 9 2" xfId="5544" xr:uid="{00000000-0005-0000-0000-0000DE150000}"/>
    <cellStyle name="Migliaia 2" xfId="5545" xr:uid="{00000000-0005-0000-0000-0000DF150000}"/>
    <cellStyle name="Migliaia 2 10" xfId="5546" xr:uid="{00000000-0005-0000-0000-0000E0150000}"/>
    <cellStyle name="Migliaia 2 10 2" xfId="5547" xr:uid="{00000000-0005-0000-0000-0000E1150000}"/>
    <cellStyle name="Migliaia 2 11" xfId="5548" xr:uid="{00000000-0005-0000-0000-0000E2150000}"/>
    <cellStyle name="Migliaia 2 12" xfId="5549" xr:uid="{00000000-0005-0000-0000-0000E3150000}"/>
    <cellStyle name="Migliaia 2 13" xfId="5550" xr:uid="{00000000-0005-0000-0000-0000E4150000}"/>
    <cellStyle name="Migliaia 2 14" xfId="5551" xr:uid="{00000000-0005-0000-0000-0000E5150000}"/>
    <cellStyle name="Migliaia 2 15" xfId="5552" xr:uid="{00000000-0005-0000-0000-0000E6150000}"/>
    <cellStyle name="Migliaia 2 16" xfId="5553" xr:uid="{00000000-0005-0000-0000-0000E7150000}"/>
    <cellStyle name="Migliaia 2 17" xfId="5554" xr:uid="{00000000-0005-0000-0000-0000E8150000}"/>
    <cellStyle name="Migliaia 2 18" xfId="18080" xr:uid="{00000000-0005-0000-0000-0000E9150000}"/>
    <cellStyle name="Migliaia 2 2" xfId="5555" xr:uid="{00000000-0005-0000-0000-0000EA150000}"/>
    <cellStyle name="Migliaia 2 2 10" xfId="5556" xr:uid="{00000000-0005-0000-0000-0000EB150000}"/>
    <cellStyle name="Migliaia 2 2 11" xfId="5557" xr:uid="{00000000-0005-0000-0000-0000EC150000}"/>
    <cellStyle name="Migliaia 2 2 12" xfId="5558" xr:uid="{00000000-0005-0000-0000-0000ED150000}"/>
    <cellStyle name="Migliaia 2 2 13" xfId="5559" xr:uid="{00000000-0005-0000-0000-0000EE150000}"/>
    <cellStyle name="Migliaia 2 2 14" xfId="18081" xr:uid="{00000000-0005-0000-0000-0000EF150000}"/>
    <cellStyle name="Migliaia 2 2 2" xfId="5560" xr:uid="{00000000-0005-0000-0000-0000F0150000}"/>
    <cellStyle name="Migliaia 2 2 2 10" xfId="5561" xr:uid="{00000000-0005-0000-0000-0000F1150000}"/>
    <cellStyle name="Migliaia 2 2 2 2" xfId="5562" xr:uid="{00000000-0005-0000-0000-0000F2150000}"/>
    <cellStyle name="Migliaia 2 2 2 2 2" xfId="5563" xr:uid="{00000000-0005-0000-0000-0000F3150000}"/>
    <cellStyle name="Migliaia 2 2 2 2 2 2" xfId="5564" xr:uid="{00000000-0005-0000-0000-0000F4150000}"/>
    <cellStyle name="Migliaia 2 2 2 2 3" xfId="5565" xr:uid="{00000000-0005-0000-0000-0000F5150000}"/>
    <cellStyle name="Migliaia 2 2 2 3" xfId="5566" xr:uid="{00000000-0005-0000-0000-0000F6150000}"/>
    <cellStyle name="Migliaia 2 2 2 3 2" xfId="5567" xr:uid="{00000000-0005-0000-0000-0000F7150000}"/>
    <cellStyle name="Migliaia 2 2 2 4" xfId="5568" xr:uid="{00000000-0005-0000-0000-0000F8150000}"/>
    <cellStyle name="Migliaia 2 2 2 5" xfId="5569" xr:uid="{00000000-0005-0000-0000-0000F9150000}"/>
    <cellStyle name="Migliaia 2 2 2 6" xfId="5570" xr:uid="{00000000-0005-0000-0000-0000FA150000}"/>
    <cellStyle name="Migliaia 2 2 2 7" xfId="5571" xr:uid="{00000000-0005-0000-0000-0000FB150000}"/>
    <cellStyle name="Migliaia 2 2 2 8" xfId="5572" xr:uid="{00000000-0005-0000-0000-0000FC150000}"/>
    <cellStyle name="Migliaia 2 2 2 9" xfId="5573" xr:uid="{00000000-0005-0000-0000-0000FD150000}"/>
    <cellStyle name="Migliaia 2 2 3" xfId="5574" xr:uid="{00000000-0005-0000-0000-0000FE150000}"/>
    <cellStyle name="Migliaia 2 2 3 2" xfId="5575" xr:uid="{00000000-0005-0000-0000-0000FF150000}"/>
    <cellStyle name="Migliaia 2 2 3 2 2" xfId="5576" xr:uid="{00000000-0005-0000-0000-000000160000}"/>
    <cellStyle name="Migliaia 2 2 3 3" xfId="5577" xr:uid="{00000000-0005-0000-0000-000001160000}"/>
    <cellStyle name="Migliaia 2 2 3 4" xfId="5578" xr:uid="{00000000-0005-0000-0000-000002160000}"/>
    <cellStyle name="Migliaia 2 2 3 5" xfId="5579" xr:uid="{00000000-0005-0000-0000-000003160000}"/>
    <cellStyle name="Migliaia 2 2 4" xfId="5580" xr:uid="{00000000-0005-0000-0000-000004160000}"/>
    <cellStyle name="Migliaia 2 2 4 2" xfId="5581" xr:uid="{00000000-0005-0000-0000-000005160000}"/>
    <cellStyle name="Migliaia 2 2 4 2 2" xfId="5582" xr:uid="{00000000-0005-0000-0000-000006160000}"/>
    <cellStyle name="Migliaia 2 2 4 3" xfId="5583" xr:uid="{00000000-0005-0000-0000-000007160000}"/>
    <cellStyle name="Migliaia 2 2 5" xfId="5584" xr:uid="{00000000-0005-0000-0000-000008160000}"/>
    <cellStyle name="Migliaia 2 2 5 2" xfId="5585" xr:uid="{00000000-0005-0000-0000-000009160000}"/>
    <cellStyle name="Migliaia 2 2 6" xfId="5586" xr:uid="{00000000-0005-0000-0000-00000A160000}"/>
    <cellStyle name="Migliaia 2 2 6 2" xfId="5587" xr:uid="{00000000-0005-0000-0000-00000B160000}"/>
    <cellStyle name="Migliaia 2 2 7" xfId="5588" xr:uid="{00000000-0005-0000-0000-00000C160000}"/>
    <cellStyle name="Migliaia 2 2 8" xfId="5589" xr:uid="{00000000-0005-0000-0000-00000D160000}"/>
    <cellStyle name="Migliaia 2 2 9" xfId="5590" xr:uid="{00000000-0005-0000-0000-00000E160000}"/>
    <cellStyle name="Migliaia 2 3" xfId="5591" xr:uid="{00000000-0005-0000-0000-00000F160000}"/>
    <cellStyle name="Migliaia 2 3 10" xfId="5592" xr:uid="{00000000-0005-0000-0000-000010160000}"/>
    <cellStyle name="Migliaia 2 3 11" xfId="5593" xr:uid="{00000000-0005-0000-0000-000011160000}"/>
    <cellStyle name="Migliaia 2 3 12" xfId="5594" xr:uid="{00000000-0005-0000-0000-000012160000}"/>
    <cellStyle name="Migliaia 2 3 13" xfId="5595" xr:uid="{00000000-0005-0000-0000-000013160000}"/>
    <cellStyle name="Migliaia 2 3 14" xfId="18082" xr:uid="{00000000-0005-0000-0000-000014160000}"/>
    <cellStyle name="Migliaia 2 3 2" xfId="5596" xr:uid="{00000000-0005-0000-0000-000015160000}"/>
    <cellStyle name="Migliaia 2 3 2 10" xfId="5597" xr:uid="{00000000-0005-0000-0000-000016160000}"/>
    <cellStyle name="Migliaia 2 3 2 2" xfId="5598" xr:uid="{00000000-0005-0000-0000-000017160000}"/>
    <cellStyle name="Migliaia 2 3 2 2 2" xfId="5599" xr:uid="{00000000-0005-0000-0000-000018160000}"/>
    <cellStyle name="Migliaia 2 3 2 2 2 2" xfId="5600" xr:uid="{00000000-0005-0000-0000-000019160000}"/>
    <cellStyle name="Migliaia 2 3 2 2 3" xfId="5601" xr:uid="{00000000-0005-0000-0000-00001A160000}"/>
    <cellStyle name="Migliaia 2 3 2 3" xfId="5602" xr:uid="{00000000-0005-0000-0000-00001B160000}"/>
    <cellStyle name="Migliaia 2 3 2 3 2" xfId="5603" xr:uid="{00000000-0005-0000-0000-00001C160000}"/>
    <cellStyle name="Migliaia 2 3 2 4" xfId="5604" xr:uid="{00000000-0005-0000-0000-00001D160000}"/>
    <cellStyle name="Migliaia 2 3 2 5" xfId="5605" xr:uid="{00000000-0005-0000-0000-00001E160000}"/>
    <cellStyle name="Migliaia 2 3 2 6" xfId="5606" xr:uid="{00000000-0005-0000-0000-00001F160000}"/>
    <cellStyle name="Migliaia 2 3 2 7" xfId="5607" xr:uid="{00000000-0005-0000-0000-000020160000}"/>
    <cellStyle name="Migliaia 2 3 2 8" xfId="5608" xr:uid="{00000000-0005-0000-0000-000021160000}"/>
    <cellStyle name="Migliaia 2 3 2 9" xfId="5609" xr:uid="{00000000-0005-0000-0000-000022160000}"/>
    <cellStyle name="Migliaia 2 3 3" xfId="5610" xr:uid="{00000000-0005-0000-0000-000023160000}"/>
    <cellStyle name="Migliaia 2 3 3 2" xfId="5611" xr:uid="{00000000-0005-0000-0000-000024160000}"/>
    <cellStyle name="Migliaia 2 3 3 2 2" xfId="5612" xr:uid="{00000000-0005-0000-0000-000025160000}"/>
    <cellStyle name="Migliaia 2 3 3 3" xfId="5613" xr:uid="{00000000-0005-0000-0000-000026160000}"/>
    <cellStyle name="Migliaia 2 3 3 4" xfId="5614" xr:uid="{00000000-0005-0000-0000-000027160000}"/>
    <cellStyle name="Migliaia 2 3 3 5" xfId="5615" xr:uid="{00000000-0005-0000-0000-000028160000}"/>
    <cellStyle name="Migliaia 2 3 4" xfId="5616" xr:uid="{00000000-0005-0000-0000-000029160000}"/>
    <cellStyle name="Migliaia 2 3 4 2" xfId="5617" xr:uid="{00000000-0005-0000-0000-00002A160000}"/>
    <cellStyle name="Migliaia 2 3 4 2 2" xfId="5618" xr:uid="{00000000-0005-0000-0000-00002B160000}"/>
    <cellStyle name="Migliaia 2 3 4 3" xfId="5619" xr:uid="{00000000-0005-0000-0000-00002C160000}"/>
    <cellStyle name="Migliaia 2 3 5" xfId="5620" xr:uid="{00000000-0005-0000-0000-00002D160000}"/>
    <cellStyle name="Migliaia 2 3 5 2" xfId="5621" xr:uid="{00000000-0005-0000-0000-00002E160000}"/>
    <cellStyle name="Migliaia 2 3 6" xfId="5622" xr:uid="{00000000-0005-0000-0000-00002F160000}"/>
    <cellStyle name="Migliaia 2 3 6 2" xfId="5623" xr:uid="{00000000-0005-0000-0000-000030160000}"/>
    <cellStyle name="Migliaia 2 3 7" xfId="5624" xr:uid="{00000000-0005-0000-0000-000031160000}"/>
    <cellStyle name="Migliaia 2 3 8" xfId="5625" xr:uid="{00000000-0005-0000-0000-000032160000}"/>
    <cellStyle name="Migliaia 2 3 9" xfId="5626" xr:uid="{00000000-0005-0000-0000-000033160000}"/>
    <cellStyle name="Migliaia 2 4" xfId="5627" xr:uid="{00000000-0005-0000-0000-000034160000}"/>
    <cellStyle name="Migliaia 2 4 10" xfId="5628" xr:uid="{00000000-0005-0000-0000-000035160000}"/>
    <cellStyle name="Migliaia 2 4 11" xfId="5629" xr:uid="{00000000-0005-0000-0000-000036160000}"/>
    <cellStyle name="Migliaia 2 4 12" xfId="5630" xr:uid="{00000000-0005-0000-0000-000037160000}"/>
    <cellStyle name="Migliaia 2 4 13" xfId="5631" xr:uid="{00000000-0005-0000-0000-000038160000}"/>
    <cellStyle name="Migliaia 2 4 14" xfId="18083" xr:uid="{00000000-0005-0000-0000-000039160000}"/>
    <cellStyle name="Migliaia 2 4 2" xfId="5632" xr:uid="{00000000-0005-0000-0000-00003A160000}"/>
    <cellStyle name="Migliaia 2 4 2 10" xfId="5633" xr:uid="{00000000-0005-0000-0000-00003B160000}"/>
    <cellStyle name="Migliaia 2 4 2 11" xfId="18084" xr:uid="{00000000-0005-0000-0000-00003C160000}"/>
    <cellStyle name="Migliaia 2 4 2 2" xfId="5634" xr:uid="{00000000-0005-0000-0000-00003D160000}"/>
    <cellStyle name="Migliaia 2 4 2 2 2" xfId="5635" xr:uid="{00000000-0005-0000-0000-00003E160000}"/>
    <cellStyle name="Migliaia 2 4 2 2 2 2" xfId="5636" xr:uid="{00000000-0005-0000-0000-00003F160000}"/>
    <cellStyle name="Migliaia 2 4 2 2 3" xfId="5637" xr:uid="{00000000-0005-0000-0000-000040160000}"/>
    <cellStyle name="Migliaia 2 4 2 2 4" xfId="5638" xr:uid="{00000000-0005-0000-0000-000041160000}"/>
    <cellStyle name="Migliaia 2 4 2 3" xfId="5639" xr:uid="{00000000-0005-0000-0000-000042160000}"/>
    <cellStyle name="Migliaia 2 4 2 3 2" xfId="5640" xr:uid="{00000000-0005-0000-0000-000043160000}"/>
    <cellStyle name="Migliaia 2 4 2 4" xfId="5641" xr:uid="{00000000-0005-0000-0000-000044160000}"/>
    <cellStyle name="Migliaia 2 4 2 5" xfId="5642" xr:uid="{00000000-0005-0000-0000-000045160000}"/>
    <cellStyle name="Migliaia 2 4 2 6" xfId="5643" xr:uid="{00000000-0005-0000-0000-000046160000}"/>
    <cellStyle name="Migliaia 2 4 2 7" xfId="5644" xr:uid="{00000000-0005-0000-0000-000047160000}"/>
    <cellStyle name="Migliaia 2 4 2 8" xfId="5645" xr:uid="{00000000-0005-0000-0000-000048160000}"/>
    <cellStyle name="Migliaia 2 4 2 9" xfId="5646" xr:uid="{00000000-0005-0000-0000-000049160000}"/>
    <cellStyle name="Migliaia 2 4 3" xfId="5647" xr:uid="{00000000-0005-0000-0000-00004A160000}"/>
    <cellStyle name="Migliaia 2 4 3 2" xfId="5648" xr:uid="{00000000-0005-0000-0000-00004B160000}"/>
    <cellStyle name="Migliaia 2 4 3 2 2" xfId="5649" xr:uid="{00000000-0005-0000-0000-00004C160000}"/>
    <cellStyle name="Migliaia 2 4 3 2 2 2" xfId="5650" xr:uid="{00000000-0005-0000-0000-00004D160000}"/>
    <cellStyle name="Migliaia 2 4 3 2 2 2 2" xfId="5651" xr:uid="{00000000-0005-0000-0000-00004E160000}"/>
    <cellStyle name="Migliaia 2 4 3 2 2 3" xfId="5652" xr:uid="{00000000-0005-0000-0000-00004F160000}"/>
    <cellStyle name="Migliaia 2 4 3 2 3" xfId="5653" xr:uid="{00000000-0005-0000-0000-000050160000}"/>
    <cellStyle name="Migliaia 2 4 3 2 3 2" xfId="5654" xr:uid="{00000000-0005-0000-0000-000051160000}"/>
    <cellStyle name="Migliaia 2 4 3 2 4" xfId="5655" xr:uid="{00000000-0005-0000-0000-000052160000}"/>
    <cellStyle name="Migliaia 2 4 3 2 5" xfId="5656" xr:uid="{00000000-0005-0000-0000-000053160000}"/>
    <cellStyle name="Migliaia 2 4 3 2 6" xfId="5657" xr:uid="{00000000-0005-0000-0000-000054160000}"/>
    <cellStyle name="Migliaia 2 4 3 3" xfId="5658" xr:uid="{00000000-0005-0000-0000-000055160000}"/>
    <cellStyle name="Migliaia 2 4 3 3 2" xfId="5659" xr:uid="{00000000-0005-0000-0000-000056160000}"/>
    <cellStyle name="Migliaia 2 4 3 3 2 2" xfId="5660" xr:uid="{00000000-0005-0000-0000-000057160000}"/>
    <cellStyle name="Migliaia 2 4 3 3 3" xfId="5661" xr:uid="{00000000-0005-0000-0000-000058160000}"/>
    <cellStyle name="Migliaia 2 4 3 4" xfId="5662" xr:uid="{00000000-0005-0000-0000-000059160000}"/>
    <cellStyle name="Migliaia 2 4 3 4 2" xfId="5663" xr:uid="{00000000-0005-0000-0000-00005A160000}"/>
    <cellStyle name="Migliaia 2 4 3 5" xfId="5664" xr:uid="{00000000-0005-0000-0000-00005B160000}"/>
    <cellStyle name="Migliaia 2 4 3 6" xfId="5665" xr:uid="{00000000-0005-0000-0000-00005C160000}"/>
    <cellStyle name="Migliaia 2 4 3 7" xfId="5666" xr:uid="{00000000-0005-0000-0000-00005D160000}"/>
    <cellStyle name="Migliaia 2 4 3 8" xfId="5667" xr:uid="{00000000-0005-0000-0000-00005E160000}"/>
    <cellStyle name="Migliaia 2 4 4" xfId="5668" xr:uid="{00000000-0005-0000-0000-00005F160000}"/>
    <cellStyle name="Migliaia 2 4 4 2" xfId="5669" xr:uid="{00000000-0005-0000-0000-000060160000}"/>
    <cellStyle name="Migliaia 2 4 4 2 2" xfId="5670" xr:uid="{00000000-0005-0000-0000-000061160000}"/>
    <cellStyle name="Migliaia 2 4 4 2 2 2" xfId="5671" xr:uid="{00000000-0005-0000-0000-000062160000}"/>
    <cellStyle name="Migliaia 2 4 4 2 3" xfId="5672" xr:uid="{00000000-0005-0000-0000-000063160000}"/>
    <cellStyle name="Migliaia 2 4 4 3" xfId="5673" xr:uid="{00000000-0005-0000-0000-000064160000}"/>
    <cellStyle name="Migliaia 2 4 4 3 2" xfId="5674" xr:uid="{00000000-0005-0000-0000-000065160000}"/>
    <cellStyle name="Migliaia 2 4 4 4" xfId="5675" xr:uid="{00000000-0005-0000-0000-000066160000}"/>
    <cellStyle name="Migliaia 2 4 4 5" xfId="5676" xr:uid="{00000000-0005-0000-0000-000067160000}"/>
    <cellStyle name="Migliaia 2 4 4 6" xfId="5677" xr:uid="{00000000-0005-0000-0000-000068160000}"/>
    <cellStyle name="Migliaia 2 4 5" xfId="5678" xr:uid="{00000000-0005-0000-0000-000069160000}"/>
    <cellStyle name="Migliaia 2 4 5 2" xfId="5679" xr:uid="{00000000-0005-0000-0000-00006A160000}"/>
    <cellStyle name="Migliaia 2 4 5 2 2" xfId="5680" xr:uid="{00000000-0005-0000-0000-00006B160000}"/>
    <cellStyle name="Migliaia 2 4 5 3" xfId="5681" xr:uid="{00000000-0005-0000-0000-00006C160000}"/>
    <cellStyle name="Migliaia 2 4 6" xfId="5682" xr:uid="{00000000-0005-0000-0000-00006D160000}"/>
    <cellStyle name="Migliaia 2 4 6 2" xfId="5683" xr:uid="{00000000-0005-0000-0000-00006E160000}"/>
    <cellStyle name="Migliaia 2 4 7" xfId="5684" xr:uid="{00000000-0005-0000-0000-00006F160000}"/>
    <cellStyle name="Migliaia 2 4 8" xfId="5685" xr:uid="{00000000-0005-0000-0000-000070160000}"/>
    <cellStyle name="Migliaia 2 4 9" xfId="5686" xr:uid="{00000000-0005-0000-0000-000071160000}"/>
    <cellStyle name="Migliaia 2 5" xfId="5687" xr:uid="{00000000-0005-0000-0000-000072160000}"/>
    <cellStyle name="Migliaia 2 5 10" xfId="18085" xr:uid="{00000000-0005-0000-0000-000073160000}"/>
    <cellStyle name="Migliaia 2 5 2" xfId="5688" xr:uid="{00000000-0005-0000-0000-000074160000}"/>
    <cellStyle name="Migliaia 2 5 2 2" xfId="5689" xr:uid="{00000000-0005-0000-0000-000075160000}"/>
    <cellStyle name="Migliaia 2 5 2 2 2" xfId="5690" xr:uid="{00000000-0005-0000-0000-000076160000}"/>
    <cellStyle name="Migliaia 2 5 2 2 2 2" xfId="5691" xr:uid="{00000000-0005-0000-0000-000077160000}"/>
    <cellStyle name="Migliaia 2 5 2 2 2 2 2" xfId="5692" xr:uid="{00000000-0005-0000-0000-000078160000}"/>
    <cellStyle name="Migliaia 2 5 2 2 2 3" xfId="5693" xr:uid="{00000000-0005-0000-0000-000079160000}"/>
    <cellStyle name="Migliaia 2 5 2 2 3" xfId="5694" xr:uid="{00000000-0005-0000-0000-00007A160000}"/>
    <cellStyle name="Migliaia 2 5 2 2 3 2" xfId="5695" xr:uid="{00000000-0005-0000-0000-00007B160000}"/>
    <cellStyle name="Migliaia 2 5 2 2 4" xfId="5696" xr:uid="{00000000-0005-0000-0000-00007C160000}"/>
    <cellStyle name="Migliaia 2 5 2 2 5" xfId="5697" xr:uid="{00000000-0005-0000-0000-00007D160000}"/>
    <cellStyle name="Migliaia 2 5 2 2 6" xfId="5698" xr:uid="{00000000-0005-0000-0000-00007E160000}"/>
    <cellStyle name="Migliaia 2 5 2 3" xfId="5699" xr:uid="{00000000-0005-0000-0000-00007F160000}"/>
    <cellStyle name="Migliaia 2 5 2 3 2" xfId="5700" xr:uid="{00000000-0005-0000-0000-000080160000}"/>
    <cellStyle name="Migliaia 2 5 2 3 2 2" xfId="5701" xr:uid="{00000000-0005-0000-0000-000081160000}"/>
    <cellStyle name="Migliaia 2 5 2 3 3" xfId="5702" xr:uid="{00000000-0005-0000-0000-000082160000}"/>
    <cellStyle name="Migliaia 2 5 2 4" xfId="5703" xr:uid="{00000000-0005-0000-0000-000083160000}"/>
    <cellStyle name="Migliaia 2 5 2 4 2" xfId="5704" xr:uid="{00000000-0005-0000-0000-000084160000}"/>
    <cellStyle name="Migliaia 2 5 2 5" xfId="5705" xr:uid="{00000000-0005-0000-0000-000085160000}"/>
    <cellStyle name="Migliaia 2 5 2 6" xfId="5706" xr:uid="{00000000-0005-0000-0000-000086160000}"/>
    <cellStyle name="Migliaia 2 5 2 7" xfId="5707" xr:uid="{00000000-0005-0000-0000-000087160000}"/>
    <cellStyle name="Migliaia 2 5 3" xfId="5708" xr:uid="{00000000-0005-0000-0000-000088160000}"/>
    <cellStyle name="Migliaia 2 5 3 2" xfId="5709" xr:uid="{00000000-0005-0000-0000-000089160000}"/>
    <cellStyle name="Migliaia 2 5 3 2 2" xfId="5710" xr:uid="{00000000-0005-0000-0000-00008A160000}"/>
    <cellStyle name="Migliaia 2 5 3 2 2 2" xfId="5711" xr:uid="{00000000-0005-0000-0000-00008B160000}"/>
    <cellStyle name="Migliaia 2 5 3 2 3" xfId="5712" xr:uid="{00000000-0005-0000-0000-00008C160000}"/>
    <cellStyle name="Migliaia 2 5 3 3" xfId="5713" xr:uid="{00000000-0005-0000-0000-00008D160000}"/>
    <cellStyle name="Migliaia 2 5 3 3 2" xfId="5714" xr:uid="{00000000-0005-0000-0000-00008E160000}"/>
    <cellStyle name="Migliaia 2 5 3 4" xfId="5715" xr:uid="{00000000-0005-0000-0000-00008F160000}"/>
    <cellStyle name="Migliaia 2 5 3 5" xfId="5716" xr:uid="{00000000-0005-0000-0000-000090160000}"/>
    <cellStyle name="Migliaia 2 5 3 6" xfId="5717" xr:uid="{00000000-0005-0000-0000-000091160000}"/>
    <cellStyle name="Migliaia 2 5 4" xfId="5718" xr:uid="{00000000-0005-0000-0000-000092160000}"/>
    <cellStyle name="Migliaia 2 5 4 2" xfId="5719" xr:uid="{00000000-0005-0000-0000-000093160000}"/>
    <cellStyle name="Migliaia 2 5 4 2 2" xfId="5720" xr:uid="{00000000-0005-0000-0000-000094160000}"/>
    <cellStyle name="Migliaia 2 5 4 3" xfId="5721" xr:uid="{00000000-0005-0000-0000-000095160000}"/>
    <cellStyle name="Migliaia 2 5 5" xfId="5722" xr:uid="{00000000-0005-0000-0000-000096160000}"/>
    <cellStyle name="Migliaia 2 5 5 2" xfId="5723" xr:uid="{00000000-0005-0000-0000-000097160000}"/>
    <cellStyle name="Migliaia 2 5 6" xfId="5724" xr:uid="{00000000-0005-0000-0000-000098160000}"/>
    <cellStyle name="Migliaia 2 5 7" xfId="5725" xr:uid="{00000000-0005-0000-0000-000099160000}"/>
    <cellStyle name="Migliaia 2 5 8" xfId="5726" xr:uid="{00000000-0005-0000-0000-00009A160000}"/>
    <cellStyle name="Migliaia 2 5 9" xfId="5727" xr:uid="{00000000-0005-0000-0000-00009B160000}"/>
    <cellStyle name="Migliaia 2 6" xfId="5728" xr:uid="{00000000-0005-0000-0000-00009C160000}"/>
    <cellStyle name="Migliaia 2 6 2" xfId="5729" xr:uid="{00000000-0005-0000-0000-00009D160000}"/>
    <cellStyle name="Migliaia 2 6 2 2" xfId="5730" xr:uid="{00000000-0005-0000-0000-00009E160000}"/>
    <cellStyle name="Migliaia 2 6 2 2 2" xfId="5731" xr:uid="{00000000-0005-0000-0000-00009F160000}"/>
    <cellStyle name="Migliaia 2 6 2 3" xfId="5732" xr:uid="{00000000-0005-0000-0000-0000A0160000}"/>
    <cellStyle name="Migliaia 2 6 3" xfId="5733" xr:uid="{00000000-0005-0000-0000-0000A1160000}"/>
    <cellStyle name="Migliaia 2 6 3 2" xfId="5734" xr:uid="{00000000-0005-0000-0000-0000A2160000}"/>
    <cellStyle name="Migliaia 2 6 4" xfId="5735" xr:uid="{00000000-0005-0000-0000-0000A3160000}"/>
    <cellStyle name="Migliaia 2 6 5" xfId="5736" xr:uid="{00000000-0005-0000-0000-0000A4160000}"/>
    <cellStyle name="Migliaia 2 6 6" xfId="5737" xr:uid="{00000000-0005-0000-0000-0000A5160000}"/>
    <cellStyle name="Migliaia 2 6 7" xfId="5738" xr:uid="{00000000-0005-0000-0000-0000A6160000}"/>
    <cellStyle name="Migliaia 2 6 8" xfId="18086" xr:uid="{00000000-0005-0000-0000-0000A7160000}"/>
    <cellStyle name="Migliaia 2 7" xfId="5739" xr:uid="{00000000-0005-0000-0000-0000A8160000}"/>
    <cellStyle name="Migliaia 2 7 2" xfId="5740" xr:uid="{00000000-0005-0000-0000-0000A9160000}"/>
    <cellStyle name="Migliaia 2 7 2 2" xfId="5741" xr:uid="{00000000-0005-0000-0000-0000AA160000}"/>
    <cellStyle name="Migliaia 2 7 3" xfId="5742" xr:uid="{00000000-0005-0000-0000-0000AB160000}"/>
    <cellStyle name="Migliaia 2 7 4" xfId="5743" xr:uid="{00000000-0005-0000-0000-0000AC160000}"/>
    <cellStyle name="Migliaia 2 7 5" xfId="5744" xr:uid="{00000000-0005-0000-0000-0000AD160000}"/>
    <cellStyle name="Migliaia 2 8" xfId="5745" xr:uid="{00000000-0005-0000-0000-0000AE160000}"/>
    <cellStyle name="Migliaia 2 8 2" xfId="5746" xr:uid="{00000000-0005-0000-0000-0000AF160000}"/>
    <cellStyle name="Migliaia 2 8 2 2" xfId="5747" xr:uid="{00000000-0005-0000-0000-0000B0160000}"/>
    <cellStyle name="Migliaia 2 8 3" xfId="5748" xr:uid="{00000000-0005-0000-0000-0000B1160000}"/>
    <cellStyle name="Migliaia 2 8 4" xfId="5749" xr:uid="{00000000-0005-0000-0000-0000B2160000}"/>
    <cellStyle name="Migliaia 2 8 5" xfId="5750" xr:uid="{00000000-0005-0000-0000-0000B3160000}"/>
    <cellStyle name="Migliaia 2 9" xfId="5751" xr:uid="{00000000-0005-0000-0000-0000B4160000}"/>
    <cellStyle name="Migliaia 2 9 2" xfId="5752" xr:uid="{00000000-0005-0000-0000-0000B5160000}"/>
    <cellStyle name="Migliaia 2_Domestico_reg&amp;naz" xfId="5753" xr:uid="{00000000-0005-0000-0000-0000B6160000}"/>
    <cellStyle name="Migliaia 20" xfId="5754" xr:uid="{00000000-0005-0000-0000-0000B7160000}"/>
    <cellStyle name="Migliaia 20 10" xfId="5755" xr:uid="{00000000-0005-0000-0000-0000B8160000}"/>
    <cellStyle name="Migliaia 20 11" xfId="5756" xr:uid="{00000000-0005-0000-0000-0000B9160000}"/>
    <cellStyle name="Migliaia 20 12" xfId="5757" xr:uid="{00000000-0005-0000-0000-0000BA160000}"/>
    <cellStyle name="Migliaia 20 13" xfId="5758" xr:uid="{00000000-0005-0000-0000-0000BB160000}"/>
    <cellStyle name="Migliaia 20 14" xfId="5759" xr:uid="{00000000-0005-0000-0000-0000BC160000}"/>
    <cellStyle name="Migliaia 20 15" xfId="5760" xr:uid="{00000000-0005-0000-0000-0000BD160000}"/>
    <cellStyle name="Migliaia 20 16" xfId="5761" xr:uid="{00000000-0005-0000-0000-0000BE160000}"/>
    <cellStyle name="Migliaia 20 17" xfId="18087" xr:uid="{00000000-0005-0000-0000-0000BF160000}"/>
    <cellStyle name="Migliaia 20 2" xfId="5762" xr:uid="{00000000-0005-0000-0000-0000C0160000}"/>
    <cellStyle name="Migliaia 20 2 10" xfId="5763" xr:uid="{00000000-0005-0000-0000-0000C1160000}"/>
    <cellStyle name="Migliaia 20 2 11" xfId="5764" xr:uid="{00000000-0005-0000-0000-0000C2160000}"/>
    <cellStyle name="Migliaia 20 2 12" xfId="18088" xr:uid="{00000000-0005-0000-0000-0000C3160000}"/>
    <cellStyle name="Migliaia 20 2 2" xfId="5765" xr:uid="{00000000-0005-0000-0000-0000C4160000}"/>
    <cellStyle name="Migliaia 20 2 2 10" xfId="5766" xr:uid="{00000000-0005-0000-0000-0000C5160000}"/>
    <cellStyle name="Migliaia 20 2 2 2" xfId="5767" xr:uid="{00000000-0005-0000-0000-0000C6160000}"/>
    <cellStyle name="Migliaia 20 2 2 2 2" xfId="5768" xr:uid="{00000000-0005-0000-0000-0000C7160000}"/>
    <cellStyle name="Migliaia 20 2 2 2 2 2" xfId="5769" xr:uid="{00000000-0005-0000-0000-0000C8160000}"/>
    <cellStyle name="Migliaia 20 2 2 2 3" xfId="5770" xr:uid="{00000000-0005-0000-0000-0000C9160000}"/>
    <cellStyle name="Migliaia 20 2 2 3" xfId="5771" xr:uid="{00000000-0005-0000-0000-0000CA160000}"/>
    <cellStyle name="Migliaia 20 2 2 3 2" xfId="5772" xr:uid="{00000000-0005-0000-0000-0000CB160000}"/>
    <cellStyle name="Migliaia 20 2 2 4" xfId="5773" xr:uid="{00000000-0005-0000-0000-0000CC160000}"/>
    <cellStyle name="Migliaia 20 2 2 5" xfId="5774" xr:uid="{00000000-0005-0000-0000-0000CD160000}"/>
    <cellStyle name="Migliaia 20 2 2 6" xfId="5775" xr:uid="{00000000-0005-0000-0000-0000CE160000}"/>
    <cellStyle name="Migliaia 20 2 2 7" xfId="5776" xr:uid="{00000000-0005-0000-0000-0000CF160000}"/>
    <cellStyle name="Migliaia 20 2 2 8" xfId="5777" xr:uid="{00000000-0005-0000-0000-0000D0160000}"/>
    <cellStyle name="Migliaia 20 2 2 9" xfId="5778" xr:uid="{00000000-0005-0000-0000-0000D1160000}"/>
    <cellStyle name="Migliaia 20 2 3" xfId="5779" xr:uid="{00000000-0005-0000-0000-0000D2160000}"/>
    <cellStyle name="Migliaia 20 2 3 2" xfId="5780" xr:uid="{00000000-0005-0000-0000-0000D3160000}"/>
    <cellStyle name="Migliaia 20 2 3 2 2" xfId="5781" xr:uid="{00000000-0005-0000-0000-0000D4160000}"/>
    <cellStyle name="Migliaia 20 2 3 3" xfId="5782" xr:uid="{00000000-0005-0000-0000-0000D5160000}"/>
    <cellStyle name="Migliaia 20 2 3 4" xfId="5783" xr:uid="{00000000-0005-0000-0000-0000D6160000}"/>
    <cellStyle name="Migliaia 20 2 4" xfId="5784" xr:uid="{00000000-0005-0000-0000-0000D7160000}"/>
    <cellStyle name="Migliaia 20 2 4 2" xfId="5785" xr:uid="{00000000-0005-0000-0000-0000D8160000}"/>
    <cellStyle name="Migliaia 20 2 5" xfId="5786" xr:uid="{00000000-0005-0000-0000-0000D9160000}"/>
    <cellStyle name="Migliaia 20 2 6" xfId="5787" xr:uid="{00000000-0005-0000-0000-0000DA160000}"/>
    <cellStyle name="Migliaia 20 2 7" xfId="5788" xr:uid="{00000000-0005-0000-0000-0000DB160000}"/>
    <cellStyle name="Migliaia 20 2 8" xfId="5789" xr:uid="{00000000-0005-0000-0000-0000DC160000}"/>
    <cellStyle name="Migliaia 20 2 9" xfId="5790" xr:uid="{00000000-0005-0000-0000-0000DD160000}"/>
    <cellStyle name="Migliaia 20 3" xfId="5791" xr:uid="{00000000-0005-0000-0000-0000DE160000}"/>
    <cellStyle name="Migliaia 20 3 10" xfId="5792" xr:uid="{00000000-0005-0000-0000-0000DF160000}"/>
    <cellStyle name="Migliaia 20 3 11" xfId="5793" xr:uid="{00000000-0005-0000-0000-0000E0160000}"/>
    <cellStyle name="Migliaia 20 3 12" xfId="5794" xr:uid="{00000000-0005-0000-0000-0000E1160000}"/>
    <cellStyle name="Migliaia 20 3 13" xfId="5795" xr:uid="{00000000-0005-0000-0000-0000E2160000}"/>
    <cellStyle name="Migliaia 20 3 14" xfId="18089" xr:uid="{00000000-0005-0000-0000-0000E3160000}"/>
    <cellStyle name="Migliaia 20 3 2" xfId="5796" xr:uid="{00000000-0005-0000-0000-0000E4160000}"/>
    <cellStyle name="Migliaia 20 3 2 10" xfId="5797" xr:uid="{00000000-0005-0000-0000-0000E5160000}"/>
    <cellStyle name="Migliaia 20 3 2 11" xfId="18090" xr:uid="{00000000-0005-0000-0000-0000E6160000}"/>
    <cellStyle name="Migliaia 20 3 2 2" xfId="5798" xr:uid="{00000000-0005-0000-0000-0000E7160000}"/>
    <cellStyle name="Migliaia 20 3 2 2 2" xfId="5799" xr:uid="{00000000-0005-0000-0000-0000E8160000}"/>
    <cellStyle name="Migliaia 20 3 2 2 2 2" xfId="5800" xr:uid="{00000000-0005-0000-0000-0000E9160000}"/>
    <cellStyle name="Migliaia 20 3 2 2 3" xfId="5801" xr:uid="{00000000-0005-0000-0000-0000EA160000}"/>
    <cellStyle name="Migliaia 20 3 2 2 4" xfId="5802" xr:uid="{00000000-0005-0000-0000-0000EB160000}"/>
    <cellStyle name="Migliaia 20 3 2 3" xfId="5803" xr:uid="{00000000-0005-0000-0000-0000EC160000}"/>
    <cellStyle name="Migliaia 20 3 2 3 2" xfId="5804" xr:uid="{00000000-0005-0000-0000-0000ED160000}"/>
    <cellStyle name="Migliaia 20 3 2 4" xfId="5805" xr:uid="{00000000-0005-0000-0000-0000EE160000}"/>
    <cellStyle name="Migliaia 20 3 2 5" xfId="5806" xr:uid="{00000000-0005-0000-0000-0000EF160000}"/>
    <cellStyle name="Migliaia 20 3 2 6" xfId="5807" xr:uid="{00000000-0005-0000-0000-0000F0160000}"/>
    <cellStyle name="Migliaia 20 3 2 7" xfId="5808" xr:uid="{00000000-0005-0000-0000-0000F1160000}"/>
    <cellStyle name="Migliaia 20 3 2 8" xfId="5809" xr:uid="{00000000-0005-0000-0000-0000F2160000}"/>
    <cellStyle name="Migliaia 20 3 2 9" xfId="5810" xr:uid="{00000000-0005-0000-0000-0000F3160000}"/>
    <cellStyle name="Migliaia 20 3 3" xfId="5811" xr:uid="{00000000-0005-0000-0000-0000F4160000}"/>
    <cellStyle name="Migliaia 20 3 3 2" xfId="5812" xr:uid="{00000000-0005-0000-0000-0000F5160000}"/>
    <cellStyle name="Migliaia 20 3 3 2 2" xfId="5813" xr:uid="{00000000-0005-0000-0000-0000F6160000}"/>
    <cellStyle name="Migliaia 20 3 3 2 2 2" xfId="5814" xr:uid="{00000000-0005-0000-0000-0000F7160000}"/>
    <cellStyle name="Migliaia 20 3 3 2 2 2 2" xfId="5815" xr:uid="{00000000-0005-0000-0000-0000F8160000}"/>
    <cellStyle name="Migliaia 20 3 3 2 2 3" xfId="5816" xr:uid="{00000000-0005-0000-0000-0000F9160000}"/>
    <cellStyle name="Migliaia 20 3 3 2 3" xfId="5817" xr:uid="{00000000-0005-0000-0000-0000FA160000}"/>
    <cellStyle name="Migliaia 20 3 3 2 3 2" xfId="5818" xr:uid="{00000000-0005-0000-0000-0000FB160000}"/>
    <cellStyle name="Migliaia 20 3 3 2 4" xfId="5819" xr:uid="{00000000-0005-0000-0000-0000FC160000}"/>
    <cellStyle name="Migliaia 20 3 3 2 5" xfId="5820" xr:uid="{00000000-0005-0000-0000-0000FD160000}"/>
    <cellStyle name="Migliaia 20 3 3 2 6" xfId="5821" xr:uid="{00000000-0005-0000-0000-0000FE160000}"/>
    <cellStyle name="Migliaia 20 3 3 3" xfId="5822" xr:uid="{00000000-0005-0000-0000-0000FF160000}"/>
    <cellStyle name="Migliaia 20 3 3 3 2" xfId="5823" xr:uid="{00000000-0005-0000-0000-000000170000}"/>
    <cellStyle name="Migliaia 20 3 3 3 2 2" xfId="5824" xr:uid="{00000000-0005-0000-0000-000001170000}"/>
    <cellStyle name="Migliaia 20 3 3 3 3" xfId="5825" xr:uid="{00000000-0005-0000-0000-000002170000}"/>
    <cellStyle name="Migliaia 20 3 3 4" xfId="5826" xr:uid="{00000000-0005-0000-0000-000003170000}"/>
    <cellStyle name="Migliaia 20 3 3 4 2" xfId="5827" xr:uid="{00000000-0005-0000-0000-000004170000}"/>
    <cellStyle name="Migliaia 20 3 3 5" xfId="5828" xr:uid="{00000000-0005-0000-0000-000005170000}"/>
    <cellStyle name="Migliaia 20 3 3 6" xfId="5829" xr:uid="{00000000-0005-0000-0000-000006170000}"/>
    <cellStyle name="Migliaia 20 3 3 7" xfId="5830" xr:uid="{00000000-0005-0000-0000-000007170000}"/>
    <cellStyle name="Migliaia 20 3 3 8" xfId="5831" xr:uid="{00000000-0005-0000-0000-000008170000}"/>
    <cellStyle name="Migliaia 20 3 4" xfId="5832" xr:uid="{00000000-0005-0000-0000-000009170000}"/>
    <cellStyle name="Migliaia 20 3 4 2" xfId="5833" xr:uid="{00000000-0005-0000-0000-00000A170000}"/>
    <cellStyle name="Migliaia 20 3 4 2 2" xfId="5834" xr:uid="{00000000-0005-0000-0000-00000B170000}"/>
    <cellStyle name="Migliaia 20 3 4 2 2 2" xfId="5835" xr:uid="{00000000-0005-0000-0000-00000C170000}"/>
    <cellStyle name="Migliaia 20 3 4 2 3" xfId="5836" xr:uid="{00000000-0005-0000-0000-00000D170000}"/>
    <cellStyle name="Migliaia 20 3 4 3" xfId="5837" xr:uid="{00000000-0005-0000-0000-00000E170000}"/>
    <cellStyle name="Migliaia 20 3 4 3 2" xfId="5838" xr:uid="{00000000-0005-0000-0000-00000F170000}"/>
    <cellStyle name="Migliaia 20 3 4 4" xfId="5839" xr:uid="{00000000-0005-0000-0000-000010170000}"/>
    <cellStyle name="Migliaia 20 3 4 5" xfId="5840" xr:uid="{00000000-0005-0000-0000-000011170000}"/>
    <cellStyle name="Migliaia 20 3 4 6" xfId="5841" xr:uid="{00000000-0005-0000-0000-000012170000}"/>
    <cellStyle name="Migliaia 20 3 5" xfId="5842" xr:uid="{00000000-0005-0000-0000-000013170000}"/>
    <cellStyle name="Migliaia 20 3 5 2" xfId="5843" xr:uid="{00000000-0005-0000-0000-000014170000}"/>
    <cellStyle name="Migliaia 20 3 5 2 2" xfId="5844" xr:uid="{00000000-0005-0000-0000-000015170000}"/>
    <cellStyle name="Migliaia 20 3 5 3" xfId="5845" xr:uid="{00000000-0005-0000-0000-000016170000}"/>
    <cellStyle name="Migliaia 20 3 6" xfId="5846" xr:uid="{00000000-0005-0000-0000-000017170000}"/>
    <cellStyle name="Migliaia 20 3 6 2" xfId="5847" xr:uid="{00000000-0005-0000-0000-000018170000}"/>
    <cellStyle name="Migliaia 20 3 7" xfId="5848" xr:uid="{00000000-0005-0000-0000-000019170000}"/>
    <cellStyle name="Migliaia 20 3 8" xfId="5849" xr:uid="{00000000-0005-0000-0000-00001A170000}"/>
    <cellStyle name="Migliaia 20 3 9" xfId="5850" xr:uid="{00000000-0005-0000-0000-00001B170000}"/>
    <cellStyle name="Migliaia 20 4" xfId="5851" xr:uid="{00000000-0005-0000-0000-00001C170000}"/>
    <cellStyle name="Migliaia 20 4 10" xfId="18091" xr:uid="{00000000-0005-0000-0000-00001D170000}"/>
    <cellStyle name="Migliaia 20 4 2" xfId="5852" xr:uid="{00000000-0005-0000-0000-00001E170000}"/>
    <cellStyle name="Migliaia 20 4 2 2" xfId="5853" xr:uid="{00000000-0005-0000-0000-00001F170000}"/>
    <cellStyle name="Migliaia 20 4 2 2 2" xfId="5854" xr:uid="{00000000-0005-0000-0000-000020170000}"/>
    <cellStyle name="Migliaia 20 4 2 2 2 2" xfId="5855" xr:uid="{00000000-0005-0000-0000-000021170000}"/>
    <cellStyle name="Migliaia 20 4 2 2 2 2 2" xfId="5856" xr:uid="{00000000-0005-0000-0000-000022170000}"/>
    <cellStyle name="Migliaia 20 4 2 2 2 3" xfId="5857" xr:uid="{00000000-0005-0000-0000-000023170000}"/>
    <cellStyle name="Migliaia 20 4 2 2 3" xfId="5858" xr:uid="{00000000-0005-0000-0000-000024170000}"/>
    <cellStyle name="Migliaia 20 4 2 2 3 2" xfId="5859" xr:uid="{00000000-0005-0000-0000-000025170000}"/>
    <cellStyle name="Migliaia 20 4 2 2 4" xfId="5860" xr:uid="{00000000-0005-0000-0000-000026170000}"/>
    <cellStyle name="Migliaia 20 4 2 2 5" xfId="5861" xr:uid="{00000000-0005-0000-0000-000027170000}"/>
    <cellStyle name="Migliaia 20 4 2 2 6" xfId="5862" xr:uid="{00000000-0005-0000-0000-000028170000}"/>
    <cellStyle name="Migliaia 20 4 2 3" xfId="5863" xr:uid="{00000000-0005-0000-0000-000029170000}"/>
    <cellStyle name="Migliaia 20 4 2 3 2" xfId="5864" xr:uid="{00000000-0005-0000-0000-00002A170000}"/>
    <cellStyle name="Migliaia 20 4 2 3 2 2" xfId="5865" xr:uid="{00000000-0005-0000-0000-00002B170000}"/>
    <cellStyle name="Migliaia 20 4 2 3 3" xfId="5866" xr:uid="{00000000-0005-0000-0000-00002C170000}"/>
    <cellStyle name="Migliaia 20 4 2 4" xfId="5867" xr:uid="{00000000-0005-0000-0000-00002D170000}"/>
    <cellStyle name="Migliaia 20 4 2 4 2" xfId="5868" xr:uid="{00000000-0005-0000-0000-00002E170000}"/>
    <cellStyle name="Migliaia 20 4 2 5" xfId="5869" xr:uid="{00000000-0005-0000-0000-00002F170000}"/>
    <cellStyle name="Migliaia 20 4 2 6" xfId="5870" xr:uid="{00000000-0005-0000-0000-000030170000}"/>
    <cellStyle name="Migliaia 20 4 2 7" xfId="5871" xr:uid="{00000000-0005-0000-0000-000031170000}"/>
    <cellStyle name="Migliaia 20 4 3" xfId="5872" xr:uid="{00000000-0005-0000-0000-000032170000}"/>
    <cellStyle name="Migliaia 20 4 3 2" xfId="5873" xr:uid="{00000000-0005-0000-0000-000033170000}"/>
    <cellStyle name="Migliaia 20 4 3 2 2" xfId="5874" xr:uid="{00000000-0005-0000-0000-000034170000}"/>
    <cellStyle name="Migliaia 20 4 3 2 2 2" xfId="5875" xr:uid="{00000000-0005-0000-0000-000035170000}"/>
    <cellStyle name="Migliaia 20 4 3 2 3" xfId="5876" xr:uid="{00000000-0005-0000-0000-000036170000}"/>
    <cellStyle name="Migliaia 20 4 3 3" xfId="5877" xr:uid="{00000000-0005-0000-0000-000037170000}"/>
    <cellStyle name="Migliaia 20 4 3 3 2" xfId="5878" xr:uid="{00000000-0005-0000-0000-000038170000}"/>
    <cellStyle name="Migliaia 20 4 3 4" xfId="5879" xr:uid="{00000000-0005-0000-0000-000039170000}"/>
    <cellStyle name="Migliaia 20 4 3 5" xfId="5880" xr:uid="{00000000-0005-0000-0000-00003A170000}"/>
    <cellStyle name="Migliaia 20 4 3 6" xfId="5881" xr:uid="{00000000-0005-0000-0000-00003B170000}"/>
    <cellStyle name="Migliaia 20 4 4" xfId="5882" xr:uid="{00000000-0005-0000-0000-00003C170000}"/>
    <cellStyle name="Migliaia 20 4 4 2" xfId="5883" xr:uid="{00000000-0005-0000-0000-00003D170000}"/>
    <cellStyle name="Migliaia 20 4 4 2 2" xfId="5884" xr:uid="{00000000-0005-0000-0000-00003E170000}"/>
    <cellStyle name="Migliaia 20 4 4 3" xfId="5885" xr:uid="{00000000-0005-0000-0000-00003F170000}"/>
    <cellStyle name="Migliaia 20 4 5" xfId="5886" xr:uid="{00000000-0005-0000-0000-000040170000}"/>
    <cellStyle name="Migliaia 20 4 5 2" xfId="5887" xr:uid="{00000000-0005-0000-0000-000041170000}"/>
    <cellStyle name="Migliaia 20 4 6" xfId="5888" xr:uid="{00000000-0005-0000-0000-000042170000}"/>
    <cellStyle name="Migliaia 20 4 7" xfId="5889" xr:uid="{00000000-0005-0000-0000-000043170000}"/>
    <cellStyle name="Migliaia 20 4 8" xfId="5890" xr:uid="{00000000-0005-0000-0000-000044170000}"/>
    <cellStyle name="Migliaia 20 4 9" xfId="5891" xr:uid="{00000000-0005-0000-0000-000045170000}"/>
    <cellStyle name="Migliaia 20 5" xfId="5892" xr:uid="{00000000-0005-0000-0000-000046170000}"/>
    <cellStyle name="Migliaia 20 5 2" xfId="5893" xr:uid="{00000000-0005-0000-0000-000047170000}"/>
    <cellStyle name="Migliaia 20 5 2 2" xfId="5894" xr:uid="{00000000-0005-0000-0000-000048170000}"/>
    <cellStyle name="Migliaia 20 5 2 2 2" xfId="5895" xr:uid="{00000000-0005-0000-0000-000049170000}"/>
    <cellStyle name="Migliaia 20 5 2 3" xfId="5896" xr:uid="{00000000-0005-0000-0000-00004A170000}"/>
    <cellStyle name="Migliaia 20 5 3" xfId="5897" xr:uid="{00000000-0005-0000-0000-00004B170000}"/>
    <cellStyle name="Migliaia 20 5 3 2" xfId="5898" xr:uid="{00000000-0005-0000-0000-00004C170000}"/>
    <cellStyle name="Migliaia 20 5 4" xfId="5899" xr:uid="{00000000-0005-0000-0000-00004D170000}"/>
    <cellStyle name="Migliaia 20 5 5" xfId="5900" xr:uid="{00000000-0005-0000-0000-00004E170000}"/>
    <cellStyle name="Migliaia 20 5 6" xfId="5901" xr:uid="{00000000-0005-0000-0000-00004F170000}"/>
    <cellStyle name="Migliaia 20 5 7" xfId="5902" xr:uid="{00000000-0005-0000-0000-000050170000}"/>
    <cellStyle name="Migliaia 20 5 8" xfId="18092" xr:uid="{00000000-0005-0000-0000-000051170000}"/>
    <cellStyle name="Migliaia 20 6" xfId="5903" xr:uid="{00000000-0005-0000-0000-000052170000}"/>
    <cellStyle name="Migliaia 20 6 2" xfId="5904" xr:uid="{00000000-0005-0000-0000-000053170000}"/>
    <cellStyle name="Migliaia 20 6 2 2" xfId="5905" xr:uid="{00000000-0005-0000-0000-000054170000}"/>
    <cellStyle name="Migliaia 20 6 3" xfId="5906" xr:uid="{00000000-0005-0000-0000-000055170000}"/>
    <cellStyle name="Migliaia 20 6 4" xfId="5907" xr:uid="{00000000-0005-0000-0000-000056170000}"/>
    <cellStyle name="Migliaia 20 6 5" xfId="5908" xr:uid="{00000000-0005-0000-0000-000057170000}"/>
    <cellStyle name="Migliaia 20 7" xfId="5909" xr:uid="{00000000-0005-0000-0000-000058170000}"/>
    <cellStyle name="Migliaia 20 7 2" xfId="5910" xr:uid="{00000000-0005-0000-0000-000059170000}"/>
    <cellStyle name="Migliaia 20 7 2 2" xfId="5911" xr:uid="{00000000-0005-0000-0000-00005A170000}"/>
    <cellStyle name="Migliaia 20 7 3" xfId="5912" xr:uid="{00000000-0005-0000-0000-00005B170000}"/>
    <cellStyle name="Migliaia 20 7 4" xfId="5913" xr:uid="{00000000-0005-0000-0000-00005C170000}"/>
    <cellStyle name="Migliaia 20 7 5" xfId="5914" xr:uid="{00000000-0005-0000-0000-00005D170000}"/>
    <cellStyle name="Migliaia 20 8" xfId="5915" xr:uid="{00000000-0005-0000-0000-00005E170000}"/>
    <cellStyle name="Migliaia 20 8 2" xfId="5916" xr:uid="{00000000-0005-0000-0000-00005F170000}"/>
    <cellStyle name="Migliaia 20 9" xfId="5917" xr:uid="{00000000-0005-0000-0000-000060170000}"/>
    <cellStyle name="Migliaia 20 9 2" xfId="5918" xr:uid="{00000000-0005-0000-0000-000061170000}"/>
    <cellStyle name="Migliaia 21" xfId="5919" xr:uid="{00000000-0005-0000-0000-000062170000}"/>
    <cellStyle name="Migliaia 21 10" xfId="5920" xr:uid="{00000000-0005-0000-0000-000063170000}"/>
    <cellStyle name="Migliaia 21 11" xfId="5921" xr:uid="{00000000-0005-0000-0000-000064170000}"/>
    <cellStyle name="Migliaia 21 12" xfId="5922" xr:uid="{00000000-0005-0000-0000-000065170000}"/>
    <cellStyle name="Migliaia 21 13" xfId="5923" xr:uid="{00000000-0005-0000-0000-000066170000}"/>
    <cellStyle name="Migliaia 21 14" xfId="5924" xr:uid="{00000000-0005-0000-0000-000067170000}"/>
    <cellStyle name="Migliaia 21 15" xfId="5925" xr:uid="{00000000-0005-0000-0000-000068170000}"/>
    <cellStyle name="Migliaia 21 16" xfId="5926" xr:uid="{00000000-0005-0000-0000-000069170000}"/>
    <cellStyle name="Migliaia 21 17" xfId="18093" xr:uid="{00000000-0005-0000-0000-00006A170000}"/>
    <cellStyle name="Migliaia 21 2" xfId="5927" xr:uid="{00000000-0005-0000-0000-00006B170000}"/>
    <cellStyle name="Migliaia 21 2 10" xfId="5928" xr:uid="{00000000-0005-0000-0000-00006C170000}"/>
    <cellStyle name="Migliaia 21 2 11" xfId="5929" xr:uid="{00000000-0005-0000-0000-00006D170000}"/>
    <cellStyle name="Migliaia 21 2 12" xfId="18094" xr:uid="{00000000-0005-0000-0000-00006E170000}"/>
    <cellStyle name="Migliaia 21 2 2" xfId="5930" xr:uid="{00000000-0005-0000-0000-00006F170000}"/>
    <cellStyle name="Migliaia 21 2 2 10" xfId="5931" xr:uid="{00000000-0005-0000-0000-000070170000}"/>
    <cellStyle name="Migliaia 21 2 2 2" xfId="5932" xr:uid="{00000000-0005-0000-0000-000071170000}"/>
    <cellStyle name="Migliaia 21 2 2 2 2" xfId="5933" xr:uid="{00000000-0005-0000-0000-000072170000}"/>
    <cellStyle name="Migliaia 21 2 2 2 2 2" xfId="5934" xr:uid="{00000000-0005-0000-0000-000073170000}"/>
    <cellStyle name="Migliaia 21 2 2 2 3" xfId="5935" xr:uid="{00000000-0005-0000-0000-000074170000}"/>
    <cellStyle name="Migliaia 21 2 2 3" xfId="5936" xr:uid="{00000000-0005-0000-0000-000075170000}"/>
    <cellStyle name="Migliaia 21 2 2 3 2" xfId="5937" xr:uid="{00000000-0005-0000-0000-000076170000}"/>
    <cellStyle name="Migliaia 21 2 2 4" xfId="5938" xr:uid="{00000000-0005-0000-0000-000077170000}"/>
    <cellStyle name="Migliaia 21 2 2 5" xfId="5939" xr:uid="{00000000-0005-0000-0000-000078170000}"/>
    <cellStyle name="Migliaia 21 2 2 6" xfId="5940" xr:uid="{00000000-0005-0000-0000-000079170000}"/>
    <cellStyle name="Migliaia 21 2 2 7" xfId="5941" xr:uid="{00000000-0005-0000-0000-00007A170000}"/>
    <cellStyle name="Migliaia 21 2 2 8" xfId="5942" xr:uid="{00000000-0005-0000-0000-00007B170000}"/>
    <cellStyle name="Migliaia 21 2 2 9" xfId="5943" xr:uid="{00000000-0005-0000-0000-00007C170000}"/>
    <cellStyle name="Migliaia 21 2 3" xfId="5944" xr:uid="{00000000-0005-0000-0000-00007D170000}"/>
    <cellStyle name="Migliaia 21 2 3 2" xfId="5945" xr:uid="{00000000-0005-0000-0000-00007E170000}"/>
    <cellStyle name="Migliaia 21 2 3 2 2" xfId="5946" xr:uid="{00000000-0005-0000-0000-00007F170000}"/>
    <cellStyle name="Migliaia 21 2 3 3" xfId="5947" xr:uid="{00000000-0005-0000-0000-000080170000}"/>
    <cellStyle name="Migliaia 21 2 3 4" xfId="5948" xr:uid="{00000000-0005-0000-0000-000081170000}"/>
    <cellStyle name="Migliaia 21 2 4" xfId="5949" xr:uid="{00000000-0005-0000-0000-000082170000}"/>
    <cellStyle name="Migliaia 21 2 4 2" xfId="5950" xr:uid="{00000000-0005-0000-0000-000083170000}"/>
    <cellStyle name="Migliaia 21 2 5" xfId="5951" xr:uid="{00000000-0005-0000-0000-000084170000}"/>
    <cellStyle name="Migliaia 21 2 6" xfId="5952" xr:uid="{00000000-0005-0000-0000-000085170000}"/>
    <cellStyle name="Migliaia 21 2 7" xfId="5953" xr:uid="{00000000-0005-0000-0000-000086170000}"/>
    <cellStyle name="Migliaia 21 2 8" xfId="5954" xr:uid="{00000000-0005-0000-0000-000087170000}"/>
    <cellStyle name="Migliaia 21 2 9" xfId="5955" xr:uid="{00000000-0005-0000-0000-000088170000}"/>
    <cellStyle name="Migliaia 21 3" xfId="5956" xr:uid="{00000000-0005-0000-0000-000089170000}"/>
    <cellStyle name="Migliaia 21 3 10" xfId="5957" xr:uid="{00000000-0005-0000-0000-00008A170000}"/>
    <cellStyle name="Migliaia 21 3 11" xfId="5958" xr:uid="{00000000-0005-0000-0000-00008B170000}"/>
    <cellStyle name="Migliaia 21 3 12" xfId="5959" xr:uid="{00000000-0005-0000-0000-00008C170000}"/>
    <cellStyle name="Migliaia 21 3 13" xfId="5960" xr:uid="{00000000-0005-0000-0000-00008D170000}"/>
    <cellStyle name="Migliaia 21 3 14" xfId="18095" xr:uid="{00000000-0005-0000-0000-00008E170000}"/>
    <cellStyle name="Migliaia 21 3 2" xfId="5961" xr:uid="{00000000-0005-0000-0000-00008F170000}"/>
    <cellStyle name="Migliaia 21 3 2 10" xfId="5962" xr:uid="{00000000-0005-0000-0000-000090170000}"/>
    <cellStyle name="Migliaia 21 3 2 11" xfId="18096" xr:uid="{00000000-0005-0000-0000-000091170000}"/>
    <cellStyle name="Migliaia 21 3 2 2" xfId="5963" xr:uid="{00000000-0005-0000-0000-000092170000}"/>
    <cellStyle name="Migliaia 21 3 2 2 2" xfId="5964" xr:uid="{00000000-0005-0000-0000-000093170000}"/>
    <cellStyle name="Migliaia 21 3 2 2 2 2" xfId="5965" xr:uid="{00000000-0005-0000-0000-000094170000}"/>
    <cellStyle name="Migliaia 21 3 2 2 3" xfId="5966" xr:uid="{00000000-0005-0000-0000-000095170000}"/>
    <cellStyle name="Migliaia 21 3 2 2 4" xfId="5967" xr:uid="{00000000-0005-0000-0000-000096170000}"/>
    <cellStyle name="Migliaia 21 3 2 3" xfId="5968" xr:uid="{00000000-0005-0000-0000-000097170000}"/>
    <cellStyle name="Migliaia 21 3 2 3 2" xfId="5969" xr:uid="{00000000-0005-0000-0000-000098170000}"/>
    <cellStyle name="Migliaia 21 3 2 4" xfId="5970" xr:uid="{00000000-0005-0000-0000-000099170000}"/>
    <cellStyle name="Migliaia 21 3 2 5" xfId="5971" xr:uid="{00000000-0005-0000-0000-00009A170000}"/>
    <cellStyle name="Migliaia 21 3 2 6" xfId="5972" xr:uid="{00000000-0005-0000-0000-00009B170000}"/>
    <cellStyle name="Migliaia 21 3 2 7" xfId="5973" xr:uid="{00000000-0005-0000-0000-00009C170000}"/>
    <cellStyle name="Migliaia 21 3 2 8" xfId="5974" xr:uid="{00000000-0005-0000-0000-00009D170000}"/>
    <cellStyle name="Migliaia 21 3 2 9" xfId="5975" xr:uid="{00000000-0005-0000-0000-00009E170000}"/>
    <cellStyle name="Migliaia 21 3 3" xfId="5976" xr:uid="{00000000-0005-0000-0000-00009F170000}"/>
    <cellStyle name="Migliaia 21 3 3 2" xfId="5977" xr:uid="{00000000-0005-0000-0000-0000A0170000}"/>
    <cellStyle name="Migliaia 21 3 3 2 2" xfId="5978" xr:uid="{00000000-0005-0000-0000-0000A1170000}"/>
    <cellStyle name="Migliaia 21 3 3 2 2 2" xfId="5979" xr:uid="{00000000-0005-0000-0000-0000A2170000}"/>
    <cellStyle name="Migliaia 21 3 3 2 2 2 2" xfId="5980" xr:uid="{00000000-0005-0000-0000-0000A3170000}"/>
    <cellStyle name="Migliaia 21 3 3 2 2 3" xfId="5981" xr:uid="{00000000-0005-0000-0000-0000A4170000}"/>
    <cellStyle name="Migliaia 21 3 3 2 3" xfId="5982" xr:uid="{00000000-0005-0000-0000-0000A5170000}"/>
    <cellStyle name="Migliaia 21 3 3 2 3 2" xfId="5983" xr:uid="{00000000-0005-0000-0000-0000A6170000}"/>
    <cellStyle name="Migliaia 21 3 3 2 4" xfId="5984" xr:uid="{00000000-0005-0000-0000-0000A7170000}"/>
    <cellStyle name="Migliaia 21 3 3 2 5" xfId="5985" xr:uid="{00000000-0005-0000-0000-0000A8170000}"/>
    <cellStyle name="Migliaia 21 3 3 2 6" xfId="5986" xr:uid="{00000000-0005-0000-0000-0000A9170000}"/>
    <cellStyle name="Migliaia 21 3 3 3" xfId="5987" xr:uid="{00000000-0005-0000-0000-0000AA170000}"/>
    <cellStyle name="Migliaia 21 3 3 3 2" xfId="5988" xr:uid="{00000000-0005-0000-0000-0000AB170000}"/>
    <cellStyle name="Migliaia 21 3 3 3 2 2" xfId="5989" xr:uid="{00000000-0005-0000-0000-0000AC170000}"/>
    <cellStyle name="Migliaia 21 3 3 3 3" xfId="5990" xr:uid="{00000000-0005-0000-0000-0000AD170000}"/>
    <cellStyle name="Migliaia 21 3 3 4" xfId="5991" xr:uid="{00000000-0005-0000-0000-0000AE170000}"/>
    <cellStyle name="Migliaia 21 3 3 4 2" xfId="5992" xr:uid="{00000000-0005-0000-0000-0000AF170000}"/>
    <cellStyle name="Migliaia 21 3 3 5" xfId="5993" xr:uid="{00000000-0005-0000-0000-0000B0170000}"/>
    <cellStyle name="Migliaia 21 3 3 6" xfId="5994" xr:uid="{00000000-0005-0000-0000-0000B1170000}"/>
    <cellStyle name="Migliaia 21 3 3 7" xfId="5995" xr:uid="{00000000-0005-0000-0000-0000B2170000}"/>
    <cellStyle name="Migliaia 21 3 3 8" xfId="5996" xr:uid="{00000000-0005-0000-0000-0000B3170000}"/>
    <cellStyle name="Migliaia 21 3 4" xfId="5997" xr:uid="{00000000-0005-0000-0000-0000B4170000}"/>
    <cellStyle name="Migliaia 21 3 4 2" xfId="5998" xr:uid="{00000000-0005-0000-0000-0000B5170000}"/>
    <cellStyle name="Migliaia 21 3 4 2 2" xfId="5999" xr:uid="{00000000-0005-0000-0000-0000B6170000}"/>
    <cellStyle name="Migliaia 21 3 4 2 2 2" xfId="6000" xr:uid="{00000000-0005-0000-0000-0000B7170000}"/>
    <cellStyle name="Migliaia 21 3 4 2 3" xfId="6001" xr:uid="{00000000-0005-0000-0000-0000B8170000}"/>
    <cellStyle name="Migliaia 21 3 4 3" xfId="6002" xr:uid="{00000000-0005-0000-0000-0000B9170000}"/>
    <cellStyle name="Migliaia 21 3 4 3 2" xfId="6003" xr:uid="{00000000-0005-0000-0000-0000BA170000}"/>
    <cellStyle name="Migliaia 21 3 4 4" xfId="6004" xr:uid="{00000000-0005-0000-0000-0000BB170000}"/>
    <cellStyle name="Migliaia 21 3 4 5" xfId="6005" xr:uid="{00000000-0005-0000-0000-0000BC170000}"/>
    <cellStyle name="Migliaia 21 3 4 6" xfId="6006" xr:uid="{00000000-0005-0000-0000-0000BD170000}"/>
    <cellStyle name="Migliaia 21 3 5" xfId="6007" xr:uid="{00000000-0005-0000-0000-0000BE170000}"/>
    <cellStyle name="Migliaia 21 3 5 2" xfId="6008" xr:uid="{00000000-0005-0000-0000-0000BF170000}"/>
    <cellStyle name="Migliaia 21 3 5 2 2" xfId="6009" xr:uid="{00000000-0005-0000-0000-0000C0170000}"/>
    <cellStyle name="Migliaia 21 3 5 3" xfId="6010" xr:uid="{00000000-0005-0000-0000-0000C1170000}"/>
    <cellStyle name="Migliaia 21 3 6" xfId="6011" xr:uid="{00000000-0005-0000-0000-0000C2170000}"/>
    <cellStyle name="Migliaia 21 3 6 2" xfId="6012" xr:uid="{00000000-0005-0000-0000-0000C3170000}"/>
    <cellStyle name="Migliaia 21 3 7" xfId="6013" xr:uid="{00000000-0005-0000-0000-0000C4170000}"/>
    <cellStyle name="Migliaia 21 3 8" xfId="6014" xr:uid="{00000000-0005-0000-0000-0000C5170000}"/>
    <cellStyle name="Migliaia 21 3 9" xfId="6015" xr:uid="{00000000-0005-0000-0000-0000C6170000}"/>
    <cellStyle name="Migliaia 21 4" xfId="6016" xr:uid="{00000000-0005-0000-0000-0000C7170000}"/>
    <cellStyle name="Migliaia 21 4 10" xfId="18097" xr:uid="{00000000-0005-0000-0000-0000C8170000}"/>
    <cellStyle name="Migliaia 21 4 2" xfId="6017" xr:uid="{00000000-0005-0000-0000-0000C9170000}"/>
    <cellStyle name="Migliaia 21 4 2 2" xfId="6018" xr:uid="{00000000-0005-0000-0000-0000CA170000}"/>
    <cellStyle name="Migliaia 21 4 2 2 2" xfId="6019" xr:uid="{00000000-0005-0000-0000-0000CB170000}"/>
    <cellStyle name="Migliaia 21 4 2 2 2 2" xfId="6020" xr:uid="{00000000-0005-0000-0000-0000CC170000}"/>
    <cellStyle name="Migliaia 21 4 2 2 2 2 2" xfId="6021" xr:uid="{00000000-0005-0000-0000-0000CD170000}"/>
    <cellStyle name="Migliaia 21 4 2 2 2 3" xfId="6022" xr:uid="{00000000-0005-0000-0000-0000CE170000}"/>
    <cellStyle name="Migliaia 21 4 2 2 3" xfId="6023" xr:uid="{00000000-0005-0000-0000-0000CF170000}"/>
    <cellStyle name="Migliaia 21 4 2 2 3 2" xfId="6024" xr:uid="{00000000-0005-0000-0000-0000D0170000}"/>
    <cellStyle name="Migliaia 21 4 2 2 4" xfId="6025" xr:uid="{00000000-0005-0000-0000-0000D1170000}"/>
    <cellStyle name="Migliaia 21 4 2 2 5" xfId="6026" xr:uid="{00000000-0005-0000-0000-0000D2170000}"/>
    <cellStyle name="Migliaia 21 4 2 2 6" xfId="6027" xr:uid="{00000000-0005-0000-0000-0000D3170000}"/>
    <cellStyle name="Migliaia 21 4 2 3" xfId="6028" xr:uid="{00000000-0005-0000-0000-0000D4170000}"/>
    <cellStyle name="Migliaia 21 4 2 3 2" xfId="6029" xr:uid="{00000000-0005-0000-0000-0000D5170000}"/>
    <cellStyle name="Migliaia 21 4 2 3 2 2" xfId="6030" xr:uid="{00000000-0005-0000-0000-0000D6170000}"/>
    <cellStyle name="Migliaia 21 4 2 3 3" xfId="6031" xr:uid="{00000000-0005-0000-0000-0000D7170000}"/>
    <cellStyle name="Migliaia 21 4 2 4" xfId="6032" xr:uid="{00000000-0005-0000-0000-0000D8170000}"/>
    <cellStyle name="Migliaia 21 4 2 4 2" xfId="6033" xr:uid="{00000000-0005-0000-0000-0000D9170000}"/>
    <cellStyle name="Migliaia 21 4 2 5" xfId="6034" xr:uid="{00000000-0005-0000-0000-0000DA170000}"/>
    <cellStyle name="Migliaia 21 4 2 6" xfId="6035" xr:uid="{00000000-0005-0000-0000-0000DB170000}"/>
    <cellStyle name="Migliaia 21 4 2 7" xfId="6036" xr:uid="{00000000-0005-0000-0000-0000DC170000}"/>
    <cellStyle name="Migliaia 21 4 3" xfId="6037" xr:uid="{00000000-0005-0000-0000-0000DD170000}"/>
    <cellStyle name="Migliaia 21 4 3 2" xfId="6038" xr:uid="{00000000-0005-0000-0000-0000DE170000}"/>
    <cellStyle name="Migliaia 21 4 3 2 2" xfId="6039" xr:uid="{00000000-0005-0000-0000-0000DF170000}"/>
    <cellStyle name="Migliaia 21 4 3 2 2 2" xfId="6040" xr:uid="{00000000-0005-0000-0000-0000E0170000}"/>
    <cellStyle name="Migliaia 21 4 3 2 3" xfId="6041" xr:uid="{00000000-0005-0000-0000-0000E1170000}"/>
    <cellStyle name="Migliaia 21 4 3 3" xfId="6042" xr:uid="{00000000-0005-0000-0000-0000E2170000}"/>
    <cellStyle name="Migliaia 21 4 3 3 2" xfId="6043" xr:uid="{00000000-0005-0000-0000-0000E3170000}"/>
    <cellStyle name="Migliaia 21 4 3 4" xfId="6044" xr:uid="{00000000-0005-0000-0000-0000E4170000}"/>
    <cellStyle name="Migliaia 21 4 3 5" xfId="6045" xr:uid="{00000000-0005-0000-0000-0000E5170000}"/>
    <cellStyle name="Migliaia 21 4 3 6" xfId="6046" xr:uid="{00000000-0005-0000-0000-0000E6170000}"/>
    <cellStyle name="Migliaia 21 4 4" xfId="6047" xr:uid="{00000000-0005-0000-0000-0000E7170000}"/>
    <cellStyle name="Migliaia 21 4 4 2" xfId="6048" xr:uid="{00000000-0005-0000-0000-0000E8170000}"/>
    <cellStyle name="Migliaia 21 4 4 2 2" xfId="6049" xr:uid="{00000000-0005-0000-0000-0000E9170000}"/>
    <cellStyle name="Migliaia 21 4 4 3" xfId="6050" xr:uid="{00000000-0005-0000-0000-0000EA170000}"/>
    <cellStyle name="Migliaia 21 4 5" xfId="6051" xr:uid="{00000000-0005-0000-0000-0000EB170000}"/>
    <cellStyle name="Migliaia 21 4 5 2" xfId="6052" xr:uid="{00000000-0005-0000-0000-0000EC170000}"/>
    <cellStyle name="Migliaia 21 4 6" xfId="6053" xr:uid="{00000000-0005-0000-0000-0000ED170000}"/>
    <cellStyle name="Migliaia 21 4 7" xfId="6054" xr:uid="{00000000-0005-0000-0000-0000EE170000}"/>
    <cellStyle name="Migliaia 21 4 8" xfId="6055" xr:uid="{00000000-0005-0000-0000-0000EF170000}"/>
    <cellStyle name="Migliaia 21 4 9" xfId="6056" xr:uid="{00000000-0005-0000-0000-0000F0170000}"/>
    <cellStyle name="Migliaia 21 5" xfId="6057" xr:uid="{00000000-0005-0000-0000-0000F1170000}"/>
    <cellStyle name="Migliaia 21 5 2" xfId="6058" xr:uid="{00000000-0005-0000-0000-0000F2170000}"/>
    <cellStyle name="Migliaia 21 5 2 2" xfId="6059" xr:uid="{00000000-0005-0000-0000-0000F3170000}"/>
    <cellStyle name="Migliaia 21 5 2 2 2" xfId="6060" xr:uid="{00000000-0005-0000-0000-0000F4170000}"/>
    <cellStyle name="Migliaia 21 5 2 3" xfId="6061" xr:uid="{00000000-0005-0000-0000-0000F5170000}"/>
    <cellStyle name="Migliaia 21 5 3" xfId="6062" xr:uid="{00000000-0005-0000-0000-0000F6170000}"/>
    <cellStyle name="Migliaia 21 5 3 2" xfId="6063" xr:uid="{00000000-0005-0000-0000-0000F7170000}"/>
    <cellStyle name="Migliaia 21 5 4" xfId="6064" xr:uid="{00000000-0005-0000-0000-0000F8170000}"/>
    <cellStyle name="Migliaia 21 5 5" xfId="6065" xr:uid="{00000000-0005-0000-0000-0000F9170000}"/>
    <cellStyle name="Migliaia 21 5 6" xfId="6066" xr:uid="{00000000-0005-0000-0000-0000FA170000}"/>
    <cellStyle name="Migliaia 21 5 7" xfId="6067" xr:uid="{00000000-0005-0000-0000-0000FB170000}"/>
    <cellStyle name="Migliaia 21 5 8" xfId="18098" xr:uid="{00000000-0005-0000-0000-0000FC170000}"/>
    <cellStyle name="Migliaia 21 6" xfId="6068" xr:uid="{00000000-0005-0000-0000-0000FD170000}"/>
    <cellStyle name="Migliaia 21 6 2" xfId="6069" xr:uid="{00000000-0005-0000-0000-0000FE170000}"/>
    <cellStyle name="Migliaia 21 6 2 2" xfId="6070" xr:uid="{00000000-0005-0000-0000-0000FF170000}"/>
    <cellStyle name="Migliaia 21 6 3" xfId="6071" xr:uid="{00000000-0005-0000-0000-000000180000}"/>
    <cellStyle name="Migliaia 21 6 4" xfId="6072" xr:uid="{00000000-0005-0000-0000-000001180000}"/>
    <cellStyle name="Migliaia 21 6 5" xfId="6073" xr:uid="{00000000-0005-0000-0000-000002180000}"/>
    <cellStyle name="Migliaia 21 7" xfId="6074" xr:uid="{00000000-0005-0000-0000-000003180000}"/>
    <cellStyle name="Migliaia 21 7 2" xfId="6075" xr:uid="{00000000-0005-0000-0000-000004180000}"/>
    <cellStyle name="Migliaia 21 7 2 2" xfId="6076" xr:uid="{00000000-0005-0000-0000-000005180000}"/>
    <cellStyle name="Migliaia 21 7 3" xfId="6077" xr:uid="{00000000-0005-0000-0000-000006180000}"/>
    <cellStyle name="Migliaia 21 7 4" xfId="6078" xr:uid="{00000000-0005-0000-0000-000007180000}"/>
    <cellStyle name="Migliaia 21 7 5" xfId="6079" xr:uid="{00000000-0005-0000-0000-000008180000}"/>
    <cellStyle name="Migliaia 21 8" xfId="6080" xr:uid="{00000000-0005-0000-0000-000009180000}"/>
    <cellStyle name="Migliaia 21 8 2" xfId="6081" xr:uid="{00000000-0005-0000-0000-00000A180000}"/>
    <cellStyle name="Migliaia 21 9" xfId="6082" xr:uid="{00000000-0005-0000-0000-00000B180000}"/>
    <cellStyle name="Migliaia 21 9 2" xfId="6083" xr:uid="{00000000-0005-0000-0000-00000C180000}"/>
    <cellStyle name="Migliaia 22" xfId="6084" xr:uid="{00000000-0005-0000-0000-00000D180000}"/>
    <cellStyle name="Migliaia 22 10" xfId="6085" xr:uid="{00000000-0005-0000-0000-00000E180000}"/>
    <cellStyle name="Migliaia 22 11" xfId="6086" xr:uid="{00000000-0005-0000-0000-00000F180000}"/>
    <cellStyle name="Migliaia 22 12" xfId="6087" xr:uid="{00000000-0005-0000-0000-000010180000}"/>
    <cellStyle name="Migliaia 22 13" xfId="6088" xr:uid="{00000000-0005-0000-0000-000011180000}"/>
    <cellStyle name="Migliaia 22 14" xfId="6089" xr:uid="{00000000-0005-0000-0000-000012180000}"/>
    <cellStyle name="Migliaia 22 15" xfId="6090" xr:uid="{00000000-0005-0000-0000-000013180000}"/>
    <cellStyle name="Migliaia 22 16" xfId="6091" xr:uid="{00000000-0005-0000-0000-000014180000}"/>
    <cellStyle name="Migliaia 22 17" xfId="18099" xr:uid="{00000000-0005-0000-0000-000015180000}"/>
    <cellStyle name="Migliaia 22 2" xfId="6092" xr:uid="{00000000-0005-0000-0000-000016180000}"/>
    <cellStyle name="Migliaia 22 2 10" xfId="6093" xr:uid="{00000000-0005-0000-0000-000017180000}"/>
    <cellStyle name="Migliaia 22 2 11" xfId="6094" xr:uid="{00000000-0005-0000-0000-000018180000}"/>
    <cellStyle name="Migliaia 22 2 12" xfId="18100" xr:uid="{00000000-0005-0000-0000-000019180000}"/>
    <cellStyle name="Migliaia 22 2 2" xfId="6095" xr:uid="{00000000-0005-0000-0000-00001A180000}"/>
    <cellStyle name="Migliaia 22 2 2 10" xfId="6096" xr:uid="{00000000-0005-0000-0000-00001B180000}"/>
    <cellStyle name="Migliaia 22 2 2 2" xfId="6097" xr:uid="{00000000-0005-0000-0000-00001C180000}"/>
    <cellStyle name="Migliaia 22 2 2 2 2" xfId="6098" xr:uid="{00000000-0005-0000-0000-00001D180000}"/>
    <cellStyle name="Migliaia 22 2 2 2 2 2" xfId="6099" xr:uid="{00000000-0005-0000-0000-00001E180000}"/>
    <cellStyle name="Migliaia 22 2 2 2 3" xfId="6100" xr:uid="{00000000-0005-0000-0000-00001F180000}"/>
    <cellStyle name="Migliaia 22 2 2 3" xfId="6101" xr:uid="{00000000-0005-0000-0000-000020180000}"/>
    <cellStyle name="Migliaia 22 2 2 3 2" xfId="6102" xr:uid="{00000000-0005-0000-0000-000021180000}"/>
    <cellStyle name="Migliaia 22 2 2 4" xfId="6103" xr:uid="{00000000-0005-0000-0000-000022180000}"/>
    <cellStyle name="Migliaia 22 2 2 5" xfId="6104" xr:uid="{00000000-0005-0000-0000-000023180000}"/>
    <cellStyle name="Migliaia 22 2 2 6" xfId="6105" xr:uid="{00000000-0005-0000-0000-000024180000}"/>
    <cellStyle name="Migliaia 22 2 2 7" xfId="6106" xr:uid="{00000000-0005-0000-0000-000025180000}"/>
    <cellStyle name="Migliaia 22 2 2 8" xfId="6107" xr:uid="{00000000-0005-0000-0000-000026180000}"/>
    <cellStyle name="Migliaia 22 2 2 9" xfId="6108" xr:uid="{00000000-0005-0000-0000-000027180000}"/>
    <cellStyle name="Migliaia 22 2 3" xfId="6109" xr:uid="{00000000-0005-0000-0000-000028180000}"/>
    <cellStyle name="Migliaia 22 2 3 2" xfId="6110" xr:uid="{00000000-0005-0000-0000-000029180000}"/>
    <cellStyle name="Migliaia 22 2 3 2 2" xfId="6111" xr:uid="{00000000-0005-0000-0000-00002A180000}"/>
    <cellStyle name="Migliaia 22 2 3 3" xfId="6112" xr:uid="{00000000-0005-0000-0000-00002B180000}"/>
    <cellStyle name="Migliaia 22 2 3 4" xfId="6113" xr:uid="{00000000-0005-0000-0000-00002C180000}"/>
    <cellStyle name="Migliaia 22 2 4" xfId="6114" xr:uid="{00000000-0005-0000-0000-00002D180000}"/>
    <cellStyle name="Migliaia 22 2 4 2" xfId="6115" xr:uid="{00000000-0005-0000-0000-00002E180000}"/>
    <cellStyle name="Migliaia 22 2 5" xfId="6116" xr:uid="{00000000-0005-0000-0000-00002F180000}"/>
    <cellStyle name="Migliaia 22 2 6" xfId="6117" xr:uid="{00000000-0005-0000-0000-000030180000}"/>
    <cellStyle name="Migliaia 22 2 7" xfId="6118" xr:uid="{00000000-0005-0000-0000-000031180000}"/>
    <cellStyle name="Migliaia 22 2 8" xfId="6119" xr:uid="{00000000-0005-0000-0000-000032180000}"/>
    <cellStyle name="Migliaia 22 2 9" xfId="6120" xr:uid="{00000000-0005-0000-0000-000033180000}"/>
    <cellStyle name="Migliaia 22 3" xfId="6121" xr:uid="{00000000-0005-0000-0000-000034180000}"/>
    <cellStyle name="Migliaia 22 3 10" xfId="6122" xr:uid="{00000000-0005-0000-0000-000035180000}"/>
    <cellStyle name="Migliaia 22 3 11" xfId="6123" xr:uid="{00000000-0005-0000-0000-000036180000}"/>
    <cellStyle name="Migliaia 22 3 12" xfId="6124" xr:uid="{00000000-0005-0000-0000-000037180000}"/>
    <cellStyle name="Migliaia 22 3 13" xfId="6125" xr:uid="{00000000-0005-0000-0000-000038180000}"/>
    <cellStyle name="Migliaia 22 3 14" xfId="18101" xr:uid="{00000000-0005-0000-0000-000039180000}"/>
    <cellStyle name="Migliaia 22 3 2" xfId="6126" xr:uid="{00000000-0005-0000-0000-00003A180000}"/>
    <cellStyle name="Migliaia 22 3 2 10" xfId="6127" xr:uid="{00000000-0005-0000-0000-00003B180000}"/>
    <cellStyle name="Migliaia 22 3 2 11" xfId="18102" xr:uid="{00000000-0005-0000-0000-00003C180000}"/>
    <cellStyle name="Migliaia 22 3 2 2" xfId="6128" xr:uid="{00000000-0005-0000-0000-00003D180000}"/>
    <cellStyle name="Migliaia 22 3 2 2 2" xfId="6129" xr:uid="{00000000-0005-0000-0000-00003E180000}"/>
    <cellStyle name="Migliaia 22 3 2 2 2 2" xfId="6130" xr:uid="{00000000-0005-0000-0000-00003F180000}"/>
    <cellStyle name="Migliaia 22 3 2 2 3" xfId="6131" xr:uid="{00000000-0005-0000-0000-000040180000}"/>
    <cellStyle name="Migliaia 22 3 2 2 4" xfId="6132" xr:uid="{00000000-0005-0000-0000-000041180000}"/>
    <cellStyle name="Migliaia 22 3 2 3" xfId="6133" xr:uid="{00000000-0005-0000-0000-000042180000}"/>
    <cellStyle name="Migliaia 22 3 2 3 2" xfId="6134" xr:uid="{00000000-0005-0000-0000-000043180000}"/>
    <cellStyle name="Migliaia 22 3 2 4" xfId="6135" xr:uid="{00000000-0005-0000-0000-000044180000}"/>
    <cellStyle name="Migliaia 22 3 2 5" xfId="6136" xr:uid="{00000000-0005-0000-0000-000045180000}"/>
    <cellStyle name="Migliaia 22 3 2 6" xfId="6137" xr:uid="{00000000-0005-0000-0000-000046180000}"/>
    <cellStyle name="Migliaia 22 3 2 7" xfId="6138" xr:uid="{00000000-0005-0000-0000-000047180000}"/>
    <cellStyle name="Migliaia 22 3 2 8" xfId="6139" xr:uid="{00000000-0005-0000-0000-000048180000}"/>
    <cellStyle name="Migliaia 22 3 2 9" xfId="6140" xr:uid="{00000000-0005-0000-0000-000049180000}"/>
    <cellStyle name="Migliaia 22 3 3" xfId="6141" xr:uid="{00000000-0005-0000-0000-00004A180000}"/>
    <cellStyle name="Migliaia 22 3 3 2" xfId="6142" xr:uid="{00000000-0005-0000-0000-00004B180000}"/>
    <cellStyle name="Migliaia 22 3 3 2 2" xfId="6143" xr:uid="{00000000-0005-0000-0000-00004C180000}"/>
    <cellStyle name="Migliaia 22 3 3 2 2 2" xfId="6144" xr:uid="{00000000-0005-0000-0000-00004D180000}"/>
    <cellStyle name="Migliaia 22 3 3 2 2 2 2" xfId="6145" xr:uid="{00000000-0005-0000-0000-00004E180000}"/>
    <cellStyle name="Migliaia 22 3 3 2 2 3" xfId="6146" xr:uid="{00000000-0005-0000-0000-00004F180000}"/>
    <cellStyle name="Migliaia 22 3 3 2 3" xfId="6147" xr:uid="{00000000-0005-0000-0000-000050180000}"/>
    <cellStyle name="Migliaia 22 3 3 2 3 2" xfId="6148" xr:uid="{00000000-0005-0000-0000-000051180000}"/>
    <cellStyle name="Migliaia 22 3 3 2 4" xfId="6149" xr:uid="{00000000-0005-0000-0000-000052180000}"/>
    <cellStyle name="Migliaia 22 3 3 2 5" xfId="6150" xr:uid="{00000000-0005-0000-0000-000053180000}"/>
    <cellStyle name="Migliaia 22 3 3 2 6" xfId="6151" xr:uid="{00000000-0005-0000-0000-000054180000}"/>
    <cellStyle name="Migliaia 22 3 3 3" xfId="6152" xr:uid="{00000000-0005-0000-0000-000055180000}"/>
    <cellStyle name="Migliaia 22 3 3 3 2" xfId="6153" xr:uid="{00000000-0005-0000-0000-000056180000}"/>
    <cellStyle name="Migliaia 22 3 3 3 2 2" xfId="6154" xr:uid="{00000000-0005-0000-0000-000057180000}"/>
    <cellStyle name="Migliaia 22 3 3 3 3" xfId="6155" xr:uid="{00000000-0005-0000-0000-000058180000}"/>
    <cellStyle name="Migliaia 22 3 3 4" xfId="6156" xr:uid="{00000000-0005-0000-0000-000059180000}"/>
    <cellStyle name="Migliaia 22 3 3 4 2" xfId="6157" xr:uid="{00000000-0005-0000-0000-00005A180000}"/>
    <cellStyle name="Migliaia 22 3 3 5" xfId="6158" xr:uid="{00000000-0005-0000-0000-00005B180000}"/>
    <cellStyle name="Migliaia 22 3 3 6" xfId="6159" xr:uid="{00000000-0005-0000-0000-00005C180000}"/>
    <cellStyle name="Migliaia 22 3 3 7" xfId="6160" xr:uid="{00000000-0005-0000-0000-00005D180000}"/>
    <cellStyle name="Migliaia 22 3 3 8" xfId="6161" xr:uid="{00000000-0005-0000-0000-00005E180000}"/>
    <cellStyle name="Migliaia 22 3 4" xfId="6162" xr:uid="{00000000-0005-0000-0000-00005F180000}"/>
    <cellStyle name="Migliaia 22 3 4 2" xfId="6163" xr:uid="{00000000-0005-0000-0000-000060180000}"/>
    <cellStyle name="Migliaia 22 3 4 2 2" xfId="6164" xr:uid="{00000000-0005-0000-0000-000061180000}"/>
    <cellStyle name="Migliaia 22 3 4 2 2 2" xfId="6165" xr:uid="{00000000-0005-0000-0000-000062180000}"/>
    <cellStyle name="Migliaia 22 3 4 2 3" xfId="6166" xr:uid="{00000000-0005-0000-0000-000063180000}"/>
    <cellStyle name="Migliaia 22 3 4 3" xfId="6167" xr:uid="{00000000-0005-0000-0000-000064180000}"/>
    <cellStyle name="Migliaia 22 3 4 3 2" xfId="6168" xr:uid="{00000000-0005-0000-0000-000065180000}"/>
    <cellStyle name="Migliaia 22 3 4 4" xfId="6169" xr:uid="{00000000-0005-0000-0000-000066180000}"/>
    <cellStyle name="Migliaia 22 3 4 5" xfId="6170" xr:uid="{00000000-0005-0000-0000-000067180000}"/>
    <cellStyle name="Migliaia 22 3 4 6" xfId="6171" xr:uid="{00000000-0005-0000-0000-000068180000}"/>
    <cellStyle name="Migliaia 22 3 5" xfId="6172" xr:uid="{00000000-0005-0000-0000-000069180000}"/>
    <cellStyle name="Migliaia 22 3 5 2" xfId="6173" xr:uid="{00000000-0005-0000-0000-00006A180000}"/>
    <cellStyle name="Migliaia 22 3 5 2 2" xfId="6174" xr:uid="{00000000-0005-0000-0000-00006B180000}"/>
    <cellStyle name="Migliaia 22 3 5 3" xfId="6175" xr:uid="{00000000-0005-0000-0000-00006C180000}"/>
    <cellStyle name="Migliaia 22 3 6" xfId="6176" xr:uid="{00000000-0005-0000-0000-00006D180000}"/>
    <cellStyle name="Migliaia 22 3 6 2" xfId="6177" xr:uid="{00000000-0005-0000-0000-00006E180000}"/>
    <cellStyle name="Migliaia 22 3 7" xfId="6178" xr:uid="{00000000-0005-0000-0000-00006F180000}"/>
    <cellStyle name="Migliaia 22 3 8" xfId="6179" xr:uid="{00000000-0005-0000-0000-000070180000}"/>
    <cellStyle name="Migliaia 22 3 9" xfId="6180" xr:uid="{00000000-0005-0000-0000-000071180000}"/>
    <cellStyle name="Migliaia 22 4" xfId="6181" xr:uid="{00000000-0005-0000-0000-000072180000}"/>
    <cellStyle name="Migliaia 22 4 10" xfId="18103" xr:uid="{00000000-0005-0000-0000-000073180000}"/>
    <cellStyle name="Migliaia 22 4 2" xfId="6182" xr:uid="{00000000-0005-0000-0000-000074180000}"/>
    <cellStyle name="Migliaia 22 4 2 2" xfId="6183" xr:uid="{00000000-0005-0000-0000-000075180000}"/>
    <cellStyle name="Migliaia 22 4 2 2 2" xfId="6184" xr:uid="{00000000-0005-0000-0000-000076180000}"/>
    <cellStyle name="Migliaia 22 4 2 2 2 2" xfId="6185" xr:uid="{00000000-0005-0000-0000-000077180000}"/>
    <cellStyle name="Migliaia 22 4 2 2 2 2 2" xfId="6186" xr:uid="{00000000-0005-0000-0000-000078180000}"/>
    <cellStyle name="Migliaia 22 4 2 2 2 3" xfId="6187" xr:uid="{00000000-0005-0000-0000-000079180000}"/>
    <cellStyle name="Migliaia 22 4 2 2 3" xfId="6188" xr:uid="{00000000-0005-0000-0000-00007A180000}"/>
    <cellStyle name="Migliaia 22 4 2 2 3 2" xfId="6189" xr:uid="{00000000-0005-0000-0000-00007B180000}"/>
    <cellStyle name="Migliaia 22 4 2 2 4" xfId="6190" xr:uid="{00000000-0005-0000-0000-00007C180000}"/>
    <cellStyle name="Migliaia 22 4 2 2 5" xfId="6191" xr:uid="{00000000-0005-0000-0000-00007D180000}"/>
    <cellStyle name="Migliaia 22 4 2 2 6" xfId="6192" xr:uid="{00000000-0005-0000-0000-00007E180000}"/>
    <cellStyle name="Migliaia 22 4 2 3" xfId="6193" xr:uid="{00000000-0005-0000-0000-00007F180000}"/>
    <cellStyle name="Migliaia 22 4 2 3 2" xfId="6194" xr:uid="{00000000-0005-0000-0000-000080180000}"/>
    <cellStyle name="Migliaia 22 4 2 3 2 2" xfId="6195" xr:uid="{00000000-0005-0000-0000-000081180000}"/>
    <cellStyle name="Migliaia 22 4 2 3 3" xfId="6196" xr:uid="{00000000-0005-0000-0000-000082180000}"/>
    <cellStyle name="Migliaia 22 4 2 4" xfId="6197" xr:uid="{00000000-0005-0000-0000-000083180000}"/>
    <cellStyle name="Migliaia 22 4 2 4 2" xfId="6198" xr:uid="{00000000-0005-0000-0000-000084180000}"/>
    <cellStyle name="Migliaia 22 4 2 5" xfId="6199" xr:uid="{00000000-0005-0000-0000-000085180000}"/>
    <cellStyle name="Migliaia 22 4 2 6" xfId="6200" xr:uid="{00000000-0005-0000-0000-000086180000}"/>
    <cellStyle name="Migliaia 22 4 2 7" xfId="6201" xr:uid="{00000000-0005-0000-0000-000087180000}"/>
    <cellStyle name="Migliaia 22 4 3" xfId="6202" xr:uid="{00000000-0005-0000-0000-000088180000}"/>
    <cellStyle name="Migliaia 22 4 3 2" xfId="6203" xr:uid="{00000000-0005-0000-0000-000089180000}"/>
    <cellStyle name="Migliaia 22 4 3 2 2" xfId="6204" xr:uid="{00000000-0005-0000-0000-00008A180000}"/>
    <cellStyle name="Migliaia 22 4 3 2 2 2" xfId="6205" xr:uid="{00000000-0005-0000-0000-00008B180000}"/>
    <cellStyle name="Migliaia 22 4 3 2 3" xfId="6206" xr:uid="{00000000-0005-0000-0000-00008C180000}"/>
    <cellStyle name="Migliaia 22 4 3 3" xfId="6207" xr:uid="{00000000-0005-0000-0000-00008D180000}"/>
    <cellStyle name="Migliaia 22 4 3 3 2" xfId="6208" xr:uid="{00000000-0005-0000-0000-00008E180000}"/>
    <cellStyle name="Migliaia 22 4 3 4" xfId="6209" xr:uid="{00000000-0005-0000-0000-00008F180000}"/>
    <cellStyle name="Migliaia 22 4 3 5" xfId="6210" xr:uid="{00000000-0005-0000-0000-000090180000}"/>
    <cellStyle name="Migliaia 22 4 3 6" xfId="6211" xr:uid="{00000000-0005-0000-0000-000091180000}"/>
    <cellStyle name="Migliaia 22 4 4" xfId="6212" xr:uid="{00000000-0005-0000-0000-000092180000}"/>
    <cellStyle name="Migliaia 22 4 4 2" xfId="6213" xr:uid="{00000000-0005-0000-0000-000093180000}"/>
    <cellStyle name="Migliaia 22 4 4 2 2" xfId="6214" xr:uid="{00000000-0005-0000-0000-000094180000}"/>
    <cellStyle name="Migliaia 22 4 4 3" xfId="6215" xr:uid="{00000000-0005-0000-0000-000095180000}"/>
    <cellStyle name="Migliaia 22 4 5" xfId="6216" xr:uid="{00000000-0005-0000-0000-000096180000}"/>
    <cellStyle name="Migliaia 22 4 5 2" xfId="6217" xr:uid="{00000000-0005-0000-0000-000097180000}"/>
    <cellStyle name="Migliaia 22 4 6" xfId="6218" xr:uid="{00000000-0005-0000-0000-000098180000}"/>
    <cellStyle name="Migliaia 22 4 7" xfId="6219" xr:uid="{00000000-0005-0000-0000-000099180000}"/>
    <cellStyle name="Migliaia 22 4 8" xfId="6220" xr:uid="{00000000-0005-0000-0000-00009A180000}"/>
    <cellStyle name="Migliaia 22 4 9" xfId="6221" xr:uid="{00000000-0005-0000-0000-00009B180000}"/>
    <cellStyle name="Migliaia 22 5" xfId="6222" xr:uid="{00000000-0005-0000-0000-00009C180000}"/>
    <cellStyle name="Migliaia 22 5 2" xfId="6223" xr:uid="{00000000-0005-0000-0000-00009D180000}"/>
    <cellStyle name="Migliaia 22 5 2 2" xfId="6224" xr:uid="{00000000-0005-0000-0000-00009E180000}"/>
    <cellStyle name="Migliaia 22 5 2 2 2" xfId="6225" xr:uid="{00000000-0005-0000-0000-00009F180000}"/>
    <cellStyle name="Migliaia 22 5 2 3" xfId="6226" xr:uid="{00000000-0005-0000-0000-0000A0180000}"/>
    <cellStyle name="Migliaia 22 5 3" xfId="6227" xr:uid="{00000000-0005-0000-0000-0000A1180000}"/>
    <cellStyle name="Migliaia 22 5 3 2" xfId="6228" xr:uid="{00000000-0005-0000-0000-0000A2180000}"/>
    <cellStyle name="Migliaia 22 5 4" xfId="6229" xr:uid="{00000000-0005-0000-0000-0000A3180000}"/>
    <cellStyle name="Migliaia 22 5 5" xfId="6230" xr:uid="{00000000-0005-0000-0000-0000A4180000}"/>
    <cellStyle name="Migliaia 22 5 6" xfId="6231" xr:uid="{00000000-0005-0000-0000-0000A5180000}"/>
    <cellStyle name="Migliaia 22 5 7" xfId="6232" xr:uid="{00000000-0005-0000-0000-0000A6180000}"/>
    <cellStyle name="Migliaia 22 5 8" xfId="18104" xr:uid="{00000000-0005-0000-0000-0000A7180000}"/>
    <cellStyle name="Migliaia 22 6" xfId="6233" xr:uid="{00000000-0005-0000-0000-0000A8180000}"/>
    <cellStyle name="Migliaia 22 6 2" xfId="6234" xr:uid="{00000000-0005-0000-0000-0000A9180000}"/>
    <cellStyle name="Migliaia 22 6 2 2" xfId="6235" xr:uid="{00000000-0005-0000-0000-0000AA180000}"/>
    <cellStyle name="Migliaia 22 6 3" xfId="6236" xr:uid="{00000000-0005-0000-0000-0000AB180000}"/>
    <cellStyle name="Migliaia 22 6 4" xfId="6237" xr:uid="{00000000-0005-0000-0000-0000AC180000}"/>
    <cellStyle name="Migliaia 22 6 5" xfId="6238" xr:uid="{00000000-0005-0000-0000-0000AD180000}"/>
    <cellStyle name="Migliaia 22 7" xfId="6239" xr:uid="{00000000-0005-0000-0000-0000AE180000}"/>
    <cellStyle name="Migliaia 22 7 2" xfId="6240" xr:uid="{00000000-0005-0000-0000-0000AF180000}"/>
    <cellStyle name="Migliaia 22 7 2 2" xfId="6241" xr:uid="{00000000-0005-0000-0000-0000B0180000}"/>
    <cellStyle name="Migliaia 22 7 3" xfId="6242" xr:uid="{00000000-0005-0000-0000-0000B1180000}"/>
    <cellStyle name="Migliaia 22 7 4" xfId="6243" xr:uid="{00000000-0005-0000-0000-0000B2180000}"/>
    <cellStyle name="Migliaia 22 7 5" xfId="6244" xr:uid="{00000000-0005-0000-0000-0000B3180000}"/>
    <cellStyle name="Migliaia 22 8" xfId="6245" xr:uid="{00000000-0005-0000-0000-0000B4180000}"/>
    <cellStyle name="Migliaia 22 8 2" xfId="6246" xr:uid="{00000000-0005-0000-0000-0000B5180000}"/>
    <cellStyle name="Migliaia 22 9" xfId="6247" xr:uid="{00000000-0005-0000-0000-0000B6180000}"/>
    <cellStyle name="Migliaia 22 9 2" xfId="6248" xr:uid="{00000000-0005-0000-0000-0000B7180000}"/>
    <cellStyle name="Migliaia 23" xfId="6249" xr:uid="{00000000-0005-0000-0000-0000B8180000}"/>
    <cellStyle name="Migliaia 23 10" xfId="6250" xr:uid="{00000000-0005-0000-0000-0000B9180000}"/>
    <cellStyle name="Migliaia 23 11" xfId="6251" xr:uid="{00000000-0005-0000-0000-0000BA180000}"/>
    <cellStyle name="Migliaia 23 12" xfId="6252" xr:uid="{00000000-0005-0000-0000-0000BB180000}"/>
    <cellStyle name="Migliaia 23 13" xfId="6253" xr:uid="{00000000-0005-0000-0000-0000BC180000}"/>
    <cellStyle name="Migliaia 23 14" xfId="6254" xr:uid="{00000000-0005-0000-0000-0000BD180000}"/>
    <cellStyle name="Migliaia 23 15" xfId="6255" xr:uid="{00000000-0005-0000-0000-0000BE180000}"/>
    <cellStyle name="Migliaia 23 16" xfId="6256" xr:uid="{00000000-0005-0000-0000-0000BF180000}"/>
    <cellStyle name="Migliaia 23 17" xfId="18105" xr:uid="{00000000-0005-0000-0000-0000C0180000}"/>
    <cellStyle name="Migliaia 23 2" xfId="6257" xr:uid="{00000000-0005-0000-0000-0000C1180000}"/>
    <cellStyle name="Migliaia 23 2 10" xfId="6258" xr:uid="{00000000-0005-0000-0000-0000C2180000}"/>
    <cellStyle name="Migliaia 23 2 11" xfId="6259" xr:uid="{00000000-0005-0000-0000-0000C3180000}"/>
    <cellStyle name="Migliaia 23 2 12" xfId="18106" xr:uid="{00000000-0005-0000-0000-0000C4180000}"/>
    <cellStyle name="Migliaia 23 2 2" xfId="6260" xr:uid="{00000000-0005-0000-0000-0000C5180000}"/>
    <cellStyle name="Migliaia 23 2 2 10" xfId="6261" xr:uid="{00000000-0005-0000-0000-0000C6180000}"/>
    <cellStyle name="Migliaia 23 2 2 2" xfId="6262" xr:uid="{00000000-0005-0000-0000-0000C7180000}"/>
    <cellStyle name="Migliaia 23 2 2 2 2" xfId="6263" xr:uid="{00000000-0005-0000-0000-0000C8180000}"/>
    <cellStyle name="Migliaia 23 2 2 2 2 2" xfId="6264" xr:uid="{00000000-0005-0000-0000-0000C9180000}"/>
    <cellStyle name="Migliaia 23 2 2 2 3" xfId="6265" xr:uid="{00000000-0005-0000-0000-0000CA180000}"/>
    <cellStyle name="Migliaia 23 2 2 3" xfId="6266" xr:uid="{00000000-0005-0000-0000-0000CB180000}"/>
    <cellStyle name="Migliaia 23 2 2 3 2" xfId="6267" xr:uid="{00000000-0005-0000-0000-0000CC180000}"/>
    <cellStyle name="Migliaia 23 2 2 4" xfId="6268" xr:uid="{00000000-0005-0000-0000-0000CD180000}"/>
    <cellStyle name="Migliaia 23 2 2 5" xfId="6269" xr:uid="{00000000-0005-0000-0000-0000CE180000}"/>
    <cellStyle name="Migliaia 23 2 2 6" xfId="6270" xr:uid="{00000000-0005-0000-0000-0000CF180000}"/>
    <cellStyle name="Migliaia 23 2 2 7" xfId="6271" xr:uid="{00000000-0005-0000-0000-0000D0180000}"/>
    <cellStyle name="Migliaia 23 2 2 8" xfId="6272" xr:uid="{00000000-0005-0000-0000-0000D1180000}"/>
    <cellStyle name="Migliaia 23 2 2 9" xfId="6273" xr:uid="{00000000-0005-0000-0000-0000D2180000}"/>
    <cellStyle name="Migliaia 23 2 3" xfId="6274" xr:uid="{00000000-0005-0000-0000-0000D3180000}"/>
    <cellStyle name="Migliaia 23 2 3 2" xfId="6275" xr:uid="{00000000-0005-0000-0000-0000D4180000}"/>
    <cellStyle name="Migliaia 23 2 3 2 2" xfId="6276" xr:uid="{00000000-0005-0000-0000-0000D5180000}"/>
    <cellStyle name="Migliaia 23 2 3 3" xfId="6277" xr:uid="{00000000-0005-0000-0000-0000D6180000}"/>
    <cellStyle name="Migliaia 23 2 3 4" xfId="6278" xr:uid="{00000000-0005-0000-0000-0000D7180000}"/>
    <cellStyle name="Migliaia 23 2 4" xfId="6279" xr:uid="{00000000-0005-0000-0000-0000D8180000}"/>
    <cellStyle name="Migliaia 23 2 4 2" xfId="6280" xr:uid="{00000000-0005-0000-0000-0000D9180000}"/>
    <cellStyle name="Migliaia 23 2 5" xfId="6281" xr:uid="{00000000-0005-0000-0000-0000DA180000}"/>
    <cellStyle name="Migliaia 23 2 6" xfId="6282" xr:uid="{00000000-0005-0000-0000-0000DB180000}"/>
    <cellStyle name="Migliaia 23 2 7" xfId="6283" xr:uid="{00000000-0005-0000-0000-0000DC180000}"/>
    <cellStyle name="Migliaia 23 2 8" xfId="6284" xr:uid="{00000000-0005-0000-0000-0000DD180000}"/>
    <cellStyle name="Migliaia 23 2 9" xfId="6285" xr:uid="{00000000-0005-0000-0000-0000DE180000}"/>
    <cellStyle name="Migliaia 23 3" xfId="6286" xr:uid="{00000000-0005-0000-0000-0000DF180000}"/>
    <cellStyle name="Migliaia 23 3 10" xfId="6287" xr:uid="{00000000-0005-0000-0000-0000E0180000}"/>
    <cellStyle name="Migliaia 23 3 11" xfId="6288" xr:uid="{00000000-0005-0000-0000-0000E1180000}"/>
    <cellStyle name="Migliaia 23 3 12" xfId="6289" xr:uid="{00000000-0005-0000-0000-0000E2180000}"/>
    <cellStyle name="Migliaia 23 3 13" xfId="6290" xr:uid="{00000000-0005-0000-0000-0000E3180000}"/>
    <cellStyle name="Migliaia 23 3 14" xfId="18107" xr:uid="{00000000-0005-0000-0000-0000E4180000}"/>
    <cellStyle name="Migliaia 23 3 2" xfId="6291" xr:uid="{00000000-0005-0000-0000-0000E5180000}"/>
    <cellStyle name="Migliaia 23 3 2 10" xfId="6292" xr:uid="{00000000-0005-0000-0000-0000E6180000}"/>
    <cellStyle name="Migliaia 23 3 2 11" xfId="18108" xr:uid="{00000000-0005-0000-0000-0000E7180000}"/>
    <cellStyle name="Migliaia 23 3 2 2" xfId="6293" xr:uid="{00000000-0005-0000-0000-0000E8180000}"/>
    <cellStyle name="Migliaia 23 3 2 2 2" xfId="6294" xr:uid="{00000000-0005-0000-0000-0000E9180000}"/>
    <cellStyle name="Migliaia 23 3 2 2 2 2" xfId="6295" xr:uid="{00000000-0005-0000-0000-0000EA180000}"/>
    <cellStyle name="Migliaia 23 3 2 2 3" xfId="6296" xr:uid="{00000000-0005-0000-0000-0000EB180000}"/>
    <cellStyle name="Migliaia 23 3 2 2 4" xfId="6297" xr:uid="{00000000-0005-0000-0000-0000EC180000}"/>
    <cellStyle name="Migliaia 23 3 2 3" xfId="6298" xr:uid="{00000000-0005-0000-0000-0000ED180000}"/>
    <cellStyle name="Migliaia 23 3 2 3 2" xfId="6299" xr:uid="{00000000-0005-0000-0000-0000EE180000}"/>
    <cellStyle name="Migliaia 23 3 2 4" xfId="6300" xr:uid="{00000000-0005-0000-0000-0000EF180000}"/>
    <cellStyle name="Migliaia 23 3 2 5" xfId="6301" xr:uid="{00000000-0005-0000-0000-0000F0180000}"/>
    <cellStyle name="Migliaia 23 3 2 6" xfId="6302" xr:uid="{00000000-0005-0000-0000-0000F1180000}"/>
    <cellStyle name="Migliaia 23 3 2 7" xfId="6303" xr:uid="{00000000-0005-0000-0000-0000F2180000}"/>
    <cellStyle name="Migliaia 23 3 2 8" xfId="6304" xr:uid="{00000000-0005-0000-0000-0000F3180000}"/>
    <cellStyle name="Migliaia 23 3 2 9" xfId="6305" xr:uid="{00000000-0005-0000-0000-0000F4180000}"/>
    <cellStyle name="Migliaia 23 3 3" xfId="6306" xr:uid="{00000000-0005-0000-0000-0000F5180000}"/>
    <cellStyle name="Migliaia 23 3 3 2" xfId="6307" xr:uid="{00000000-0005-0000-0000-0000F6180000}"/>
    <cellStyle name="Migliaia 23 3 3 2 2" xfId="6308" xr:uid="{00000000-0005-0000-0000-0000F7180000}"/>
    <cellStyle name="Migliaia 23 3 3 2 2 2" xfId="6309" xr:uid="{00000000-0005-0000-0000-0000F8180000}"/>
    <cellStyle name="Migliaia 23 3 3 2 2 2 2" xfId="6310" xr:uid="{00000000-0005-0000-0000-0000F9180000}"/>
    <cellStyle name="Migliaia 23 3 3 2 2 3" xfId="6311" xr:uid="{00000000-0005-0000-0000-0000FA180000}"/>
    <cellStyle name="Migliaia 23 3 3 2 3" xfId="6312" xr:uid="{00000000-0005-0000-0000-0000FB180000}"/>
    <cellStyle name="Migliaia 23 3 3 2 3 2" xfId="6313" xr:uid="{00000000-0005-0000-0000-0000FC180000}"/>
    <cellStyle name="Migliaia 23 3 3 2 4" xfId="6314" xr:uid="{00000000-0005-0000-0000-0000FD180000}"/>
    <cellStyle name="Migliaia 23 3 3 2 5" xfId="6315" xr:uid="{00000000-0005-0000-0000-0000FE180000}"/>
    <cellStyle name="Migliaia 23 3 3 2 6" xfId="6316" xr:uid="{00000000-0005-0000-0000-0000FF180000}"/>
    <cellStyle name="Migliaia 23 3 3 3" xfId="6317" xr:uid="{00000000-0005-0000-0000-000000190000}"/>
    <cellStyle name="Migliaia 23 3 3 3 2" xfId="6318" xr:uid="{00000000-0005-0000-0000-000001190000}"/>
    <cellStyle name="Migliaia 23 3 3 3 2 2" xfId="6319" xr:uid="{00000000-0005-0000-0000-000002190000}"/>
    <cellStyle name="Migliaia 23 3 3 3 3" xfId="6320" xr:uid="{00000000-0005-0000-0000-000003190000}"/>
    <cellStyle name="Migliaia 23 3 3 4" xfId="6321" xr:uid="{00000000-0005-0000-0000-000004190000}"/>
    <cellStyle name="Migliaia 23 3 3 4 2" xfId="6322" xr:uid="{00000000-0005-0000-0000-000005190000}"/>
    <cellStyle name="Migliaia 23 3 3 5" xfId="6323" xr:uid="{00000000-0005-0000-0000-000006190000}"/>
    <cellStyle name="Migliaia 23 3 3 6" xfId="6324" xr:uid="{00000000-0005-0000-0000-000007190000}"/>
    <cellStyle name="Migliaia 23 3 3 7" xfId="6325" xr:uid="{00000000-0005-0000-0000-000008190000}"/>
    <cellStyle name="Migliaia 23 3 3 8" xfId="6326" xr:uid="{00000000-0005-0000-0000-000009190000}"/>
    <cellStyle name="Migliaia 23 3 4" xfId="6327" xr:uid="{00000000-0005-0000-0000-00000A190000}"/>
    <cellStyle name="Migliaia 23 3 4 2" xfId="6328" xr:uid="{00000000-0005-0000-0000-00000B190000}"/>
    <cellStyle name="Migliaia 23 3 4 2 2" xfId="6329" xr:uid="{00000000-0005-0000-0000-00000C190000}"/>
    <cellStyle name="Migliaia 23 3 4 2 2 2" xfId="6330" xr:uid="{00000000-0005-0000-0000-00000D190000}"/>
    <cellStyle name="Migliaia 23 3 4 2 3" xfId="6331" xr:uid="{00000000-0005-0000-0000-00000E190000}"/>
    <cellStyle name="Migliaia 23 3 4 3" xfId="6332" xr:uid="{00000000-0005-0000-0000-00000F190000}"/>
    <cellStyle name="Migliaia 23 3 4 3 2" xfId="6333" xr:uid="{00000000-0005-0000-0000-000010190000}"/>
    <cellStyle name="Migliaia 23 3 4 4" xfId="6334" xr:uid="{00000000-0005-0000-0000-000011190000}"/>
    <cellStyle name="Migliaia 23 3 4 5" xfId="6335" xr:uid="{00000000-0005-0000-0000-000012190000}"/>
    <cellStyle name="Migliaia 23 3 4 6" xfId="6336" xr:uid="{00000000-0005-0000-0000-000013190000}"/>
    <cellStyle name="Migliaia 23 3 5" xfId="6337" xr:uid="{00000000-0005-0000-0000-000014190000}"/>
    <cellStyle name="Migliaia 23 3 5 2" xfId="6338" xr:uid="{00000000-0005-0000-0000-000015190000}"/>
    <cellStyle name="Migliaia 23 3 5 2 2" xfId="6339" xr:uid="{00000000-0005-0000-0000-000016190000}"/>
    <cellStyle name="Migliaia 23 3 5 3" xfId="6340" xr:uid="{00000000-0005-0000-0000-000017190000}"/>
    <cellStyle name="Migliaia 23 3 6" xfId="6341" xr:uid="{00000000-0005-0000-0000-000018190000}"/>
    <cellStyle name="Migliaia 23 3 6 2" xfId="6342" xr:uid="{00000000-0005-0000-0000-000019190000}"/>
    <cellStyle name="Migliaia 23 3 7" xfId="6343" xr:uid="{00000000-0005-0000-0000-00001A190000}"/>
    <cellStyle name="Migliaia 23 3 8" xfId="6344" xr:uid="{00000000-0005-0000-0000-00001B190000}"/>
    <cellStyle name="Migliaia 23 3 9" xfId="6345" xr:uid="{00000000-0005-0000-0000-00001C190000}"/>
    <cellStyle name="Migliaia 23 4" xfId="6346" xr:uid="{00000000-0005-0000-0000-00001D190000}"/>
    <cellStyle name="Migliaia 23 4 10" xfId="18109" xr:uid="{00000000-0005-0000-0000-00001E190000}"/>
    <cellStyle name="Migliaia 23 4 2" xfId="6347" xr:uid="{00000000-0005-0000-0000-00001F190000}"/>
    <cellStyle name="Migliaia 23 4 2 2" xfId="6348" xr:uid="{00000000-0005-0000-0000-000020190000}"/>
    <cellStyle name="Migliaia 23 4 2 2 2" xfId="6349" xr:uid="{00000000-0005-0000-0000-000021190000}"/>
    <cellStyle name="Migliaia 23 4 2 2 2 2" xfId="6350" xr:uid="{00000000-0005-0000-0000-000022190000}"/>
    <cellStyle name="Migliaia 23 4 2 2 2 2 2" xfId="6351" xr:uid="{00000000-0005-0000-0000-000023190000}"/>
    <cellStyle name="Migliaia 23 4 2 2 2 3" xfId="6352" xr:uid="{00000000-0005-0000-0000-000024190000}"/>
    <cellStyle name="Migliaia 23 4 2 2 3" xfId="6353" xr:uid="{00000000-0005-0000-0000-000025190000}"/>
    <cellStyle name="Migliaia 23 4 2 2 3 2" xfId="6354" xr:uid="{00000000-0005-0000-0000-000026190000}"/>
    <cellStyle name="Migliaia 23 4 2 2 4" xfId="6355" xr:uid="{00000000-0005-0000-0000-000027190000}"/>
    <cellStyle name="Migliaia 23 4 2 2 5" xfId="6356" xr:uid="{00000000-0005-0000-0000-000028190000}"/>
    <cellStyle name="Migliaia 23 4 2 2 6" xfId="6357" xr:uid="{00000000-0005-0000-0000-000029190000}"/>
    <cellStyle name="Migliaia 23 4 2 3" xfId="6358" xr:uid="{00000000-0005-0000-0000-00002A190000}"/>
    <cellStyle name="Migliaia 23 4 2 3 2" xfId="6359" xr:uid="{00000000-0005-0000-0000-00002B190000}"/>
    <cellStyle name="Migliaia 23 4 2 3 2 2" xfId="6360" xr:uid="{00000000-0005-0000-0000-00002C190000}"/>
    <cellStyle name="Migliaia 23 4 2 3 3" xfId="6361" xr:uid="{00000000-0005-0000-0000-00002D190000}"/>
    <cellStyle name="Migliaia 23 4 2 4" xfId="6362" xr:uid="{00000000-0005-0000-0000-00002E190000}"/>
    <cellStyle name="Migliaia 23 4 2 4 2" xfId="6363" xr:uid="{00000000-0005-0000-0000-00002F190000}"/>
    <cellStyle name="Migliaia 23 4 2 5" xfId="6364" xr:uid="{00000000-0005-0000-0000-000030190000}"/>
    <cellStyle name="Migliaia 23 4 2 6" xfId="6365" xr:uid="{00000000-0005-0000-0000-000031190000}"/>
    <cellStyle name="Migliaia 23 4 2 7" xfId="6366" xr:uid="{00000000-0005-0000-0000-000032190000}"/>
    <cellStyle name="Migliaia 23 4 3" xfId="6367" xr:uid="{00000000-0005-0000-0000-000033190000}"/>
    <cellStyle name="Migliaia 23 4 3 2" xfId="6368" xr:uid="{00000000-0005-0000-0000-000034190000}"/>
    <cellStyle name="Migliaia 23 4 3 2 2" xfId="6369" xr:uid="{00000000-0005-0000-0000-000035190000}"/>
    <cellStyle name="Migliaia 23 4 3 2 2 2" xfId="6370" xr:uid="{00000000-0005-0000-0000-000036190000}"/>
    <cellStyle name="Migliaia 23 4 3 2 3" xfId="6371" xr:uid="{00000000-0005-0000-0000-000037190000}"/>
    <cellStyle name="Migliaia 23 4 3 3" xfId="6372" xr:uid="{00000000-0005-0000-0000-000038190000}"/>
    <cellStyle name="Migliaia 23 4 3 3 2" xfId="6373" xr:uid="{00000000-0005-0000-0000-000039190000}"/>
    <cellStyle name="Migliaia 23 4 3 4" xfId="6374" xr:uid="{00000000-0005-0000-0000-00003A190000}"/>
    <cellStyle name="Migliaia 23 4 3 5" xfId="6375" xr:uid="{00000000-0005-0000-0000-00003B190000}"/>
    <cellStyle name="Migliaia 23 4 3 6" xfId="6376" xr:uid="{00000000-0005-0000-0000-00003C190000}"/>
    <cellStyle name="Migliaia 23 4 4" xfId="6377" xr:uid="{00000000-0005-0000-0000-00003D190000}"/>
    <cellStyle name="Migliaia 23 4 4 2" xfId="6378" xr:uid="{00000000-0005-0000-0000-00003E190000}"/>
    <cellStyle name="Migliaia 23 4 4 2 2" xfId="6379" xr:uid="{00000000-0005-0000-0000-00003F190000}"/>
    <cellStyle name="Migliaia 23 4 4 3" xfId="6380" xr:uid="{00000000-0005-0000-0000-000040190000}"/>
    <cellStyle name="Migliaia 23 4 5" xfId="6381" xr:uid="{00000000-0005-0000-0000-000041190000}"/>
    <cellStyle name="Migliaia 23 4 5 2" xfId="6382" xr:uid="{00000000-0005-0000-0000-000042190000}"/>
    <cellStyle name="Migliaia 23 4 6" xfId="6383" xr:uid="{00000000-0005-0000-0000-000043190000}"/>
    <cellStyle name="Migliaia 23 4 7" xfId="6384" xr:uid="{00000000-0005-0000-0000-000044190000}"/>
    <cellStyle name="Migliaia 23 4 8" xfId="6385" xr:uid="{00000000-0005-0000-0000-000045190000}"/>
    <cellStyle name="Migliaia 23 4 9" xfId="6386" xr:uid="{00000000-0005-0000-0000-000046190000}"/>
    <cellStyle name="Migliaia 23 5" xfId="6387" xr:uid="{00000000-0005-0000-0000-000047190000}"/>
    <cellStyle name="Migliaia 23 5 2" xfId="6388" xr:uid="{00000000-0005-0000-0000-000048190000}"/>
    <cellStyle name="Migliaia 23 5 2 2" xfId="6389" xr:uid="{00000000-0005-0000-0000-000049190000}"/>
    <cellStyle name="Migliaia 23 5 2 2 2" xfId="6390" xr:uid="{00000000-0005-0000-0000-00004A190000}"/>
    <cellStyle name="Migliaia 23 5 2 3" xfId="6391" xr:uid="{00000000-0005-0000-0000-00004B190000}"/>
    <cellStyle name="Migliaia 23 5 3" xfId="6392" xr:uid="{00000000-0005-0000-0000-00004C190000}"/>
    <cellStyle name="Migliaia 23 5 3 2" xfId="6393" xr:uid="{00000000-0005-0000-0000-00004D190000}"/>
    <cellStyle name="Migliaia 23 5 4" xfId="6394" xr:uid="{00000000-0005-0000-0000-00004E190000}"/>
    <cellStyle name="Migliaia 23 5 5" xfId="6395" xr:uid="{00000000-0005-0000-0000-00004F190000}"/>
    <cellStyle name="Migliaia 23 5 6" xfId="6396" xr:uid="{00000000-0005-0000-0000-000050190000}"/>
    <cellStyle name="Migliaia 23 5 7" xfId="6397" xr:uid="{00000000-0005-0000-0000-000051190000}"/>
    <cellStyle name="Migliaia 23 5 8" xfId="18110" xr:uid="{00000000-0005-0000-0000-000052190000}"/>
    <cellStyle name="Migliaia 23 6" xfId="6398" xr:uid="{00000000-0005-0000-0000-000053190000}"/>
    <cellStyle name="Migliaia 23 6 2" xfId="6399" xr:uid="{00000000-0005-0000-0000-000054190000}"/>
    <cellStyle name="Migliaia 23 6 2 2" xfId="6400" xr:uid="{00000000-0005-0000-0000-000055190000}"/>
    <cellStyle name="Migliaia 23 6 3" xfId="6401" xr:uid="{00000000-0005-0000-0000-000056190000}"/>
    <cellStyle name="Migliaia 23 6 4" xfId="6402" xr:uid="{00000000-0005-0000-0000-000057190000}"/>
    <cellStyle name="Migliaia 23 6 5" xfId="6403" xr:uid="{00000000-0005-0000-0000-000058190000}"/>
    <cellStyle name="Migliaia 23 7" xfId="6404" xr:uid="{00000000-0005-0000-0000-000059190000}"/>
    <cellStyle name="Migliaia 23 7 2" xfId="6405" xr:uid="{00000000-0005-0000-0000-00005A190000}"/>
    <cellStyle name="Migliaia 23 7 2 2" xfId="6406" xr:uid="{00000000-0005-0000-0000-00005B190000}"/>
    <cellStyle name="Migliaia 23 7 3" xfId="6407" xr:uid="{00000000-0005-0000-0000-00005C190000}"/>
    <cellStyle name="Migliaia 23 7 4" xfId="6408" xr:uid="{00000000-0005-0000-0000-00005D190000}"/>
    <cellStyle name="Migliaia 23 7 5" xfId="6409" xr:uid="{00000000-0005-0000-0000-00005E190000}"/>
    <cellStyle name="Migliaia 23 8" xfId="6410" xr:uid="{00000000-0005-0000-0000-00005F190000}"/>
    <cellStyle name="Migliaia 23 8 2" xfId="6411" xr:uid="{00000000-0005-0000-0000-000060190000}"/>
    <cellStyle name="Migliaia 23 9" xfId="6412" xr:uid="{00000000-0005-0000-0000-000061190000}"/>
    <cellStyle name="Migliaia 23 9 2" xfId="6413" xr:uid="{00000000-0005-0000-0000-000062190000}"/>
    <cellStyle name="Migliaia 24" xfId="6414" xr:uid="{00000000-0005-0000-0000-000063190000}"/>
    <cellStyle name="Migliaia 24 10" xfId="6415" xr:uid="{00000000-0005-0000-0000-000064190000}"/>
    <cellStyle name="Migliaia 24 11" xfId="6416" xr:uid="{00000000-0005-0000-0000-000065190000}"/>
    <cellStyle name="Migliaia 24 12" xfId="6417" xr:uid="{00000000-0005-0000-0000-000066190000}"/>
    <cellStyle name="Migliaia 24 13" xfId="6418" xr:uid="{00000000-0005-0000-0000-000067190000}"/>
    <cellStyle name="Migliaia 24 14" xfId="6419" xr:uid="{00000000-0005-0000-0000-000068190000}"/>
    <cellStyle name="Migliaia 24 15" xfId="6420" xr:uid="{00000000-0005-0000-0000-000069190000}"/>
    <cellStyle name="Migliaia 24 16" xfId="6421" xr:uid="{00000000-0005-0000-0000-00006A190000}"/>
    <cellStyle name="Migliaia 24 17" xfId="18111" xr:uid="{00000000-0005-0000-0000-00006B190000}"/>
    <cellStyle name="Migliaia 24 2" xfId="6422" xr:uid="{00000000-0005-0000-0000-00006C190000}"/>
    <cellStyle name="Migliaia 24 2 10" xfId="6423" xr:uid="{00000000-0005-0000-0000-00006D190000}"/>
    <cellStyle name="Migliaia 24 2 11" xfId="6424" xr:uid="{00000000-0005-0000-0000-00006E190000}"/>
    <cellStyle name="Migliaia 24 2 12" xfId="18112" xr:uid="{00000000-0005-0000-0000-00006F190000}"/>
    <cellStyle name="Migliaia 24 2 2" xfId="6425" xr:uid="{00000000-0005-0000-0000-000070190000}"/>
    <cellStyle name="Migliaia 24 2 2 10" xfId="6426" xr:uid="{00000000-0005-0000-0000-000071190000}"/>
    <cellStyle name="Migliaia 24 2 2 2" xfId="6427" xr:uid="{00000000-0005-0000-0000-000072190000}"/>
    <cellStyle name="Migliaia 24 2 2 2 2" xfId="6428" xr:uid="{00000000-0005-0000-0000-000073190000}"/>
    <cellStyle name="Migliaia 24 2 2 2 2 2" xfId="6429" xr:uid="{00000000-0005-0000-0000-000074190000}"/>
    <cellStyle name="Migliaia 24 2 2 2 3" xfId="6430" xr:uid="{00000000-0005-0000-0000-000075190000}"/>
    <cellStyle name="Migliaia 24 2 2 3" xfId="6431" xr:uid="{00000000-0005-0000-0000-000076190000}"/>
    <cellStyle name="Migliaia 24 2 2 3 2" xfId="6432" xr:uid="{00000000-0005-0000-0000-000077190000}"/>
    <cellStyle name="Migliaia 24 2 2 4" xfId="6433" xr:uid="{00000000-0005-0000-0000-000078190000}"/>
    <cellStyle name="Migliaia 24 2 2 5" xfId="6434" xr:uid="{00000000-0005-0000-0000-000079190000}"/>
    <cellStyle name="Migliaia 24 2 2 6" xfId="6435" xr:uid="{00000000-0005-0000-0000-00007A190000}"/>
    <cellStyle name="Migliaia 24 2 2 7" xfId="6436" xr:uid="{00000000-0005-0000-0000-00007B190000}"/>
    <cellStyle name="Migliaia 24 2 2 8" xfId="6437" xr:uid="{00000000-0005-0000-0000-00007C190000}"/>
    <cellStyle name="Migliaia 24 2 2 9" xfId="6438" xr:uid="{00000000-0005-0000-0000-00007D190000}"/>
    <cellStyle name="Migliaia 24 2 3" xfId="6439" xr:uid="{00000000-0005-0000-0000-00007E190000}"/>
    <cellStyle name="Migliaia 24 2 3 2" xfId="6440" xr:uid="{00000000-0005-0000-0000-00007F190000}"/>
    <cellStyle name="Migliaia 24 2 3 2 2" xfId="6441" xr:uid="{00000000-0005-0000-0000-000080190000}"/>
    <cellStyle name="Migliaia 24 2 3 3" xfId="6442" xr:uid="{00000000-0005-0000-0000-000081190000}"/>
    <cellStyle name="Migliaia 24 2 3 4" xfId="6443" xr:uid="{00000000-0005-0000-0000-000082190000}"/>
    <cellStyle name="Migliaia 24 2 4" xfId="6444" xr:uid="{00000000-0005-0000-0000-000083190000}"/>
    <cellStyle name="Migliaia 24 2 4 2" xfId="6445" xr:uid="{00000000-0005-0000-0000-000084190000}"/>
    <cellStyle name="Migliaia 24 2 5" xfId="6446" xr:uid="{00000000-0005-0000-0000-000085190000}"/>
    <cellStyle name="Migliaia 24 2 6" xfId="6447" xr:uid="{00000000-0005-0000-0000-000086190000}"/>
    <cellStyle name="Migliaia 24 2 7" xfId="6448" xr:uid="{00000000-0005-0000-0000-000087190000}"/>
    <cellStyle name="Migliaia 24 2 8" xfId="6449" xr:uid="{00000000-0005-0000-0000-000088190000}"/>
    <cellStyle name="Migliaia 24 2 9" xfId="6450" xr:uid="{00000000-0005-0000-0000-000089190000}"/>
    <cellStyle name="Migliaia 24 3" xfId="6451" xr:uid="{00000000-0005-0000-0000-00008A190000}"/>
    <cellStyle name="Migliaia 24 3 10" xfId="6452" xr:uid="{00000000-0005-0000-0000-00008B190000}"/>
    <cellStyle name="Migliaia 24 3 11" xfId="6453" xr:uid="{00000000-0005-0000-0000-00008C190000}"/>
    <cellStyle name="Migliaia 24 3 12" xfId="6454" xr:uid="{00000000-0005-0000-0000-00008D190000}"/>
    <cellStyle name="Migliaia 24 3 13" xfId="6455" xr:uid="{00000000-0005-0000-0000-00008E190000}"/>
    <cellStyle name="Migliaia 24 3 14" xfId="18113" xr:uid="{00000000-0005-0000-0000-00008F190000}"/>
    <cellStyle name="Migliaia 24 3 2" xfId="6456" xr:uid="{00000000-0005-0000-0000-000090190000}"/>
    <cellStyle name="Migliaia 24 3 2 10" xfId="6457" xr:uid="{00000000-0005-0000-0000-000091190000}"/>
    <cellStyle name="Migliaia 24 3 2 11" xfId="18114" xr:uid="{00000000-0005-0000-0000-000092190000}"/>
    <cellStyle name="Migliaia 24 3 2 2" xfId="6458" xr:uid="{00000000-0005-0000-0000-000093190000}"/>
    <cellStyle name="Migliaia 24 3 2 2 2" xfId="6459" xr:uid="{00000000-0005-0000-0000-000094190000}"/>
    <cellStyle name="Migliaia 24 3 2 2 2 2" xfId="6460" xr:uid="{00000000-0005-0000-0000-000095190000}"/>
    <cellStyle name="Migliaia 24 3 2 2 3" xfId="6461" xr:uid="{00000000-0005-0000-0000-000096190000}"/>
    <cellStyle name="Migliaia 24 3 2 2 4" xfId="6462" xr:uid="{00000000-0005-0000-0000-000097190000}"/>
    <cellStyle name="Migliaia 24 3 2 3" xfId="6463" xr:uid="{00000000-0005-0000-0000-000098190000}"/>
    <cellStyle name="Migliaia 24 3 2 3 2" xfId="6464" xr:uid="{00000000-0005-0000-0000-000099190000}"/>
    <cellStyle name="Migliaia 24 3 2 4" xfId="6465" xr:uid="{00000000-0005-0000-0000-00009A190000}"/>
    <cellStyle name="Migliaia 24 3 2 5" xfId="6466" xr:uid="{00000000-0005-0000-0000-00009B190000}"/>
    <cellStyle name="Migliaia 24 3 2 6" xfId="6467" xr:uid="{00000000-0005-0000-0000-00009C190000}"/>
    <cellStyle name="Migliaia 24 3 2 7" xfId="6468" xr:uid="{00000000-0005-0000-0000-00009D190000}"/>
    <cellStyle name="Migliaia 24 3 2 8" xfId="6469" xr:uid="{00000000-0005-0000-0000-00009E190000}"/>
    <cellStyle name="Migliaia 24 3 2 9" xfId="6470" xr:uid="{00000000-0005-0000-0000-00009F190000}"/>
    <cellStyle name="Migliaia 24 3 3" xfId="6471" xr:uid="{00000000-0005-0000-0000-0000A0190000}"/>
    <cellStyle name="Migliaia 24 3 3 2" xfId="6472" xr:uid="{00000000-0005-0000-0000-0000A1190000}"/>
    <cellStyle name="Migliaia 24 3 3 2 2" xfId="6473" xr:uid="{00000000-0005-0000-0000-0000A2190000}"/>
    <cellStyle name="Migliaia 24 3 3 2 2 2" xfId="6474" xr:uid="{00000000-0005-0000-0000-0000A3190000}"/>
    <cellStyle name="Migliaia 24 3 3 2 2 2 2" xfId="6475" xr:uid="{00000000-0005-0000-0000-0000A4190000}"/>
    <cellStyle name="Migliaia 24 3 3 2 2 3" xfId="6476" xr:uid="{00000000-0005-0000-0000-0000A5190000}"/>
    <cellStyle name="Migliaia 24 3 3 2 3" xfId="6477" xr:uid="{00000000-0005-0000-0000-0000A6190000}"/>
    <cellStyle name="Migliaia 24 3 3 2 3 2" xfId="6478" xr:uid="{00000000-0005-0000-0000-0000A7190000}"/>
    <cellStyle name="Migliaia 24 3 3 2 4" xfId="6479" xr:uid="{00000000-0005-0000-0000-0000A8190000}"/>
    <cellStyle name="Migliaia 24 3 3 2 5" xfId="6480" xr:uid="{00000000-0005-0000-0000-0000A9190000}"/>
    <cellStyle name="Migliaia 24 3 3 2 6" xfId="6481" xr:uid="{00000000-0005-0000-0000-0000AA190000}"/>
    <cellStyle name="Migliaia 24 3 3 3" xfId="6482" xr:uid="{00000000-0005-0000-0000-0000AB190000}"/>
    <cellStyle name="Migliaia 24 3 3 3 2" xfId="6483" xr:uid="{00000000-0005-0000-0000-0000AC190000}"/>
    <cellStyle name="Migliaia 24 3 3 3 2 2" xfId="6484" xr:uid="{00000000-0005-0000-0000-0000AD190000}"/>
    <cellStyle name="Migliaia 24 3 3 3 3" xfId="6485" xr:uid="{00000000-0005-0000-0000-0000AE190000}"/>
    <cellStyle name="Migliaia 24 3 3 4" xfId="6486" xr:uid="{00000000-0005-0000-0000-0000AF190000}"/>
    <cellStyle name="Migliaia 24 3 3 4 2" xfId="6487" xr:uid="{00000000-0005-0000-0000-0000B0190000}"/>
    <cellStyle name="Migliaia 24 3 3 5" xfId="6488" xr:uid="{00000000-0005-0000-0000-0000B1190000}"/>
    <cellStyle name="Migliaia 24 3 3 6" xfId="6489" xr:uid="{00000000-0005-0000-0000-0000B2190000}"/>
    <cellStyle name="Migliaia 24 3 3 7" xfId="6490" xr:uid="{00000000-0005-0000-0000-0000B3190000}"/>
    <cellStyle name="Migliaia 24 3 3 8" xfId="6491" xr:uid="{00000000-0005-0000-0000-0000B4190000}"/>
    <cellStyle name="Migliaia 24 3 4" xfId="6492" xr:uid="{00000000-0005-0000-0000-0000B5190000}"/>
    <cellStyle name="Migliaia 24 3 4 2" xfId="6493" xr:uid="{00000000-0005-0000-0000-0000B6190000}"/>
    <cellStyle name="Migliaia 24 3 4 2 2" xfId="6494" xr:uid="{00000000-0005-0000-0000-0000B7190000}"/>
    <cellStyle name="Migliaia 24 3 4 2 2 2" xfId="6495" xr:uid="{00000000-0005-0000-0000-0000B8190000}"/>
    <cellStyle name="Migliaia 24 3 4 2 3" xfId="6496" xr:uid="{00000000-0005-0000-0000-0000B9190000}"/>
    <cellStyle name="Migliaia 24 3 4 3" xfId="6497" xr:uid="{00000000-0005-0000-0000-0000BA190000}"/>
    <cellStyle name="Migliaia 24 3 4 3 2" xfId="6498" xr:uid="{00000000-0005-0000-0000-0000BB190000}"/>
    <cellStyle name="Migliaia 24 3 4 4" xfId="6499" xr:uid="{00000000-0005-0000-0000-0000BC190000}"/>
    <cellStyle name="Migliaia 24 3 4 5" xfId="6500" xr:uid="{00000000-0005-0000-0000-0000BD190000}"/>
    <cellStyle name="Migliaia 24 3 4 6" xfId="6501" xr:uid="{00000000-0005-0000-0000-0000BE190000}"/>
    <cellStyle name="Migliaia 24 3 5" xfId="6502" xr:uid="{00000000-0005-0000-0000-0000BF190000}"/>
    <cellStyle name="Migliaia 24 3 5 2" xfId="6503" xr:uid="{00000000-0005-0000-0000-0000C0190000}"/>
    <cellStyle name="Migliaia 24 3 5 2 2" xfId="6504" xr:uid="{00000000-0005-0000-0000-0000C1190000}"/>
    <cellStyle name="Migliaia 24 3 5 3" xfId="6505" xr:uid="{00000000-0005-0000-0000-0000C2190000}"/>
    <cellStyle name="Migliaia 24 3 6" xfId="6506" xr:uid="{00000000-0005-0000-0000-0000C3190000}"/>
    <cellStyle name="Migliaia 24 3 6 2" xfId="6507" xr:uid="{00000000-0005-0000-0000-0000C4190000}"/>
    <cellStyle name="Migliaia 24 3 7" xfId="6508" xr:uid="{00000000-0005-0000-0000-0000C5190000}"/>
    <cellStyle name="Migliaia 24 3 8" xfId="6509" xr:uid="{00000000-0005-0000-0000-0000C6190000}"/>
    <cellStyle name="Migliaia 24 3 9" xfId="6510" xr:uid="{00000000-0005-0000-0000-0000C7190000}"/>
    <cellStyle name="Migliaia 24 4" xfId="6511" xr:uid="{00000000-0005-0000-0000-0000C8190000}"/>
    <cellStyle name="Migliaia 24 4 10" xfId="18115" xr:uid="{00000000-0005-0000-0000-0000C9190000}"/>
    <cellStyle name="Migliaia 24 4 2" xfId="6512" xr:uid="{00000000-0005-0000-0000-0000CA190000}"/>
    <cellStyle name="Migliaia 24 4 2 2" xfId="6513" xr:uid="{00000000-0005-0000-0000-0000CB190000}"/>
    <cellStyle name="Migliaia 24 4 2 2 2" xfId="6514" xr:uid="{00000000-0005-0000-0000-0000CC190000}"/>
    <cellStyle name="Migliaia 24 4 2 2 2 2" xfId="6515" xr:uid="{00000000-0005-0000-0000-0000CD190000}"/>
    <cellStyle name="Migliaia 24 4 2 2 2 2 2" xfId="6516" xr:uid="{00000000-0005-0000-0000-0000CE190000}"/>
    <cellStyle name="Migliaia 24 4 2 2 2 3" xfId="6517" xr:uid="{00000000-0005-0000-0000-0000CF190000}"/>
    <cellStyle name="Migliaia 24 4 2 2 3" xfId="6518" xr:uid="{00000000-0005-0000-0000-0000D0190000}"/>
    <cellStyle name="Migliaia 24 4 2 2 3 2" xfId="6519" xr:uid="{00000000-0005-0000-0000-0000D1190000}"/>
    <cellStyle name="Migliaia 24 4 2 2 4" xfId="6520" xr:uid="{00000000-0005-0000-0000-0000D2190000}"/>
    <cellStyle name="Migliaia 24 4 2 2 5" xfId="6521" xr:uid="{00000000-0005-0000-0000-0000D3190000}"/>
    <cellStyle name="Migliaia 24 4 2 2 6" xfId="6522" xr:uid="{00000000-0005-0000-0000-0000D4190000}"/>
    <cellStyle name="Migliaia 24 4 2 3" xfId="6523" xr:uid="{00000000-0005-0000-0000-0000D5190000}"/>
    <cellStyle name="Migliaia 24 4 2 3 2" xfId="6524" xr:uid="{00000000-0005-0000-0000-0000D6190000}"/>
    <cellStyle name="Migliaia 24 4 2 3 2 2" xfId="6525" xr:uid="{00000000-0005-0000-0000-0000D7190000}"/>
    <cellStyle name="Migliaia 24 4 2 3 3" xfId="6526" xr:uid="{00000000-0005-0000-0000-0000D8190000}"/>
    <cellStyle name="Migliaia 24 4 2 4" xfId="6527" xr:uid="{00000000-0005-0000-0000-0000D9190000}"/>
    <cellStyle name="Migliaia 24 4 2 4 2" xfId="6528" xr:uid="{00000000-0005-0000-0000-0000DA190000}"/>
    <cellStyle name="Migliaia 24 4 2 5" xfId="6529" xr:uid="{00000000-0005-0000-0000-0000DB190000}"/>
    <cellStyle name="Migliaia 24 4 2 6" xfId="6530" xr:uid="{00000000-0005-0000-0000-0000DC190000}"/>
    <cellStyle name="Migliaia 24 4 2 7" xfId="6531" xr:uid="{00000000-0005-0000-0000-0000DD190000}"/>
    <cellStyle name="Migliaia 24 4 3" xfId="6532" xr:uid="{00000000-0005-0000-0000-0000DE190000}"/>
    <cellStyle name="Migliaia 24 4 3 2" xfId="6533" xr:uid="{00000000-0005-0000-0000-0000DF190000}"/>
    <cellStyle name="Migliaia 24 4 3 2 2" xfId="6534" xr:uid="{00000000-0005-0000-0000-0000E0190000}"/>
    <cellStyle name="Migliaia 24 4 3 2 2 2" xfId="6535" xr:uid="{00000000-0005-0000-0000-0000E1190000}"/>
    <cellStyle name="Migliaia 24 4 3 2 3" xfId="6536" xr:uid="{00000000-0005-0000-0000-0000E2190000}"/>
    <cellStyle name="Migliaia 24 4 3 3" xfId="6537" xr:uid="{00000000-0005-0000-0000-0000E3190000}"/>
    <cellStyle name="Migliaia 24 4 3 3 2" xfId="6538" xr:uid="{00000000-0005-0000-0000-0000E4190000}"/>
    <cellStyle name="Migliaia 24 4 3 4" xfId="6539" xr:uid="{00000000-0005-0000-0000-0000E5190000}"/>
    <cellStyle name="Migliaia 24 4 3 5" xfId="6540" xr:uid="{00000000-0005-0000-0000-0000E6190000}"/>
    <cellStyle name="Migliaia 24 4 3 6" xfId="6541" xr:uid="{00000000-0005-0000-0000-0000E7190000}"/>
    <cellStyle name="Migliaia 24 4 4" xfId="6542" xr:uid="{00000000-0005-0000-0000-0000E8190000}"/>
    <cellStyle name="Migliaia 24 4 4 2" xfId="6543" xr:uid="{00000000-0005-0000-0000-0000E9190000}"/>
    <cellStyle name="Migliaia 24 4 4 2 2" xfId="6544" xr:uid="{00000000-0005-0000-0000-0000EA190000}"/>
    <cellStyle name="Migliaia 24 4 4 3" xfId="6545" xr:uid="{00000000-0005-0000-0000-0000EB190000}"/>
    <cellStyle name="Migliaia 24 4 5" xfId="6546" xr:uid="{00000000-0005-0000-0000-0000EC190000}"/>
    <cellStyle name="Migliaia 24 4 5 2" xfId="6547" xr:uid="{00000000-0005-0000-0000-0000ED190000}"/>
    <cellStyle name="Migliaia 24 4 6" xfId="6548" xr:uid="{00000000-0005-0000-0000-0000EE190000}"/>
    <cellStyle name="Migliaia 24 4 7" xfId="6549" xr:uid="{00000000-0005-0000-0000-0000EF190000}"/>
    <cellStyle name="Migliaia 24 4 8" xfId="6550" xr:uid="{00000000-0005-0000-0000-0000F0190000}"/>
    <cellStyle name="Migliaia 24 4 9" xfId="6551" xr:uid="{00000000-0005-0000-0000-0000F1190000}"/>
    <cellStyle name="Migliaia 24 5" xfId="6552" xr:uid="{00000000-0005-0000-0000-0000F2190000}"/>
    <cellStyle name="Migliaia 24 5 2" xfId="6553" xr:uid="{00000000-0005-0000-0000-0000F3190000}"/>
    <cellStyle name="Migliaia 24 5 2 2" xfId="6554" xr:uid="{00000000-0005-0000-0000-0000F4190000}"/>
    <cellStyle name="Migliaia 24 5 2 2 2" xfId="6555" xr:uid="{00000000-0005-0000-0000-0000F5190000}"/>
    <cellStyle name="Migliaia 24 5 2 3" xfId="6556" xr:uid="{00000000-0005-0000-0000-0000F6190000}"/>
    <cellStyle name="Migliaia 24 5 3" xfId="6557" xr:uid="{00000000-0005-0000-0000-0000F7190000}"/>
    <cellStyle name="Migliaia 24 5 3 2" xfId="6558" xr:uid="{00000000-0005-0000-0000-0000F8190000}"/>
    <cellStyle name="Migliaia 24 5 4" xfId="6559" xr:uid="{00000000-0005-0000-0000-0000F9190000}"/>
    <cellStyle name="Migliaia 24 5 5" xfId="6560" xr:uid="{00000000-0005-0000-0000-0000FA190000}"/>
    <cellStyle name="Migliaia 24 5 6" xfId="6561" xr:uid="{00000000-0005-0000-0000-0000FB190000}"/>
    <cellStyle name="Migliaia 24 5 7" xfId="6562" xr:uid="{00000000-0005-0000-0000-0000FC190000}"/>
    <cellStyle name="Migliaia 24 5 8" xfId="18116" xr:uid="{00000000-0005-0000-0000-0000FD190000}"/>
    <cellStyle name="Migliaia 24 6" xfId="6563" xr:uid="{00000000-0005-0000-0000-0000FE190000}"/>
    <cellStyle name="Migliaia 24 6 2" xfId="6564" xr:uid="{00000000-0005-0000-0000-0000FF190000}"/>
    <cellStyle name="Migliaia 24 6 2 2" xfId="6565" xr:uid="{00000000-0005-0000-0000-0000001A0000}"/>
    <cellStyle name="Migliaia 24 6 3" xfId="6566" xr:uid="{00000000-0005-0000-0000-0000011A0000}"/>
    <cellStyle name="Migliaia 24 6 4" xfId="6567" xr:uid="{00000000-0005-0000-0000-0000021A0000}"/>
    <cellStyle name="Migliaia 24 6 5" xfId="6568" xr:uid="{00000000-0005-0000-0000-0000031A0000}"/>
    <cellStyle name="Migliaia 24 7" xfId="6569" xr:uid="{00000000-0005-0000-0000-0000041A0000}"/>
    <cellStyle name="Migliaia 24 7 2" xfId="6570" xr:uid="{00000000-0005-0000-0000-0000051A0000}"/>
    <cellStyle name="Migliaia 24 7 2 2" xfId="6571" xr:uid="{00000000-0005-0000-0000-0000061A0000}"/>
    <cellStyle name="Migliaia 24 7 3" xfId="6572" xr:uid="{00000000-0005-0000-0000-0000071A0000}"/>
    <cellStyle name="Migliaia 24 7 4" xfId="6573" xr:uid="{00000000-0005-0000-0000-0000081A0000}"/>
    <cellStyle name="Migliaia 24 7 5" xfId="6574" xr:uid="{00000000-0005-0000-0000-0000091A0000}"/>
    <cellStyle name="Migliaia 24 8" xfId="6575" xr:uid="{00000000-0005-0000-0000-00000A1A0000}"/>
    <cellStyle name="Migliaia 24 8 2" xfId="6576" xr:uid="{00000000-0005-0000-0000-00000B1A0000}"/>
    <cellStyle name="Migliaia 24 9" xfId="6577" xr:uid="{00000000-0005-0000-0000-00000C1A0000}"/>
    <cellStyle name="Migliaia 24 9 2" xfId="6578" xr:uid="{00000000-0005-0000-0000-00000D1A0000}"/>
    <cellStyle name="Migliaia 25" xfId="6579" xr:uid="{00000000-0005-0000-0000-00000E1A0000}"/>
    <cellStyle name="Migliaia 25 10" xfId="6580" xr:uid="{00000000-0005-0000-0000-00000F1A0000}"/>
    <cellStyle name="Migliaia 25 11" xfId="6581" xr:uid="{00000000-0005-0000-0000-0000101A0000}"/>
    <cellStyle name="Migliaia 25 12" xfId="6582" xr:uid="{00000000-0005-0000-0000-0000111A0000}"/>
    <cellStyle name="Migliaia 25 13" xfId="6583" xr:uid="{00000000-0005-0000-0000-0000121A0000}"/>
    <cellStyle name="Migliaia 25 14" xfId="6584" xr:uid="{00000000-0005-0000-0000-0000131A0000}"/>
    <cellStyle name="Migliaia 25 15" xfId="6585" xr:uid="{00000000-0005-0000-0000-0000141A0000}"/>
    <cellStyle name="Migliaia 25 16" xfId="6586" xr:uid="{00000000-0005-0000-0000-0000151A0000}"/>
    <cellStyle name="Migliaia 25 17" xfId="18117" xr:uid="{00000000-0005-0000-0000-0000161A0000}"/>
    <cellStyle name="Migliaia 25 2" xfId="6587" xr:uid="{00000000-0005-0000-0000-0000171A0000}"/>
    <cellStyle name="Migliaia 25 2 10" xfId="6588" xr:uid="{00000000-0005-0000-0000-0000181A0000}"/>
    <cellStyle name="Migliaia 25 2 11" xfId="6589" xr:uid="{00000000-0005-0000-0000-0000191A0000}"/>
    <cellStyle name="Migliaia 25 2 12" xfId="18118" xr:uid="{00000000-0005-0000-0000-00001A1A0000}"/>
    <cellStyle name="Migliaia 25 2 2" xfId="6590" xr:uid="{00000000-0005-0000-0000-00001B1A0000}"/>
    <cellStyle name="Migliaia 25 2 2 10" xfId="6591" xr:uid="{00000000-0005-0000-0000-00001C1A0000}"/>
    <cellStyle name="Migliaia 25 2 2 2" xfId="6592" xr:uid="{00000000-0005-0000-0000-00001D1A0000}"/>
    <cellStyle name="Migliaia 25 2 2 2 2" xfId="6593" xr:uid="{00000000-0005-0000-0000-00001E1A0000}"/>
    <cellStyle name="Migliaia 25 2 2 2 2 2" xfId="6594" xr:uid="{00000000-0005-0000-0000-00001F1A0000}"/>
    <cellStyle name="Migliaia 25 2 2 2 3" xfId="6595" xr:uid="{00000000-0005-0000-0000-0000201A0000}"/>
    <cellStyle name="Migliaia 25 2 2 3" xfId="6596" xr:uid="{00000000-0005-0000-0000-0000211A0000}"/>
    <cellStyle name="Migliaia 25 2 2 3 2" xfId="6597" xr:uid="{00000000-0005-0000-0000-0000221A0000}"/>
    <cellStyle name="Migliaia 25 2 2 4" xfId="6598" xr:uid="{00000000-0005-0000-0000-0000231A0000}"/>
    <cellStyle name="Migliaia 25 2 2 5" xfId="6599" xr:uid="{00000000-0005-0000-0000-0000241A0000}"/>
    <cellStyle name="Migliaia 25 2 2 6" xfId="6600" xr:uid="{00000000-0005-0000-0000-0000251A0000}"/>
    <cellStyle name="Migliaia 25 2 2 7" xfId="6601" xr:uid="{00000000-0005-0000-0000-0000261A0000}"/>
    <cellStyle name="Migliaia 25 2 2 8" xfId="6602" xr:uid="{00000000-0005-0000-0000-0000271A0000}"/>
    <cellStyle name="Migliaia 25 2 2 9" xfId="6603" xr:uid="{00000000-0005-0000-0000-0000281A0000}"/>
    <cellStyle name="Migliaia 25 2 3" xfId="6604" xr:uid="{00000000-0005-0000-0000-0000291A0000}"/>
    <cellStyle name="Migliaia 25 2 3 2" xfId="6605" xr:uid="{00000000-0005-0000-0000-00002A1A0000}"/>
    <cellStyle name="Migliaia 25 2 3 2 2" xfId="6606" xr:uid="{00000000-0005-0000-0000-00002B1A0000}"/>
    <cellStyle name="Migliaia 25 2 3 3" xfId="6607" xr:uid="{00000000-0005-0000-0000-00002C1A0000}"/>
    <cellStyle name="Migliaia 25 2 3 4" xfId="6608" xr:uid="{00000000-0005-0000-0000-00002D1A0000}"/>
    <cellStyle name="Migliaia 25 2 4" xfId="6609" xr:uid="{00000000-0005-0000-0000-00002E1A0000}"/>
    <cellStyle name="Migliaia 25 2 4 2" xfId="6610" xr:uid="{00000000-0005-0000-0000-00002F1A0000}"/>
    <cellStyle name="Migliaia 25 2 5" xfId="6611" xr:uid="{00000000-0005-0000-0000-0000301A0000}"/>
    <cellStyle name="Migliaia 25 2 6" xfId="6612" xr:uid="{00000000-0005-0000-0000-0000311A0000}"/>
    <cellStyle name="Migliaia 25 2 7" xfId="6613" xr:uid="{00000000-0005-0000-0000-0000321A0000}"/>
    <cellStyle name="Migliaia 25 2 8" xfId="6614" xr:uid="{00000000-0005-0000-0000-0000331A0000}"/>
    <cellStyle name="Migliaia 25 2 9" xfId="6615" xr:uid="{00000000-0005-0000-0000-0000341A0000}"/>
    <cellStyle name="Migliaia 25 3" xfId="6616" xr:uid="{00000000-0005-0000-0000-0000351A0000}"/>
    <cellStyle name="Migliaia 25 3 10" xfId="6617" xr:uid="{00000000-0005-0000-0000-0000361A0000}"/>
    <cellStyle name="Migliaia 25 3 11" xfId="6618" xr:uid="{00000000-0005-0000-0000-0000371A0000}"/>
    <cellStyle name="Migliaia 25 3 12" xfId="6619" xr:uid="{00000000-0005-0000-0000-0000381A0000}"/>
    <cellStyle name="Migliaia 25 3 13" xfId="6620" xr:uid="{00000000-0005-0000-0000-0000391A0000}"/>
    <cellStyle name="Migliaia 25 3 14" xfId="18119" xr:uid="{00000000-0005-0000-0000-00003A1A0000}"/>
    <cellStyle name="Migliaia 25 3 2" xfId="6621" xr:uid="{00000000-0005-0000-0000-00003B1A0000}"/>
    <cellStyle name="Migliaia 25 3 2 10" xfId="6622" xr:uid="{00000000-0005-0000-0000-00003C1A0000}"/>
    <cellStyle name="Migliaia 25 3 2 11" xfId="18120" xr:uid="{00000000-0005-0000-0000-00003D1A0000}"/>
    <cellStyle name="Migliaia 25 3 2 2" xfId="6623" xr:uid="{00000000-0005-0000-0000-00003E1A0000}"/>
    <cellStyle name="Migliaia 25 3 2 2 2" xfId="6624" xr:uid="{00000000-0005-0000-0000-00003F1A0000}"/>
    <cellStyle name="Migliaia 25 3 2 2 2 2" xfId="6625" xr:uid="{00000000-0005-0000-0000-0000401A0000}"/>
    <cellStyle name="Migliaia 25 3 2 2 3" xfId="6626" xr:uid="{00000000-0005-0000-0000-0000411A0000}"/>
    <cellStyle name="Migliaia 25 3 2 2 4" xfId="6627" xr:uid="{00000000-0005-0000-0000-0000421A0000}"/>
    <cellStyle name="Migliaia 25 3 2 3" xfId="6628" xr:uid="{00000000-0005-0000-0000-0000431A0000}"/>
    <cellStyle name="Migliaia 25 3 2 3 2" xfId="6629" xr:uid="{00000000-0005-0000-0000-0000441A0000}"/>
    <cellStyle name="Migliaia 25 3 2 4" xfId="6630" xr:uid="{00000000-0005-0000-0000-0000451A0000}"/>
    <cellStyle name="Migliaia 25 3 2 5" xfId="6631" xr:uid="{00000000-0005-0000-0000-0000461A0000}"/>
    <cellStyle name="Migliaia 25 3 2 6" xfId="6632" xr:uid="{00000000-0005-0000-0000-0000471A0000}"/>
    <cellStyle name="Migliaia 25 3 2 7" xfId="6633" xr:uid="{00000000-0005-0000-0000-0000481A0000}"/>
    <cellStyle name="Migliaia 25 3 2 8" xfId="6634" xr:uid="{00000000-0005-0000-0000-0000491A0000}"/>
    <cellStyle name="Migliaia 25 3 2 9" xfId="6635" xr:uid="{00000000-0005-0000-0000-00004A1A0000}"/>
    <cellStyle name="Migliaia 25 3 3" xfId="6636" xr:uid="{00000000-0005-0000-0000-00004B1A0000}"/>
    <cellStyle name="Migliaia 25 3 3 2" xfId="6637" xr:uid="{00000000-0005-0000-0000-00004C1A0000}"/>
    <cellStyle name="Migliaia 25 3 3 2 2" xfId="6638" xr:uid="{00000000-0005-0000-0000-00004D1A0000}"/>
    <cellStyle name="Migliaia 25 3 3 2 2 2" xfId="6639" xr:uid="{00000000-0005-0000-0000-00004E1A0000}"/>
    <cellStyle name="Migliaia 25 3 3 2 2 2 2" xfId="6640" xr:uid="{00000000-0005-0000-0000-00004F1A0000}"/>
    <cellStyle name="Migliaia 25 3 3 2 2 3" xfId="6641" xr:uid="{00000000-0005-0000-0000-0000501A0000}"/>
    <cellStyle name="Migliaia 25 3 3 2 3" xfId="6642" xr:uid="{00000000-0005-0000-0000-0000511A0000}"/>
    <cellStyle name="Migliaia 25 3 3 2 3 2" xfId="6643" xr:uid="{00000000-0005-0000-0000-0000521A0000}"/>
    <cellStyle name="Migliaia 25 3 3 2 4" xfId="6644" xr:uid="{00000000-0005-0000-0000-0000531A0000}"/>
    <cellStyle name="Migliaia 25 3 3 2 5" xfId="6645" xr:uid="{00000000-0005-0000-0000-0000541A0000}"/>
    <cellStyle name="Migliaia 25 3 3 2 6" xfId="6646" xr:uid="{00000000-0005-0000-0000-0000551A0000}"/>
    <cellStyle name="Migliaia 25 3 3 3" xfId="6647" xr:uid="{00000000-0005-0000-0000-0000561A0000}"/>
    <cellStyle name="Migliaia 25 3 3 3 2" xfId="6648" xr:uid="{00000000-0005-0000-0000-0000571A0000}"/>
    <cellStyle name="Migliaia 25 3 3 3 2 2" xfId="6649" xr:uid="{00000000-0005-0000-0000-0000581A0000}"/>
    <cellStyle name="Migliaia 25 3 3 3 3" xfId="6650" xr:uid="{00000000-0005-0000-0000-0000591A0000}"/>
    <cellStyle name="Migliaia 25 3 3 4" xfId="6651" xr:uid="{00000000-0005-0000-0000-00005A1A0000}"/>
    <cellStyle name="Migliaia 25 3 3 4 2" xfId="6652" xr:uid="{00000000-0005-0000-0000-00005B1A0000}"/>
    <cellStyle name="Migliaia 25 3 3 5" xfId="6653" xr:uid="{00000000-0005-0000-0000-00005C1A0000}"/>
    <cellStyle name="Migliaia 25 3 3 6" xfId="6654" xr:uid="{00000000-0005-0000-0000-00005D1A0000}"/>
    <cellStyle name="Migliaia 25 3 3 7" xfId="6655" xr:uid="{00000000-0005-0000-0000-00005E1A0000}"/>
    <cellStyle name="Migliaia 25 3 3 8" xfId="6656" xr:uid="{00000000-0005-0000-0000-00005F1A0000}"/>
    <cellStyle name="Migliaia 25 3 4" xfId="6657" xr:uid="{00000000-0005-0000-0000-0000601A0000}"/>
    <cellStyle name="Migliaia 25 3 4 2" xfId="6658" xr:uid="{00000000-0005-0000-0000-0000611A0000}"/>
    <cellStyle name="Migliaia 25 3 4 2 2" xfId="6659" xr:uid="{00000000-0005-0000-0000-0000621A0000}"/>
    <cellStyle name="Migliaia 25 3 4 2 2 2" xfId="6660" xr:uid="{00000000-0005-0000-0000-0000631A0000}"/>
    <cellStyle name="Migliaia 25 3 4 2 3" xfId="6661" xr:uid="{00000000-0005-0000-0000-0000641A0000}"/>
    <cellStyle name="Migliaia 25 3 4 3" xfId="6662" xr:uid="{00000000-0005-0000-0000-0000651A0000}"/>
    <cellStyle name="Migliaia 25 3 4 3 2" xfId="6663" xr:uid="{00000000-0005-0000-0000-0000661A0000}"/>
    <cellStyle name="Migliaia 25 3 4 4" xfId="6664" xr:uid="{00000000-0005-0000-0000-0000671A0000}"/>
    <cellStyle name="Migliaia 25 3 4 5" xfId="6665" xr:uid="{00000000-0005-0000-0000-0000681A0000}"/>
    <cellStyle name="Migliaia 25 3 4 6" xfId="6666" xr:uid="{00000000-0005-0000-0000-0000691A0000}"/>
    <cellStyle name="Migliaia 25 3 5" xfId="6667" xr:uid="{00000000-0005-0000-0000-00006A1A0000}"/>
    <cellStyle name="Migliaia 25 3 5 2" xfId="6668" xr:uid="{00000000-0005-0000-0000-00006B1A0000}"/>
    <cellStyle name="Migliaia 25 3 5 2 2" xfId="6669" xr:uid="{00000000-0005-0000-0000-00006C1A0000}"/>
    <cellStyle name="Migliaia 25 3 5 3" xfId="6670" xr:uid="{00000000-0005-0000-0000-00006D1A0000}"/>
    <cellStyle name="Migliaia 25 3 6" xfId="6671" xr:uid="{00000000-0005-0000-0000-00006E1A0000}"/>
    <cellStyle name="Migliaia 25 3 6 2" xfId="6672" xr:uid="{00000000-0005-0000-0000-00006F1A0000}"/>
    <cellStyle name="Migliaia 25 3 7" xfId="6673" xr:uid="{00000000-0005-0000-0000-0000701A0000}"/>
    <cellStyle name="Migliaia 25 3 8" xfId="6674" xr:uid="{00000000-0005-0000-0000-0000711A0000}"/>
    <cellStyle name="Migliaia 25 3 9" xfId="6675" xr:uid="{00000000-0005-0000-0000-0000721A0000}"/>
    <cellStyle name="Migliaia 25 4" xfId="6676" xr:uid="{00000000-0005-0000-0000-0000731A0000}"/>
    <cellStyle name="Migliaia 25 4 10" xfId="18121" xr:uid="{00000000-0005-0000-0000-0000741A0000}"/>
    <cellStyle name="Migliaia 25 4 2" xfId="6677" xr:uid="{00000000-0005-0000-0000-0000751A0000}"/>
    <cellStyle name="Migliaia 25 4 2 2" xfId="6678" xr:uid="{00000000-0005-0000-0000-0000761A0000}"/>
    <cellStyle name="Migliaia 25 4 2 2 2" xfId="6679" xr:uid="{00000000-0005-0000-0000-0000771A0000}"/>
    <cellStyle name="Migliaia 25 4 2 2 2 2" xfId="6680" xr:uid="{00000000-0005-0000-0000-0000781A0000}"/>
    <cellStyle name="Migliaia 25 4 2 2 2 2 2" xfId="6681" xr:uid="{00000000-0005-0000-0000-0000791A0000}"/>
    <cellStyle name="Migliaia 25 4 2 2 2 3" xfId="6682" xr:uid="{00000000-0005-0000-0000-00007A1A0000}"/>
    <cellStyle name="Migliaia 25 4 2 2 3" xfId="6683" xr:uid="{00000000-0005-0000-0000-00007B1A0000}"/>
    <cellStyle name="Migliaia 25 4 2 2 3 2" xfId="6684" xr:uid="{00000000-0005-0000-0000-00007C1A0000}"/>
    <cellStyle name="Migliaia 25 4 2 2 4" xfId="6685" xr:uid="{00000000-0005-0000-0000-00007D1A0000}"/>
    <cellStyle name="Migliaia 25 4 2 2 5" xfId="6686" xr:uid="{00000000-0005-0000-0000-00007E1A0000}"/>
    <cellStyle name="Migliaia 25 4 2 2 6" xfId="6687" xr:uid="{00000000-0005-0000-0000-00007F1A0000}"/>
    <cellStyle name="Migliaia 25 4 2 3" xfId="6688" xr:uid="{00000000-0005-0000-0000-0000801A0000}"/>
    <cellStyle name="Migliaia 25 4 2 3 2" xfId="6689" xr:uid="{00000000-0005-0000-0000-0000811A0000}"/>
    <cellStyle name="Migliaia 25 4 2 3 2 2" xfId="6690" xr:uid="{00000000-0005-0000-0000-0000821A0000}"/>
    <cellStyle name="Migliaia 25 4 2 3 3" xfId="6691" xr:uid="{00000000-0005-0000-0000-0000831A0000}"/>
    <cellStyle name="Migliaia 25 4 2 4" xfId="6692" xr:uid="{00000000-0005-0000-0000-0000841A0000}"/>
    <cellStyle name="Migliaia 25 4 2 4 2" xfId="6693" xr:uid="{00000000-0005-0000-0000-0000851A0000}"/>
    <cellStyle name="Migliaia 25 4 2 5" xfId="6694" xr:uid="{00000000-0005-0000-0000-0000861A0000}"/>
    <cellStyle name="Migliaia 25 4 2 6" xfId="6695" xr:uid="{00000000-0005-0000-0000-0000871A0000}"/>
    <cellStyle name="Migliaia 25 4 2 7" xfId="6696" xr:uid="{00000000-0005-0000-0000-0000881A0000}"/>
    <cellStyle name="Migliaia 25 4 3" xfId="6697" xr:uid="{00000000-0005-0000-0000-0000891A0000}"/>
    <cellStyle name="Migliaia 25 4 3 2" xfId="6698" xr:uid="{00000000-0005-0000-0000-00008A1A0000}"/>
    <cellStyle name="Migliaia 25 4 3 2 2" xfId="6699" xr:uid="{00000000-0005-0000-0000-00008B1A0000}"/>
    <cellStyle name="Migliaia 25 4 3 2 2 2" xfId="6700" xr:uid="{00000000-0005-0000-0000-00008C1A0000}"/>
    <cellStyle name="Migliaia 25 4 3 2 3" xfId="6701" xr:uid="{00000000-0005-0000-0000-00008D1A0000}"/>
    <cellStyle name="Migliaia 25 4 3 3" xfId="6702" xr:uid="{00000000-0005-0000-0000-00008E1A0000}"/>
    <cellStyle name="Migliaia 25 4 3 3 2" xfId="6703" xr:uid="{00000000-0005-0000-0000-00008F1A0000}"/>
    <cellStyle name="Migliaia 25 4 3 4" xfId="6704" xr:uid="{00000000-0005-0000-0000-0000901A0000}"/>
    <cellStyle name="Migliaia 25 4 3 5" xfId="6705" xr:uid="{00000000-0005-0000-0000-0000911A0000}"/>
    <cellStyle name="Migliaia 25 4 3 6" xfId="6706" xr:uid="{00000000-0005-0000-0000-0000921A0000}"/>
    <cellStyle name="Migliaia 25 4 4" xfId="6707" xr:uid="{00000000-0005-0000-0000-0000931A0000}"/>
    <cellStyle name="Migliaia 25 4 4 2" xfId="6708" xr:uid="{00000000-0005-0000-0000-0000941A0000}"/>
    <cellStyle name="Migliaia 25 4 4 2 2" xfId="6709" xr:uid="{00000000-0005-0000-0000-0000951A0000}"/>
    <cellStyle name="Migliaia 25 4 4 3" xfId="6710" xr:uid="{00000000-0005-0000-0000-0000961A0000}"/>
    <cellStyle name="Migliaia 25 4 5" xfId="6711" xr:uid="{00000000-0005-0000-0000-0000971A0000}"/>
    <cellStyle name="Migliaia 25 4 5 2" xfId="6712" xr:uid="{00000000-0005-0000-0000-0000981A0000}"/>
    <cellStyle name="Migliaia 25 4 6" xfId="6713" xr:uid="{00000000-0005-0000-0000-0000991A0000}"/>
    <cellStyle name="Migliaia 25 4 7" xfId="6714" xr:uid="{00000000-0005-0000-0000-00009A1A0000}"/>
    <cellStyle name="Migliaia 25 4 8" xfId="6715" xr:uid="{00000000-0005-0000-0000-00009B1A0000}"/>
    <cellStyle name="Migliaia 25 4 9" xfId="6716" xr:uid="{00000000-0005-0000-0000-00009C1A0000}"/>
    <cellStyle name="Migliaia 25 5" xfId="6717" xr:uid="{00000000-0005-0000-0000-00009D1A0000}"/>
    <cellStyle name="Migliaia 25 5 2" xfId="6718" xr:uid="{00000000-0005-0000-0000-00009E1A0000}"/>
    <cellStyle name="Migliaia 25 5 2 2" xfId="6719" xr:uid="{00000000-0005-0000-0000-00009F1A0000}"/>
    <cellStyle name="Migliaia 25 5 2 2 2" xfId="6720" xr:uid="{00000000-0005-0000-0000-0000A01A0000}"/>
    <cellStyle name="Migliaia 25 5 2 3" xfId="6721" xr:uid="{00000000-0005-0000-0000-0000A11A0000}"/>
    <cellStyle name="Migliaia 25 5 3" xfId="6722" xr:uid="{00000000-0005-0000-0000-0000A21A0000}"/>
    <cellStyle name="Migliaia 25 5 3 2" xfId="6723" xr:uid="{00000000-0005-0000-0000-0000A31A0000}"/>
    <cellStyle name="Migliaia 25 5 4" xfId="6724" xr:uid="{00000000-0005-0000-0000-0000A41A0000}"/>
    <cellStyle name="Migliaia 25 5 5" xfId="6725" xr:uid="{00000000-0005-0000-0000-0000A51A0000}"/>
    <cellStyle name="Migliaia 25 5 6" xfId="6726" xr:uid="{00000000-0005-0000-0000-0000A61A0000}"/>
    <cellStyle name="Migliaia 25 5 7" xfId="6727" xr:uid="{00000000-0005-0000-0000-0000A71A0000}"/>
    <cellStyle name="Migliaia 25 5 8" xfId="18122" xr:uid="{00000000-0005-0000-0000-0000A81A0000}"/>
    <cellStyle name="Migliaia 25 6" xfId="6728" xr:uid="{00000000-0005-0000-0000-0000A91A0000}"/>
    <cellStyle name="Migliaia 25 6 2" xfId="6729" xr:uid="{00000000-0005-0000-0000-0000AA1A0000}"/>
    <cellStyle name="Migliaia 25 6 2 2" xfId="6730" xr:uid="{00000000-0005-0000-0000-0000AB1A0000}"/>
    <cellStyle name="Migliaia 25 6 3" xfId="6731" xr:uid="{00000000-0005-0000-0000-0000AC1A0000}"/>
    <cellStyle name="Migliaia 25 6 4" xfId="6732" xr:uid="{00000000-0005-0000-0000-0000AD1A0000}"/>
    <cellStyle name="Migliaia 25 6 5" xfId="6733" xr:uid="{00000000-0005-0000-0000-0000AE1A0000}"/>
    <cellStyle name="Migliaia 25 7" xfId="6734" xr:uid="{00000000-0005-0000-0000-0000AF1A0000}"/>
    <cellStyle name="Migliaia 25 7 2" xfId="6735" xr:uid="{00000000-0005-0000-0000-0000B01A0000}"/>
    <cellStyle name="Migliaia 25 7 2 2" xfId="6736" xr:uid="{00000000-0005-0000-0000-0000B11A0000}"/>
    <cellStyle name="Migliaia 25 7 3" xfId="6737" xr:uid="{00000000-0005-0000-0000-0000B21A0000}"/>
    <cellStyle name="Migliaia 25 7 4" xfId="6738" xr:uid="{00000000-0005-0000-0000-0000B31A0000}"/>
    <cellStyle name="Migliaia 25 7 5" xfId="6739" xr:uid="{00000000-0005-0000-0000-0000B41A0000}"/>
    <cellStyle name="Migliaia 25 8" xfId="6740" xr:uid="{00000000-0005-0000-0000-0000B51A0000}"/>
    <cellStyle name="Migliaia 25 8 2" xfId="6741" xr:uid="{00000000-0005-0000-0000-0000B61A0000}"/>
    <cellStyle name="Migliaia 25 9" xfId="6742" xr:uid="{00000000-0005-0000-0000-0000B71A0000}"/>
    <cellStyle name="Migliaia 25 9 2" xfId="6743" xr:uid="{00000000-0005-0000-0000-0000B81A0000}"/>
    <cellStyle name="Migliaia 26" xfId="6744" xr:uid="{00000000-0005-0000-0000-0000B91A0000}"/>
    <cellStyle name="Migliaia 26 10" xfId="6745" xr:uid="{00000000-0005-0000-0000-0000BA1A0000}"/>
    <cellStyle name="Migliaia 26 11" xfId="6746" xr:uid="{00000000-0005-0000-0000-0000BB1A0000}"/>
    <cellStyle name="Migliaia 26 12" xfId="6747" xr:uid="{00000000-0005-0000-0000-0000BC1A0000}"/>
    <cellStyle name="Migliaia 26 13" xfId="6748" xr:uid="{00000000-0005-0000-0000-0000BD1A0000}"/>
    <cellStyle name="Migliaia 26 14" xfId="6749" xr:uid="{00000000-0005-0000-0000-0000BE1A0000}"/>
    <cellStyle name="Migliaia 26 15" xfId="6750" xr:uid="{00000000-0005-0000-0000-0000BF1A0000}"/>
    <cellStyle name="Migliaia 26 16" xfId="6751" xr:uid="{00000000-0005-0000-0000-0000C01A0000}"/>
    <cellStyle name="Migliaia 26 17" xfId="18123" xr:uid="{00000000-0005-0000-0000-0000C11A0000}"/>
    <cellStyle name="Migliaia 26 2" xfId="6752" xr:uid="{00000000-0005-0000-0000-0000C21A0000}"/>
    <cellStyle name="Migliaia 26 2 10" xfId="6753" xr:uid="{00000000-0005-0000-0000-0000C31A0000}"/>
    <cellStyle name="Migliaia 26 2 11" xfId="6754" xr:uid="{00000000-0005-0000-0000-0000C41A0000}"/>
    <cellStyle name="Migliaia 26 2 12" xfId="18124" xr:uid="{00000000-0005-0000-0000-0000C51A0000}"/>
    <cellStyle name="Migliaia 26 2 2" xfId="6755" xr:uid="{00000000-0005-0000-0000-0000C61A0000}"/>
    <cellStyle name="Migliaia 26 2 2 10" xfId="6756" xr:uid="{00000000-0005-0000-0000-0000C71A0000}"/>
    <cellStyle name="Migliaia 26 2 2 2" xfId="6757" xr:uid="{00000000-0005-0000-0000-0000C81A0000}"/>
    <cellStyle name="Migliaia 26 2 2 2 2" xfId="6758" xr:uid="{00000000-0005-0000-0000-0000C91A0000}"/>
    <cellStyle name="Migliaia 26 2 2 2 2 2" xfId="6759" xr:uid="{00000000-0005-0000-0000-0000CA1A0000}"/>
    <cellStyle name="Migliaia 26 2 2 2 3" xfId="6760" xr:uid="{00000000-0005-0000-0000-0000CB1A0000}"/>
    <cellStyle name="Migliaia 26 2 2 3" xfId="6761" xr:uid="{00000000-0005-0000-0000-0000CC1A0000}"/>
    <cellStyle name="Migliaia 26 2 2 3 2" xfId="6762" xr:uid="{00000000-0005-0000-0000-0000CD1A0000}"/>
    <cellStyle name="Migliaia 26 2 2 4" xfId="6763" xr:uid="{00000000-0005-0000-0000-0000CE1A0000}"/>
    <cellStyle name="Migliaia 26 2 2 5" xfId="6764" xr:uid="{00000000-0005-0000-0000-0000CF1A0000}"/>
    <cellStyle name="Migliaia 26 2 2 6" xfId="6765" xr:uid="{00000000-0005-0000-0000-0000D01A0000}"/>
    <cellStyle name="Migliaia 26 2 2 7" xfId="6766" xr:uid="{00000000-0005-0000-0000-0000D11A0000}"/>
    <cellStyle name="Migliaia 26 2 2 8" xfId="6767" xr:uid="{00000000-0005-0000-0000-0000D21A0000}"/>
    <cellStyle name="Migliaia 26 2 2 9" xfId="6768" xr:uid="{00000000-0005-0000-0000-0000D31A0000}"/>
    <cellStyle name="Migliaia 26 2 3" xfId="6769" xr:uid="{00000000-0005-0000-0000-0000D41A0000}"/>
    <cellStyle name="Migliaia 26 2 3 2" xfId="6770" xr:uid="{00000000-0005-0000-0000-0000D51A0000}"/>
    <cellStyle name="Migliaia 26 2 3 2 2" xfId="6771" xr:uid="{00000000-0005-0000-0000-0000D61A0000}"/>
    <cellStyle name="Migliaia 26 2 3 3" xfId="6772" xr:uid="{00000000-0005-0000-0000-0000D71A0000}"/>
    <cellStyle name="Migliaia 26 2 3 4" xfId="6773" xr:uid="{00000000-0005-0000-0000-0000D81A0000}"/>
    <cellStyle name="Migliaia 26 2 4" xfId="6774" xr:uid="{00000000-0005-0000-0000-0000D91A0000}"/>
    <cellStyle name="Migliaia 26 2 4 2" xfId="6775" xr:uid="{00000000-0005-0000-0000-0000DA1A0000}"/>
    <cellStyle name="Migliaia 26 2 5" xfId="6776" xr:uid="{00000000-0005-0000-0000-0000DB1A0000}"/>
    <cellStyle name="Migliaia 26 2 6" xfId="6777" xr:uid="{00000000-0005-0000-0000-0000DC1A0000}"/>
    <cellStyle name="Migliaia 26 2 7" xfId="6778" xr:uid="{00000000-0005-0000-0000-0000DD1A0000}"/>
    <cellStyle name="Migliaia 26 2 8" xfId="6779" xr:uid="{00000000-0005-0000-0000-0000DE1A0000}"/>
    <cellStyle name="Migliaia 26 2 9" xfId="6780" xr:uid="{00000000-0005-0000-0000-0000DF1A0000}"/>
    <cellStyle name="Migliaia 26 3" xfId="6781" xr:uid="{00000000-0005-0000-0000-0000E01A0000}"/>
    <cellStyle name="Migliaia 26 3 10" xfId="6782" xr:uid="{00000000-0005-0000-0000-0000E11A0000}"/>
    <cellStyle name="Migliaia 26 3 11" xfId="6783" xr:uid="{00000000-0005-0000-0000-0000E21A0000}"/>
    <cellStyle name="Migliaia 26 3 12" xfId="6784" xr:uid="{00000000-0005-0000-0000-0000E31A0000}"/>
    <cellStyle name="Migliaia 26 3 13" xfId="6785" xr:uid="{00000000-0005-0000-0000-0000E41A0000}"/>
    <cellStyle name="Migliaia 26 3 14" xfId="18125" xr:uid="{00000000-0005-0000-0000-0000E51A0000}"/>
    <cellStyle name="Migliaia 26 3 2" xfId="6786" xr:uid="{00000000-0005-0000-0000-0000E61A0000}"/>
    <cellStyle name="Migliaia 26 3 2 10" xfId="6787" xr:uid="{00000000-0005-0000-0000-0000E71A0000}"/>
    <cellStyle name="Migliaia 26 3 2 11" xfId="18126" xr:uid="{00000000-0005-0000-0000-0000E81A0000}"/>
    <cellStyle name="Migliaia 26 3 2 2" xfId="6788" xr:uid="{00000000-0005-0000-0000-0000E91A0000}"/>
    <cellStyle name="Migliaia 26 3 2 2 2" xfId="6789" xr:uid="{00000000-0005-0000-0000-0000EA1A0000}"/>
    <cellStyle name="Migliaia 26 3 2 2 2 2" xfId="6790" xr:uid="{00000000-0005-0000-0000-0000EB1A0000}"/>
    <cellStyle name="Migliaia 26 3 2 2 3" xfId="6791" xr:uid="{00000000-0005-0000-0000-0000EC1A0000}"/>
    <cellStyle name="Migliaia 26 3 2 2 4" xfId="6792" xr:uid="{00000000-0005-0000-0000-0000ED1A0000}"/>
    <cellStyle name="Migliaia 26 3 2 3" xfId="6793" xr:uid="{00000000-0005-0000-0000-0000EE1A0000}"/>
    <cellStyle name="Migliaia 26 3 2 3 2" xfId="6794" xr:uid="{00000000-0005-0000-0000-0000EF1A0000}"/>
    <cellStyle name="Migliaia 26 3 2 4" xfId="6795" xr:uid="{00000000-0005-0000-0000-0000F01A0000}"/>
    <cellStyle name="Migliaia 26 3 2 5" xfId="6796" xr:uid="{00000000-0005-0000-0000-0000F11A0000}"/>
    <cellStyle name="Migliaia 26 3 2 6" xfId="6797" xr:uid="{00000000-0005-0000-0000-0000F21A0000}"/>
    <cellStyle name="Migliaia 26 3 2 7" xfId="6798" xr:uid="{00000000-0005-0000-0000-0000F31A0000}"/>
    <cellStyle name="Migliaia 26 3 2 8" xfId="6799" xr:uid="{00000000-0005-0000-0000-0000F41A0000}"/>
    <cellStyle name="Migliaia 26 3 2 9" xfId="6800" xr:uid="{00000000-0005-0000-0000-0000F51A0000}"/>
    <cellStyle name="Migliaia 26 3 3" xfId="6801" xr:uid="{00000000-0005-0000-0000-0000F61A0000}"/>
    <cellStyle name="Migliaia 26 3 3 2" xfId="6802" xr:uid="{00000000-0005-0000-0000-0000F71A0000}"/>
    <cellStyle name="Migliaia 26 3 3 2 2" xfId="6803" xr:uid="{00000000-0005-0000-0000-0000F81A0000}"/>
    <cellStyle name="Migliaia 26 3 3 2 2 2" xfId="6804" xr:uid="{00000000-0005-0000-0000-0000F91A0000}"/>
    <cellStyle name="Migliaia 26 3 3 2 2 2 2" xfId="6805" xr:uid="{00000000-0005-0000-0000-0000FA1A0000}"/>
    <cellStyle name="Migliaia 26 3 3 2 2 3" xfId="6806" xr:uid="{00000000-0005-0000-0000-0000FB1A0000}"/>
    <cellStyle name="Migliaia 26 3 3 2 3" xfId="6807" xr:uid="{00000000-0005-0000-0000-0000FC1A0000}"/>
    <cellStyle name="Migliaia 26 3 3 2 3 2" xfId="6808" xr:uid="{00000000-0005-0000-0000-0000FD1A0000}"/>
    <cellStyle name="Migliaia 26 3 3 2 4" xfId="6809" xr:uid="{00000000-0005-0000-0000-0000FE1A0000}"/>
    <cellStyle name="Migliaia 26 3 3 2 5" xfId="6810" xr:uid="{00000000-0005-0000-0000-0000FF1A0000}"/>
    <cellStyle name="Migliaia 26 3 3 2 6" xfId="6811" xr:uid="{00000000-0005-0000-0000-0000001B0000}"/>
    <cellStyle name="Migliaia 26 3 3 3" xfId="6812" xr:uid="{00000000-0005-0000-0000-0000011B0000}"/>
    <cellStyle name="Migliaia 26 3 3 3 2" xfId="6813" xr:uid="{00000000-0005-0000-0000-0000021B0000}"/>
    <cellStyle name="Migliaia 26 3 3 3 2 2" xfId="6814" xr:uid="{00000000-0005-0000-0000-0000031B0000}"/>
    <cellStyle name="Migliaia 26 3 3 3 3" xfId="6815" xr:uid="{00000000-0005-0000-0000-0000041B0000}"/>
    <cellStyle name="Migliaia 26 3 3 4" xfId="6816" xr:uid="{00000000-0005-0000-0000-0000051B0000}"/>
    <cellStyle name="Migliaia 26 3 3 4 2" xfId="6817" xr:uid="{00000000-0005-0000-0000-0000061B0000}"/>
    <cellStyle name="Migliaia 26 3 3 5" xfId="6818" xr:uid="{00000000-0005-0000-0000-0000071B0000}"/>
    <cellStyle name="Migliaia 26 3 3 6" xfId="6819" xr:uid="{00000000-0005-0000-0000-0000081B0000}"/>
    <cellStyle name="Migliaia 26 3 3 7" xfId="6820" xr:uid="{00000000-0005-0000-0000-0000091B0000}"/>
    <cellStyle name="Migliaia 26 3 3 8" xfId="6821" xr:uid="{00000000-0005-0000-0000-00000A1B0000}"/>
    <cellStyle name="Migliaia 26 3 4" xfId="6822" xr:uid="{00000000-0005-0000-0000-00000B1B0000}"/>
    <cellStyle name="Migliaia 26 3 4 2" xfId="6823" xr:uid="{00000000-0005-0000-0000-00000C1B0000}"/>
    <cellStyle name="Migliaia 26 3 4 2 2" xfId="6824" xr:uid="{00000000-0005-0000-0000-00000D1B0000}"/>
    <cellStyle name="Migliaia 26 3 4 2 2 2" xfId="6825" xr:uid="{00000000-0005-0000-0000-00000E1B0000}"/>
    <cellStyle name="Migliaia 26 3 4 2 3" xfId="6826" xr:uid="{00000000-0005-0000-0000-00000F1B0000}"/>
    <cellStyle name="Migliaia 26 3 4 3" xfId="6827" xr:uid="{00000000-0005-0000-0000-0000101B0000}"/>
    <cellStyle name="Migliaia 26 3 4 3 2" xfId="6828" xr:uid="{00000000-0005-0000-0000-0000111B0000}"/>
    <cellStyle name="Migliaia 26 3 4 4" xfId="6829" xr:uid="{00000000-0005-0000-0000-0000121B0000}"/>
    <cellStyle name="Migliaia 26 3 4 5" xfId="6830" xr:uid="{00000000-0005-0000-0000-0000131B0000}"/>
    <cellStyle name="Migliaia 26 3 4 6" xfId="6831" xr:uid="{00000000-0005-0000-0000-0000141B0000}"/>
    <cellStyle name="Migliaia 26 3 5" xfId="6832" xr:uid="{00000000-0005-0000-0000-0000151B0000}"/>
    <cellStyle name="Migliaia 26 3 5 2" xfId="6833" xr:uid="{00000000-0005-0000-0000-0000161B0000}"/>
    <cellStyle name="Migliaia 26 3 5 2 2" xfId="6834" xr:uid="{00000000-0005-0000-0000-0000171B0000}"/>
    <cellStyle name="Migliaia 26 3 5 3" xfId="6835" xr:uid="{00000000-0005-0000-0000-0000181B0000}"/>
    <cellStyle name="Migliaia 26 3 6" xfId="6836" xr:uid="{00000000-0005-0000-0000-0000191B0000}"/>
    <cellStyle name="Migliaia 26 3 6 2" xfId="6837" xr:uid="{00000000-0005-0000-0000-00001A1B0000}"/>
    <cellStyle name="Migliaia 26 3 7" xfId="6838" xr:uid="{00000000-0005-0000-0000-00001B1B0000}"/>
    <cellStyle name="Migliaia 26 3 8" xfId="6839" xr:uid="{00000000-0005-0000-0000-00001C1B0000}"/>
    <cellStyle name="Migliaia 26 3 9" xfId="6840" xr:uid="{00000000-0005-0000-0000-00001D1B0000}"/>
    <cellStyle name="Migliaia 26 4" xfId="6841" xr:uid="{00000000-0005-0000-0000-00001E1B0000}"/>
    <cellStyle name="Migliaia 26 4 10" xfId="18127" xr:uid="{00000000-0005-0000-0000-00001F1B0000}"/>
    <cellStyle name="Migliaia 26 4 2" xfId="6842" xr:uid="{00000000-0005-0000-0000-0000201B0000}"/>
    <cellStyle name="Migliaia 26 4 2 2" xfId="6843" xr:uid="{00000000-0005-0000-0000-0000211B0000}"/>
    <cellStyle name="Migliaia 26 4 2 2 2" xfId="6844" xr:uid="{00000000-0005-0000-0000-0000221B0000}"/>
    <cellStyle name="Migliaia 26 4 2 2 2 2" xfId="6845" xr:uid="{00000000-0005-0000-0000-0000231B0000}"/>
    <cellStyle name="Migliaia 26 4 2 2 2 2 2" xfId="6846" xr:uid="{00000000-0005-0000-0000-0000241B0000}"/>
    <cellStyle name="Migliaia 26 4 2 2 2 3" xfId="6847" xr:uid="{00000000-0005-0000-0000-0000251B0000}"/>
    <cellStyle name="Migliaia 26 4 2 2 3" xfId="6848" xr:uid="{00000000-0005-0000-0000-0000261B0000}"/>
    <cellStyle name="Migliaia 26 4 2 2 3 2" xfId="6849" xr:uid="{00000000-0005-0000-0000-0000271B0000}"/>
    <cellStyle name="Migliaia 26 4 2 2 4" xfId="6850" xr:uid="{00000000-0005-0000-0000-0000281B0000}"/>
    <cellStyle name="Migliaia 26 4 2 2 5" xfId="6851" xr:uid="{00000000-0005-0000-0000-0000291B0000}"/>
    <cellStyle name="Migliaia 26 4 2 2 6" xfId="6852" xr:uid="{00000000-0005-0000-0000-00002A1B0000}"/>
    <cellStyle name="Migliaia 26 4 2 3" xfId="6853" xr:uid="{00000000-0005-0000-0000-00002B1B0000}"/>
    <cellStyle name="Migliaia 26 4 2 3 2" xfId="6854" xr:uid="{00000000-0005-0000-0000-00002C1B0000}"/>
    <cellStyle name="Migliaia 26 4 2 3 2 2" xfId="6855" xr:uid="{00000000-0005-0000-0000-00002D1B0000}"/>
    <cellStyle name="Migliaia 26 4 2 3 3" xfId="6856" xr:uid="{00000000-0005-0000-0000-00002E1B0000}"/>
    <cellStyle name="Migliaia 26 4 2 4" xfId="6857" xr:uid="{00000000-0005-0000-0000-00002F1B0000}"/>
    <cellStyle name="Migliaia 26 4 2 4 2" xfId="6858" xr:uid="{00000000-0005-0000-0000-0000301B0000}"/>
    <cellStyle name="Migliaia 26 4 2 5" xfId="6859" xr:uid="{00000000-0005-0000-0000-0000311B0000}"/>
    <cellStyle name="Migliaia 26 4 2 6" xfId="6860" xr:uid="{00000000-0005-0000-0000-0000321B0000}"/>
    <cellStyle name="Migliaia 26 4 2 7" xfId="6861" xr:uid="{00000000-0005-0000-0000-0000331B0000}"/>
    <cellStyle name="Migliaia 26 4 3" xfId="6862" xr:uid="{00000000-0005-0000-0000-0000341B0000}"/>
    <cellStyle name="Migliaia 26 4 3 2" xfId="6863" xr:uid="{00000000-0005-0000-0000-0000351B0000}"/>
    <cellStyle name="Migliaia 26 4 3 2 2" xfId="6864" xr:uid="{00000000-0005-0000-0000-0000361B0000}"/>
    <cellStyle name="Migliaia 26 4 3 2 2 2" xfId="6865" xr:uid="{00000000-0005-0000-0000-0000371B0000}"/>
    <cellStyle name="Migliaia 26 4 3 2 3" xfId="6866" xr:uid="{00000000-0005-0000-0000-0000381B0000}"/>
    <cellStyle name="Migliaia 26 4 3 3" xfId="6867" xr:uid="{00000000-0005-0000-0000-0000391B0000}"/>
    <cellStyle name="Migliaia 26 4 3 3 2" xfId="6868" xr:uid="{00000000-0005-0000-0000-00003A1B0000}"/>
    <cellStyle name="Migliaia 26 4 3 4" xfId="6869" xr:uid="{00000000-0005-0000-0000-00003B1B0000}"/>
    <cellStyle name="Migliaia 26 4 3 5" xfId="6870" xr:uid="{00000000-0005-0000-0000-00003C1B0000}"/>
    <cellStyle name="Migliaia 26 4 3 6" xfId="6871" xr:uid="{00000000-0005-0000-0000-00003D1B0000}"/>
    <cellStyle name="Migliaia 26 4 4" xfId="6872" xr:uid="{00000000-0005-0000-0000-00003E1B0000}"/>
    <cellStyle name="Migliaia 26 4 4 2" xfId="6873" xr:uid="{00000000-0005-0000-0000-00003F1B0000}"/>
    <cellStyle name="Migliaia 26 4 4 2 2" xfId="6874" xr:uid="{00000000-0005-0000-0000-0000401B0000}"/>
    <cellStyle name="Migliaia 26 4 4 3" xfId="6875" xr:uid="{00000000-0005-0000-0000-0000411B0000}"/>
    <cellStyle name="Migliaia 26 4 5" xfId="6876" xr:uid="{00000000-0005-0000-0000-0000421B0000}"/>
    <cellStyle name="Migliaia 26 4 5 2" xfId="6877" xr:uid="{00000000-0005-0000-0000-0000431B0000}"/>
    <cellStyle name="Migliaia 26 4 6" xfId="6878" xr:uid="{00000000-0005-0000-0000-0000441B0000}"/>
    <cellStyle name="Migliaia 26 4 7" xfId="6879" xr:uid="{00000000-0005-0000-0000-0000451B0000}"/>
    <cellStyle name="Migliaia 26 4 8" xfId="6880" xr:uid="{00000000-0005-0000-0000-0000461B0000}"/>
    <cellStyle name="Migliaia 26 4 9" xfId="6881" xr:uid="{00000000-0005-0000-0000-0000471B0000}"/>
    <cellStyle name="Migliaia 26 5" xfId="6882" xr:uid="{00000000-0005-0000-0000-0000481B0000}"/>
    <cellStyle name="Migliaia 26 5 2" xfId="6883" xr:uid="{00000000-0005-0000-0000-0000491B0000}"/>
    <cellStyle name="Migliaia 26 5 2 2" xfId="6884" xr:uid="{00000000-0005-0000-0000-00004A1B0000}"/>
    <cellStyle name="Migliaia 26 5 2 2 2" xfId="6885" xr:uid="{00000000-0005-0000-0000-00004B1B0000}"/>
    <cellStyle name="Migliaia 26 5 2 3" xfId="6886" xr:uid="{00000000-0005-0000-0000-00004C1B0000}"/>
    <cellStyle name="Migliaia 26 5 3" xfId="6887" xr:uid="{00000000-0005-0000-0000-00004D1B0000}"/>
    <cellStyle name="Migliaia 26 5 3 2" xfId="6888" xr:uid="{00000000-0005-0000-0000-00004E1B0000}"/>
    <cellStyle name="Migliaia 26 5 4" xfId="6889" xr:uid="{00000000-0005-0000-0000-00004F1B0000}"/>
    <cellStyle name="Migliaia 26 5 5" xfId="6890" xr:uid="{00000000-0005-0000-0000-0000501B0000}"/>
    <cellStyle name="Migliaia 26 5 6" xfId="6891" xr:uid="{00000000-0005-0000-0000-0000511B0000}"/>
    <cellStyle name="Migliaia 26 5 7" xfId="6892" xr:uid="{00000000-0005-0000-0000-0000521B0000}"/>
    <cellStyle name="Migliaia 26 5 8" xfId="18128" xr:uid="{00000000-0005-0000-0000-0000531B0000}"/>
    <cellStyle name="Migliaia 26 6" xfId="6893" xr:uid="{00000000-0005-0000-0000-0000541B0000}"/>
    <cellStyle name="Migliaia 26 6 2" xfId="6894" xr:uid="{00000000-0005-0000-0000-0000551B0000}"/>
    <cellStyle name="Migliaia 26 6 2 2" xfId="6895" xr:uid="{00000000-0005-0000-0000-0000561B0000}"/>
    <cellStyle name="Migliaia 26 6 3" xfId="6896" xr:uid="{00000000-0005-0000-0000-0000571B0000}"/>
    <cellStyle name="Migliaia 26 6 4" xfId="6897" xr:uid="{00000000-0005-0000-0000-0000581B0000}"/>
    <cellStyle name="Migliaia 26 6 5" xfId="6898" xr:uid="{00000000-0005-0000-0000-0000591B0000}"/>
    <cellStyle name="Migliaia 26 7" xfId="6899" xr:uid="{00000000-0005-0000-0000-00005A1B0000}"/>
    <cellStyle name="Migliaia 26 7 2" xfId="6900" xr:uid="{00000000-0005-0000-0000-00005B1B0000}"/>
    <cellStyle name="Migliaia 26 7 2 2" xfId="6901" xr:uid="{00000000-0005-0000-0000-00005C1B0000}"/>
    <cellStyle name="Migliaia 26 7 3" xfId="6902" xr:uid="{00000000-0005-0000-0000-00005D1B0000}"/>
    <cellStyle name="Migliaia 26 7 4" xfId="6903" xr:uid="{00000000-0005-0000-0000-00005E1B0000}"/>
    <cellStyle name="Migliaia 26 7 5" xfId="6904" xr:uid="{00000000-0005-0000-0000-00005F1B0000}"/>
    <cellStyle name="Migliaia 26 8" xfId="6905" xr:uid="{00000000-0005-0000-0000-0000601B0000}"/>
    <cellStyle name="Migliaia 26 8 2" xfId="6906" xr:uid="{00000000-0005-0000-0000-0000611B0000}"/>
    <cellStyle name="Migliaia 26 9" xfId="6907" xr:uid="{00000000-0005-0000-0000-0000621B0000}"/>
    <cellStyle name="Migliaia 26 9 2" xfId="6908" xr:uid="{00000000-0005-0000-0000-0000631B0000}"/>
    <cellStyle name="Migliaia 27" xfId="6909" xr:uid="{00000000-0005-0000-0000-0000641B0000}"/>
    <cellStyle name="Migliaia 27 10" xfId="6910" xr:uid="{00000000-0005-0000-0000-0000651B0000}"/>
    <cellStyle name="Migliaia 27 11" xfId="6911" xr:uid="{00000000-0005-0000-0000-0000661B0000}"/>
    <cellStyle name="Migliaia 27 12" xfId="6912" xr:uid="{00000000-0005-0000-0000-0000671B0000}"/>
    <cellStyle name="Migliaia 27 13" xfId="6913" xr:uid="{00000000-0005-0000-0000-0000681B0000}"/>
    <cellStyle name="Migliaia 27 14" xfId="6914" xr:uid="{00000000-0005-0000-0000-0000691B0000}"/>
    <cellStyle name="Migliaia 27 15" xfId="6915" xr:uid="{00000000-0005-0000-0000-00006A1B0000}"/>
    <cellStyle name="Migliaia 27 16" xfId="6916" xr:uid="{00000000-0005-0000-0000-00006B1B0000}"/>
    <cellStyle name="Migliaia 27 17" xfId="18129" xr:uid="{00000000-0005-0000-0000-00006C1B0000}"/>
    <cellStyle name="Migliaia 27 2" xfId="6917" xr:uid="{00000000-0005-0000-0000-00006D1B0000}"/>
    <cellStyle name="Migliaia 27 2 10" xfId="6918" xr:uid="{00000000-0005-0000-0000-00006E1B0000}"/>
    <cellStyle name="Migliaia 27 2 11" xfId="6919" xr:uid="{00000000-0005-0000-0000-00006F1B0000}"/>
    <cellStyle name="Migliaia 27 2 12" xfId="18130" xr:uid="{00000000-0005-0000-0000-0000701B0000}"/>
    <cellStyle name="Migliaia 27 2 2" xfId="6920" xr:uid="{00000000-0005-0000-0000-0000711B0000}"/>
    <cellStyle name="Migliaia 27 2 2 10" xfId="6921" xr:uid="{00000000-0005-0000-0000-0000721B0000}"/>
    <cellStyle name="Migliaia 27 2 2 2" xfId="6922" xr:uid="{00000000-0005-0000-0000-0000731B0000}"/>
    <cellStyle name="Migliaia 27 2 2 2 2" xfId="6923" xr:uid="{00000000-0005-0000-0000-0000741B0000}"/>
    <cellStyle name="Migliaia 27 2 2 2 2 2" xfId="6924" xr:uid="{00000000-0005-0000-0000-0000751B0000}"/>
    <cellStyle name="Migliaia 27 2 2 2 3" xfId="6925" xr:uid="{00000000-0005-0000-0000-0000761B0000}"/>
    <cellStyle name="Migliaia 27 2 2 3" xfId="6926" xr:uid="{00000000-0005-0000-0000-0000771B0000}"/>
    <cellStyle name="Migliaia 27 2 2 3 2" xfId="6927" xr:uid="{00000000-0005-0000-0000-0000781B0000}"/>
    <cellStyle name="Migliaia 27 2 2 4" xfId="6928" xr:uid="{00000000-0005-0000-0000-0000791B0000}"/>
    <cellStyle name="Migliaia 27 2 2 5" xfId="6929" xr:uid="{00000000-0005-0000-0000-00007A1B0000}"/>
    <cellStyle name="Migliaia 27 2 2 6" xfId="6930" xr:uid="{00000000-0005-0000-0000-00007B1B0000}"/>
    <cellStyle name="Migliaia 27 2 2 7" xfId="6931" xr:uid="{00000000-0005-0000-0000-00007C1B0000}"/>
    <cellStyle name="Migliaia 27 2 2 8" xfId="6932" xr:uid="{00000000-0005-0000-0000-00007D1B0000}"/>
    <cellStyle name="Migliaia 27 2 2 9" xfId="6933" xr:uid="{00000000-0005-0000-0000-00007E1B0000}"/>
    <cellStyle name="Migliaia 27 2 3" xfId="6934" xr:uid="{00000000-0005-0000-0000-00007F1B0000}"/>
    <cellStyle name="Migliaia 27 2 3 2" xfId="6935" xr:uid="{00000000-0005-0000-0000-0000801B0000}"/>
    <cellStyle name="Migliaia 27 2 3 2 2" xfId="6936" xr:uid="{00000000-0005-0000-0000-0000811B0000}"/>
    <cellStyle name="Migliaia 27 2 3 3" xfId="6937" xr:uid="{00000000-0005-0000-0000-0000821B0000}"/>
    <cellStyle name="Migliaia 27 2 3 4" xfId="6938" xr:uid="{00000000-0005-0000-0000-0000831B0000}"/>
    <cellStyle name="Migliaia 27 2 4" xfId="6939" xr:uid="{00000000-0005-0000-0000-0000841B0000}"/>
    <cellStyle name="Migliaia 27 2 4 2" xfId="6940" xr:uid="{00000000-0005-0000-0000-0000851B0000}"/>
    <cellStyle name="Migliaia 27 2 5" xfId="6941" xr:uid="{00000000-0005-0000-0000-0000861B0000}"/>
    <cellStyle name="Migliaia 27 2 6" xfId="6942" xr:uid="{00000000-0005-0000-0000-0000871B0000}"/>
    <cellStyle name="Migliaia 27 2 7" xfId="6943" xr:uid="{00000000-0005-0000-0000-0000881B0000}"/>
    <cellStyle name="Migliaia 27 2 8" xfId="6944" xr:uid="{00000000-0005-0000-0000-0000891B0000}"/>
    <cellStyle name="Migliaia 27 2 9" xfId="6945" xr:uid="{00000000-0005-0000-0000-00008A1B0000}"/>
    <cellStyle name="Migliaia 27 3" xfId="6946" xr:uid="{00000000-0005-0000-0000-00008B1B0000}"/>
    <cellStyle name="Migliaia 27 3 10" xfId="6947" xr:uid="{00000000-0005-0000-0000-00008C1B0000}"/>
    <cellStyle name="Migliaia 27 3 11" xfId="6948" xr:uid="{00000000-0005-0000-0000-00008D1B0000}"/>
    <cellStyle name="Migliaia 27 3 12" xfId="6949" xr:uid="{00000000-0005-0000-0000-00008E1B0000}"/>
    <cellStyle name="Migliaia 27 3 13" xfId="6950" xr:uid="{00000000-0005-0000-0000-00008F1B0000}"/>
    <cellStyle name="Migliaia 27 3 14" xfId="18131" xr:uid="{00000000-0005-0000-0000-0000901B0000}"/>
    <cellStyle name="Migliaia 27 3 2" xfId="6951" xr:uid="{00000000-0005-0000-0000-0000911B0000}"/>
    <cellStyle name="Migliaia 27 3 2 10" xfId="6952" xr:uid="{00000000-0005-0000-0000-0000921B0000}"/>
    <cellStyle name="Migliaia 27 3 2 11" xfId="18132" xr:uid="{00000000-0005-0000-0000-0000931B0000}"/>
    <cellStyle name="Migliaia 27 3 2 2" xfId="6953" xr:uid="{00000000-0005-0000-0000-0000941B0000}"/>
    <cellStyle name="Migliaia 27 3 2 2 2" xfId="6954" xr:uid="{00000000-0005-0000-0000-0000951B0000}"/>
    <cellStyle name="Migliaia 27 3 2 2 2 2" xfId="6955" xr:uid="{00000000-0005-0000-0000-0000961B0000}"/>
    <cellStyle name="Migliaia 27 3 2 2 3" xfId="6956" xr:uid="{00000000-0005-0000-0000-0000971B0000}"/>
    <cellStyle name="Migliaia 27 3 2 2 4" xfId="6957" xr:uid="{00000000-0005-0000-0000-0000981B0000}"/>
    <cellStyle name="Migliaia 27 3 2 3" xfId="6958" xr:uid="{00000000-0005-0000-0000-0000991B0000}"/>
    <cellStyle name="Migliaia 27 3 2 3 2" xfId="6959" xr:uid="{00000000-0005-0000-0000-00009A1B0000}"/>
    <cellStyle name="Migliaia 27 3 2 4" xfId="6960" xr:uid="{00000000-0005-0000-0000-00009B1B0000}"/>
    <cellStyle name="Migliaia 27 3 2 5" xfId="6961" xr:uid="{00000000-0005-0000-0000-00009C1B0000}"/>
    <cellStyle name="Migliaia 27 3 2 6" xfId="6962" xr:uid="{00000000-0005-0000-0000-00009D1B0000}"/>
    <cellStyle name="Migliaia 27 3 2 7" xfId="6963" xr:uid="{00000000-0005-0000-0000-00009E1B0000}"/>
    <cellStyle name="Migliaia 27 3 2 8" xfId="6964" xr:uid="{00000000-0005-0000-0000-00009F1B0000}"/>
    <cellStyle name="Migliaia 27 3 2 9" xfId="6965" xr:uid="{00000000-0005-0000-0000-0000A01B0000}"/>
    <cellStyle name="Migliaia 27 3 3" xfId="6966" xr:uid="{00000000-0005-0000-0000-0000A11B0000}"/>
    <cellStyle name="Migliaia 27 3 3 2" xfId="6967" xr:uid="{00000000-0005-0000-0000-0000A21B0000}"/>
    <cellStyle name="Migliaia 27 3 3 2 2" xfId="6968" xr:uid="{00000000-0005-0000-0000-0000A31B0000}"/>
    <cellStyle name="Migliaia 27 3 3 2 2 2" xfId="6969" xr:uid="{00000000-0005-0000-0000-0000A41B0000}"/>
    <cellStyle name="Migliaia 27 3 3 2 2 2 2" xfId="6970" xr:uid="{00000000-0005-0000-0000-0000A51B0000}"/>
    <cellStyle name="Migliaia 27 3 3 2 2 3" xfId="6971" xr:uid="{00000000-0005-0000-0000-0000A61B0000}"/>
    <cellStyle name="Migliaia 27 3 3 2 3" xfId="6972" xr:uid="{00000000-0005-0000-0000-0000A71B0000}"/>
    <cellStyle name="Migliaia 27 3 3 2 3 2" xfId="6973" xr:uid="{00000000-0005-0000-0000-0000A81B0000}"/>
    <cellStyle name="Migliaia 27 3 3 2 4" xfId="6974" xr:uid="{00000000-0005-0000-0000-0000A91B0000}"/>
    <cellStyle name="Migliaia 27 3 3 2 5" xfId="6975" xr:uid="{00000000-0005-0000-0000-0000AA1B0000}"/>
    <cellStyle name="Migliaia 27 3 3 2 6" xfId="6976" xr:uid="{00000000-0005-0000-0000-0000AB1B0000}"/>
    <cellStyle name="Migliaia 27 3 3 3" xfId="6977" xr:uid="{00000000-0005-0000-0000-0000AC1B0000}"/>
    <cellStyle name="Migliaia 27 3 3 3 2" xfId="6978" xr:uid="{00000000-0005-0000-0000-0000AD1B0000}"/>
    <cellStyle name="Migliaia 27 3 3 3 2 2" xfId="6979" xr:uid="{00000000-0005-0000-0000-0000AE1B0000}"/>
    <cellStyle name="Migliaia 27 3 3 3 3" xfId="6980" xr:uid="{00000000-0005-0000-0000-0000AF1B0000}"/>
    <cellStyle name="Migliaia 27 3 3 4" xfId="6981" xr:uid="{00000000-0005-0000-0000-0000B01B0000}"/>
    <cellStyle name="Migliaia 27 3 3 4 2" xfId="6982" xr:uid="{00000000-0005-0000-0000-0000B11B0000}"/>
    <cellStyle name="Migliaia 27 3 3 5" xfId="6983" xr:uid="{00000000-0005-0000-0000-0000B21B0000}"/>
    <cellStyle name="Migliaia 27 3 3 6" xfId="6984" xr:uid="{00000000-0005-0000-0000-0000B31B0000}"/>
    <cellStyle name="Migliaia 27 3 3 7" xfId="6985" xr:uid="{00000000-0005-0000-0000-0000B41B0000}"/>
    <cellStyle name="Migliaia 27 3 3 8" xfId="6986" xr:uid="{00000000-0005-0000-0000-0000B51B0000}"/>
    <cellStyle name="Migliaia 27 3 4" xfId="6987" xr:uid="{00000000-0005-0000-0000-0000B61B0000}"/>
    <cellStyle name="Migliaia 27 3 4 2" xfId="6988" xr:uid="{00000000-0005-0000-0000-0000B71B0000}"/>
    <cellStyle name="Migliaia 27 3 4 2 2" xfId="6989" xr:uid="{00000000-0005-0000-0000-0000B81B0000}"/>
    <cellStyle name="Migliaia 27 3 4 2 2 2" xfId="6990" xr:uid="{00000000-0005-0000-0000-0000B91B0000}"/>
    <cellStyle name="Migliaia 27 3 4 2 3" xfId="6991" xr:uid="{00000000-0005-0000-0000-0000BA1B0000}"/>
    <cellStyle name="Migliaia 27 3 4 3" xfId="6992" xr:uid="{00000000-0005-0000-0000-0000BB1B0000}"/>
    <cellStyle name="Migliaia 27 3 4 3 2" xfId="6993" xr:uid="{00000000-0005-0000-0000-0000BC1B0000}"/>
    <cellStyle name="Migliaia 27 3 4 4" xfId="6994" xr:uid="{00000000-0005-0000-0000-0000BD1B0000}"/>
    <cellStyle name="Migliaia 27 3 4 5" xfId="6995" xr:uid="{00000000-0005-0000-0000-0000BE1B0000}"/>
    <cellStyle name="Migliaia 27 3 4 6" xfId="6996" xr:uid="{00000000-0005-0000-0000-0000BF1B0000}"/>
    <cellStyle name="Migliaia 27 3 5" xfId="6997" xr:uid="{00000000-0005-0000-0000-0000C01B0000}"/>
    <cellStyle name="Migliaia 27 3 5 2" xfId="6998" xr:uid="{00000000-0005-0000-0000-0000C11B0000}"/>
    <cellStyle name="Migliaia 27 3 5 2 2" xfId="6999" xr:uid="{00000000-0005-0000-0000-0000C21B0000}"/>
    <cellStyle name="Migliaia 27 3 5 3" xfId="7000" xr:uid="{00000000-0005-0000-0000-0000C31B0000}"/>
    <cellStyle name="Migliaia 27 3 6" xfId="7001" xr:uid="{00000000-0005-0000-0000-0000C41B0000}"/>
    <cellStyle name="Migliaia 27 3 6 2" xfId="7002" xr:uid="{00000000-0005-0000-0000-0000C51B0000}"/>
    <cellStyle name="Migliaia 27 3 7" xfId="7003" xr:uid="{00000000-0005-0000-0000-0000C61B0000}"/>
    <cellStyle name="Migliaia 27 3 8" xfId="7004" xr:uid="{00000000-0005-0000-0000-0000C71B0000}"/>
    <cellStyle name="Migliaia 27 3 9" xfId="7005" xr:uid="{00000000-0005-0000-0000-0000C81B0000}"/>
    <cellStyle name="Migliaia 27 4" xfId="7006" xr:uid="{00000000-0005-0000-0000-0000C91B0000}"/>
    <cellStyle name="Migliaia 27 4 10" xfId="18133" xr:uid="{00000000-0005-0000-0000-0000CA1B0000}"/>
    <cellStyle name="Migliaia 27 4 2" xfId="7007" xr:uid="{00000000-0005-0000-0000-0000CB1B0000}"/>
    <cellStyle name="Migliaia 27 4 2 2" xfId="7008" xr:uid="{00000000-0005-0000-0000-0000CC1B0000}"/>
    <cellStyle name="Migliaia 27 4 2 2 2" xfId="7009" xr:uid="{00000000-0005-0000-0000-0000CD1B0000}"/>
    <cellStyle name="Migliaia 27 4 2 2 2 2" xfId="7010" xr:uid="{00000000-0005-0000-0000-0000CE1B0000}"/>
    <cellStyle name="Migliaia 27 4 2 2 2 2 2" xfId="7011" xr:uid="{00000000-0005-0000-0000-0000CF1B0000}"/>
    <cellStyle name="Migliaia 27 4 2 2 2 3" xfId="7012" xr:uid="{00000000-0005-0000-0000-0000D01B0000}"/>
    <cellStyle name="Migliaia 27 4 2 2 3" xfId="7013" xr:uid="{00000000-0005-0000-0000-0000D11B0000}"/>
    <cellStyle name="Migliaia 27 4 2 2 3 2" xfId="7014" xr:uid="{00000000-0005-0000-0000-0000D21B0000}"/>
    <cellStyle name="Migliaia 27 4 2 2 4" xfId="7015" xr:uid="{00000000-0005-0000-0000-0000D31B0000}"/>
    <cellStyle name="Migliaia 27 4 2 2 5" xfId="7016" xr:uid="{00000000-0005-0000-0000-0000D41B0000}"/>
    <cellStyle name="Migliaia 27 4 2 2 6" xfId="7017" xr:uid="{00000000-0005-0000-0000-0000D51B0000}"/>
    <cellStyle name="Migliaia 27 4 2 3" xfId="7018" xr:uid="{00000000-0005-0000-0000-0000D61B0000}"/>
    <cellStyle name="Migliaia 27 4 2 3 2" xfId="7019" xr:uid="{00000000-0005-0000-0000-0000D71B0000}"/>
    <cellStyle name="Migliaia 27 4 2 3 2 2" xfId="7020" xr:uid="{00000000-0005-0000-0000-0000D81B0000}"/>
    <cellStyle name="Migliaia 27 4 2 3 3" xfId="7021" xr:uid="{00000000-0005-0000-0000-0000D91B0000}"/>
    <cellStyle name="Migliaia 27 4 2 4" xfId="7022" xr:uid="{00000000-0005-0000-0000-0000DA1B0000}"/>
    <cellStyle name="Migliaia 27 4 2 4 2" xfId="7023" xr:uid="{00000000-0005-0000-0000-0000DB1B0000}"/>
    <cellStyle name="Migliaia 27 4 2 5" xfId="7024" xr:uid="{00000000-0005-0000-0000-0000DC1B0000}"/>
    <cellStyle name="Migliaia 27 4 2 6" xfId="7025" xr:uid="{00000000-0005-0000-0000-0000DD1B0000}"/>
    <cellStyle name="Migliaia 27 4 2 7" xfId="7026" xr:uid="{00000000-0005-0000-0000-0000DE1B0000}"/>
    <cellStyle name="Migliaia 27 4 3" xfId="7027" xr:uid="{00000000-0005-0000-0000-0000DF1B0000}"/>
    <cellStyle name="Migliaia 27 4 3 2" xfId="7028" xr:uid="{00000000-0005-0000-0000-0000E01B0000}"/>
    <cellStyle name="Migliaia 27 4 3 2 2" xfId="7029" xr:uid="{00000000-0005-0000-0000-0000E11B0000}"/>
    <cellStyle name="Migliaia 27 4 3 2 2 2" xfId="7030" xr:uid="{00000000-0005-0000-0000-0000E21B0000}"/>
    <cellStyle name="Migliaia 27 4 3 2 3" xfId="7031" xr:uid="{00000000-0005-0000-0000-0000E31B0000}"/>
    <cellStyle name="Migliaia 27 4 3 3" xfId="7032" xr:uid="{00000000-0005-0000-0000-0000E41B0000}"/>
    <cellStyle name="Migliaia 27 4 3 3 2" xfId="7033" xr:uid="{00000000-0005-0000-0000-0000E51B0000}"/>
    <cellStyle name="Migliaia 27 4 3 4" xfId="7034" xr:uid="{00000000-0005-0000-0000-0000E61B0000}"/>
    <cellStyle name="Migliaia 27 4 3 5" xfId="7035" xr:uid="{00000000-0005-0000-0000-0000E71B0000}"/>
    <cellStyle name="Migliaia 27 4 3 6" xfId="7036" xr:uid="{00000000-0005-0000-0000-0000E81B0000}"/>
    <cellStyle name="Migliaia 27 4 4" xfId="7037" xr:uid="{00000000-0005-0000-0000-0000E91B0000}"/>
    <cellStyle name="Migliaia 27 4 4 2" xfId="7038" xr:uid="{00000000-0005-0000-0000-0000EA1B0000}"/>
    <cellStyle name="Migliaia 27 4 4 2 2" xfId="7039" xr:uid="{00000000-0005-0000-0000-0000EB1B0000}"/>
    <cellStyle name="Migliaia 27 4 4 3" xfId="7040" xr:uid="{00000000-0005-0000-0000-0000EC1B0000}"/>
    <cellStyle name="Migliaia 27 4 5" xfId="7041" xr:uid="{00000000-0005-0000-0000-0000ED1B0000}"/>
    <cellStyle name="Migliaia 27 4 5 2" xfId="7042" xr:uid="{00000000-0005-0000-0000-0000EE1B0000}"/>
    <cellStyle name="Migliaia 27 4 6" xfId="7043" xr:uid="{00000000-0005-0000-0000-0000EF1B0000}"/>
    <cellStyle name="Migliaia 27 4 7" xfId="7044" xr:uid="{00000000-0005-0000-0000-0000F01B0000}"/>
    <cellStyle name="Migliaia 27 4 8" xfId="7045" xr:uid="{00000000-0005-0000-0000-0000F11B0000}"/>
    <cellStyle name="Migliaia 27 4 9" xfId="7046" xr:uid="{00000000-0005-0000-0000-0000F21B0000}"/>
    <cellStyle name="Migliaia 27 5" xfId="7047" xr:uid="{00000000-0005-0000-0000-0000F31B0000}"/>
    <cellStyle name="Migliaia 27 5 2" xfId="7048" xr:uid="{00000000-0005-0000-0000-0000F41B0000}"/>
    <cellStyle name="Migliaia 27 5 2 2" xfId="7049" xr:uid="{00000000-0005-0000-0000-0000F51B0000}"/>
    <cellStyle name="Migliaia 27 5 2 2 2" xfId="7050" xr:uid="{00000000-0005-0000-0000-0000F61B0000}"/>
    <cellStyle name="Migliaia 27 5 2 3" xfId="7051" xr:uid="{00000000-0005-0000-0000-0000F71B0000}"/>
    <cellStyle name="Migliaia 27 5 3" xfId="7052" xr:uid="{00000000-0005-0000-0000-0000F81B0000}"/>
    <cellStyle name="Migliaia 27 5 3 2" xfId="7053" xr:uid="{00000000-0005-0000-0000-0000F91B0000}"/>
    <cellStyle name="Migliaia 27 5 4" xfId="7054" xr:uid="{00000000-0005-0000-0000-0000FA1B0000}"/>
    <cellStyle name="Migliaia 27 5 5" xfId="7055" xr:uid="{00000000-0005-0000-0000-0000FB1B0000}"/>
    <cellStyle name="Migliaia 27 5 6" xfId="7056" xr:uid="{00000000-0005-0000-0000-0000FC1B0000}"/>
    <cellStyle name="Migliaia 27 5 7" xfId="7057" xr:uid="{00000000-0005-0000-0000-0000FD1B0000}"/>
    <cellStyle name="Migliaia 27 5 8" xfId="18134" xr:uid="{00000000-0005-0000-0000-0000FE1B0000}"/>
    <cellStyle name="Migliaia 27 6" xfId="7058" xr:uid="{00000000-0005-0000-0000-0000FF1B0000}"/>
    <cellStyle name="Migliaia 27 6 2" xfId="7059" xr:uid="{00000000-0005-0000-0000-0000001C0000}"/>
    <cellStyle name="Migliaia 27 6 2 2" xfId="7060" xr:uid="{00000000-0005-0000-0000-0000011C0000}"/>
    <cellStyle name="Migliaia 27 6 3" xfId="7061" xr:uid="{00000000-0005-0000-0000-0000021C0000}"/>
    <cellStyle name="Migliaia 27 6 4" xfId="7062" xr:uid="{00000000-0005-0000-0000-0000031C0000}"/>
    <cellStyle name="Migliaia 27 6 5" xfId="7063" xr:uid="{00000000-0005-0000-0000-0000041C0000}"/>
    <cellStyle name="Migliaia 27 7" xfId="7064" xr:uid="{00000000-0005-0000-0000-0000051C0000}"/>
    <cellStyle name="Migliaia 27 7 2" xfId="7065" xr:uid="{00000000-0005-0000-0000-0000061C0000}"/>
    <cellStyle name="Migliaia 27 7 2 2" xfId="7066" xr:uid="{00000000-0005-0000-0000-0000071C0000}"/>
    <cellStyle name="Migliaia 27 7 3" xfId="7067" xr:uid="{00000000-0005-0000-0000-0000081C0000}"/>
    <cellStyle name="Migliaia 27 7 4" xfId="7068" xr:uid="{00000000-0005-0000-0000-0000091C0000}"/>
    <cellStyle name="Migliaia 27 7 5" xfId="7069" xr:uid="{00000000-0005-0000-0000-00000A1C0000}"/>
    <cellStyle name="Migliaia 27 8" xfId="7070" xr:uid="{00000000-0005-0000-0000-00000B1C0000}"/>
    <cellStyle name="Migliaia 27 8 2" xfId="7071" xr:uid="{00000000-0005-0000-0000-00000C1C0000}"/>
    <cellStyle name="Migliaia 27 9" xfId="7072" xr:uid="{00000000-0005-0000-0000-00000D1C0000}"/>
    <cellStyle name="Migliaia 27 9 2" xfId="7073" xr:uid="{00000000-0005-0000-0000-00000E1C0000}"/>
    <cellStyle name="Migliaia 28" xfId="7074" xr:uid="{00000000-0005-0000-0000-00000F1C0000}"/>
    <cellStyle name="Migliaia 28 10" xfId="7075" xr:uid="{00000000-0005-0000-0000-0000101C0000}"/>
    <cellStyle name="Migliaia 28 11" xfId="7076" xr:uid="{00000000-0005-0000-0000-0000111C0000}"/>
    <cellStyle name="Migliaia 28 12" xfId="7077" xr:uid="{00000000-0005-0000-0000-0000121C0000}"/>
    <cellStyle name="Migliaia 28 13" xfId="7078" xr:uid="{00000000-0005-0000-0000-0000131C0000}"/>
    <cellStyle name="Migliaia 28 14" xfId="7079" xr:uid="{00000000-0005-0000-0000-0000141C0000}"/>
    <cellStyle name="Migliaia 28 15" xfId="7080" xr:uid="{00000000-0005-0000-0000-0000151C0000}"/>
    <cellStyle name="Migliaia 28 16" xfId="7081" xr:uid="{00000000-0005-0000-0000-0000161C0000}"/>
    <cellStyle name="Migliaia 28 17" xfId="18135" xr:uid="{00000000-0005-0000-0000-0000171C0000}"/>
    <cellStyle name="Migliaia 28 2" xfId="7082" xr:uid="{00000000-0005-0000-0000-0000181C0000}"/>
    <cellStyle name="Migliaia 28 2 10" xfId="7083" xr:uid="{00000000-0005-0000-0000-0000191C0000}"/>
    <cellStyle name="Migliaia 28 2 11" xfId="7084" xr:uid="{00000000-0005-0000-0000-00001A1C0000}"/>
    <cellStyle name="Migliaia 28 2 12" xfId="18136" xr:uid="{00000000-0005-0000-0000-00001B1C0000}"/>
    <cellStyle name="Migliaia 28 2 2" xfId="7085" xr:uid="{00000000-0005-0000-0000-00001C1C0000}"/>
    <cellStyle name="Migliaia 28 2 2 10" xfId="7086" xr:uid="{00000000-0005-0000-0000-00001D1C0000}"/>
    <cellStyle name="Migliaia 28 2 2 2" xfId="7087" xr:uid="{00000000-0005-0000-0000-00001E1C0000}"/>
    <cellStyle name="Migliaia 28 2 2 2 2" xfId="7088" xr:uid="{00000000-0005-0000-0000-00001F1C0000}"/>
    <cellStyle name="Migliaia 28 2 2 2 2 2" xfId="7089" xr:uid="{00000000-0005-0000-0000-0000201C0000}"/>
    <cellStyle name="Migliaia 28 2 2 2 3" xfId="7090" xr:uid="{00000000-0005-0000-0000-0000211C0000}"/>
    <cellStyle name="Migliaia 28 2 2 3" xfId="7091" xr:uid="{00000000-0005-0000-0000-0000221C0000}"/>
    <cellStyle name="Migliaia 28 2 2 3 2" xfId="7092" xr:uid="{00000000-0005-0000-0000-0000231C0000}"/>
    <cellStyle name="Migliaia 28 2 2 4" xfId="7093" xr:uid="{00000000-0005-0000-0000-0000241C0000}"/>
    <cellStyle name="Migliaia 28 2 2 5" xfId="7094" xr:uid="{00000000-0005-0000-0000-0000251C0000}"/>
    <cellStyle name="Migliaia 28 2 2 6" xfId="7095" xr:uid="{00000000-0005-0000-0000-0000261C0000}"/>
    <cellStyle name="Migliaia 28 2 2 7" xfId="7096" xr:uid="{00000000-0005-0000-0000-0000271C0000}"/>
    <cellStyle name="Migliaia 28 2 2 8" xfId="7097" xr:uid="{00000000-0005-0000-0000-0000281C0000}"/>
    <cellStyle name="Migliaia 28 2 2 9" xfId="7098" xr:uid="{00000000-0005-0000-0000-0000291C0000}"/>
    <cellStyle name="Migliaia 28 2 3" xfId="7099" xr:uid="{00000000-0005-0000-0000-00002A1C0000}"/>
    <cellStyle name="Migliaia 28 2 3 2" xfId="7100" xr:uid="{00000000-0005-0000-0000-00002B1C0000}"/>
    <cellStyle name="Migliaia 28 2 3 2 2" xfId="7101" xr:uid="{00000000-0005-0000-0000-00002C1C0000}"/>
    <cellStyle name="Migliaia 28 2 3 3" xfId="7102" xr:uid="{00000000-0005-0000-0000-00002D1C0000}"/>
    <cellStyle name="Migliaia 28 2 3 4" xfId="7103" xr:uid="{00000000-0005-0000-0000-00002E1C0000}"/>
    <cellStyle name="Migliaia 28 2 4" xfId="7104" xr:uid="{00000000-0005-0000-0000-00002F1C0000}"/>
    <cellStyle name="Migliaia 28 2 4 2" xfId="7105" xr:uid="{00000000-0005-0000-0000-0000301C0000}"/>
    <cellStyle name="Migliaia 28 2 5" xfId="7106" xr:uid="{00000000-0005-0000-0000-0000311C0000}"/>
    <cellStyle name="Migliaia 28 2 6" xfId="7107" xr:uid="{00000000-0005-0000-0000-0000321C0000}"/>
    <cellStyle name="Migliaia 28 2 7" xfId="7108" xr:uid="{00000000-0005-0000-0000-0000331C0000}"/>
    <cellStyle name="Migliaia 28 2 8" xfId="7109" xr:uid="{00000000-0005-0000-0000-0000341C0000}"/>
    <cellStyle name="Migliaia 28 2 9" xfId="7110" xr:uid="{00000000-0005-0000-0000-0000351C0000}"/>
    <cellStyle name="Migliaia 28 3" xfId="7111" xr:uid="{00000000-0005-0000-0000-0000361C0000}"/>
    <cellStyle name="Migliaia 28 3 10" xfId="7112" xr:uid="{00000000-0005-0000-0000-0000371C0000}"/>
    <cellStyle name="Migliaia 28 3 11" xfId="7113" xr:uid="{00000000-0005-0000-0000-0000381C0000}"/>
    <cellStyle name="Migliaia 28 3 12" xfId="7114" xr:uid="{00000000-0005-0000-0000-0000391C0000}"/>
    <cellStyle name="Migliaia 28 3 13" xfId="7115" xr:uid="{00000000-0005-0000-0000-00003A1C0000}"/>
    <cellStyle name="Migliaia 28 3 14" xfId="18137" xr:uid="{00000000-0005-0000-0000-00003B1C0000}"/>
    <cellStyle name="Migliaia 28 3 2" xfId="7116" xr:uid="{00000000-0005-0000-0000-00003C1C0000}"/>
    <cellStyle name="Migliaia 28 3 2 10" xfId="7117" xr:uid="{00000000-0005-0000-0000-00003D1C0000}"/>
    <cellStyle name="Migliaia 28 3 2 11" xfId="18138" xr:uid="{00000000-0005-0000-0000-00003E1C0000}"/>
    <cellStyle name="Migliaia 28 3 2 2" xfId="7118" xr:uid="{00000000-0005-0000-0000-00003F1C0000}"/>
    <cellStyle name="Migliaia 28 3 2 2 2" xfId="7119" xr:uid="{00000000-0005-0000-0000-0000401C0000}"/>
    <cellStyle name="Migliaia 28 3 2 2 2 2" xfId="7120" xr:uid="{00000000-0005-0000-0000-0000411C0000}"/>
    <cellStyle name="Migliaia 28 3 2 2 3" xfId="7121" xr:uid="{00000000-0005-0000-0000-0000421C0000}"/>
    <cellStyle name="Migliaia 28 3 2 2 4" xfId="7122" xr:uid="{00000000-0005-0000-0000-0000431C0000}"/>
    <cellStyle name="Migliaia 28 3 2 3" xfId="7123" xr:uid="{00000000-0005-0000-0000-0000441C0000}"/>
    <cellStyle name="Migliaia 28 3 2 3 2" xfId="7124" xr:uid="{00000000-0005-0000-0000-0000451C0000}"/>
    <cellStyle name="Migliaia 28 3 2 4" xfId="7125" xr:uid="{00000000-0005-0000-0000-0000461C0000}"/>
    <cellStyle name="Migliaia 28 3 2 5" xfId="7126" xr:uid="{00000000-0005-0000-0000-0000471C0000}"/>
    <cellStyle name="Migliaia 28 3 2 6" xfId="7127" xr:uid="{00000000-0005-0000-0000-0000481C0000}"/>
    <cellStyle name="Migliaia 28 3 2 7" xfId="7128" xr:uid="{00000000-0005-0000-0000-0000491C0000}"/>
    <cellStyle name="Migliaia 28 3 2 8" xfId="7129" xr:uid="{00000000-0005-0000-0000-00004A1C0000}"/>
    <cellStyle name="Migliaia 28 3 2 9" xfId="7130" xr:uid="{00000000-0005-0000-0000-00004B1C0000}"/>
    <cellStyle name="Migliaia 28 3 3" xfId="7131" xr:uid="{00000000-0005-0000-0000-00004C1C0000}"/>
    <cellStyle name="Migliaia 28 3 3 2" xfId="7132" xr:uid="{00000000-0005-0000-0000-00004D1C0000}"/>
    <cellStyle name="Migliaia 28 3 3 2 2" xfId="7133" xr:uid="{00000000-0005-0000-0000-00004E1C0000}"/>
    <cellStyle name="Migliaia 28 3 3 2 2 2" xfId="7134" xr:uid="{00000000-0005-0000-0000-00004F1C0000}"/>
    <cellStyle name="Migliaia 28 3 3 2 2 2 2" xfId="7135" xr:uid="{00000000-0005-0000-0000-0000501C0000}"/>
    <cellStyle name="Migliaia 28 3 3 2 2 3" xfId="7136" xr:uid="{00000000-0005-0000-0000-0000511C0000}"/>
    <cellStyle name="Migliaia 28 3 3 2 3" xfId="7137" xr:uid="{00000000-0005-0000-0000-0000521C0000}"/>
    <cellStyle name="Migliaia 28 3 3 2 3 2" xfId="7138" xr:uid="{00000000-0005-0000-0000-0000531C0000}"/>
    <cellStyle name="Migliaia 28 3 3 2 4" xfId="7139" xr:uid="{00000000-0005-0000-0000-0000541C0000}"/>
    <cellStyle name="Migliaia 28 3 3 2 5" xfId="7140" xr:uid="{00000000-0005-0000-0000-0000551C0000}"/>
    <cellStyle name="Migliaia 28 3 3 2 6" xfId="7141" xr:uid="{00000000-0005-0000-0000-0000561C0000}"/>
    <cellStyle name="Migliaia 28 3 3 3" xfId="7142" xr:uid="{00000000-0005-0000-0000-0000571C0000}"/>
    <cellStyle name="Migliaia 28 3 3 3 2" xfId="7143" xr:uid="{00000000-0005-0000-0000-0000581C0000}"/>
    <cellStyle name="Migliaia 28 3 3 3 2 2" xfId="7144" xr:uid="{00000000-0005-0000-0000-0000591C0000}"/>
    <cellStyle name="Migliaia 28 3 3 3 3" xfId="7145" xr:uid="{00000000-0005-0000-0000-00005A1C0000}"/>
    <cellStyle name="Migliaia 28 3 3 4" xfId="7146" xr:uid="{00000000-0005-0000-0000-00005B1C0000}"/>
    <cellStyle name="Migliaia 28 3 3 4 2" xfId="7147" xr:uid="{00000000-0005-0000-0000-00005C1C0000}"/>
    <cellStyle name="Migliaia 28 3 3 5" xfId="7148" xr:uid="{00000000-0005-0000-0000-00005D1C0000}"/>
    <cellStyle name="Migliaia 28 3 3 6" xfId="7149" xr:uid="{00000000-0005-0000-0000-00005E1C0000}"/>
    <cellStyle name="Migliaia 28 3 3 7" xfId="7150" xr:uid="{00000000-0005-0000-0000-00005F1C0000}"/>
    <cellStyle name="Migliaia 28 3 3 8" xfId="7151" xr:uid="{00000000-0005-0000-0000-0000601C0000}"/>
    <cellStyle name="Migliaia 28 3 4" xfId="7152" xr:uid="{00000000-0005-0000-0000-0000611C0000}"/>
    <cellStyle name="Migliaia 28 3 4 2" xfId="7153" xr:uid="{00000000-0005-0000-0000-0000621C0000}"/>
    <cellStyle name="Migliaia 28 3 4 2 2" xfId="7154" xr:uid="{00000000-0005-0000-0000-0000631C0000}"/>
    <cellStyle name="Migliaia 28 3 4 2 2 2" xfId="7155" xr:uid="{00000000-0005-0000-0000-0000641C0000}"/>
    <cellStyle name="Migliaia 28 3 4 2 3" xfId="7156" xr:uid="{00000000-0005-0000-0000-0000651C0000}"/>
    <cellStyle name="Migliaia 28 3 4 3" xfId="7157" xr:uid="{00000000-0005-0000-0000-0000661C0000}"/>
    <cellStyle name="Migliaia 28 3 4 3 2" xfId="7158" xr:uid="{00000000-0005-0000-0000-0000671C0000}"/>
    <cellStyle name="Migliaia 28 3 4 4" xfId="7159" xr:uid="{00000000-0005-0000-0000-0000681C0000}"/>
    <cellStyle name="Migliaia 28 3 4 5" xfId="7160" xr:uid="{00000000-0005-0000-0000-0000691C0000}"/>
    <cellStyle name="Migliaia 28 3 4 6" xfId="7161" xr:uid="{00000000-0005-0000-0000-00006A1C0000}"/>
    <cellStyle name="Migliaia 28 3 5" xfId="7162" xr:uid="{00000000-0005-0000-0000-00006B1C0000}"/>
    <cellStyle name="Migliaia 28 3 5 2" xfId="7163" xr:uid="{00000000-0005-0000-0000-00006C1C0000}"/>
    <cellStyle name="Migliaia 28 3 5 2 2" xfId="7164" xr:uid="{00000000-0005-0000-0000-00006D1C0000}"/>
    <cellStyle name="Migliaia 28 3 5 3" xfId="7165" xr:uid="{00000000-0005-0000-0000-00006E1C0000}"/>
    <cellStyle name="Migliaia 28 3 6" xfId="7166" xr:uid="{00000000-0005-0000-0000-00006F1C0000}"/>
    <cellStyle name="Migliaia 28 3 6 2" xfId="7167" xr:uid="{00000000-0005-0000-0000-0000701C0000}"/>
    <cellStyle name="Migliaia 28 3 7" xfId="7168" xr:uid="{00000000-0005-0000-0000-0000711C0000}"/>
    <cellStyle name="Migliaia 28 3 8" xfId="7169" xr:uid="{00000000-0005-0000-0000-0000721C0000}"/>
    <cellStyle name="Migliaia 28 3 9" xfId="7170" xr:uid="{00000000-0005-0000-0000-0000731C0000}"/>
    <cellStyle name="Migliaia 28 4" xfId="7171" xr:uid="{00000000-0005-0000-0000-0000741C0000}"/>
    <cellStyle name="Migliaia 28 4 10" xfId="18139" xr:uid="{00000000-0005-0000-0000-0000751C0000}"/>
    <cellStyle name="Migliaia 28 4 2" xfId="7172" xr:uid="{00000000-0005-0000-0000-0000761C0000}"/>
    <cellStyle name="Migliaia 28 4 2 2" xfId="7173" xr:uid="{00000000-0005-0000-0000-0000771C0000}"/>
    <cellStyle name="Migliaia 28 4 2 2 2" xfId="7174" xr:uid="{00000000-0005-0000-0000-0000781C0000}"/>
    <cellStyle name="Migliaia 28 4 2 2 2 2" xfId="7175" xr:uid="{00000000-0005-0000-0000-0000791C0000}"/>
    <cellStyle name="Migliaia 28 4 2 2 2 2 2" xfId="7176" xr:uid="{00000000-0005-0000-0000-00007A1C0000}"/>
    <cellStyle name="Migliaia 28 4 2 2 2 3" xfId="7177" xr:uid="{00000000-0005-0000-0000-00007B1C0000}"/>
    <cellStyle name="Migliaia 28 4 2 2 3" xfId="7178" xr:uid="{00000000-0005-0000-0000-00007C1C0000}"/>
    <cellStyle name="Migliaia 28 4 2 2 3 2" xfId="7179" xr:uid="{00000000-0005-0000-0000-00007D1C0000}"/>
    <cellStyle name="Migliaia 28 4 2 2 4" xfId="7180" xr:uid="{00000000-0005-0000-0000-00007E1C0000}"/>
    <cellStyle name="Migliaia 28 4 2 2 5" xfId="7181" xr:uid="{00000000-0005-0000-0000-00007F1C0000}"/>
    <cellStyle name="Migliaia 28 4 2 2 6" xfId="7182" xr:uid="{00000000-0005-0000-0000-0000801C0000}"/>
    <cellStyle name="Migliaia 28 4 2 3" xfId="7183" xr:uid="{00000000-0005-0000-0000-0000811C0000}"/>
    <cellStyle name="Migliaia 28 4 2 3 2" xfId="7184" xr:uid="{00000000-0005-0000-0000-0000821C0000}"/>
    <cellStyle name="Migliaia 28 4 2 3 2 2" xfId="7185" xr:uid="{00000000-0005-0000-0000-0000831C0000}"/>
    <cellStyle name="Migliaia 28 4 2 3 3" xfId="7186" xr:uid="{00000000-0005-0000-0000-0000841C0000}"/>
    <cellStyle name="Migliaia 28 4 2 4" xfId="7187" xr:uid="{00000000-0005-0000-0000-0000851C0000}"/>
    <cellStyle name="Migliaia 28 4 2 4 2" xfId="7188" xr:uid="{00000000-0005-0000-0000-0000861C0000}"/>
    <cellStyle name="Migliaia 28 4 2 5" xfId="7189" xr:uid="{00000000-0005-0000-0000-0000871C0000}"/>
    <cellStyle name="Migliaia 28 4 2 6" xfId="7190" xr:uid="{00000000-0005-0000-0000-0000881C0000}"/>
    <cellStyle name="Migliaia 28 4 2 7" xfId="7191" xr:uid="{00000000-0005-0000-0000-0000891C0000}"/>
    <cellStyle name="Migliaia 28 4 3" xfId="7192" xr:uid="{00000000-0005-0000-0000-00008A1C0000}"/>
    <cellStyle name="Migliaia 28 4 3 2" xfId="7193" xr:uid="{00000000-0005-0000-0000-00008B1C0000}"/>
    <cellStyle name="Migliaia 28 4 3 2 2" xfId="7194" xr:uid="{00000000-0005-0000-0000-00008C1C0000}"/>
    <cellStyle name="Migliaia 28 4 3 2 2 2" xfId="7195" xr:uid="{00000000-0005-0000-0000-00008D1C0000}"/>
    <cellStyle name="Migliaia 28 4 3 2 3" xfId="7196" xr:uid="{00000000-0005-0000-0000-00008E1C0000}"/>
    <cellStyle name="Migliaia 28 4 3 3" xfId="7197" xr:uid="{00000000-0005-0000-0000-00008F1C0000}"/>
    <cellStyle name="Migliaia 28 4 3 3 2" xfId="7198" xr:uid="{00000000-0005-0000-0000-0000901C0000}"/>
    <cellStyle name="Migliaia 28 4 3 4" xfId="7199" xr:uid="{00000000-0005-0000-0000-0000911C0000}"/>
    <cellStyle name="Migliaia 28 4 3 5" xfId="7200" xr:uid="{00000000-0005-0000-0000-0000921C0000}"/>
    <cellStyle name="Migliaia 28 4 3 6" xfId="7201" xr:uid="{00000000-0005-0000-0000-0000931C0000}"/>
    <cellStyle name="Migliaia 28 4 4" xfId="7202" xr:uid="{00000000-0005-0000-0000-0000941C0000}"/>
    <cellStyle name="Migliaia 28 4 4 2" xfId="7203" xr:uid="{00000000-0005-0000-0000-0000951C0000}"/>
    <cellStyle name="Migliaia 28 4 4 2 2" xfId="7204" xr:uid="{00000000-0005-0000-0000-0000961C0000}"/>
    <cellStyle name="Migliaia 28 4 4 3" xfId="7205" xr:uid="{00000000-0005-0000-0000-0000971C0000}"/>
    <cellStyle name="Migliaia 28 4 5" xfId="7206" xr:uid="{00000000-0005-0000-0000-0000981C0000}"/>
    <cellStyle name="Migliaia 28 4 5 2" xfId="7207" xr:uid="{00000000-0005-0000-0000-0000991C0000}"/>
    <cellStyle name="Migliaia 28 4 6" xfId="7208" xr:uid="{00000000-0005-0000-0000-00009A1C0000}"/>
    <cellStyle name="Migliaia 28 4 7" xfId="7209" xr:uid="{00000000-0005-0000-0000-00009B1C0000}"/>
    <cellStyle name="Migliaia 28 4 8" xfId="7210" xr:uid="{00000000-0005-0000-0000-00009C1C0000}"/>
    <cellStyle name="Migliaia 28 4 9" xfId="7211" xr:uid="{00000000-0005-0000-0000-00009D1C0000}"/>
    <cellStyle name="Migliaia 28 5" xfId="7212" xr:uid="{00000000-0005-0000-0000-00009E1C0000}"/>
    <cellStyle name="Migliaia 28 5 2" xfId="7213" xr:uid="{00000000-0005-0000-0000-00009F1C0000}"/>
    <cellStyle name="Migliaia 28 5 2 2" xfId="7214" xr:uid="{00000000-0005-0000-0000-0000A01C0000}"/>
    <cellStyle name="Migliaia 28 5 2 2 2" xfId="7215" xr:uid="{00000000-0005-0000-0000-0000A11C0000}"/>
    <cellStyle name="Migliaia 28 5 2 3" xfId="7216" xr:uid="{00000000-0005-0000-0000-0000A21C0000}"/>
    <cellStyle name="Migliaia 28 5 3" xfId="7217" xr:uid="{00000000-0005-0000-0000-0000A31C0000}"/>
    <cellStyle name="Migliaia 28 5 3 2" xfId="7218" xr:uid="{00000000-0005-0000-0000-0000A41C0000}"/>
    <cellStyle name="Migliaia 28 5 4" xfId="7219" xr:uid="{00000000-0005-0000-0000-0000A51C0000}"/>
    <cellStyle name="Migliaia 28 5 5" xfId="7220" xr:uid="{00000000-0005-0000-0000-0000A61C0000}"/>
    <cellStyle name="Migliaia 28 5 6" xfId="7221" xr:uid="{00000000-0005-0000-0000-0000A71C0000}"/>
    <cellStyle name="Migliaia 28 5 7" xfId="7222" xr:uid="{00000000-0005-0000-0000-0000A81C0000}"/>
    <cellStyle name="Migliaia 28 5 8" xfId="18140" xr:uid="{00000000-0005-0000-0000-0000A91C0000}"/>
    <cellStyle name="Migliaia 28 6" xfId="7223" xr:uid="{00000000-0005-0000-0000-0000AA1C0000}"/>
    <cellStyle name="Migliaia 28 6 2" xfId="7224" xr:uid="{00000000-0005-0000-0000-0000AB1C0000}"/>
    <cellStyle name="Migliaia 28 6 2 2" xfId="7225" xr:uid="{00000000-0005-0000-0000-0000AC1C0000}"/>
    <cellStyle name="Migliaia 28 6 3" xfId="7226" xr:uid="{00000000-0005-0000-0000-0000AD1C0000}"/>
    <cellStyle name="Migliaia 28 6 4" xfId="7227" xr:uid="{00000000-0005-0000-0000-0000AE1C0000}"/>
    <cellStyle name="Migliaia 28 6 5" xfId="7228" xr:uid="{00000000-0005-0000-0000-0000AF1C0000}"/>
    <cellStyle name="Migliaia 28 7" xfId="7229" xr:uid="{00000000-0005-0000-0000-0000B01C0000}"/>
    <cellStyle name="Migliaia 28 7 2" xfId="7230" xr:uid="{00000000-0005-0000-0000-0000B11C0000}"/>
    <cellStyle name="Migliaia 28 7 2 2" xfId="7231" xr:uid="{00000000-0005-0000-0000-0000B21C0000}"/>
    <cellStyle name="Migliaia 28 7 3" xfId="7232" xr:uid="{00000000-0005-0000-0000-0000B31C0000}"/>
    <cellStyle name="Migliaia 28 7 4" xfId="7233" xr:uid="{00000000-0005-0000-0000-0000B41C0000}"/>
    <cellStyle name="Migliaia 28 7 5" xfId="7234" xr:uid="{00000000-0005-0000-0000-0000B51C0000}"/>
    <cellStyle name="Migliaia 28 8" xfId="7235" xr:uid="{00000000-0005-0000-0000-0000B61C0000}"/>
    <cellStyle name="Migliaia 28 8 2" xfId="7236" xr:uid="{00000000-0005-0000-0000-0000B71C0000}"/>
    <cellStyle name="Migliaia 28 9" xfId="7237" xr:uid="{00000000-0005-0000-0000-0000B81C0000}"/>
    <cellStyle name="Migliaia 28 9 2" xfId="7238" xr:uid="{00000000-0005-0000-0000-0000B91C0000}"/>
    <cellStyle name="Migliaia 29" xfId="7239" xr:uid="{00000000-0005-0000-0000-0000BA1C0000}"/>
    <cellStyle name="Migliaia 29 10" xfId="7240" xr:uid="{00000000-0005-0000-0000-0000BB1C0000}"/>
    <cellStyle name="Migliaia 29 11" xfId="7241" xr:uid="{00000000-0005-0000-0000-0000BC1C0000}"/>
    <cellStyle name="Migliaia 29 12" xfId="7242" xr:uid="{00000000-0005-0000-0000-0000BD1C0000}"/>
    <cellStyle name="Migliaia 29 13" xfId="7243" xr:uid="{00000000-0005-0000-0000-0000BE1C0000}"/>
    <cellStyle name="Migliaia 29 14" xfId="7244" xr:uid="{00000000-0005-0000-0000-0000BF1C0000}"/>
    <cellStyle name="Migliaia 29 15" xfId="7245" xr:uid="{00000000-0005-0000-0000-0000C01C0000}"/>
    <cellStyle name="Migliaia 29 16" xfId="7246" xr:uid="{00000000-0005-0000-0000-0000C11C0000}"/>
    <cellStyle name="Migliaia 29 17" xfId="18141" xr:uid="{00000000-0005-0000-0000-0000C21C0000}"/>
    <cellStyle name="Migliaia 29 2" xfId="7247" xr:uid="{00000000-0005-0000-0000-0000C31C0000}"/>
    <cellStyle name="Migliaia 29 2 10" xfId="7248" xr:uid="{00000000-0005-0000-0000-0000C41C0000}"/>
    <cellStyle name="Migliaia 29 2 11" xfId="7249" xr:uid="{00000000-0005-0000-0000-0000C51C0000}"/>
    <cellStyle name="Migliaia 29 2 12" xfId="18142" xr:uid="{00000000-0005-0000-0000-0000C61C0000}"/>
    <cellStyle name="Migliaia 29 2 2" xfId="7250" xr:uid="{00000000-0005-0000-0000-0000C71C0000}"/>
    <cellStyle name="Migliaia 29 2 2 10" xfId="7251" xr:uid="{00000000-0005-0000-0000-0000C81C0000}"/>
    <cellStyle name="Migliaia 29 2 2 2" xfId="7252" xr:uid="{00000000-0005-0000-0000-0000C91C0000}"/>
    <cellStyle name="Migliaia 29 2 2 2 2" xfId="7253" xr:uid="{00000000-0005-0000-0000-0000CA1C0000}"/>
    <cellStyle name="Migliaia 29 2 2 2 2 2" xfId="7254" xr:uid="{00000000-0005-0000-0000-0000CB1C0000}"/>
    <cellStyle name="Migliaia 29 2 2 2 3" xfId="7255" xr:uid="{00000000-0005-0000-0000-0000CC1C0000}"/>
    <cellStyle name="Migliaia 29 2 2 3" xfId="7256" xr:uid="{00000000-0005-0000-0000-0000CD1C0000}"/>
    <cellStyle name="Migliaia 29 2 2 3 2" xfId="7257" xr:uid="{00000000-0005-0000-0000-0000CE1C0000}"/>
    <cellStyle name="Migliaia 29 2 2 4" xfId="7258" xr:uid="{00000000-0005-0000-0000-0000CF1C0000}"/>
    <cellStyle name="Migliaia 29 2 2 5" xfId="7259" xr:uid="{00000000-0005-0000-0000-0000D01C0000}"/>
    <cellStyle name="Migliaia 29 2 2 6" xfId="7260" xr:uid="{00000000-0005-0000-0000-0000D11C0000}"/>
    <cellStyle name="Migliaia 29 2 2 7" xfId="7261" xr:uid="{00000000-0005-0000-0000-0000D21C0000}"/>
    <cellStyle name="Migliaia 29 2 2 8" xfId="7262" xr:uid="{00000000-0005-0000-0000-0000D31C0000}"/>
    <cellStyle name="Migliaia 29 2 2 9" xfId="7263" xr:uid="{00000000-0005-0000-0000-0000D41C0000}"/>
    <cellStyle name="Migliaia 29 2 3" xfId="7264" xr:uid="{00000000-0005-0000-0000-0000D51C0000}"/>
    <cellStyle name="Migliaia 29 2 3 2" xfId="7265" xr:uid="{00000000-0005-0000-0000-0000D61C0000}"/>
    <cellStyle name="Migliaia 29 2 3 2 2" xfId="7266" xr:uid="{00000000-0005-0000-0000-0000D71C0000}"/>
    <cellStyle name="Migliaia 29 2 3 3" xfId="7267" xr:uid="{00000000-0005-0000-0000-0000D81C0000}"/>
    <cellStyle name="Migliaia 29 2 3 4" xfId="7268" xr:uid="{00000000-0005-0000-0000-0000D91C0000}"/>
    <cellStyle name="Migliaia 29 2 4" xfId="7269" xr:uid="{00000000-0005-0000-0000-0000DA1C0000}"/>
    <cellStyle name="Migliaia 29 2 4 2" xfId="7270" xr:uid="{00000000-0005-0000-0000-0000DB1C0000}"/>
    <cellStyle name="Migliaia 29 2 5" xfId="7271" xr:uid="{00000000-0005-0000-0000-0000DC1C0000}"/>
    <cellStyle name="Migliaia 29 2 6" xfId="7272" xr:uid="{00000000-0005-0000-0000-0000DD1C0000}"/>
    <cellStyle name="Migliaia 29 2 7" xfId="7273" xr:uid="{00000000-0005-0000-0000-0000DE1C0000}"/>
    <cellStyle name="Migliaia 29 2 8" xfId="7274" xr:uid="{00000000-0005-0000-0000-0000DF1C0000}"/>
    <cellStyle name="Migliaia 29 2 9" xfId="7275" xr:uid="{00000000-0005-0000-0000-0000E01C0000}"/>
    <cellStyle name="Migliaia 29 3" xfId="7276" xr:uid="{00000000-0005-0000-0000-0000E11C0000}"/>
    <cellStyle name="Migliaia 29 3 10" xfId="7277" xr:uid="{00000000-0005-0000-0000-0000E21C0000}"/>
    <cellStyle name="Migliaia 29 3 11" xfId="7278" xr:uid="{00000000-0005-0000-0000-0000E31C0000}"/>
    <cellStyle name="Migliaia 29 3 12" xfId="7279" xr:uid="{00000000-0005-0000-0000-0000E41C0000}"/>
    <cellStyle name="Migliaia 29 3 13" xfId="7280" xr:uid="{00000000-0005-0000-0000-0000E51C0000}"/>
    <cellStyle name="Migliaia 29 3 14" xfId="18143" xr:uid="{00000000-0005-0000-0000-0000E61C0000}"/>
    <cellStyle name="Migliaia 29 3 2" xfId="7281" xr:uid="{00000000-0005-0000-0000-0000E71C0000}"/>
    <cellStyle name="Migliaia 29 3 2 10" xfId="7282" xr:uid="{00000000-0005-0000-0000-0000E81C0000}"/>
    <cellStyle name="Migliaia 29 3 2 11" xfId="18144" xr:uid="{00000000-0005-0000-0000-0000E91C0000}"/>
    <cellStyle name="Migliaia 29 3 2 2" xfId="7283" xr:uid="{00000000-0005-0000-0000-0000EA1C0000}"/>
    <cellStyle name="Migliaia 29 3 2 2 2" xfId="7284" xr:uid="{00000000-0005-0000-0000-0000EB1C0000}"/>
    <cellStyle name="Migliaia 29 3 2 2 2 2" xfId="7285" xr:uid="{00000000-0005-0000-0000-0000EC1C0000}"/>
    <cellStyle name="Migliaia 29 3 2 2 3" xfId="7286" xr:uid="{00000000-0005-0000-0000-0000ED1C0000}"/>
    <cellStyle name="Migliaia 29 3 2 2 4" xfId="7287" xr:uid="{00000000-0005-0000-0000-0000EE1C0000}"/>
    <cellStyle name="Migliaia 29 3 2 3" xfId="7288" xr:uid="{00000000-0005-0000-0000-0000EF1C0000}"/>
    <cellStyle name="Migliaia 29 3 2 3 2" xfId="7289" xr:uid="{00000000-0005-0000-0000-0000F01C0000}"/>
    <cellStyle name="Migliaia 29 3 2 4" xfId="7290" xr:uid="{00000000-0005-0000-0000-0000F11C0000}"/>
    <cellStyle name="Migliaia 29 3 2 5" xfId="7291" xr:uid="{00000000-0005-0000-0000-0000F21C0000}"/>
    <cellStyle name="Migliaia 29 3 2 6" xfId="7292" xr:uid="{00000000-0005-0000-0000-0000F31C0000}"/>
    <cellStyle name="Migliaia 29 3 2 7" xfId="7293" xr:uid="{00000000-0005-0000-0000-0000F41C0000}"/>
    <cellStyle name="Migliaia 29 3 2 8" xfId="7294" xr:uid="{00000000-0005-0000-0000-0000F51C0000}"/>
    <cellStyle name="Migliaia 29 3 2 9" xfId="7295" xr:uid="{00000000-0005-0000-0000-0000F61C0000}"/>
    <cellStyle name="Migliaia 29 3 3" xfId="7296" xr:uid="{00000000-0005-0000-0000-0000F71C0000}"/>
    <cellStyle name="Migliaia 29 3 3 2" xfId="7297" xr:uid="{00000000-0005-0000-0000-0000F81C0000}"/>
    <cellStyle name="Migliaia 29 3 3 2 2" xfId="7298" xr:uid="{00000000-0005-0000-0000-0000F91C0000}"/>
    <cellStyle name="Migliaia 29 3 3 2 2 2" xfId="7299" xr:uid="{00000000-0005-0000-0000-0000FA1C0000}"/>
    <cellStyle name="Migliaia 29 3 3 2 2 2 2" xfId="7300" xr:uid="{00000000-0005-0000-0000-0000FB1C0000}"/>
    <cellStyle name="Migliaia 29 3 3 2 2 3" xfId="7301" xr:uid="{00000000-0005-0000-0000-0000FC1C0000}"/>
    <cellStyle name="Migliaia 29 3 3 2 3" xfId="7302" xr:uid="{00000000-0005-0000-0000-0000FD1C0000}"/>
    <cellStyle name="Migliaia 29 3 3 2 3 2" xfId="7303" xr:uid="{00000000-0005-0000-0000-0000FE1C0000}"/>
    <cellStyle name="Migliaia 29 3 3 2 4" xfId="7304" xr:uid="{00000000-0005-0000-0000-0000FF1C0000}"/>
    <cellStyle name="Migliaia 29 3 3 2 5" xfId="7305" xr:uid="{00000000-0005-0000-0000-0000001D0000}"/>
    <cellStyle name="Migliaia 29 3 3 2 6" xfId="7306" xr:uid="{00000000-0005-0000-0000-0000011D0000}"/>
    <cellStyle name="Migliaia 29 3 3 3" xfId="7307" xr:uid="{00000000-0005-0000-0000-0000021D0000}"/>
    <cellStyle name="Migliaia 29 3 3 3 2" xfId="7308" xr:uid="{00000000-0005-0000-0000-0000031D0000}"/>
    <cellStyle name="Migliaia 29 3 3 3 2 2" xfId="7309" xr:uid="{00000000-0005-0000-0000-0000041D0000}"/>
    <cellStyle name="Migliaia 29 3 3 3 3" xfId="7310" xr:uid="{00000000-0005-0000-0000-0000051D0000}"/>
    <cellStyle name="Migliaia 29 3 3 4" xfId="7311" xr:uid="{00000000-0005-0000-0000-0000061D0000}"/>
    <cellStyle name="Migliaia 29 3 3 4 2" xfId="7312" xr:uid="{00000000-0005-0000-0000-0000071D0000}"/>
    <cellStyle name="Migliaia 29 3 3 5" xfId="7313" xr:uid="{00000000-0005-0000-0000-0000081D0000}"/>
    <cellStyle name="Migliaia 29 3 3 6" xfId="7314" xr:uid="{00000000-0005-0000-0000-0000091D0000}"/>
    <cellStyle name="Migliaia 29 3 3 7" xfId="7315" xr:uid="{00000000-0005-0000-0000-00000A1D0000}"/>
    <cellStyle name="Migliaia 29 3 3 8" xfId="7316" xr:uid="{00000000-0005-0000-0000-00000B1D0000}"/>
    <cellStyle name="Migliaia 29 3 4" xfId="7317" xr:uid="{00000000-0005-0000-0000-00000C1D0000}"/>
    <cellStyle name="Migliaia 29 3 4 2" xfId="7318" xr:uid="{00000000-0005-0000-0000-00000D1D0000}"/>
    <cellStyle name="Migliaia 29 3 4 2 2" xfId="7319" xr:uid="{00000000-0005-0000-0000-00000E1D0000}"/>
    <cellStyle name="Migliaia 29 3 4 2 2 2" xfId="7320" xr:uid="{00000000-0005-0000-0000-00000F1D0000}"/>
    <cellStyle name="Migliaia 29 3 4 2 3" xfId="7321" xr:uid="{00000000-0005-0000-0000-0000101D0000}"/>
    <cellStyle name="Migliaia 29 3 4 3" xfId="7322" xr:uid="{00000000-0005-0000-0000-0000111D0000}"/>
    <cellStyle name="Migliaia 29 3 4 3 2" xfId="7323" xr:uid="{00000000-0005-0000-0000-0000121D0000}"/>
    <cellStyle name="Migliaia 29 3 4 4" xfId="7324" xr:uid="{00000000-0005-0000-0000-0000131D0000}"/>
    <cellStyle name="Migliaia 29 3 4 5" xfId="7325" xr:uid="{00000000-0005-0000-0000-0000141D0000}"/>
    <cellStyle name="Migliaia 29 3 4 6" xfId="7326" xr:uid="{00000000-0005-0000-0000-0000151D0000}"/>
    <cellStyle name="Migliaia 29 3 5" xfId="7327" xr:uid="{00000000-0005-0000-0000-0000161D0000}"/>
    <cellStyle name="Migliaia 29 3 5 2" xfId="7328" xr:uid="{00000000-0005-0000-0000-0000171D0000}"/>
    <cellStyle name="Migliaia 29 3 5 2 2" xfId="7329" xr:uid="{00000000-0005-0000-0000-0000181D0000}"/>
    <cellStyle name="Migliaia 29 3 5 3" xfId="7330" xr:uid="{00000000-0005-0000-0000-0000191D0000}"/>
    <cellStyle name="Migliaia 29 3 6" xfId="7331" xr:uid="{00000000-0005-0000-0000-00001A1D0000}"/>
    <cellStyle name="Migliaia 29 3 6 2" xfId="7332" xr:uid="{00000000-0005-0000-0000-00001B1D0000}"/>
    <cellStyle name="Migliaia 29 3 7" xfId="7333" xr:uid="{00000000-0005-0000-0000-00001C1D0000}"/>
    <cellStyle name="Migliaia 29 3 8" xfId="7334" xr:uid="{00000000-0005-0000-0000-00001D1D0000}"/>
    <cellStyle name="Migliaia 29 3 9" xfId="7335" xr:uid="{00000000-0005-0000-0000-00001E1D0000}"/>
    <cellStyle name="Migliaia 29 4" xfId="7336" xr:uid="{00000000-0005-0000-0000-00001F1D0000}"/>
    <cellStyle name="Migliaia 29 4 10" xfId="18145" xr:uid="{00000000-0005-0000-0000-0000201D0000}"/>
    <cellStyle name="Migliaia 29 4 2" xfId="7337" xr:uid="{00000000-0005-0000-0000-0000211D0000}"/>
    <cellStyle name="Migliaia 29 4 2 2" xfId="7338" xr:uid="{00000000-0005-0000-0000-0000221D0000}"/>
    <cellStyle name="Migliaia 29 4 2 2 2" xfId="7339" xr:uid="{00000000-0005-0000-0000-0000231D0000}"/>
    <cellStyle name="Migliaia 29 4 2 2 2 2" xfId="7340" xr:uid="{00000000-0005-0000-0000-0000241D0000}"/>
    <cellStyle name="Migliaia 29 4 2 2 2 2 2" xfId="7341" xr:uid="{00000000-0005-0000-0000-0000251D0000}"/>
    <cellStyle name="Migliaia 29 4 2 2 2 3" xfId="7342" xr:uid="{00000000-0005-0000-0000-0000261D0000}"/>
    <cellStyle name="Migliaia 29 4 2 2 3" xfId="7343" xr:uid="{00000000-0005-0000-0000-0000271D0000}"/>
    <cellStyle name="Migliaia 29 4 2 2 3 2" xfId="7344" xr:uid="{00000000-0005-0000-0000-0000281D0000}"/>
    <cellStyle name="Migliaia 29 4 2 2 4" xfId="7345" xr:uid="{00000000-0005-0000-0000-0000291D0000}"/>
    <cellStyle name="Migliaia 29 4 2 2 5" xfId="7346" xr:uid="{00000000-0005-0000-0000-00002A1D0000}"/>
    <cellStyle name="Migliaia 29 4 2 2 6" xfId="7347" xr:uid="{00000000-0005-0000-0000-00002B1D0000}"/>
    <cellStyle name="Migliaia 29 4 2 3" xfId="7348" xr:uid="{00000000-0005-0000-0000-00002C1D0000}"/>
    <cellStyle name="Migliaia 29 4 2 3 2" xfId="7349" xr:uid="{00000000-0005-0000-0000-00002D1D0000}"/>
    <cellStyle name="Migliaia 29 4 2 3 2 2" xfId="7350" xr:uid="{00000000-0005-0000-0000-00002E1D0000}"/>
    <cellStyle name="Migliaia 29 4 2 3 3" xfId="7351" xr:uid="{00000000-0005-0000-0000-00002F1D0000}"/>
    <cellStyle name="Migliaia 29 4 2 4" xfId="7352" xr:uid="{00000000-0005-0000-0000-0000301D0000}"/>
    <cellStyle name="Migliaia 29 4 2 4 2" xfId="7353" xr:uid="{00000000-0005-0000-0000-0000311D0000}"/>
    <cellStyle name="Migliaia 29 4 2 5" xfId="7354" xr:uid="{00000000-0005-0000-0000-0000321D0000}"/>
    <cellStyle name="Migliaia 29 4 2 6" xfId="7355" xr:uid="{00000000-0005-0000-0000-0000331D0000}"/>
    <cellStyle name="Migliaia 29 4 2 7" xfId="7356" xr:uid="{00000000-0005-0000-0000-0000341D0000}"/>
    <cellStyle name="Migliaia 29 4 3" xfId="7357" xr:uid="{00000000-0005-0000-0000-0000351D0000}"/>
    <cellStyle name="Migliaia 29 4 3 2" xfId="7358" xr:uid="{00000000-0005-0000-0000-0000361D0000}"/>
    <cellStyle name="Migliaia 29 4 3 2 2" xfId="7359" xr:uid="{00000000-0005-0000-0000-0000371D0000}"/>
    <cellStyle name="Migliaia 29 4 3 2 2 2" xfId="7360" xr:uid="{00000000-0005-0000-0000-0000381D0000}"/>
    <cellStyle name="Migliaia 29 4 3 2 3" xfId="7361" xr:uid="{00000000-0005-0000-0000-0000391D0000}"/>
    <cellStyle name="Migliaia 29 4 3 3" xfId="7362" xr:uid="{00000000-0005-0000-0000-00003A1D0000}"/>
    <cellStyle name="Migliaia 29 4 3 3 2" xfId="7363" xr:uid="{00000000-0005-0000-0000-00003B1D0000}"/>
    <cellStyle name="Migliaia 29 4 3 4" xfId="7364" xr:uid="{00000000-0005-0000-0000-00003C1D0000}"/>
    <cellStyle name="Migliaia 29 4 3 5" xfId="7365" xr:uid="{00000000-0005-0000-0000-00003D1D0000}"/>
    <cellStyle name="Migliaia 29 4 3 6" xfId="7366" xr:uid="{00000000-0005-0000-0000-00003E1D0000}"/>
    <cellStyle name="Migliaia 29 4 4" xfId="7367" xr:uid="{00000000-0005-0000-0000-00003F1D0000}"/>
    <cellStyle name="Migliaia 29 4 4 2" xfId="7368" xr:uid="{00000000-0005-0000-0000-0000401D0000}"/>
    <cellStyle name="Migliaia 29 4 4 2 2" xfId="7369" xr:uid="{00000000-0005-0000-0000-0000411D0000}"/>
    <cellStyle name="Migliaia 29 4 4 3" xfId="7370" xr:uid="{00000000-0005-0000-0000-0000421D0000}"/>
    <cellStyle name="Migliaia 29 4 5" xfId="7371" xr:uid="{00000000-0005-0000-0000-0000431D0000}"/>
    <cellStyle name="Migliaia 29 4 5 2" xfId="7372" xr:uid="{00000000-0005-0000-0000-0000441D0000}"/>
    <cellStyle name="Migliaia 29 4 6" xfId="7373" xr:uid="{00000000-0005-0000-0000-0000451D0000}"/>
    <cellStyle name="Migliaia 29 4 7" xfId="7374" xr:uid="{00000000-0005-0000-0000-0000461D0000}"/>
    <cellStyle name="Migliaia 29 4 8" xfId="7375" xr:uid="{00000000-0005-0000-0000-0000471D0000}"/>
    <cellStyle name="Migliaia 29 4 9" xfId="7376" xr:uid="{00000000-0005-0000-0000-0000481D0000}"/>
    <cellStyle name="Migliaia 29 5" xfId="7377" xr:uid="{00000000-0005-0000-0000-0000491D0000}"/>
    <cellStyle name="Migliaia 29 5 2" xfId="7378" xr:uid="{00000000-0005-0000-0000-00004A1D0000}"/>
    <cellStyle name="Migliaia 29 5 2 2" xfId="7379" xr:uid="{00000000-0005-0000-0000-00004B1D0000}"/>
    <cellStyle name="Migliaia 29 5 2 2 2" xfId="7380" xr:uid="{00000000-0005-0000-0000-00004C1D0000}"/>
    <cellStyle name="Migliaia 29 5 2 3" xfId="7381" xr:uid="{00000000-0005-0000-0000-00004D1D0000}"/>
    <cellStyle name="Migliaia 29 5 3" xfId="7382" xr:uid="{00000000-0005-0000-0000-00004E1D0000}"/>
    <cellStyle name="Migliaia 29 5 3 2" xfId="7383" xr:uid="{00000000-0005-0000-0000-00004F1D0000}"/>
    <cellStyle name="Migliaia 29 5 4" xfId="7384" xr:uid="{00000000-0005-0000-0000-0000501D0000}"/>
    <cellStyle name="Migliaia 29 5 5" xfId="7385" xr:uid="{00000000-0005-0000-0000-0000511D0000}"/>
    <cellStyle name="Migliaia 29 5 6" xfId="7386" xr:uid="{00000000-0005-0000-0000-0000521D0000}"/>
    <cellStyle name="Migliaia 29 5 7" xfId="7387" xr:uid="{00000000-0005-0000-0000-0000531D0000}"/>
    <cellStyle name="Migliaia 29 5 8" xfId="18146" xr:uid="{00000000-0005-0000-0000-0000541D0000}"/>
    <cellStyle name="Migliaia 29 6" xfId="7388" xr:uid="{00000000-0005-0000-0000-0000551D0000}"/>
    <cellStyle name="Migliaia 29 6 2" xfId="7389" xr:uid="{00000000-0005-0000-0000-0000561D0000}"/>
    <cellStyle name="Migliaia 29 6 2 2" xfId="7390" xr:uid="{00000000-0005-0000-0000-0000571D0000}"/>
    <cellStyle name="Migliaia 29 6 3" xfId="7391" xr:uid="{00000000-0005-0000-0000-0000581D0000}"/>
    <cellStyle name="Migliaia 29 6 4" xfId="7392" xr:uid="{00000000-0005-0000-0000-0000591D0000}"/>
    <cellStyle name="Migliaia 29 6 5" xfId="7393" xr:uid="{00000000-0005-0000-0000-00005A1D0000}"/>
    <cellStyle name="Migliaia 29 7" xfId="7394" xr:uid="{00000000-0005-0000-0000-00005B1D0000}"/>
    <cellStyle name="Migliaia 29 7 2" xfId="7395" xr:uid="{00000000-0005-0000-0000-00005C1D0000}"/>
    <cellStyle name="Migliaia 29 7 2 2" xfId="7396" xr:uid="{00000000-0005-0000-0000-00005D1D0000}"/>
    <cellStyle name="Migliaia 29 7 3" xfId="7397" xr:uid="{00000000-0005-0000-0000-00005E1D0000}"/>
    <cellStyle name="Migliaia 29 7 4" xfId="7398" xr:uid="{00000000-0005-0000-0000-00005F1D0000}"/>
    <cellStyle name="Migliaia 29 7 5" xfId="7399" xr:uid="{00000000-0005-0000-0000-0000601D0000}"/>
    <cellStyle name="Migliaia 29 8" xfId="7400" xr:uid="{00000000-0005-0000-0000-0000611D0000}"/>
    <cellStyle name="Migliaia 29 8 2" xfId="7401" xr:uid="{00000000-0005-0000-0000-0000621D0000}"/>
    <cellStyle name="Migliaia 29 9" xfId="7402" xr:uid="{00000000-0005-0000-0000-0000631D0000}"/>
    <cellStyle name="Migliaia 29 9 2" xfId="7403" xr:uid="{00000000-0005-0000-0000-0000641D0000}"/>
    <cellStyle name="Migliaia 3" xfId="7404" xr:uid="{00000000-0005-0000-0000-0000651D0000}"/>
    <cellStyle name="Migliaia 3 10" xfId="7405" xr:uid="{00000000-0005-0000-0000-0000661D0000}"/>
    <cellStyle name="Migliaia 3 11" xfId="7406" xr:uid="{00000000-0005-0000-0000-0000671D0000}"/>
    <cellStyle name="Migliaia 3 12" xfId="7407" xr:uid="{00000000-0005-0000-0000-0000681D0000}"/>
    <cellStyle name="Migliaia 3 13" xfId="7408" xr:uid="{00000000-0005-0000-0000-0000691D0000}"/>
    <cellStyle name="Migliaia 3 14" xfId="7409" xr:uid="{00000000-0005-0000-0000-00006A1D0000}"/>
    <cellStyle name="Migliaia 3 15" xfId="7410" xr:uid="{00000000-0005-0000-0000-00006B1D0000}"/>
    <cellStyle name="Migliaia 3 16" xfId="7411" xr:uid="{00000000-0005-0000-0000-00006C1D0000}"/>
    <cellStyle name="Migliaia 3 17" xfId="18147" xr:uid="{00000000-0005-0000-0000-00006D1D0000}"/>
    <cellStyle name="Migliaia 3 2" xfId="7412" xr:uid="{00000000-0005-0000-0000-00006E1D0000}"/>
    <cellStyle name="Migliaia 3 2 10" xfId="7413" xr:uid="{00000000-0005-0000-0000-00006F1D0000}"/>
    <cellStyle name="Migliaia 3 2 11" xfId="7414" xr:uid="{00000000-0005-0000-0000-0000701D0000}"/>
    <cellStyle name="Migliaia 3 2 12" xfId="18148" xr:uid="{00000000-0005-0000-0000-0000711D0000}"/>
    <cellStyle name="Migliaia 3 2 2" xfId="7415" xr:uid="{00000000-0005-0000-0000-0000721D0000}"/>
    <cellStyle name="Migliaia 3 2 2 10" xfId="7416" xr:uid="{00000000-0005-0000-0000-0000731D0000}"/>
    <cellStyle name="Migliaia 3 2 2 2" xfId="7417" xr:uid="{00000000-0005-0000-0000-0000741D0000}"/>
    <cellStyle name="Migliaia 3 2 2 2 2" xfId="7418" xr:uid="{00000000-0005-0000-0000-0000751D0000}"/>
    <cellStyle name="Migliaia 3 2 2 2 2 2" xfId="7419" xr:uid="{00000000-0005-0000-0000-0000761D0000}"/>
    <cellStyle name="Migliaia 3 2 2 2 3" xfId="7420" xr:uid="{00000000-0005-0000-0000-0000771D0000}"/>
    <cellStyle name="Migliaia 3 2 2 3" xfId="7421" xr:uid="{00000000-0005-0000-0000-0000781D0000}"/>
    <cellStyle name="Migliaia 3 2 2 3 2" xfId="7422" xr:uid="{00000000-0005-0000-0000-0000791D0000}"/>
    <cellStyle name="Migliaia 3 2 2 4" xfId="7423" xr:uid="{00000000-0005-0000-0000-00007A1D0000}"/>
    <cellStyle name="Migliaia 3 2 2 5" xfId="7424" xr:uid="{00000000-0005-0000-0000-00007B1D0000}"/>
    <cellStyle name="Migliaia 3 2 2 6" xfId="7425" xr:uid="{00000000-0005-0000-0000-00007C1D0000}"/>
    <cellStyle name="Migliaia 3 2 2 7" xfId="7426" xr:uid="{00000000-0005-0000-0000-00007D1D0000}"/>
    <cellStyle name="Migliaia 3 2 2 8" xfId="7427" xr:uid="{00000000-0005-0000-0000-00007E1D0000}"/>
    <cellStyle name="Migliaia 3 2 2 9" xfId="7428" xr:uid="{00000000-0005-0000-0000-00007F1D0000}"/>
    <cellStyle name="Migliaia 3 2 3" xfId="7429" xr:uid="{00000000-0005-0000-0000-0000801D0000}"/>
    <cellStyle name="Migliaia 3 2 3 2" xfId="7430" xr:uid="{00000000-0005-0000-0000-0000811D0000}"/>
    <cellStyle name="Migliaia 3 2 3 2 2" xfId="7431" xr:uid="{00000000-0005-0000-0000-0000821D0000}"/>
    <cellStyle name="Migliaia 3 2 3 3" xfId="7432" xr:uid="{00000000-0005-0000-0000-0000831D0000}"/>
    <cellStyle name="Migliaia 3 2 3 4" xfId="7433" xr:uid="{00000000-0005-0000-0000-0000841D0000}"/>
    <cellStyle name="Migliaia 3 2 4" xfId="7434" xr:uid="{00000000-0005-0000-0000-0000851D0000}"/>
    <cellStyle name="Migliaia 3 2 4 2" xfId="7435" xr:uid="{00000000-0005-0000-0000-0000861D0000}"/>
    <cellStyle name="Migliaia 3 2 5" xfId="7436" xr:uid="{00000000-0005-0000-0000-0000871D0000}"/>
    <cellStyle name="Migliaia 3 2 6" xfId="7437" xr:uid="{00000000-0005-0000-0000-0000881D0000}"/>
    <cellStyle name="Migliaia 3 2 7" xfId="7438" xr:uid="{00000000-0005-0000-0000-0000891D0000}"/>
    <cellStyle name="Migliaia 3 2 8" xfId="7439" xr:uid="{00000000-0005-0000-0000-00008A1D0000}"/>
    <cellStyle name="Migliaia 3 2 9" xfId="7440" xr:uid="{00000000-0005-0000-0000-00008B1D0000}"/>
    <cellStyle name="Migliaia 3 3" xfId="7441" xr:uid="{00000000-0005-0000-0000-00008C1D0000}"/>
    <cellStyle name="Migliaia 3 3 10" xfId="7442" xr:uid="{00000000-0005-0000-0000-00008D1D0000}"/>
    <cellStyle name="Migliaia 3 3 11" xfId="7443" xr:uid="{00000000-0005-0000-0000-00008E1D0000}"/>
    <cellStyle name="Migliaia 3 3 12" xfId="7444" xr:uid="{00000000-0005-0000-0000-00008F1D0000}"/>
    <cellStyle name="Migliaia 3 3 13" xfId="7445" xr:uid="{00000000-0005-0000-0000-0000901D0000}"/>
    <cellStyle name="Migliaia 3 3 14" xfId="18149" xr:uid="{00000000-0005-0000-0000-0000911D0000}"/>
    <cellStyle name="Migliaia 3 3 2" xfId="7446" xr:uid="{00000000-0005-0000-0000-0000921D0000}"/>
    <cellStyle name="Migliaia 3 3 2 10" xfId="7447" xr:uid="{00000000-0005-0000-0000-0000931D0000}"/>
    <cellStyle name="Migliaia 3 3 2 11" xfId="18150" xr:uid="{00000000-0005-0000-0000-0000941D0000}"/>
    <cellStyle name="Migliaia 3 3 2 2" xfId="7448" xr:uid="{00000000-0005-0000-0000-0000951D0000}"/>
    <cellStyle name="Migliaia 3 3 2 2 2" xfId="7449" xr:uid="{00000000-0005-0000-0000-0000961D0000}"/>
    <cellStyle name="Migliaia 3 3 2 2 2 2" xfId="7450" xr:uid="{00000000-0005-0000-0000-0000971D0000}"/>
    <cellStyle name="Migliaia 3 3 2 2 3" xfId="7451" xr:uid="{00000000-0005-0000-0000-0000981D0000}"/>
    <cellStyle name="Migliaia 3 3 2 2 4" xfId="7452" xr:uid="{00000000-0005-0000-0000-0000991D0000}"/>
    <cellStyle name="Migliaia 3 3 2 3" xfId="7453" xr:uid="{00000000-0005-0000-0000-00009A1D0000}"/>
    <cellStyle name="Migliaia 3 3 2 3 2" xfId="7454" xr:uid="{00000000-0005-0000-0000-00009B1D0000}"/>
    <cellStyle name="Migliaia 3 3 2 4" xfId="7455" xr:uid="{00000000-0005-0000-0000-00009C1D0000}"/>
    <cellStyle name="Migliaia 3 3 2 5" xfId="7456" xr:uid="{00000000-0005-0000-0000-00009D1D0000}"/>
    <cellStyle name="Migliaia 3 3 2 6" xfId="7457" xr:uid="{00000000-0005-0000-0000-00009E1D0000}"/>
    <cellStyle name="Migliaia 3 3 2 7" xfId="7458" xr:uid="{00000000-0005-0000-0000-00009F1D0000}"/>
    <cellStyle name="Migliaia 3 3 2 8" xfId="7459" xr:uid="{00000000-0005-0000-0000-0000A01D0000}"/>
    <cellStyle name="Migliaia 3 3 2 9" xfId="7460" xr:uid="{00000000-0005-0000-0000-0000A11D0000}"/>
    <cellStyle name="Migliaia 3 3 3" xfId="7461" xr:uid="{00000000-0005-0000-0000-0000A21D0000}"/>
    <cellStyle name="Migliaia 3 3 3 2" xfId="7462" xr:uid="{00000000-0005-0000-0000-0000A31D0000}"/>
    <cellStyle name="Migliaia 3 3 3 2 2" xfId="7463" xr:uid="{00000000-0005-0000-0000-0000A41D0000}"/>
    <cellStyle name="Migliaia 3 3 3 2 2 2" xfId="7464" xr:uid="{00000000-0005-0000-0000-0000A51D0000}"/>
    <cellStyle name="Migliaia 3 3 3 2 2 2 2" xfId="7465" xr:uid="{00000000-0005-0000-0000-0000A61D0000}"/>
    <cellStyle name="Migliaia 3 3 3 2 2 3" xfId="7466" xr:uid="{00000000-0005-0000-0000-0000A71D0000}"/>
    <cellStyle name="Migliaia 3 3 3 2 3" xfId="7467" xr:uid="{00000000-0005-0000-0000-0000A81D0000}"/>
    <cellStyle name="Migliaia 3 3 3 2 3 2" xfId="7468" xr:uid="{00000000-0005-0000-0000-0000A91D0000}"/>
    <cellStyle name="Migliaia 3 3 3 2 4" xfId="7469" xr:uid="{00000000-0005-0000-0000-0000AA1D0000}"/>
    <cellStyle name="Migliaia 3 3 3 2 5" xfId="7470" xr:uid="{00000000-0005-0000-0000-0000AB1D0000}"/>
    <cellStyle name="Migliaia 3 3 3 2 6" xfId="7471" xr:uid="{00000000-0005-0000-0000-0000AC1D0000}"/>
    <cellStyle name="Migliaia 3 3 3 3" xfId="7472" xr:uid="{00000000-0005-0000-0000-0000AD1D0000}"/>
    <cellStyle name="Migliaia 3 3 3 3 2" xfId="7473" xr:uid="{00000000-0005-0000-0000-0000AE1D0000}"/>
    <cellStyle name="Migliaia 3 3 3 3 2 2" xfId="7474" xr:uid="{00000000-0005-0000-0000-0000AF1D0000}"/>
    <cellStyle name="Migliaia 3 3 3 3 3" xfId="7475" xr:uid="{00000000-0005-0000-0000-0000B01D0000}"/>
    <cellStyle name="Migliaia 3 3 3 4" xfId="7476" xr:uid="{00000000-0005-0000-0000-0000B11D0000}"/>
    <cellStyle name="Migliaia 3 3 3 4 2" xfId="7477" xr:uid="{00000000-0005-0000-0000-0000B21D0000}"/>
    <cellStyle name="Migliaia 3 3 3 5" xfId="7478" xr:uid="{00000000-0005-0000-0000-0000B31D0000}"/>
    <cellStyle name="Migliaia 3 3 3 6" xfId="7479" xr:uid="{00000000-0005-0000-0000-0000B41D0000}"/>
    <cellStyle name="Migliaia 3 3 3 7" xfId="7480" xr:uid="{00000000-0005-0000-0000-0000B51D0000}"/>
    <cellStyle name="Migliaia 3 3 3 8" xfId="7481" xr:uid="{00000000-0005-0000-0000-0000B61D0000}"/>
    <cellStyle name="Migliaia 3 3 4" xfId="7482" xr:uid="{00000000-0005-0000-0000-0000B71D0000}"/>
    <cellStyle name="Migliaia 3 3 4 2" xfId="7483" xr:uid="{00000000-0005-0000-0000-0000B81D0000}"/>
    <cellStyle name="Migliaia 3 3 4 2 2" xfId="7484" xr:uid="{00000000-0005-0000-0000-0000B91D0000}"/>
    <cellStyle name="Migliaia 3 3 4 2 2 2" xfId="7485" xr:uid="{00000000-0005-0000-0000-0000BA1D0000}"/>
    <cellStyle name="Migliaia 3 3 4 2 3" xfId="7486" xr:uid="{00000000-0005-0000-0000-0000BB1D0000}"/>
    <cellStyle name="Migliaia 3 3 4 3" xfId="7487" xr:uid="{00000000-0005-0000-0000-0000BC1D0000}"/>
    <cellStyle name="Migliaia 3 3 4 3 2" xfId="7488" xr:uid="{00000000-0005-0000-0000-0000BD1D0000}"/>
    <cellStyle name="Migliaia 3 3 4 4" xfId="7489" xr:uid="{00000000-0005-0000-0000-0000BE1D0000}"/>
    <cellStyle name="Migliaia 3 3 4 5" xfId="7490" xr:uid="{00000000-0005-0000-0000-0000BF1D0000}"/>
    <cellStyle name="Migliaia 3 3 4 6" xfId="7491" xr:uid="{00000000-0005-0000-0000-0000C01D0000}"/>
    <cellStyle name="Migliaia 3 3 5" xfId="7492" xr:uid="{00000000-0005-0000-0000-0000C11D0000}"/>
    <cellStyle name="Migliaia 3 3 5 2" xfId="7493" xr:uid="{00000000-0005-0000-0000-0000C21D0000}"/>
    <cellStyle name="Migliaia 3 3 5 2 2" xfId="7494" xr:uid="{00000000-0005-0000-0000-0000C31D0000}"/>
    <cellStyle name="Migliaia 3 3 5 3" xfId="7495" xr:uid="{00000000-0005-0000-0000-0000C41D0000}"/>
    <cellStyle name="Migliaia 3 3 6" xfId="7496" xr:uid="{00000000-0005-0000-0000-0000C51D0000}"/>
    <cellStyle name="Migliaia 3 3 6 2" xfId="7497" xr:uid="{00000000-0005-0000-0000-0000C61D0000}"/>
    <cellStyle name="Migliaia 3 3 7" xfId="7498" xr:uid="{00000000-0005-0000-0000-0000C71D0000}"/>
    <cellStyle name="Migliaia 3 3 8" xfId="7499" xr:uid="{00000000-0005-0000-0000-0000C81D0000}"/>
    <cellStyle name="Migliaia 3 3 9" xfId="7500" xr:uid="{00000000-0005-0000-0000-0000C91D0000}"/>
    <cellStyle name="Migliaia 3 4" xfId="7501" xr:uid="{00000000-0005-0000-0000-0000CA1D0000}"/>
    <cellStyle name="Migliaia 3 4 10" xfId="18151" xr:uid="{00000000-0005-0000-0000-0000CB1D0000}"/>
    <cellStyle name="Migliaia 3 4 2" xfId="7502" xr:uid="{00000000-0005-0000-0000-0000CC1D0000}"/>
    <cellStyle name="Migliaia 3 4 2 2" xfId="7503" xr:uid="{00000000-0005-0000-0000-0000CD1D0000}"/>
    <cellStyle name="Migliaia 3 4 2 2 2" xfId="7504" xr:uid="{00000000-0005-0000-0000-0000CE1D0000}"/>
    <cellStyle name="Migliaia 3 4 2 2 2 2" xfId="7505" xr:uid="{00000000-0005-0000-0000-0000CF1D0000}"/>
    <cellStyle name="Migliaia 3 4 2 2 2 2 2" xfId="7506" xr:uid="{00000000-0005-0000-0000-0000D01D0000}"/>
    <cellStyle name="Migliaia 3 4 2 2 2 3" xfId="7507" xr:uid="{00000000-0005-0000-0000-0000D11D0000}"/>
    <cellStyle name="Migliaia 3 4 2 2 3" xfId="7508" xr:uid="{00000000-0005-0000-0000-0000D21D0000}"/>
    <cellStyle name="Migliaia 3 4 2 2 3 2" xfId="7509" xr:uid="{00000000-0005-0000-0000-0000D31D0000}"/>
    <cellStyle name="Migliaia 3 4 2 2 4" xfId="7510" xr:uid="{00000000-0005-0000-0000-0000D41D0000}"/>
    <cellStyle name="Migliaia 3 4 2 2 5" xfId="7511" xr:uid="{00000000-0005-0000-0000-0000D51D0000}"/>
    <cellStyle name="Migliaia 3 4 2 2 6" xfId="7512" xr:uid="{00000000-0005-0000-0000-0000D61D0000}"/>
    <cellStyle name="Migliaia 3 4 2 3" xfId="7513" xr:uid="{00000000-0005-0000-0000-0000D71D0000}"/>
    <cellStyle name="Migliaia 3 4 2 3 2" xfId="7514" xr:uid="{00000000-0005-0000-0000-0000D81D0000}"/>
    <cellStyle name="Migliaia 3 4 2 3 2 2" xfId="7515" xr:uid="{00000000-0005-0000-0000-0000D91D0000}"/>
    <cellStyle name="Migliaia 3 4 2 3 3" xfId="7516" xr:uid="{00000000-0005-0000-0000-0000DA1D0000}"/>
    <cellStyle name="Migliaia 3 4 2 4" xfId="7517" xr:uid="{00000000-0005-0000-0000-0000DB1D0000}"/>
    <cellStyle name="Migliaia 3 4 2 4 2" xfId="7518" xr:uid="{00000000-0005-0000-0000-0000DC1D0000}"/>
    <cellStyle name="Migliaia 3 4 2 5" xfId="7519" xr:uid="{00000000-0005-0000-0000-0000DD1D0000}"/>
    <cellStyle name="Migliaia 3 4 2 6" xfId="7520" xr:uid="{00000000-0005-0000-0000-0000DE1D0000}"/>
    <cellStyle name="Migliaia 3 4 2 7" xfId="7521" xr:uid="{00000000-0005-0000-0000-0000DF1D0000}"/>
    <cellStyle name="Migliaia 3 4 3" xfId="7522" xr:uid="{00000000-0005-0000-0000-0000E01D0000}"/>
    <cellStyle name="Migliaia 3 4 3 2" xfId="7523" xr:uid="{00000000-0005-0000-0000-0000E11D0000}"/>
    <cellStyle name="Migliaia 3 4 3 2 2" xfId="7524" xr:uid="{00000000-0005-0000-0000-0000E21D0000}"/>
    <cellStyle name="Migliaia 3 4 3 2 2 2" xfId="7525" xr:uid="{00000000-0005-0000-0000-0000E31D0000}"/>
    <cellStyle name="Migliaia 3 4 3 2 3" xfId="7526" xr:uid="{00000000-0005-0000-0000-0000E41D0000}"/>
    <cellStyle name="Migliaia 3 4 3 3" xfId="7527" xr:uid="{00000000-0005-0000-0000-0000E51D0000}"/>
    <cellStyle name="Migliaia 3 4 3 3 2" xfId="7528" xr:uid="{00000000-0005-0000-0000-0000E61D0000}"/>
    <cellStyle name="Migliaia 3 4 3 4" xfId="7529" xr:uid="{00000000-0005-0000-0000-0000E71D0000}"/>
    <cellStyle name="Migliaia 3 4 3 5" xfId="7530" xr:uid="{00000000-0005-0000-0000-0000E81D0000}"/>
    <cellStyle name="Migliaia 3 4 3 6" xfId="7531" xr:uid="{00000000-0005-0000-0000-0000E91D0000}"/>
    <cellStyle name="Migliaia 3 4 4" xfId="7532" xr:uid="{00000000-0005-0000-0000-0000EA1D0000}"/>
    <cellStyle name="Migliaia 3 4 4 2" xfId="7533" xr:uid="{00000000-0005-0000-0000-0000EB1D0000}"/>
    <cellStyle name="Migliaia 3 4 4 2 2" xfId="7534" xr:uid="{00000000-0005-0000-0000-0000EC1D0000}"/>
    <cellStyle name="Migliaia 3 4 4 3" xfId="7535" xr:uid="{00000000-0005-0000-0000-0000ED1D0000}"/>
    <cellStyle name="Migliaia 3 4 5" xfId="7536" xr:uid="{00000000-0005-0000-0000-0000EE1D0000}"/>
    <cellStyle name="Migliaia 3 4 5 2" xfId="7537" xr:uid="{00000000-0005-0000-0000-0000EF1D0000}"/>
    <cellStyle name="Migliaia 3 4 6" xfId="7538" xr:uid="{00000000-0005-0000-0000-0000F01D0000}"/>
    <cellStyle name="Migliaia 3 4 7" xfId="7539" xr:uid="{00000000-0005-0000-0000-0000F11D0000}"/>
    <cellStyle name="Migliaia 3 4 8" xfId="7540" xr:uid="{00000000-0005-0000-0000-0000F21D0000}"/>
    <cellStyle name="Migliaia 3 4 9" xfId="7541" xr:uid="{00000000-0005-0000-0000-0000F31D0000}"/>
    <cellStyle name="Migliaia 3 5" xfId="7542" xr:uid="{00000000-0005-0000-0000-0000F41D0000}"/>
    <cellStyle name="Migliaia 3 5 2" xfId="7543" xr:uid="{00000000-0005-0000-0000-0000F51D0000}"/>
    <cellStyle name="Migliaia 3 5 2 2" xfId="7544" xr:uid="{00000000-0005-0000-0000-0000F61D0000}"/>
    <cellStyle name="Migliaia 3 5 2 2 2" xfId="7545" xr:uid="{00000000-0005-0000-0000-0000F71D0000}"/>
    <cellStyle name="Migliaia 3 5 2 3" xfId="7546" xr:uid="{00000000-0005-0000-0000-0000F81D0000}"/>
    <cellStyle name="Migliaia 3 5 3" xfId="7547" xr:uid="{00000000-0005-0000-0000-0000F91D0000}"/>
    <cellStyle name="Migliaia 3 5 3 2" xfId="7548" xr:uid="{00000000-0005-0000-0000-0000FA1D0000}"/>
    <cellStyle name="Migliaia 3 5 4" xfId="7549" xr:uid="{00000000-0005-0000-0000-0000FB1D0000}"/>
    <cellStyle name="Migliaia 3 5 5" xfId="7550" xr:uid="{00000000-0005-0000-0000-0000FC1D0000}"/>
    <cellStyle name="Migliaia 3 5 6" xfId="7551" xr:uid="{00000000-0005-0000-0000-0000FD1D0000}"/>
    <cellStyle name="Migliaia 3 5 7" xfId="7552" xr:uid="{00000000-0005-0000-0000-0000FE1D0000}"/>
    <cellStyle name="Migliaia 3 5 8" xfId="18152" xr:uid="{00000000-0005-0000-0000-0000FF1D0000}"/>
    <cellStyle name="Migliaia 3 6" xfId="7553" xr:uid="{00000000-0005-0000-0000-0000001E0000}"/>
    <cellStyle name="Migliaia 3 6 2" xfId="7554" xr:uid="{00000000-0005-0000-0000-0000011E0000}"/>
    <cellStyle name="Migliaia 3 6 2 2" xfId="7555" xr:uid="{00000000-0005-0000-0000-0000021E0000}"/>
    <cellStyle name="Migliaia 3 6 3" xfId="7556" xr:uid="{00000000-0005-0000-0000-0000031E0000}"/>
    <cellStyle name="Migliaia 3 6 4" xfId="7557" xr:uid="{00000000-0005-0000-0000-0000041E0000}"/>
    <cellStyle name="Migliaia 3 6 5" xfId="7558" xr:uid="{00000000-0005-0000-0000-0000051E0000}"/>
    <cellStyle name="Migliaia 3 7" xfId="7559" xr:uid="{00000000-0005-0000-0000-0000061E0000}"/>
    <cellStyle name="Migliaia 3 7 2" xfId="7560" xr:uid="{00000000-0005-0000-0000-0000071E0000}"/>
    <cellStyle name="Migliaia 3 7 2 2" xfId="7561" xr:uid="{00000000-0005-0000-0000-0000081E0000}"/>
    <cellStyle name="Migliaia 3 7 3" xfId="7562" xr:uid="{00000000-0005-0000-0000-0000091E0000}"/>
    <cellStyle name="Migliaia 3 7 4" xfId="7563" xr:uid="{00000000-0005-0000-0000-00000A1E0000}"/>
    <cellStyle name="Migliaia 3 7 5" xfId="7564" xr:uid="{00000000-0005-0000-0000-00000B1E0000}"/>
    <cellStyle name="Migliaia 3 8" xfId="7565" xr:uid="{00000000-0005-0000-0000-00000C1E0000}"/>
    <cellStyle name="Migliaia 3 8 2" xfId="7566" xr:uid="{00000000-0005-0000-0000-00000D1E0000}"/>
    <cellStyle name="Migliaia 3 9" xfId="7567" xr:uid="{00000000-0005-0000-0000-00000E1E0000}"/>
    <cellStyle name="Migliaia 3 9 2" xfId="7568" xr:uid="{00000000-0005-0000-0000-00000F1E0000}"/>
    <cellStyle name="Migliaia 30" xfId="7569" xr:uid="{00000000-0005-0000-0000-0000101E0000}"/>
    <cellStyle name="Migliaia 30 10" xfId="7570" xr:uid="{00000000-0005-0000-0000-0000111E0000}"/>
    <cellStyle name="Migliaia 30 11" xfId="7571" xr:uid="{00000000-0005-0000-0000-0000121E0000}"/>
    <cellStyle name="Migliaia 30 12" xfId="7572" xr:uid="{00000000-0005-0000-0000-0000131E0000}"/>
    <cellStyle name="Migliaia 30 13" xfId="7573" xr:uid="{00000000-0005-0000-0000-0000141E0000}"/>
    <cellStyle name="Migliaia 30 14" xfId="7574" xr:uid="{00000000-0005-0000-0000-0000151E0000}"/>
    <cellStyle name="Migliaia 30 15" xfId="7575" xr:uid="{00000000-0005-0000-0000-0000161E0000}"/>
    <cellStyle name="Migliaia 30 16" xfId="7576" xr:uid="{00000000-0005-0000-0000-0000171E0000}"/>
    <cellStyle name="Migliaia 30 17" xfId="18153" xr:uid="{00000000-0005-0000-0000-0000181E0000}"/>
    <cellStyle name="Migliaia 30 2" xfId="7577" xr:uid="{00000000-0005-0000-0000-0000191E0000}"/>
    <cellStyle name="Migliaia 30 2 10" xfId="7578" xr:uid="{00000000-0005-0000-0000-00001A1E0000}"/>
    <cellStyle name="Migliaia 30 2 11" xfId="7579" xr:uid="{00000000-0005-0000-0000-00001B1E0000}"/>
    <cellStyle name="Migliaia 30 2 12" xfId="18154" xr:uid="{00000000-0005-0000-0000-00001C1E0000}"/>
    <cellStyle name="Migliaia 30 2 2" xfId="7580" xr:uid="{00000000-0005-0000-0000-00001D1E0000}"/>
    <cellStyle name="Migliaia 30 2 2 10" xfId="7581" xr:uid="{00000000-0005-0000-0000-00001E1E0000}"/>
    <cellStyle name="Migliaia 30 2 2 2" xfId="7582" xr:uid="{00000000-0005-0000-0000-00001F1E0000}"/>
    <cellStyle name="Migliaia 30 2 2 2 2" xfId="7583" xr:uid="{00000000-0005-0000-0000-0000201E0000}"/>
    <cellStyle name="Migliaia 30 2 2 2 2 2" xfId="7584" xr:uid="{00000000-0005-0000-0000-0000211E0000}"/>
    <cellStyle name="Migliaia 30 2 2 2 3" xfId="7585" xr:uid="{00000000-0005-0000-0000-0000221E0000}"/>
    <cellStyle name="Migliaia 30 2 2 3" xfId="7586" xr:uid="{00000000-0005-0000-0000-0000231E0000}"/>
    <cellStyle name="Migliaia 30 2 2 3 2" xfId="7587" xr:uid="{00000000-0005-0000-0000-0000241E0000}"/>
    <cellStyle name="Migliaia 30 2 2 4" xfId="7588" xr:uid="{00000000-0005-0000-0000-0000251E0000}"/>
    <cellStyle name="Migliaia 30 2 2 5" xfId="7589" xr:uid="{00000000-0005-0000-0000-0000261E0000}"/>
    <cellStyle name="Migliaia 30 2 2 6" xfId="7590" xr:uid="{00000000-0005-0000-0000-0000271E0000}"/>
    <cellStyle name="Migliaia 30 2 2 7" xfId="7591" xr:uid="{00000000-0005-0000-0000-0000281E0000}"/>
    <cellStyle name="Migliaia 30 2 2 8" xfId="7592" xr:uid="{00000000-0005-0000-0000-0000291E0000}"/>
    <cellStyle name="Migliaia 30 2 2 9" xfId="7593" xr:uid="{00000000-0005-0000-0000-00002A1E0000}"/>
    <cellStyle name="Migliaia 30 2 3" xfId="7594" xr:uid="{00000000-0005-0000-0000-00002B1E0000}"/>
    <cellStyle name="Migliaia 30 2 3 2" xfId="7595" xr:uid="{00000000-0005-0000-0000-00002C1E0000}"/>
    <cellStyle name="Migliaia 30 2 3 2 2" xfId="7596" xr:uid="{00000000-0005-0000-0000-00002D1E0000}"/>
    <cellStyle name="Migliaia 30 2 3 3" xfId="7597" xr:uid="{00000000-0005-0000-0000-00002E1E0000}"/>
    <cellStyle name="Migliaia 30 2 3 4" xfId="7598" xr:uid="{00000000-0005-0000-0000-00002F1E0000}"/>
    <cellStyle name="Migliaia 30 2 4" xfId="7599" xr:uid="{00000000-0005-0000-0000-0000301E0000}"/>
    <cellStyle name="Migliaia 30 2 4 2" xfId="7600" xr:uid="{00000000-0005-0000-0000-0000311E0000}"/>
    <cellStyle name="Migliaia 30 2 5" xfId="7601" xr:uid="{00000000-0005-0000-0000-0000321E0000}"/>
    <cellStyle name="Migliaia 30 2 6" xfId="7602" xr:uid="{00000000-0005-0000-0000-0000331E0000}"/>
    <cellStyle name="Migliaia 30 2 7" xfId="7603" xr:uid="{00000000-0005-0000-0000-0000341E0000}"/>
    <cellStyle name="Migliaia 30 2 8" xfId="7604" xr:uid="{00000000-0005-0000-0000-0000351E0000}"/>
    <cellStyle name="Migliaia 30 2 9" xfId="7605" xr:uid="{00000000-0005-0000-0000-0000361E0000}"/>
    <cellStyle name="Migliaia 30 3" xfId="7606" xr:uid="{00000000-0005-0000-0000-0000371E0000}"/>
    <cellStyle name="Migliaia 30 3 10" xfId="7607" xr:uid="{00000000-0005-0000-0000-0000381E0000}"/>
    <cellStyle name="Migliaia 30 3 11" xfId="7608" xr:uid="{00000000-0005-0000-0000-0000391E0000}"/>
    <cellStyle name="Migliaia 30 3 12" xfId="7609" xr:uid="{00000000-0005-0000-0000-00003A1E0000}"/>
    <cellStyle name="Migliaia 30 3 13" xfId="7610" xr:uid="{00000000-0005-0000-0000-00003B1E0000}"/>
    <cellStyle name="Migliaia 30 3 14" xfId="18155" xr:uid="{00000000-0005-0000-0000-00003C1E0000}"/>
    <cellStyle name="Migliaia 30 3 2" xfId="7611" xr:uid="{00000000-0005-0000-0000-00003D1E0000}"/>
    <cellStyle name="Migliaia 30 3 2 10" xfId="7612" xr:uid="{00000000-0005-0000-0000-00003E1E0000}"/>
    <cellStyle name="Migliaia 30 3 2 11" xfId="18156" xr:uid="{00000000-0005-0000-0000-00003F1E0000}"/>
    <cellStyle name="Migliaia 30 3 2 2" xfId="7613" xr:uid="{00000000-0005-0000-0000-0000401E0000}"/>
    <cellStyle name="Migliaia 30 3 2 2 2" xfId="7614" xr:uid="{00000000-0005-0000-0000-0000411E0000}"/>
    <cellStyle name="Migliaia 30 3 2 2 2 2" xfId="7615" xr:uid="{00000000-0005-0000-0000-0000421E0000}"/>
    <cellStyle name="Migliaia 30 3 2 2 3" xfId="7616" xr:uid="{00000000-0005-0000-0000-0000431E0000}"/>
    <cellStyle name="Migliaia 30 3 2 2 4" xfId="7617" xr:uid="{00000000-0005-0000-0000-0000441E0000}"/>
    <cellStyle name="Migliaia 30 3 2 3" xfId="7618" xr:uid="{00000000-0005-0000-0000-0000451E0000}"/>
    <cellStyle name="Migliaia 30 3 2 3 2" xfId="7619" xr:uid="{00000000-0005-0000-0000-0000461E0000}"/>
    <cellStyle name="Migliaia 30 3 2 4" xfId="7620" xr:uid="{00000000-0005-0000-0000-0000471E0000}"/>
    <cellStyle name="Migliaia 30 3 2 5" xfId="7621" xr:uid="{00000000-0005-0000-0000-0000481E0000}"/>
    <cellStyle name="Migliaia 30 3 2 6" xfId="7622" xr:uid="{00000000-0005-0000-0000-0000491E0000}"/>
    <cellStyle name="Migliaia 30 3 2 7" xfId="7623" xr:uid="{00000000-0005-0000-0000-00004A1E0000}"/>
    <cellStyle name="Migliaia 30 3 2 8" xfId="7624" xr:uid="{00000000-0005-0000-0000-00004B1E0000}"/>
    <cellStyle name="Migliaia 30 3 2 9" xfId="7625" xr:uid="{00000000-0005-0000-0000-00004C1E0000}"/>
    <cellStyle name="Migliaia 30 3 3" xfId="7626" xr:uid="{00000000-0005-0000-0000-00004D1E0000}"/>
    <cellStyle name="Migliaia 30 3 3 2" xfId="7627" xr:uid="{00000000-0005-0000-0000-00004E1E0000}"/>
    <cellStyle name="Migliaia 30 3 3 2 2" xfId="7628" xr:uid="{00000000-0005-0000-0000-00004F1E0000}"/>
    <cellStyle name="Migliaia 30 3 3 2 2 2" xfId="7629" xr:uid="{00000000-0005-0000-0000-0000501E0000}"/>
    <cellStyle name="Migliaia 30 3 3 2 2 2 2" xfId="7630" xr:uid="{00000000-0005-0000-0000-0000511E0000}"/>
    <cellStyle name="Migliaia 30 3 3 2 2 3" xfId="7631" xr:uid="{00000000-0005-0000-0000-0000521E0000}"/>
    <cellStyle name="Migliaia 30 3 3 2 3" xfId="7632" xr:uid="{00000000-0005-0000-0000-0000531E0000}"/>
    <cellStyle name="Migliaia 30 3 3 2 3 2" xfId="7633" xr:uid="{00000000-0005-0000-0000-0000541E0000}"/>
    <cellStyle name="Migliaia 30 3 3 2 4" xfId="7634" xr:uid="{00000000-0005-0000-0000-0000551E0000}"/>
    <cellStyle name="Migliaia 30 3 3 2 5" xfId="7635" xr:uid="{00000000-0005-0000-0000-0000561E0000}"/>
    <cellStyle name="Migliaia 30 3 3 2 6" xfId="7636" xr:uid="{00000000-0005-0000-0000-0000571E0000}"/>
    <cellStyle name="Migliaia 30 3 3 3" xfId="7637" xr:uid="{00000000-0005-0000-0000-0000581E0000}"/>
    <cellStyle name="Migliaia 30 3 3 3 2" xfId="7638" xr:uid="{00000000-0005-0000-0000-0000591E0000}"/>
    <cellStyle name="Migliaia 30 3 3 3 2 2" xfId="7639" xr:uid="{00000000-0005-0000-0000-00005A1E0000}"/>
    <cellStyle name="Migliaia 30 3 3 3 3" xfId="7640" xr:uid="{00000000-0005-0000-0000-00005B1E0000}"/>
    <cellStyle name="Migliaia 30 3 3 4" xfId="7641" xr:uid="{00000000-0005-0000-0000-00005C1E0000}"/>
    <cellStyle name="Migliaia 30 3 3 4 2" xfId="7642" xr:uid="{00000000-0005-0000-0000-00005D1E0000}"/>
    <cellStyle name="Migliaia 30 3 3 5" xfId="7643" xr:uid="{00000000-0005-0000-0000-00005E1E0000}"/>
    <cellStyle name="Migliaia 30 3 3 6" xfId="7644" xr:uid="{00000000-0005-0000-0000-00005F1E0000}"/>
    <cellStyle name="Migliaia 30 3 3 7" xfId="7645" xr:uid="{00000000-0005-0000-0000-0000601E0000}"/>
    <cellStyle name="Migliaia 30 3 3 8" xfId="7646" xr:uid="{00000000-0005-0000-0000-0000611E0000}"/>
    <cellStyle name="Migliaia 30 3 4" xfId="7647" xr:uid="{00000000-0005-0000-0000-0000621E0000}"/>
    <cellStyle name="Migliaia 30 3 4 2" xfId="7648" xr:uid="{00000000-0005-0000-0000-0000631E0000}"/>
    <cellStyle name="Migliaia 30 3 4 2 2" xfId="7649" xr:uid="{00000000-0005-0000-0000-0000641E0000}"/>
    <cellStyle name="Migliaia 30 3 4 2 2 2" xfId="7650" xr:uid="{00000000-0005-0000-0000-0000651E0000}"/>
    <cellStyle name="Migliaia 30 3 4 2 3" xfId="7651" xr:uid="{00000000-0005-0000-0000-0000661E0000}"/>
    <cellStyle name="Migliaia 30 3 4 3" xfId="7652" xr:uid="{00000000-0005-0000-0000-0000671E0000}"/>
    <cellStyle name="Migliaia 30 3 4 3 2" xfId="7653" xr:uid="{00000000-0005-0000-0000-0000681E0000}"/>
    <cellStyle name="Migliaia 30 3 4 4" xfId="7654" xr:uid="{00000000-0005-0000-0000-0000691E0000}"/>
    <cellStyle name="Migliaia 30 3 4 5" xfId="7655" xr:uid="{00000000-0005-0000-0000-00006A1E0000}"/>
    <cellStyle name="Migliaia 30 3 4 6" xfId="7656" xr:uid="{00000000-0005-0000-0000-00006B1E0000}"/>
    <cellStyle name="Migliaia 30 3 5" xfId="7657" xr:uid="{00000000-0005-0000-0000-00006C1E0000}"/>
    <cellStyle name="Migliaia 30 3 5 2" xfId="7658" xr:uid="{00000000-0005-0000-0000-00006D1E0000}"/>
    <cellStyle name="Migliaia 30 3 5 2 2" xfId="7659" xr:uid="{00000000-0005-0000-0000-00006E1E0000}"/>
    <cellStyle name="Migliaia 30 3 5 3" xfId="7660" xr:uid="{00000000-0005-0000-0000-00006F1E0000}"/>
    <cellStyle name="Migliaia 30 3 6" xfId="7661" xr:uid="{00000000-0005-0000-0000-0000701E0000}"/>
    <cellStyle name="Migliaia 30 3 6 2" xfId="7662" xr:uid="{00000000-0005-0000-0000-0000711E0000}"/>
    <cellStyle name="Migliaia 30 3 7" xfId="7663" xr:uid="{00000000-0005-0000-0000-0000721E0000}"/>
    <cellStyle name="Migliaia 30 3 8" xfId="7664" xr:uid="{00000000-0005-0000-0000-0000731E0000}"/>
    <cellStyle name="Migliaia 30 3 9" xfId="7665" xr:uid="{00000000-0005-0000-0000-0000741E0000}"/>
    <cellStyle name="Migliaia 30 4" xfId="7666" xr:uid="{00000000-0005-0000-0000-0000751E0000}"/>
    <cellStyle name="Migliaia 30 4 10" xfId="18157" xr:uid="{00000000-0005-0000-0000-0000761E0000}"/>
    <cellStyle name="Migliaia 30 4 2" xfId="7667" xr:uid="{00000000-0005-0000-0000-0000771E0000}"/>
    <cellStyle name="Migliaia 30 4 2 2" xfId="7668" xr:uid="{00000000-0005-0000-0000-0000781E0000}"/>
    <cellStyle name="Migliaia 30 4 2 2 2" xfId="7669" xr:uid="{00000000-0005-0000-0000-0000791E0000}"/>
    <cellStyle name="Migliaia 30 4 2 2 2 2" xfId="7670" xr:uid="{00000000-0005-0000-0000-00007A1E0000}"/>
    <cellStyle name="Migliaia 30 4 2 2 2 2 2" xfId="7671" xr:uid="{00000000-0005-0000-0000-00007B1E0000}"/>
    <cellStyle name="Migliaia 30 4 2 2 2 3" xfId="7672" xr:uid="{00000000-0005-0000-0000-00007C1E0000}"/>
    <cellStyle name="Migliaia 30 4 2 2 3" xfId="7673" xr:uid="{00000000-0005-0000-0000-00007D1E0000}"/>
    <cellStyle name="Migliaia 30 4 2 2 3 2" xfId="7674" xr:uid="{00000000-0005-0000-0000-00007E1E0000}"/>
    <cellStyle name="Migliaia 30 4 2 2 4" xfId="7675" xr:uid="{00000000-0005-0000-0000-00007F1E0000}"/>
    <cellStyle name="Migliaia 30 4 2 2 5" xfId="7676" xr:uid="{00000000-0005-0000-0000-0000801E0000}"/>
    <cellStyle name="Migliaia 30 4 2 2 6" xfId="7677" xr:uid="{00000000-0005-0000-0000-0000811E0000}"/>
    <cellStyle name="Migliaia 30 4 2 3" xfId="7678" xr:uid="{00000000-0005-0000-0000-0000821E0000}"/>
    <cellStyle name="Migliaia 30 4 2 3 2" xfId="7679" xr:uid="{00000000-0005-0000-0000-0000831E0000}"/>
    <cellStyle name="Migliaia 30 4 2 3 2 2" xfId="7680" xr:uid="{00000000-0005-0000-0000-0000841E0000}"/>
    <cellStyle name="Migliaia 30 4 2 3 3" xfId="7681" xr:uid="{00000000-0005-0000-0000-0000851E0000}"/>
    <cellStyle name="Migliaia 30 4 2 4" xfId="7682" xr:uid="{00000000-0005-0000-0000-0000861E0000}"/>
    <cellStyle name="Migliaia 30 4 2 4 2" xfId="7683" xr:uid="{00000000-0005-0000-0000-0000871E0000}"/>
    <cellStyle name="Migliaia 30 4 2 5" xfId="7684" xr:uid="{00000000-0005-0000-0000-0000881E0000}"/>
    <cellStyle name="Migliaia 30 4 2 6" xfId="7685" xr:uid="{00000000-0005-0000-0000-0000891E0000}"/>
    <cellStyle name="Migliaia 30 4 2 7" xfId="7686" xr:uid="{00000000-0005-0000-0000-00008A1E0000}"/>
    <cellStyle name="Migliaia 30 4 3" xfId="7687" xr:uid="{00000000-0005-0000-0000-00008B1E0000}"/>
    <cellStyle name="Migliaia 30 4 3 2" xfId="7688" xr:uid="{00000000-0005-0000-0000-00008C1E0000}"/>
    <cellStyle name="Migliaia 30 4 3 2 2" xfId="7689" xr:uid="{00000000-0005-0000-0000-00008D1E0000}"/>
    <cellStyle name="Migliaia 30 4 3 2 2 2" xfId="7690" xr:uid="{00000000-0005-0000-0000-00008E1E0000}"/>
    <cellStyle name="Migliaia 30 4 3 2 3" xfId="7691" xr:uid="{00000000-0005-0000-0000-00008F1E0000}"/>
    <cellStyle name="Migliaia 30 4 3 3" xfId="7692" xr:uid="{00000000-0005-0000-0000-0000901E0000}"/>
    <cellStyle name="Migliaia 30 4 3 3 2" xfId="7693" xr:uid="{00000000-0005-0000-0000-0000911E0000}"/>
    <cellStyle name="Migliaia 30 4 3 4" xfId="7694" xr:uid="{00000000-0005-0000-0000-0000921E0000}"/>
    <cellStyle name="Migliaia 30 4 3 5" xfId="7695" xr:uid="{00000000-0005-0000-0000-0000931E0000}"/>
    <cellStyle name="Migliaia 30 4 3 6" xfId="7696" xr:uid="{00000000-0005-0000-0000-0000941E0000}"/>
    <cellStyle name="Migliaia 30 4 4" xfId="7697" xr:uid="{00000000-0005-0000-0000-0000951E0000}"/>
    <cellStyle name="Migliaia 30 4 4 2" xfId="7698" xr:uid="{00000000-0005-0000-0000-0000961E0000}"/>
    <cellStyle name="Migliaia 30 4 4 2 2" xfId="7699" xr:uid="{00000000-0005-0000-0000-0000971E0000}"/>
    <cellStyle name="Migliaia 30 4 4 3" xfId="7700" xr:uid="{00000000-0005-0000-0000-0000981E0000}"/>
    <cellStyle name="Migliaia 30 4 5" xfId="7701" xr:uid="{00000000-0005-0000-0000-0000991E0000}"/>
    <cellStyle name="Migliaia 30 4 5 2" xfId="7702" xr:uid="{00000000-0005-0000-0000-00009A1E0000}"/>
    <cellStyle name="Migliaia 30 4 6" xfId="7703" xr:uid="{00000000-0005-0000-0000-00009B1E0000}"/>
    <cellStyle name="Migliaia 30 4 7" xfId="7704" xr:uid="{00000000-0005-0000-0000-00009C1E0000}"/>
    <cellStyle name="Migliaia 30 4 8" xfId="7705" xr:uid="{00000000-0005-0000-0000-00009D1E0000}"/>
    <cellStyle name="Migliaia 30 4 9" xfId="7706" xr:uid="{00000000-0005-0000-0000-00009E1E0000}"/>
    <cellStyle name="Migliaia 30 5" xfId="7707" xr:uid="{00000000-0005-0000-0000-00009F1E0000}"/>
    <cellStyle name="Migliaia 30 5 2" xfId="7708" xr:uid="{00000000-0005-0000-0000-0000A01E0000}"/>
    <cellStyle name="Migliaia 30 5 2 2" xfId="7709" xr:uid="{00000000-0005-0000-0000-0000A11E0000}"/>
    <cellStyle name="Migliaia 30 5 2 2 2" xfId="7710" xr:uid="{00000000-0005-0000-0000-0000A21E0000}"/>
    <cellStyle name="Migliaia 30 5 2 3" xfId="7711" xr:uid="{00000000-0005-0000-0000-0000A31E0000}"/>
    <cellStyle name="Migliaia 30 5 3" xfId="7712" xr:uid="{00000000-0005-0000-0000-0000A41E0000}"/>
    <cellStyle name="Migliaia 30 5 3 2" xfId="7713" xr:uid="{00000000-0005-0000-0000-0000A51E0000}"/>
    <cellStyle name="Migliaia 30 5 4" xfId="7714" xr:uid="{00000000-0005-0000-0000-0000A61E0000}"/>
    <cellStyle name="Migliaia 30 5 5" xfId="7715" xr:uid="{00000000-0005-0000-0000-0000A71E0000}"/>
    <cellStyle name="Migliaia 30 5 6" xfId="7716" xr:uid="{00000000-0005-0000-0000-0000A81E0000}"/>
    <cellStyle name="Migliaia 30 5 7" xfId="7717" xr:uid="{00000000-0005-0000-0000-0000A91E0000}"/>
    <cellStyle name="Migliaia 30 5 8" xfId="18158" xr:uid="{00000000-0005-0000-0000-0000AA1E0000}"/>
    <cellStyle name="Migliaia 30 6" xfId="7718" xr:uid="{00000000-0005-0000-0000-0000AB1E0000}"/>
    <cellStyle name="Migliaia 30 6 2" xfId="7719" xr:uid="{00000000-0005-0000-0000-0000AC1E0000}"/>
    <cellStyle name="Migliaia 30 6 2 2" xfId="7720" xr:uid="{00000000-0005-0000-0000-0000AD1E0000}"/>
    <cellStyle name="Migliaia 30 6 3" xfId="7721" xr:uid="{00000000-0005-0000-0000-0000AE1E0000}"/>
    <cellStyle name="Migliaia 30 6 4" xfId="7722" xr:uid="{00000000-0005-0000-0000-0000AF1E0000}"/>
    <cellStyle name="Migliaia 30 6 5" xfId="7723" xr:uid="{00000000-0005-0000-0000-0000B01E0000}"/>
    <cellStyle name="Migliaia 30 7" xfId="7724" xr:uid="{00000000-0005-0000-0000-0000B11E0000}"/>
    <cellStyle name="Migliaia 30 7 2" xfId="7725" xr:uid="{00000000-0005-0000-0000-0000B21E0000}"/>
    <cellStyle name="Migliaia 30 7 2 2" xfId="7726" xr:uid="{00000000-0005-0000-0000-0000B31E0000}"/>
    <cellStyle name="Migliaia 30 7 3" xfId="7727" xr:uid="{00000000-0005-0000-0000-0000B41E0000}"/>
    <cellStyle name="Migliaia 30 7 4" xfId="7728" xr:uid="{00000000-0005-0000-0000-0000B51E0000}"/>
    <cellStyle name="Migliaia 30 7 5" xfId="7729" xr:uid="{00000000-0005-0000-0000-0000B61E0000}"/>
    <cellStyle name="Migliaia 30 8" xfId="7730" xr:uid="{00000000-0005-0000-0000-0000B71E0000}"/>
    <cellStyle name="Migliaia 30 8 2" xfId="7731" xr:uid="{00000000-0005-0000-0000-0000B81E0000}"/>
    <cellStyle name="Migliaia 30 9" xfId="7732" xr:uid="{00000000-0005-0000-0000-0000B91E0000}"/>
    <cellStyle name="Migliaia 30 9 2" xfId="7733" xr:uid="{00000000-0005-0000-0000-0000BA1E0000}"/>
    <cellStyle name="Migliaia 31" xfId="7734" xr:uid="{00000000-0005-0000-0000-0000BB1E0000}"/>
    <cellStyle name="Migliaia 31 10" xfId="7735" xr:uid="{00000000-0005-0000-0000-0000BC1E0000}"/>
    <cellStyle name="Migliaia 31 11" xfId="7736" xr:uid="{00000000-0005-0000-0000-0000BD1E0000}"/>
    <cellStyle name="Migliaia 31 12" xfId="7737" xr:uid="{00000000-0005-0000-0000-0000BE1E0000}"/>
    <cellStyle name="Migliaia 31 13" xfId="7738" xr:uid="{00000000-0005-0000-0000-0000BF1E0000}"/>
    <cellStyle name="Migliaia 31 14" xfId="7739" xr:uid="{00000000-0005-0000-0000-0000C01E0000}"/>
    <cellStyle name="Migliaia 31 15" xfId="7740" xr:uid="{00000000-0005-0000-0000-0000C11E0000}"/>
    <cellStyle name="Migliaia 31 16" xfId="7741" xr:uid="{00000000-0005-0000-0000-0000C21E0000}"/>
    <cellStyle name="Migliaia 31 17" xfId="18159" xr:uid="{00000000-0005-0000-0000-0000C31E0000}"/>
    <cellStyle name="Migliaia 31 2" xfId="7742" xr:uid="{00000000-0005-0000-0000-0000C41E0000}"/>
    <cellStyle name="Migliaia 31 2 10" xfId="7743" xr:uid="{00000000-0005-0000-0000-0000C51E0000}"/>
    <cellStyle name="Migliaia 31 2 11" xfId="7744" xr:uid="{00000000-0005-0000-0000-0000C61E0000}"/>
    <cellStyle name="Migliaia 31 2 12" xfId="18160" xr:uid="{00000000-0005-0000-0000-0000C71E0000}"/>
    <cellStyle name="Migliaia 31 2 2" xfId="7745" xr:uid="{00000000-0005-0000-0000-0000C81E0000}"/>
    <cellStyle name="Migliaia 31 2 2 10" xfId="7746" xr:uid="{00000000-0005-0000-0000-0000C91E0000}"/>
    <cellStyle name="Migliaia 31 2 2 2" xfId="7747" xr:uid="{00000000-0005-0000-0000-0000CA1E0000}"/>
    <cellStyle name="Migliaia 31 2 2 2 2" xfId="7748" xr:uid="{00000000-0005-0000-0000-0000CB1E0000}"/>
    <cellStyle name="Migliaia 31 2 2 2 2 2" xfId="7749" xr:uid="{00000000-0005-0000-0000-0000CC1E0000}"/>
    <cellStyle name="Migliaia 31 2 2 2 3" xfId="7750" xr:uid="{00000000-0005-0000-0000-0000CD1E0000}"/>
    <cellStyle name="Migliaia 31 2 2 3" xfId="7751" xr:uid="{00000000-0005-0000-0000-0000CE1E0000}"/>
    <cellStyle name="Migliaia 31 2 2 3 2" xfId="7752" xr:uid="{00000000-0005-0000-0000-0000CF1E0000}"/>
    <cellStyle name="Migliaia 31 2 2 4" xfId="7753" xr:uid="{00000000-0005-0000-0000-0000D01E0000}"/>
    <cellStyle name="Migliaia 31 2 2 5" xfId="7754" xr:uid="{00000000-0005-0000-0000-0000D11E0000}"/>
    <cellStyle name="Migliaia 31 2 2 6" xfId="7755" xr:uid="{00000000-0005-0000-0000-0000D21E0000}"/>
    <cellStyle name="Migliaia 31 2 2 7" xfId="7756" xr:uid="{00000000-0005-0000-0000-0000D31E0000}"/>
    <cellStyle name="Migliaia 31 2 2 8" xfId="7757" xr:uid="{00000000-0005-0000-0000-0000D41E0000}"/>
    <cellStyle name="Migliaia 31 2 2 9" xfId="7758" xr:uid="{00000000-0005-0000-0000-0000D51E0000}"/>
    <cellStyle name="Migliaia 31 2 3" xfId="7759" xr:uid="{00000000-0005-0000-0000-0000D61E0000}"/>
    <cellStyle name="Migliaia 31 2 3 2" xfId="7760" xr:uid="{00000000-0005-0000-0000-0000D71E0000}"/>
    <cellStyle name="Migliaia 31 2 3 2 2" xfId="7761" xr:uid="{00000000-0005-0000-0000-0000D81E0000}"/>
    <cellStyle name="Migliaia 31 2 3 3" xfId="7762" xr:uid="{00000000-0005-0000-0000-0000D91E0000}"/>
    <cellStyle name="Migliaia 31 2 3 4" xfId="7763" xr:uid="{00000000-0005-0000-0000-0000DA1E0000}"/>
    <cellStyle name="Migliaia 31 2 4" xfId="7764" xr:uid="{00000000-0005-0000-0000-0000DB1E0000}"/>
    <cellStyle name="Migliaia 31 2 4 2" xfId="7765" xr:uid="{00000000-0005-0000-0000-0000DC1E0000}"/>
    <cellStyle name="Migliaia 31 2 5" xfId="7766" xr:uid="{00000000-0005-0000-0000-0000DD1E0000}"/>
    <cellStyle name="Migliaia 31 2 6" xfId="7767" xr:uid="{00000000-0005-0000-0000-0000DE1E0000}"/>
    <cellStyle name="Migliaia 31 2 7" xfId="7768" xr:uid="{00000000-0005-0000-0000-0000DF1E0000}"/>
    <cellStyle name="Migliaia 31 2 8" xfId="7769" xr:uid="{00000000-0005-0000-0000-0000E01E0000}"/>
    <cellStyle name="Migliaia 31 2 9" xfId="7770" xr:uid="{00000000-0005-0000-0000-0000E11E0000}"/>
    <cellStyle name="Migliaia 31 3" xfId="7771" xr:uid="{00000000-0005-0000-0000-0000E21E0000}"/>
    <cellStyle name="Migliaia 31 3 10" xfId="7772" xr:uid="{00000000-0005-0000-0000-0000E31E0000}"/>
    <cellStyle name="Migliaia 31 3 11" xfId="7773" xr:uid="{00000000-0005-0000-0000-0000E41E0000}"/>
    <cellStyle name="Migliaia 31 3 12" xfId="7774" xr:uid="{00000000-0005-0000-0000-0000E51E0000}"/>
    <cellStyle name="Migliaia 31 3 13" xfId="7775" xr:uid="{00000000-0005-0000-0000-0000E61E0000}"/>
    <cellStyle name="Migliaia 31 3 14" xfId="18161" xr:uid="{00000000-0005-0000-0000-0000E71E0000}"/>
    <cellStyle name="Migliaia 31 3 2" xfId="7776" xr:uid="{00000000-0005-0000-0000-0000E81E0000}"/>
    <cellStyle name="Migliaia 31 3 2 10" xfId="7777" xr:uid="{00000000-0005-0000-0000-0000E91E0000}"/>
    <cellStyle name="Migliaia 31 3 2 11" xfId="18162" xr:uid="{00000000-0005-0000-0000-0000EA1E0000}"/>
    <cellStyle name="Migliaia 31 3 2 2" xfId="7778" xr:uid="{00000000-0005-0000-0000-0000EB1E0000}"/>
    <cellStyle name="Migliaia 31 3 2 2 2" xfId="7779" xr:uid="{00000000-0005-0000-0000-0000EC1E0000}"/>
    <cellStyle name="Migliaia 31 3 2 2 2 2" xfId="7780" xr:uid="{00000000-0005-0000-0000-0000ED1E0000}"/>
    <cellStyle name="Migliaia 31 3 2 2 3" xfId="7781" xr:uid="{00000000-0005-0000-0000-0000EE1E0000}"/>
    <cellStyle name="Migliaia 31 3 2 2 4" xfId="7782" xr:uid="{00000000-0005-0000-0000-0000EF1E0000}"/>
    <cellStyle name="Migliaia 31 3 2 3" xfId="7783" xr:uid="{00000000-0005-0000-0000-0000F01E0000}"/>
    <cellStyle name="Migliaia 31 3 2 3 2" xfId="7784" xr:uid="{00000000-0005-0000-0000-0000F11E0000}"/>
    <cellStyle name="Migliaia 31 3 2 4" xfId="7785" xr:uid="{00000000-0005-0000-0000-0000F21E0000}"/>
    <cellStyle name="Migliaia 31 3 2 5" xfId="7786" xr:uid="{00000000-0005-0000-0000-0000F31E0000}"/>
    <cellStyle name="Migliaia 31 3 2 6" xfId="7787" xr:uid="{00000000-0005-0000-0000-0000F41E0000}"/>
    <cellStyle name="Migliaia 31 3 2 7" xfId="7788" xr:uid="{00000000-0005-0000-0000-0000F51E0000}"/>
    <cellStyle name="Migliaia 31 3 2 8" xfId="7789" xr:uid="{00000000-0005-0000-0000-0000F61E0000}"/>
    <cellStyle name="Migliaia 31 3 2 9" xfId="7790" xr:uid="{00000000-0005-0000-0000-0000F71E0000}"/>
    <cellStyle name="Migliaia 31 3 3" xfId="7791" xr:uid="{00000000-0005-0000-0000-0000F81E0000}"/>
    <cellStyle name="Migliaia 31 3 3 2" xfId="7792" xr:uid="{00000000-0005-0000-0000-0000F91E0000}"/>
    <cellStyle name="Migliaia 31 3 3 2 2" xfId="7793" xr:uid="{00000000-0005-0000-0000-0000FA1E0000}"/>
    <cellStyle name="Migliaia 31 3 3 2 2 2" xfId="7794" xr:uid="{00000000-0005-0000-0000-0000FB1E0000}"/>
    <cellStyle name="Migliaia 31 3 3 2 2 2 2" xfId="7795" xr:uid="{00000000-0005-0000-0000-0000FC1E0000}"/>
    <cellStyle name="Migliaia 31 3 3 2 2 3" xfId="7796" xr:uid="{00000000-0005-0000-0000-0000FD1E0000}"/>
    <cellStyle name="Migliaia 31 3 3 2 3" xfId="7797" xr:uid="{00000000-0005-0000-0000-0000FE1E0000}"/>
    <cellStyle name="Migliaia 31 3 3 2 3 2" xfId="7798" xr:uid="{00000000-0005-0000-0000-0000FF1E0000}"/>
    <cellStyle name="Migliaia 31 3 3 2 4" xfId="7799" xr:uid="{00000000-0005-0000-0000-0000001F0000}"/>
    <cellStyle name="Migliaia 31 3 3 2 5" xfId="7800" xr:uid="{00000000-0005-0000-0000-0000011F0000}"/>
    <cellStyle name="Migliaia 31 3 3 2 6" xfId="7801" xr:uid="{00000000-0005-0000-0000-0000021F0000}"/>
    <cellStyle name="Migliaia 31 3 3 3" xfId="7802" xr:uid="{00000000-0005-0000-0000-0000031F0000}"/>
    <cellStyle name="Migliaia 31 3 3 3 2" xfId="7803" xr:uid="{00000000-0005-0000-0000-0000041F0000}"/>
    <cellStyle name="Migliaia 31 3 3 3 2 2" xfId="7804" xr:uid="{00000000-0005-0000-0000-0000051F0000}"/>
    <cellStyle name="Migliaia 31 3 3 3 3" xfId="7805" xr:uid="{00000000-0005-0000-0000-0000061F0000}"/>
    <cellStyle name="Migliaia 31 3 3 4" xfId="7806" xr:uid="{00000000-0005-0000-0000-0000071F0000}"/>
    <cellStyle name="Migliaia 31 3 3 4 2" xfId="7807" xr:uid="{00000000-0005-0000-0000-0000081F0000}"/>
    <cellStyle name="Migliaia 31 3 3 5" xfId="7808" xr:uid="{00000000-0005-0000-0000-0000091F0000}"/>
    <cellStyle name="Migliaia 31 3 3 6" xfId="7809" xr:uid="{00000000-0005-0000-0000-00000A1F0000}"/>
    <cellStyle name="Migliaia 31 3 3 7" xfId="7810" xr:uid="{00000000-0005-0000-0000-00000B1F0000}"/>
    <cellStyle name="Migliaia 31 3 3 8" xfId="7811" xr:uid="{00000000-0005-0000-0000-00000C1F0000}"/>
    <cellStyle name="Migliaia 31 3 4" xfId="7812" xr:uid="{00000000-0005-0000-0000-00000D1F0000}"/>
    <cellStyle name="Migliaia 31 3 4 2" xfId="7813" xr:uid="{00000000-0005-0000-0000-00000E1F0000}"/>
    <cellStyle name="Migliaia 31 3 4 2 2" xfId="7814" xr:uid="{00000000-0005-0000-0000-00000F1F0000}"/>
    <cellStyle name="Migliaia 31 3 4 2 2 2" xfId="7815" xr:uid="{00000000-0005-0000-0000-0000101F0000}"/>
    <cellStyle name="Migliaia 31 3 4 2 3" xfId="7816" xr:uid="{00000000-0005-0000-0000-0000111F0000}"/>
    <cellStyle name="Migliaia 31 3 4 3" xfId="7817" xr:uid="{00000000-0005-0000-0000-0000121F0000}"/>
    <cellStyle name="Migliaia 31 3 4 3 2" xfId="7818" xr:uid="{00000000-0005-0000-0000-0000131F0000}"/>
    <cellStyle name="Migliaia 31 3 4 4" xfId="7819" xr:uid="{00000000-0005-0000-0000-0000141F0000}"/>
    <cellStyle name="Migliaia 31 3 4 5" xfId="7820" xr:uid="{00000000-0005-0000-0000-0000151F0000}"/>
    <cellStyle name="Migliaia 31 3 4 6" xfId="7821" xr:uid="{00000000-0005-0000-0000-0000161F0000}"/>
    <cellStyle name="Migliaia 31 3 5" xfId="7822" xr:uid="{00000000-0005-0000-0000-0000171F0000}"/>
    <cellStyle name="Migliaia 31 3 5 2" xfId="7823" xr:uid="{00000000-0005-0000-0000-0000181F0000}"/>
    <cellStyle name="Migliaia 31 3 5 2 2" xfId="7824" xr:uid="{00000000-0005-0000-0000-0000191F0000}"/>
    <cellStyle name="Migliaia 31 3 5 3" xfId="7825" xr:uid="{00000000-0005-0000-0000-00001A1F0000}"/>
    <cellStyle name="Migliaia 31 3 6" xfId="7826" xr:uid="{00000000-0005-0000-0000-00001B1F0000}"/>
    <cellStyle name="Migliaia 31 3 6 2" xfId="7827" xr:uid="{00000000-0005-0000-0000-00001C1F0000}"/>
    <cellStyle name="Migliaia 31 3 7" xfId="7828" xr:uid="{00000000-0005-0000-0000-00001D1F0000}"/>
    <cellStyle name="Migliaia 31 3 8" xfId="7829" xr:uid="{00000000-0005-0000-0000-00001E1F0000}"/>
    <cellStyle name="Migliaia 31 3 9" xfId="7830" xr:uid="{00000000-0005-0000-0000-00001F1F0000}"/>
    <cellStyle name="Migliaia 31 4" xfId="7831" xr:uid="{00000000-0005-0000-0000-0000201F0000}"/>
    <cellStyle name="Migliaia 31 4 10" xfId="18163" xr:uid="{00000000-0005-0000-0000-0000211F0000}"/>
    <cellStyle name="Migliaia 31 4 2" xfId="7832" xr:uid="{00000000-0005-0000-0000-0000221F0000}"/>
    <cellStyle name="Migliaia 31 4 2 2" xfId="7833" xr:uid="{00000000-0005-0000-0000-0000231F0000}"/>
    <cellStyle name="Migliaia 31 4 2 2 2" xfId="7834" xr:uid="{00000000-0005-0000-0000-0000241F0000}"/>
    <cellStyle name="Migliaia 31 4 2 2 2 2" xfId="7835" xr:uid="{00000000-0005-0000-0000-0000251F0000}"/>
    <cellStyle name="Migliaia 31 4 2 2 2 2 2" xfId="7836" xr:uid="{00000000-0005-0000-0000-0000261F0000}"/>
    <cellStyle name="Migliaia 31 4 2 2 2 3" xfId="7837" xr:uid="{00000000-0005-0000-0000-0000271F0000}"/>
    <cellStyle name="Migliaia 31 4 2 2 3" xfId="7838" xr:uid="{00000000-0005-0000-0000-0000281F0000}"/>
    <cellStyle name="Migliaia 31 4 2 2 3 2" xfId="7839" xr:uid="{00000000-0005-0000-0000-0000291F0000}"/>
    <cellStyle name="Migliaia 31 4 2 2 4" xfId="7840" xr:uid="{00000000-0005-0000-0000-00002A1F0000}"/>
    <cellStyle name="Migliaia 31 4 2 2 5" xfId="7841" xr:uid="{00000000-0005-0000-0000-00002B1F0000}"/>
    <cellStyle name="Migliaia 31 4 2 2 6" xfId="7842" xr:uid="{00000000-0005-0000-0000-00002C1F0000}"/>
    <cellStyle name="Migliaia 31 4 2 3" xfId="7843" xr:uid="{00000000-0005-0000-0000-00002D1F0000}"/>
    <cellStyle name="Migliaia 31 4 2 3 2" xfId="7844" xr:uid="{00000000-0005-0000-0000-00002E1F0000}"/>
    <cellStyle name="Migliaia 31 4 2 3 2 2" xfId="7845" xr:uid="{00000000-0005-0000-0000-00002F1F0000}"/>
    <cellStyle name="Migliaia 31 4 2 3 3" xfId="7846" xr:uid="{00000000-0005-0000-0000-0000301F0000}"/>
    <cellStyle name="Migliaia 31 4 2 4" xfId="7847" xr:uid="{00000000-0005-0000-0000-0000311F0000}"/>
    <cellStyle name="Migliaia 31 4 2 4 2" xfId="7848" xr:uid="{00000000-0005-0000-0000-0000321F0000}"/>
    <cellStyle name="Migliaia 31 4 2 5" xfId="7849" xr:uid="{00000000-0005-0000-0000-0000331F0000}"/>
    <cellStyle name="Migliaia 31 4 2 6" xfId="7850" xr:uid="{00000000-0005-0000-0000-0000341F0000}"/>
    <cellStyle name="Migliaia 31 4 2 7" xfId="7851" xr:uid="{00000000-0005-0000-0000-0000351F0000}"/>
    <cellStyle name="Migliaia 31 4 3" xfId="7852" xr:uid="{00000000-0005-0000-0000-0000361F0000}"/>
    <cellStyle name="Migliaia 31 4 3 2" xfId="7853" xr:uid="{00000000-0005-0000-0000-0000371F0000}"/>
    <cellStyle name="Migliaia 31 4 3 2 2" xfId="7854" xr:uid="{00000000-0005-0000-0000-0000381F0000}"/>
    <cellStyle name="Migliaia 31 4 3 2 2 2" xfId="7855" xr:uid="{00000000-0005-0000-0000-0000391F0000}"/>
    <cellStyle name="Migliaia 31 4 3 2 3" xfId="7856" xr:uid="{00000000-0005-0000-0000-00003A1F0000}"/>
    <cellStyle name="Migliaia 31 4 3 3" xfId="7857" xr:uid="{00000000-0005-0000-0000-00003B1F0000}"/>
    <cellStyle name="Migliaia 31 4 3 3 2" xfId="7858" xr:uid="{00000000-0005-0000-0000-00003C1F0000}"/>
    <cellStyle name="Migliaia 31 4 3 4" xfId="7859" xr:uid="{00000000-0005-0000-0000-00003D1F0000}"/>
    <cellStyle name="Migliaia 31 4 3 5" xfId="7860" xr:uid="{00000000-0005-0000-0000-00003E1F0000}"/>
    <cellStyle name="Migliaia 31 4 3 6" xfId="7861" xr:uid="{00000000-0005-0000-0000-00003F1F0000}"/>
    <cellStyle name="Migliaia 31 4 4" xfId="7862" xr:uid="{00000000-0005-0000-0000-0000401F0000}"/>
    <cellStyle name="Migliaia 31 4 4 2" xfId="7863" xr:uid="{00000000-0005-0000-0000-0000411F0000}"/>
    <cellStyle name="Migliaia 31 4 4 2 2" xfId="7864" xr:uid="{00000000-0005-0000-0000-0000421F0000}"/>
    <cellStyle name="Migliaia 31 4 4 3" xfId="7865" xr:uid="{00000000-0005-0000-0000-0000431F0000}"/>
    <cellStyle name="Migliaia 31 4 5" xfId="7866" xr:uid="{00000000-0005-0000-0000-0000441F0000}"/>
    <cellStyle name="Migliaia 31 4 5 2" xfId="7867" xr:uid="{00000000-0005-0000-0000-0000451F0000}"/>
    <cellStyle name="Migliaia 31 4 6" xfId="7868" xr:uid="{00000000-0005-0000-0000-0000461F0000}"/>
    <cellStyle name="Migliaia 31 4 7" xfId="7869" xr:uid="{00000000-0005-0000-0000-0000471F0000}"/>
    <cellStyle name="Migliaia 31 4 8" xfId="7870" xr:uid="{00000000-0005-0000-0000-0000481F0000}"/>
    <cellStyle name="Migliaia 31 4 9" xfId="7871" xr:uid="{00000000-0005-0000-0000-0000491F0000}"/>
    <cellStyle name="Migliaia 31 5" xfId="7872" xr:uid="{00000000-0005-0000-0000-00004A1F0000}"/>
    <cellStyle name="Migliaia 31 5 2" xfId="7873" xr:uid="{00000000-0005-0000-0000-00004B1F0000}"/>
    <cellStyle name="Migliaia 31 5 2 2" xfId="7874" xr:uid="{00000000-0005-0000-0000-00004C1F0000}"/>
    <cellStyle name="Migliaia 31 5 2 2 2" xfId="7875" xr:uid="{00000000-0005-0000-0000-00004D1F0000}"/>
    <cellStyle name="Migliaia 31 5 2 3" xfId="7876" xr:uid="{00000000-0005-0000-0000-00004E1F0000}"/>
    <cellStyle name="Migliaia 31 5 3" xfId="7877" xr:uid="{00000000-0005-0000-0000-00004F1F0000}"/>
    <cellStyle name="Migliaia 31 5 3 2" xfId="7878" xr:uid="{00000000-0005-0000-0000-0000501F0000}"/>
    <cellStyle name="Migliaia 31 5 4" xfId="7879" xr:uid="{00000000-0005-0000-0000-0000511F0000}"/>
    <cellStyle name="Migliaia 31 5 5" xfId="7880" xr:uid="{00000000-0005-0000-0000-0000521F0000}"/>
    <cellStyle name="Migliaia 31 5 6" xfId="7881" xr:uid="{00000000-0005-0000-0000-0000531F0000}"/>
    <cellStyle name="Migliaia 31 5 7" xfId="7882" xr:uid="{00000000-0005-0000-0000-0000541F0000}"/>
    <cellStyle name="Migliaia 31 5 8" xfId="18164" xr:uid="{00000000-0005-0000-0000-0000551F0000}"/>
    <cellStyle name="Migliaia 31 6" xfId="7883" xr:uid="{00000000-0005-0000-0000-0000561F0000}"/>
    <cellStyle name="Migliaia 31 6 2" xfId="7884" xr:uid="{00000000-0005-0000-0000-0000571F0000}"/>
    <cellStyle name="Migliaia 31 6 2 2" xfId="7885" xr:uid="{00000000-0005-0000-0000-0000581F0000}"/>
    <cellStyle name="Migliaia 31 6 3" xfId="7886" xr:uid="{00000000-0005-0000-0000-0000591F0000}"/>
    <cellStyle name="Migliaia 31 6 4" xfId="7887" xr:uid="{00000000-0005-0000-0000-00005A1F0000}"/>
    <cellStyle name="Migliaia 31 6 5" xfId="7888" xr:uid="{00000000-0005-0000-0000-00005B1F0000}"/>
    <cellStyle name="Migliaia 31 7" xfId="7889" xr:uid="{00000000-0005-0000-0000-00005C1F0000}"/>
    <cellStyle name="Migliaia 31 7 2" xfId="7890" xr:uid="{00000000-0005-0000-0000-00005D1F0000}"/>
    <cellStyle name="Migliaia 31 7 2 2" xfId="7891" xr:uid="{00000000-0005-0000-0000-00005E1F0000}"/>
    <cellStyle name="Migliaia 31 7 3" xfId="7892" xr:uid="{00000000-0005-0000-0000-00005F1F0000}"/>
    <cellStyle name="Migliaia 31 7 4" xfId="7893" xr:uid="{00000000-0005-0000-0000-0000601F0000}"/>
    <cellStyle name="Migliaia 31 7 5" xfId="7894" xr:uid="{00000000-0005-0000-0000-0000611F0000}"/>
    <cellStyle name="Migliaia 31 8" xfId="7895" xr:uid="{00000000-0005-0000-0000-0000621F0000}"/>
    <cellStyle name="Migliaia 31 8 2" xfId="7896" xr:uid="{00000000-0005-0000-0000-0000631F0000}"/>
    <cellStyle name="Migliaia 31 9" xfId="7897" xr:uid="{00000000-0005-0000-0000-0000641F0000}"/>
    <cellStyle name="Migliaia 31 9 2" xfId="7898" xr:uid="{00000000-0005-0000-0000-0000651F0000}"/>
    <cellStyle name="Migliaia 32" xfId="7899" xr:uid="{00000000-0005-0000-0000-0000661F0000}"/>
    <cellStyle name="Migliaia 32 10" xfId="7900" xr:uid="{00000000-0005-0000-0000-0000671F0000}"/>
    <cellStyle name="Migliaia 32 11" xfId="7901" xr:uid="{00000000-0005-0000-0000-0000681F0000}"/>
    <cellStyle name="Migliaia 32 12" xfId="7902" xr:uid="{00000000-0005-0000-0000-0000691F0000}"/>
    <cellStyle name="Migliaia 32 13" xfId="7903" xr:uid="{00000000-0005-0000-0000-00006A1F0000}"/>
    <cellStyle name="Migliaia 32 14" xfId="7904" xr:uid="{00000000-0005-0000-0000-00006B1F0000}"/>
    <cellStyle name="Migliaia 32 15" xfId="7905" xr:uid="{00000000-0005-0000-0000-00006C1F0000}"/>
    <cellStyle name="Migliaia 32 16" xfId="7906" xr:uid="{00000000-0005-0000-0000-00006D1F0000}"/>
    <cellStyle name="Migliaia 32 17" xfId="18165" xr:uid="{00000000-0005-0000-0000-00006E1F0000}"/>
    <cellStyle name="Migliaia 32 2" xfId="7907" xr:uid="{00000000-0005-0000-0000-00006F1F0000}"/>
    <cellStyle name="Migliaia 32 2 10" xfId="7908" xr:uid="{00000000-0005-0000-0000-0000701F0000}"/>
    <cellStyle name="Migliaia 32 2 11" xfId="7909" xr:uid="{00000000-0005-0000-0000-0000711F0000}"/>
    <cellStyle name="Migliaia 32 2 12" xfId="18166" xr:uid="{00000000-0005-0000-0000-0000721F0000}"/>
    <cellStyle name="Migliaia 32 2 2" xfId="7910" xr:uid="{00000000-0005-0000-0000-0000731F0000}"/>
    <cellStyle name="Migliaia 32 2 2 10" xfId="7911" xr:uid="{00000000-0005-0000-0000-0000741F0000}"/>
    <cellStyle name="Migliaia 32 2 2 2" xfId="7912" xr:uid="{00000000-0005-0000-0000-0000751F0000}"/>
    <cellStyle name="Migliaia 32 2 2 2 2" xfId="7913" xr:uid="{00000000-0005-0000-0000-0000761F0000}"/>
    <cellStyle name="Migliaia 32 2 2 2 2 2" xfId="7914" xr:uid="{00000000-0005-0000-0000-0000771F0000}"/>
    <cellStyle name="Migliaia 32 2 2 2 3" xfId="7915" xr:uid="{00000000-0005-0000-0000-0000781F0000}"/>
    <cellStyle name="Migliaia 32 2 2 3" xfId="7916" xr:uid="{00000000-0005-0000-0000-0000791F0000}"/>
    <cellStyle name="Migliaia 32 2 2 3 2" xfId="7917" xr:uid="{00000000-0005-0000-0000-00007A1F0000}"/>
    <cellStyle name="Migliaia 32 2 2 4" xfId="7918" xr:uid="{00000000-0005-0000-0000-00007B1F0000}"/>
    <cellStyle name="Migliaia 32 2 2 5" xfId="7919" xr:uid="{00000000-0005-0000-0000-00007C1F0000}"/>
    <cellStyle name="Migliaia 32 2 2 6" xfId="7920" xr:uid="{00000000-0005-0000-0000-00007D1F0000}"/>
    <cellStyle name="Migliaia 32 2 2 7" xfId="7921" xr:uid="{00000000-0005-0000-0000-00007E1F0000}"/>
    <cellStyle name="Migliaia 32 2 2 8" xfId="7922" xr:uid="{00000000-0005-0000-0000-00007F1F0000}"/>
    <cellStyle name="Migliaia 32 2 2 9" xfId="7923" xr:uid="{00000000-0005-0000-0000-0000801F0000}"/>
    <cellStyle name="Migliaia 32 2 3" xfId="7924" xr:uid="{00000000-0005-0000-0000-0000811F0000}"/>
    <cellStyle name="Migliaia 32 2 3 2" xfId="7925" xr:uid="{00000000-0005-0000-0000-0000821F0000}"/>
    <cellStyle name="Migliaia 32 2 3 2 2" xfId="7926" xr:uid="{00000000-0005-0000-0000-0000831F0000}"/>
    <cellStyle name="Migliaia 32 2 3 3" xfId="7927" xr:uid="{00000000-0005-0000-0000-0000841F0000}"/>
    <cellStyle name="Migliaia 32 2 3 4" xfId="7928" xr:uid="{00000000-0005-0000-0000-0000851F0000}"/>
    <cellStyle name="Migliaia 32 2 4" xfId="7929" xr:uid="{00000000-0005-0000-0000-0000861F0000}"/>
    <cellStyle name="Migliaia 32 2 4 2" xfId="7930" xr:uid="{00000000-0005-0000-0000-0000871F0000}"/>
    <cellStyle name="Migliaia 32 2 5" xfId="7931" xr:uid="{00000000-0005-0000-0000-0000881F0000}"/>
    <cellStyle name="Migliaia 32 2 6" xfId="7932" xr:uid="{00000000-0005-0000-0000-0000891F0000}"/>
    <cellStyle name="Migliaia 32 2 7" xfId="7933" xr:uid="{00000000-0005-0000-0000-00008A1F0000}"/>
    <cellStyle name="Migliaia 32 2 8" xfId="7934" xr:uid="{00000000-0005-0000-0000-00008B1F0000}"/>
    <cellStyle name="Migliaia 32 2 9" xfId="7935" xr:uid="{00000000-0005-0000-0000-00008C1F0000}"/>
    <cellStyle name="Migliaia 32 3" xfId="7936" xr:uid="{00000000-0005-0000-0000-00008D1F0000}"/>
    <cellStyle name="Migliaia 32 3 10" xfId="7937" xr:uid="{00000000-0005-0000-0000-00008E1F0000}"/>
    <cellStyle name="Migliaia 32 3 11" xfId="7938" xr:uid="{00000000-0005-0000-0000-00008F1F0000}"/>
    <cellStyle name="Migliaia 32 3 12" xfId="7939" xr:uid="{00000000-0005-0000-0000-0000901F0000}"/>
    <cellStyle name="Migliaia 32 3 13" xfId="7940" xr:uid="{00000000-0005-0000-0000-0000911F0000}"/>
    <cellStyle name="Migliaia 32 3 14" xfId="18167" xr:uid="{00000000-0005-0000-0000-0000921F0000}"/>
    <cellStyle name="Migliaia 32 3 2" xfId="7941" xr:uid="{00000000-0005-0000-0000-0000931F0000}"/>
    <cellStyle name="Migliaia 32 3 2 10" xfId="7942" xr:uid="{00000000-0005-0000-0000-0000941F0000}"/>
    <cellStyle name="Migliaia 32 3 2 11" xfId="18168" xr:uid="{00000000-0005-0000-0000-0000951F0000}"/>
    <cellStyle name="Migliaia 32 3 2 2" xfId="7943" xr:uid="{00000000-0005-0000-0000-0000961F0000}"/>
    <cellStyle name="Migliaia 32 3 2 2 2" xfId="7944" xr:uid="{00000000-0005-0000-0000-0000971F0000}"/>
    <cellStyle name="Migliaia 32 3 2 2 2 2" xfId="7945" xr:uid="{00000000-0005-0000-0000-0000981F0000}"/>
    <cellStyle name="Migliaia 32 3 2 2 3" xfId="7946" xr:uid="{00000000-0005-0000-0000-0000991F0000}"/>
    <cellStyle name="Migliaia 32 3 2 2 4" xfId="7947" xr:uid="{00000000-0005-0000-0000-00009A1F0000}"/>
    <cellStyle name="Migliaia 32 3 2 3" xfId="7948" xr:uid="{00000000-0005-0000-0000-00009B1F0000}"/>
    <cellStyle name="Migliaia 32 3 2 3 2" xfId="7949" xr:uid="{00000000-0005-0000-0000-00009C1F0000}"/>
    <cellStyle name="Migliaia 32 3 2 4" xfId="7950" xr:uid="{00000000-0005-0000-0000-00009D1F0000}"/>
    <cellStyle name="Migliaia 32 3 2 5" xfId="7951" xr:uid="{00000000-0005-0000-0000-00009E1F0000}"/>
    <cellStyle name="Migliaia 32 3 2 6" xfId="7952" xr:uid="{00000000-0005-0000-0000-00009F1F0000}"/>
    <cellStyle name="Migliaia 32 3 2 7" xfId="7953" xr:uid="{00000000-0005-0000-0000-0000A01F0000}"/>
    <cellStyle name="Migliaia 32 3 2 8" xfId="7954" xr:uid="{00000000-0005-0000-0000-0000A11F0000}"/>
    <cellStyle name="Migliaia 32 3 2 9" xfId="7955" xr:uid="{00000000-0005-0000-0000-0000A21F0000}"/>
    <cellStyle name="Migliaia 32 3 3" xfId="7956" xr:uid="{00000000-0005-0000-0000-0000A31F0000}"/>
    <cellStyle name="Migliaia 32 3 3 2" xfId="7957" xr:uid="{00000000-0005-0000-0000-0000A41F0000}"/>
    <cellStyle name="Migliaia 32 3 3 2 2" xfId="7958" xr:uid="{00000000-0005-0000-0000-0000A51F0000}"/>
    <cellStyle name="Migliaia 32 3 3 2 2 2" xfId="7959" xr:uid="{00000000-0005-0000-0000-0000A61F0000}"/>
    <cellStyle name="Migliaia 32 3 3 2 2 2 2" xfId="7960" xr:uid="{00000000-0005-0000-0000-0000A71F0000}"/>
    <cellStyle name="Migliaia 32 3 3 2 2 3" xfId="7961" xr:uid="{00000000-0005-0000-0000-0000A81F0000}"/>
    <cellStyle name="Migliaia 32 3 3 2 3" xfId="7962" xr:uid="{00000000-0005-0000-0000-0000A91F0000}"/>
    <cellStyle name="Migliaia 32 3 3 2 3 2" xfId="7963" xr:uid="{00000000-0005-0000-0000-0000AA1F0000}"/>
    <cellStyle name="Migliaia 32 3 3 2 4" xfId="7964" xr:uid="{00000000-0005-0000-0000-0000AB1F0000}"/>
    <cellStyle name="Migliaia 32 3 3 2 5" xfId="7965" xr:uid="{00000000-0005-0000-0000-0000AC1F0000}"/>
    <cellStyle name="Migliaia 32 3 3 2 6" xfId="7966" xr:uid="{00000000-0005-0000-0000-0000AD1F0000}"/>
    <cellStyle name="Migliaia 32 3 3 3" xfId="7967" xr:uid="{00000000-0005-0000-0000-0000AE1F0000}"/>
    <cellStyle name="Migliaia 32 3 3 3 2" xfId="7968" xr:uid="{00000000-0005-0000-0000-0000AF1F0000}"/>
    <cellStyle name="Migliaia 32 3 3 3 2 2" xfId="7969" xr:uid="{00000000-0005-0000-0000-0000B01F0000}"/>
    <cellStyle name="Migliaia 32 3 3 3 3" xfId="7970" xr:uid="{00000000-0005-0000-0000-0000B11F0000}"/>
    <cellStyle name="Migliaia 32 3 3 4" xfId="7971" xr:uid="{00000000-0005-0000-0000-0000B21F0000}"/>
    <cellStyle name="Migliaia 32 3 3 4 2" xfId="7972" xr:uid="{00000000-0005-0000-0000-0000B31F0000}"/>
    <cellStyle name="Migliaia 32 3 3 5" xfId="7973" xr:uid="{00000000-0005-0000-0000-0000B41F0000}"/>
    <cellStyle name="Migliaia 32 3 3 6" xfId="7974" xr:uid="{00000000-0005-0000-0000-0000B51F0000}"/>
    <cellStyle name="Migliaia 32 3 3 7" xfId="7975" xr:uid="{00000000-0005-0000-0000-0000B61F0000}"/>
    <cellStyle name="Migliaia 32 3 3 8" xfId="7976" xr:uid="{00000000-0005-0000-0000-0000B71F0000}"/>
    <cellStyle name="Migliaia 32 3 4" xfId="7977" xr:uid="{00000000-0005-0000-0000-0000B81F0000}"/>
    <cellStyle name="Migliaia 32 3 4 2" xfId="7978" xr:uid="{00000000-0005-0000-0000-0000B91F0000}"/>
    <cellStyle name="Migliaia 32 3 4 2 2" xfId="7979" xr:uid="{00000000-0005-0000-0000-0000BA1F0000}"/>
    <cellStyle name="Migliaia 32 3 4 2 2 2" xfId="7980" xr:uid="{00000000-0005-0000-0000-0000BB1F0000}"/>
    <cellStyle name="Migliaia 32 3 4 2 3" xfId="7981" xr:uid="{00000000-0005-0000-0000-0000BC1F0000}"/>
    <cellStyle name="Migliaia 32 3 4 3" xfId="7982" xr:uid="{00000000-0005-0000-0000-0000BD1F0000}"/>
    <cellStyle name="Migliaia 32 3 4 3 2" xfId="7983" xr:uid="{00000000-0005-0000-0000-0000BE1F0000}"/>
    <cellStyle name="Migliaia 32 3 4 4" xfId="7984" xr:uid="{00000000-0005-0000-0000-0000BF1F0000}"/>
    <cellStyle name="Migliaia 32 3 4 5" xfId="7985" xr:uid="{00000000-0005-0000-0000-0000C01F0000}"/>
    <cellStyle name="Migliaia 32 3 4 6" xfId="7986" xr:uid="{00000000-0005-0000-0000-0000C11F0000}"/>
    <cellStyle name="Migliaia 32 3 5" xfId="7987" xr:uid="{00000000-0005-0000-0000-0000C21F0000}"/>
    <cellStyle name="Migliaia 32 3 5 2" xfId="7988" xr:uid="{00000000-0005-0000-0000-0000C31F0000}"/>
    <cellStyle name="Migliaia 32 3 5 2 2" xfId="7989" xr:uid="{00000000-0005-0000-0000-0000C41F0000}"/>
    <cellStyle name="Migliaia 32 3 5 3" xfId="7990" xr:uid="{00000000-0005-0000-0000-0000C51F0000}"/>
    <cellStyle name="Migliaia 32 3 6" xfId="7991" xr:uid="{00000000-0005-0000-0000-0000C61F0000}"/>
    <cellStyle name="Migliaia 32 3 6 2" xfId="7992" xr:uid="{00000000-0005-0000-0000-0000C71F0000}"/>
    <cellStyle name="Migliaia 32 3 7" xfId="7993" xr:uid="{00000000-0005-0000-0000-0000C81F0000}"/>
    <cellStyle name="Migliaia 32 3 8" xfId="7994" xr:uid="{00000000-0005-0000-0000-0000C91F0000}"/>
    <cellStyle name="Migliaia 32 3 9" xfId="7995" xr:uid="{00000000-0005-0000-0000-0000CA1F0000}"/>
    <cellStyle name="Migliaia 32 4" xfId="7996" xr:uid="{00000000-0005-0000-0000-0000CB1F0000}"/>
    <cellStyle name="Migliaia 32 4 10" xfId="18169" xr:uid="{00000000-0005-0000-0000-0000CC1F0000}"/>
    <cellStyle name="Migliaia 32 4 2" xfId="7997" xr:uid="{00000000-0005-0000-0000-0000CD1F0000}"/>
    <cellStyle name="Migliaia 32 4 2 2" xfId="7998" xr:uid="{00000000-0005-0000-0000-0000CE1F0000}"/>
    <cellStyle name="Migliaia 32 4 2 2 2" xfId="7999" xr:uid="{00000000-0005-0000-0000-0000CF1F0000}"/>
    <cellStyle name="Migliaia 32 4 2 2 2 2" xfId="8000" xr:uid="{00000000-0005-0000-0000-0000D01F0000}"/>
    <cellStyle name="Migliaia 32 4 2 2 2 2 2" xfId="8001" xr:uid="{00000000-0005-0000-0000-0000D11F0000}"/>
    <cellStyle name="Migliaia 32 4 2 2 2 3" xfId="8002" xr:uid="{00000000-0005-0000-0000-0000D21F0000}"/>
    <cellStyle name="Migliaia 32 4 2 2 3" xfId="8003" xr:uid="{00000000-0005-0000-0000-0000D31F0000}"/>
    <cellStyle name="Migliaia 32 4 2 2 3 2" xfId="8004" xr:uid="{00000000-0005-0000-0000-0000D41F0000}"/>
    <cellStyle name="Migliaia 32 4 2 2 4" xfId="8005" xr:uid="{00000000-0005-0000-0000-0000D51F0000}"/>
    <cellStyle name="Migliaia 32 4 2 2 5" xfId="8006" xr:uid="{00000000-0005-0000-0000-0000D61F0000}"/>
    <cellStyle name="Migliaia 32 4 2 2 6" xfId="8007" xr:uid="{00000000-0005-0000-0000-0000D71F0000}"/>
    <cellStyle name="Migliaia 32 4 2 3" xfId="8008" xr:uid="{00000000-0005-0000-0000-0000D81F0000}"/>
    <cellStyle name="Migliaia 32 4 2 3 2" xfId="8009" xr:uid="{00000000-0005-0000-0000-0000D91F0000}"/>
    <cellStyle name="Migliaia 32 4 2 3 2 2" xfId="8010" xr:uid="{00000000-0005-0000-0000-0000DA1F0000}"/>
    <cellStyle name="Migliaia 32 4 2 3 3" xfId="8011" xr:uid="{00000000-0005-0000-0000-0000DB1F0000}"/>
    <cellStyle name="Migliaia 32 4 2 4" xfId="8012" xr:uid="{00000000-0005-0000-0000-0000DC1F0000}"/>
    <cellStyle name="Migliaia 32 4 2 4 2" xfId="8013" xr:uid="{00000000-0005-0000-0000-0000DD1F0000}"/>
    <cellStyle name="Migliaia 32 4 2 5" xfId="8014" xr:uid="{00000000-0005-0000-0000-0000DE1F0000}"/>
    <cellStyle name="Migliaia 32 4 2 6" xfId="8015" xr:uid="{00000000-0005-0000-0000-0000DF1F0000}"/>
    <cellStyle name="Migliaia 32 4 2 7" xfId="8016" xr:uid="{00000000-0005-0000-0000-0000E01F0000}"/>
    <cellStyle name="Migliaia 32 4 3" xfId="8017" xr:uid="{00000000-0005-0000-0000-0000E11F0000}"/>
    <cellStyle name="Migliaia 32 4 3 2" xfId="8018" xr:uid="{00000000-0005-0000-0000-0000E21F0000}"/>
    <cellStyle name="Migliaia 32 4 3 2 2" xfId="8019" xr:uid="{00000000-0005-0000-0000-0000E31F0000}"/>
    <cellStyle name="Migliaia 32 4 3 2 2 2" xfId="8020" xr:uid="{00000000-0005-0000-0000-0000E41F0000}"/>
    <cellStyle name="Migliaia 32 4 3 2 3" xfId="8021" xr:uid="{00000000-0005-0000-0000-0000E51F0000}"/>
    <cellStyle name="Migliaia 32 4 3 3" xfId="8022" xr:uid="{00000000-0005-0000-0000-0000E61F0000}"/>
    <cellStyle name="Migliaia 32 4 3 3 2" xfId="8023" xr:uid="{00000000-0005-0000-0000-0000E71F0000}"/>
    <cellStyle name="Migliaia 32 4 3 4" xfId="8024" xr:uid="{00000000-0005-0000-0000-0000E81F0000}"/>
    <cellStyle name="Migliaia 32 4 3 5" xfId="8025" xr:uid="{00000000-0005-0000-0000-0000E91F0000}"/>
    <cellStyle name="Migliaia 32 4 3 6" xfId="8026" xr:uid="{00000000-0005-0000-0000-0000EA1F0000}"/>
    <cellStyle name="Migliaia 32 4 4" xfId="8027" xr:uid="{00000000-0005-0000-0000-0000EB1F0000}"/>
    <cellStyle name="Migliaia 32 4 4 2" xfId="8028" xr:uid="{00000000-0005-0000-0000-0000EC1F0000}"/>
    <cellStyle name="Migliaia 32 4 4 2 2" xfId="8029" xr:uid="{00000000-0005-0000-0000-0000ED1F0000}"/>
    <cellStyle name="Migliaia 32 4 4 3" xfId="8030" xr:uid="{00000000-0005-0000-0000-0000EE1F0000}"/>
    <cellStyle name="Migliaia 32 4 5" xfId="8031" xr:uid="{00000000-0005-0000-0000-0000EF1F0000}"/>
    <cellStyle name="Migliaia 32 4 5 2" xfId="8032" xr:uid="{00000000-0005-0000-0000-0000F01F0000}"/>
    <cellStyle name="Migliaia 32 4 6" xfId="8033" xr:uid="{00000000-0005-0000-0000-0000F11F0000}"/>
    <cellStyle name="Migliaia 32 4 7" xfId="8034" xr:uid="{00000000-0005-0000-0000-0000F21F0000}"/>
    <cellStyle name="Migliaia 32 4 8" xfId="8035" xr:uid="{00000000-0005-0000-0000-0000F31F0000}"/>
    <cellStyle name="Migliaia 32 4 9" xfId="8036" xr:uid="{00000000-0005-0000-0000-0000F41F0000}"/>
    <cellStyle name="Migliaia 32 5" xfId="8037" xr:uid="{00000000-0005-0000-0000-0000F51F0000}"/>
    <cellStyle name="Migliaia 32 5 2" xfId="8038" xr:uid="{00000000-0005-0000-0000-0000F61F0000}"/>
    <cellStyle name="Migliaia 32 5 2 2" xfId="8039" xr:uid="{00000000-0005-0000-0000-0000F71F0000}"/>
    <cellStyle name="Migliaia 32 5 2 2 2" xfId="8040" xr:uid="{00000000-0005-0000-0000-0000F81F0000}"/>
    <cellStyle name="Migliaia 32 5 2 3" xfId="8041" xr:uid="{00000000-0005-0000-0000-0000F91F0000}"/>
    <cellStyle name="Migliaia 32 5 3" xfId="8042" xr:uid="{00000000-0005-0000-0000-0000FA1F0000}"/>
    <cellStyle name="Migliaia 32 5 3 2" xfId="8043" xr:uid="{00000000-0005-0000-0000-0000FB1F0000}"/>
    <cellStyle name="Migliaia 32 5 4" xfId="8044" xr:uid="{00000000-0005-0000-0000-0000FC1F0000}"/>
    <cellStyle name="Migliaia 32 5 5" xfId="8045" xr:uid="{00000000-0005-0000-0000-0000FD1F0000}"/>
    <cellStyle name="Migliaia 32 5 6" xfId="8046" xr:uid="{00000000-0005-0000-0000-0000FE1F0000}"/>
    <cellStyle name="Migliaia 32 5 7" xfId="8047" xr:uid="{00000000-0005-0000-0000-0000FF1F0000}"/>
    <cellStyle name="Migliaia 32 5 8" xfId="18170" xr:uid="{00000000-0005-0000-0000-000000200000}"/>
    <cellStyle name="Migliaia 32 6" xfId="8048" xr:uid="{00000000-0005-0000-0000-000001200000}"/>
    <cellStyle name="Migliaia 32 6 2" xfId="8049" xr:uid="{00000000-0005-0000-0000-000002200000}"/>
    <cellStyle name="Migliaia 32 6 2 2" xfId="8050" xr:uid="{00000000-0005-0000-0000-000003200000}"/>
    <cellStyle name="Migliaia 32 6 3" xfId="8051" xr:uid="{00000000-0005-0000-0000-000004200000}"/>
    <cellStyle name="Migliaia 32 6 4" xfId="8052" xr:uid="{00000000-0005-0000-0000-000005200000}"/>
    <cellStyle name="Migliaia 32 6 5" xfId="8053" xr:uid="{00000000-0005-0000-0000-000006200000}"/>
    <cellStyle name="Migliaia 32 7" xfId="8054" xr:uid="{00000000-0005-0000-0000-000007200000}"/>
    <cellStyle name="Migliaia 32 7 2" xfId="8055" xr:uid="{00000000-0005-0000-0000-000008200000}"/>
    <cellStyle name="Migliaia 32 7 2 2" xfId="8056" xr:uid="{00000000-0005-0000-0000-000009200000}"/>
    <cellStyle name="Migliaia 32 7 3" xfId="8057" xr:uid="{00000000-0005-0000-0000-00000A200000}"/>
    <cellStyle name="Migliaia 32 7 4" xfId="8058" xr:uid="{00000000-0005-0000-0000-00000B200000}"/>
    <cellStyle name="Migliaia 32 7 5" xfId="8059" xr:uid="{00000000-0005-0000-0000-00000C200000}"/>
    <cellStyle name="Migliaia 32 8" xfId="8060" xr:uid="{00000000-0005-0000-0000-00000D200000}"/>
    <cellStyle name="Migliaia 32 8 2" xfId="8061" xr:uid="{00000000-0005-0000-0000-00000E200000}"/>
    <cellStyle name="Migliaia 32 9" xfId="8062" xr:uid="{00000000-0005-0000-0000-00000F200000}"/>
    <cellStyle name="Migliaia 32 9 2" xfId="8063" xr:uid="{00000000-0005-0000-0000-000010200000}"/>
    <cellStyle name="Migliaia 33" xfId="8064" xr:uid="{00000000-0005-0000-0000-000011200000}"/>
    <cellStyle name="Migliaia 33 10" xfId="8065" xr:uid="{00000000-0005-0000-0000-000012200000}"/>
    <cellStyle name="Migliaia 33 11" xfId="8066" xr:uid="{00000000-0005-0000-0000-000013200000}"/>
    <cellStyle name="Migliaia 33 12" xfId="8067" xr:uid="{00000000-0005-0000-0000-000014200000}"/>
    <cellStyle name="Migliaia 33 13" xfId="8068" xr:uid="{00000000-0005-0000-0000-000015200000}"/>
    <cellStyle name="Migliaia 33 14" xfId="8069" xr:uid="{00000000-0005-0000-0000-000016200000}"/>
    <cellStyle name="Migliaia 33 15" xfId="8070" xr:uid="{00000000-0005-0000-0000-000017200000}"/>
    <cellStyle name="Migliaia 33 16" xfId="8071" xr:uid="{00000000-0005-0000-0000-000018200000}"/>
    <cellStyle name="Migliaia 33 17" xfId="18171" xr:uid="{00000000-0005-0000-0000-000019200000}"/>
    <cellStyle name="Migliaia 33 2" xfId="8072" xr:uid="{00000000-0005-0000-0000-00001A200000}"/>
    <cellStyle name="Migliaia 33 2 10" xfId="8073" xr:uid="{00000000-0005-0000-0000-00001B200000}"/>
    <cellStyle name="Migliaia 33 2 11" xfId="8074" xr:uid="{00000000-0005-0000-0000-00001C200000}"/>
    <cellStyle name="Migliaia 33 2 12" xfId="18172" xr:uid="{00000000-0005-0000-0000-00001D200000}"/>
    <cellStyle name="Migliaia 33 2 2" xfId="8075" xr:uid="{00000000-0005-0000-0000-00001E200000}"/>
    <cellStyle name="Migliaia 33 2 2 10" xfId="8076" xr:uid="{00000000-0005-0000-0000-00001F200000}"/>
    <cellStyle name="Migliaia 33 2 2 2" xfId="8077" xr:uid="{00000000-0005-0000-0000-000020200000}"/>
    <cellStyle name="Migliaia 33 2 2 2 2" xfId="8078" xr:uid="{00000000-0005-0000-0000-000021200000}"/>
    <cellStyle name="Migliaia 33 2 2 2 2 2" xfId="8079" xr:uid="{00000000-0005-0000-0000-000022200000}"/>
    <cellStyle name="Migliaia 33 2 2 2 3" xfId="8080" xr:uid="{00000000-0005-0000-0000-000023200000}"/>
    <cellStyle name="Migliaia 33 2 2 3" xfId="8081" xr:uid="{00000000-0005-0000-0000-000024200000}"/>
    <cellStyle name="Migliaia 33 2 2 3 2" xfId="8082" xr:uid="{00000000-0005-0000-0000-000025200000}"/>
    <cellStyle name="Migliaia 33 2 2 4" xfId="8083" xr:uid="{00000000-0005-0000-0000-000026200000}"/>
    <cellStyle name="Migliaia 33 2 2 5" xfId="8084" xr:uid="{00000000-0005-0000-0000-000027200000}"/>
    <cellStyle name="Migliaia 33 2 2 6" xfId="8085" xr:uid="{00000000-0005-0000-0000-000028200000}"/>
    <cellStyle name="Migliaia 33 2 2 7" xfId="8086" xr:uid="{00000000-0005-0000-0000-000029200000}"/>
    <cellStyle name="Migliaia 33 2 2 8" xfId="8087" xr:uid="{00000000-0005-0000-0000-00002A200000}"/>
    <cellStyle name="Migliaia 33 2 2 9" xfId="8088" xr:uid="{00000000-0005-0000-0000-00002B200000}"/>
    <cellStyle name="Migliaia 33 2 3" xfId="8089" xr:uid="{00000000-0005-0000-0000-00002C200000}"/>
    <cellStyle name="Migliaia 33 2 3 2" xfId="8090" xr:uid="{00000000-0005-0000-0000-00002D200000}"/>
    <cellStyle name="Migliaia 33 2 3 2 2" xfId="8091" xr:uid="{00000000-0005-0000-0000-00002E200000}"/>
    <cellStyle name="Migliaia 33 2 3 3" xfId="8092" xr:uid="{00000000-0005-0000-0000-00002F200000}"/>
    <cellStyle name="Migliaia 33 2 3 4" xfId="8093" xr:uid="{00000000-0005-0000-0000-000030200000}"/>
    <cellStyle name="Migliaia 33 2 4" xfId="8094" xr:uid="{00000000-0005-0000-0000-000031200000}"/>
    <cellStyle name="Migliaia 33 2 4 2" xfId="8095" xr:uid="{00000000-0005-0000-0000-000032200000}"/>
    <cellStyle name="Migliaia 33 2 5" xfId="8096" xr:uid="{00000000-0005-0000-0000-000033200000}"/>
    <cellStyle name="Migliaia 33 2 6" xfId="8097" xr:uid="{00000000-0005-0000-0000-000034200000}"/>
    <cellStyle name="Migliaia 33 2 7" xfId="8098" xr:uid="{00000000-0005-0000-0000-000035200000}"/>
    <cellStyle name="Migliaia 33 2 8" xfId="8099" xr:uid="{00000000-0005-0000-0000-000036200000}"/>
    <cellStyle name="Migliaia 33 2 9" xfId="8100" xr:uid="{00000000-0005-0000-0000-000037200000}"/>
    <cellStyle name="Migliaia 33 3" xfId="8101" xr:uid="{00000000-0005-0000-0000-000038200000}"/>
    <cellStyle name="Migliaia 33 3 10" xfId="8102" xr:uid="{00000000-0005-0000-0000-000039200000}"/>
    <cellStyle name="Migliaia 33 3 11" xfId="8103" xr:uid="{00000000-0005-0000-0000-00003A200000}"/>
    <cellStyle name="Migliaia 33 3 12" xfId="8104" xr:uid="{00000000-0005-0000-0000-00003B200000}"/>
    <cellStyle name="Migliaia 33 3 13" xfId="8105" xr:uid="{00000000-0005-0000-0000-00003C200000}"/>
    <cellStyle name="Migliaia 33 3 14" xfId="18173" xr:uid="{00000000-0005-0000-0000-00003D200000}"/>
    <cellStyle name="Migliaia 33 3 2" xfId="8106" xr:uid="{00000000-0005-0000-0000-00003E200000}"/>
    <cellStyle name="Migliaia 33 3 2 10" xfId="8107" xr:uid="{00000000-0005-0000-0000-00003F200000}"/>
    <cellStyle name="Migliaia 33 3 2 11" xfId="18174" xr:uid="{00000000-0005-0000-0000-000040200000}"/>
    <cellStyle name="Migliaia 33 3 2 2" xfId="8108" xr:uid="{00000000-0005-0000-0000-000041200000}"/>
    <cellStyle name="Migliaia 33 3 2 2 2" xfId="8109" xr:uid="{00000000-0005-0000-0000-000042200000}"/>
    <cellStyle name="Migliaia 33 3 2 2 2 2" xfId="8110" xr:uid="{00000000-0005-0000-0000-000043200000}"/>
    <cellStyle name="Migliaia 33 3 2 2 3" xfId="8111" xr:uid="{00000000-0005-0000-0000-000044200000}"/>
    <cellStyle name="Migliaia 33 3 2 2 4" xfId="8112" xr:uid="{00000000-0005-0000-0000-000045200000}"/>
    <cellStyle name="Migliaia 33 3 2 3" xfId="8113" xr:uid="{00000000-0005-0000-0000-000046200000}"/>
    <cellStyle name="Migliaia 33 3 2 3 2" xfId="8114" xr:uid="{00000000-0005-0000-0000-000047200000}"/>
    <cellStyle name="Migliaia 33 3 2 4" xfId="8115" xr:uid="{00000000-0005-0000-0000-000048200000}"/>
    <cellStyle name="Migliaia 33 3 2 5" xfId="8116" xr:uid="{00000000-0005-0000-0000-000049200000}"/>
    <cellStyle name="Migliaia 33 3 2 6" xfId="8117" xr:uid="{00000000-0005-0000-0000-00004A200000}"/>
    <cellStyle name="Migliaia 33 3 2 7" xfId="8118" xr:uid="{00000000-0005-0000-0000-00004B200000}"/>
    <cellStyle name="Migliaia 33 3 2 8" xfId="8119" xr:uid="{00000000-0005-0000-0000-00004C200000}"/>
    <cellStyle name="Migliaia 33 3 2 9" xfId="8120" xr:uid="{00000000-0005-0000-0000-00004D200000}"/>
    <cellStyle name="Migliaia 33 3 3" xfId="8121" xr:uid="{00000000-0005-0000-0000-00004E200000}"/>
    <cellStyle name="Migliaia 33 3 3 2" xfId="8122" xr:uid="{00000000-0005-0000-0000-00004F200000}"/>
    <cellStyle name="Migliaia 33 3 3 2 2" xfId="8123" xr:uid="{00000000-0005-0000-0000-000050200000}"/>
    <cellStyle name="Migliaia 33 3 3 2 2 2" xfId="8124" xr:uid="{00000000-0005-0000-0000-000051200000}"/>
    <cellStyle name="Migliaia 33 3 3 2 2 2 2" xfId="8125" xr:uid="{00000000-0005-0000-0000-000052200000}"/>
    <cellStyle name="Migliaia 33 3 3 2 2 3" xfId="8126" xr:uid="{00000000-0005-0000-0000-000053200000}"/>
    <cellStyle name="Migliaia 33 3 3 2 3" xfId="8127" xr:uid="{00000000-0005-0000-0000-000054200000}"/>
    <cellStyle name="Migliaia 33 3 3 2 3 2" xfId="8128" xr:uid="{00000000-0005-0000-0000-000055200000}"/>
    <cellStyle name="Migliaia 33 3 3 2 4" xfId="8129" xr:uid="{00000000-0005-0000-0000-000056200000}"/>
    <cellStyle name="Migliaia 33 3 3 2 5" xfId="8130" xr:uid="{00000000-0005-0000-0000-000057200000}"/>
    <cellStyle name="Migliaia 33 3 3 2 6" xfId="8131" xr:uid="{00000000-0005-0000-0000-000058200000}"/>
    <cellStyle name="Migliaia 33 3 3 3" xfId="8132" xr:uid="{00000000-0005-0000-0000-000059200000}"/>
    <cellStyle name="Migliaia 33 3 3 3 2" xfId="8133" xr:uid="{00000000-0005-0000-0000-00005A200000}"/>
    <cellStyle name="Migliaia 33 3 3 3 2 2" xfId="8134" xr:uid="{00000000-0005-0000-0000-00005B200000}"/>
    <cellStyle name="Migliaia 33 3 3 3 3" xfId="8135" xr:uid="{00000000-0005-0000-0000-00005C200000}"/>
    <cellStyle name="Migliaia 33 3 3 4" xfId="8136" xr:uid="{00000000-0005-0000-0000-00005D200000}"/>
    <cellStyle name="Migliaia 33 3 3 4 2" xfId="8137" xr:uid="{00000000-0005-0000-0000-00005E200000}"/>
    <cellStyle name="Migliaia 33 3 3 5" xfId="8138" xr:uid="{00000000-0005-0000-0000-00005F200000}"/>
    <cellStyle name="Migliaia 33 3 3 6" xfId="8139" xr:uid="{00000000-0005-0000-0000-000060200000}"/>
    <cellStyle name="Migliaia 33 3 3 7" xfId="8140" xr:uid="{00000000-0005-0000-0000-000061200000}"/>
    <cellStyle name="Migliaia 33 3 3 8" xfId="8141" xr:uid="{00000000-0005-0000-0000-000062200000}"/>
    <cellStyle name="Migliaia 33 3 4" xfId="8142" xr:uid="{00000000-0005-0000-0000-000063200000}"/>
    <cellStyle name="Migliaia 33 3 4 2" xfId="8143" xr:uid="{00000000-0005-0000-0000-000064200000}"/>
    <cellStyle name="Migliaia 33 3 4 2 2" xfId="8144" xr:uid="{00000000-0005-0000-0000-000065200000}"/>
    <cellStyle name="Migliaia 33 3 4 2 2 2" xfId="8145" xr:uid="{00000000-0005-0000-0000-000066200000}"/>
    <cellStyle name="Migliaia 33 3 4 2 3" xfId="8146" xr:uid="{00000000-0005-0000-0000-000067200000}"/>
    <cellStyle name="Migliaia 33 3 4 3" xfId="8147" xr:uid="{00000000-0005-0000-0000-000068200000}"/>
    <cellStyle name="Migliaia 33 3 4 3 2" xfId="8148" xr:uid="{00000000-0005-0000-0000-000069200000}"/>
    <cellStyle name="Migliaia 33 3 4 4" xfId="8149" xr:uid="{00000000-0005-0000-0000-00006A200000}"/>
    <cellStyle name="Migliaia 33 3 4 5" xfId="8150" xr:uid="{00000000-0005-0000-0000-00006B200000}"/>
    <cellStyle name="Migliaia 33 3 4 6" xfId="8151" xr:uid="{00000000-0005-0000-0000-00006C200000}"/>
    <cellStyle name="Migliaia 33 3 5" xfId="8152" xr:uid="{00000000-0005-0000-0000-00006D200000}"/>
    <cellStyle name="Migliaia 33 3 5 2" xfId="8153" xr:uid="{00000000-0005-0000-0000-00006E200000}"/>
    <cellStyle name="Migliaia 33 3 5 2 2" xfId="8154" xr:uid="{00000000-0005-0000-0000-00006F200000}"/>
    <cellStyle name="Migliaia 33 3 5 3" xfId="8155" xr:uid="{00000000-0005-0000-0000-000070200000}"/>
    <cellStyle name="Migliaia 33 3 6" xfId="8156" xr:uid="{00000000-0005-0000-0000-000071200000}"/>
    <cellStyle name="Migliaia 33 3 6 2" xfId="8157" xr:uid="{00000000-0005-0000-0000-000072200000}"/>
    <cellStyle name="Migliaia 33 3 7" xfId="8158" xr:uid="{00000000-0005-0000-0000-000073200000}"/>
    <cellStyle name="Migliaia 33 3 8" xfId="8159" xr:uid="{00000000-0005-0000-0000-000074200000}"/>
    <cellStyle name="Migliaia 33 3 9" xfId="8160" xr:uid="{00000000-0005-0000-0000-000075200000}"/>
    <cellStyle name="Migliaia 33 4" xfId="8161" xr:uid="{00000000-0005-0000-0000-000076200000}"/>
    <cellStyle name="Migliaia 33 4 10" xfId="18175" xr:uid="{00000000-0005-0000-0000-000077200000}"/>
    <cellStyle name="Migliaia 33 4 2" xfId="8162" xr:uid="{00000000-0005-0000-0000-000078200000}"/>
    <cellStyle name="Migliaia 33 4 2 2" xfId="8163" xr:uid="{00000000-0005-0000-0000-000079200000}"/>
    <cellStyle name="Migliaia 33 4 2 2 2" xfId="8164" xr:uid="{00000000-0005-0000-0000-00007A200000}"/>
    <cellStyle name="Migliaia 33 4 2 2 2 2" xfId="8165" xr:uid="{00000000-0005-0000-0000-00007B200000}"/>
    <cellStyle name="Migliaia 33 4 2 2 2 2 2" xfId="8166" xr:uid="{00000000-0005-0000-0000-00007C200000}"/>
    <cellStyle name="Migliaia 33 4 2 2 2 3" xfId="8167" xr:uid="{00000000-0005-0000-0000-00007D200000}"/>
    <cellStyle name="Migliaia 33 4 2 2 3" xfId="8168" xr:uid="{00000000-0005-0000-0000-00007E200000}"/>
    <cellStyle name="Migliaia 33 4 2 2 3 2" xfId="8169" xr:uid="{00000000-0005-0000-0000-00007F200000}"/>
    <cellStyle name="Migliaia 33 4 2 2 4" xfId="8170" xr:uid="{00000000-0005-0000-0000-000080200000}"/>
    <cellStyle name="Migliaia 33 4 2 2 5" xfId="8171" xr:uid="{00000000-0005-0000-0000-000081200000}"/>
    <cellStyle name="Migliaia 33 4 2 2 6" xfId="8172" xr:uid="{00000000-0005-0000-0000-000082200000}"/>
    <cellStyle name="Migliaia 33 4 2 3" xfId="8173" xr:uid="{00000000-0005-0000-0000-000083200000}"/>
    <cellStyle name="Migliaia 33 4 2 3 2" xfId="8174" xr:uid="{00000000-0005-0000-0000-000084200000}"/>
    <cellStyle name="Migliaia 33 4 2 3 2 2" xfId="8175" xr:uid="{00000000-0005-0000-0000-000085200000}"/>
    <cellStyle name="Migliaia 33 4 2 3 3" xfId="8176" xr:uid="{00000000-0005-0000-0000-000086200000}"/>
    <cellStyle name="Migliaia 33 4 2 4" xfId="8177" xr:uid="{00000000-0005-0000-0000-000087200000}"/>
    <cellStyle name="Migliaia 33 4 2 4 2" xfId="8178" xr:uid="{00000000-0005-0000-0000-000088200000}"/>
    <cellStyle name="Migliaia 33 4 2 5" xfId="8179" xr:uid="{00000000-0005-0000-0000-000089200000}"/>
    <cellStyle name="Migliaia 33 4 2 6" xfId="8180" xr:uid="{00000000-0005-0000-0000-00008A200000}"/>
    <cellStyle name="Migliaia 33 4 2 7" xfId="8181" xr:uid="{00000000-0005-0000-0000-00008B200000}"/>
    <cellStyle name="Migliaia 33 4 3" xfId="8182" xr:uid="{00000000-0005-0000-0000-00008C200000}"/>
    <cellStyle name="Migliaia 33 4 3 2" xfId="8183" xr:uid="{00000000-0005-0000-0000-00008D200000}"/>
    <cellStyle name="Migliaia 33 4 3 2 2" xfId="8184" xr:uid="{00000000-0005-0000-0000-00008E200000}"/>
    <cellStyle name="Migliaia 33 4 3 2 2 2" xfId="8185" xr:uid="{00000000-0005-0000-0000-00008F200000}"/>
    <cellStyle name="Migliaia 33 4 3 2 3" xfId="8186" xr:uid="{00000000-0005-0000-0000-000090200000}"/>
    <cellStyle name="Migliaia 33 4 3 3" xfId="8187" xr:uid="{00000000-0005-0000-0000-000091200000}"/>
    <cellStyle name="Migliaia 33 4 3 3 2" xfId="8188" xr:uid="{00000000-0005-0000-0000-000092200000}"/>
    <cellStyle name="Migliaia 33 4 3 4" xfId="8189" xr:uid="{00000000-0005-0000-0000-000093200000}"/>
    <cellStyle name="Migliaia 33 4 3 5" xfId="8190" xr:uid="{00000000-0005-0000-0000-000094200000}"/>
    <cellStyle name="Migliaia 33 4 3 6" xfId="8191" xr:uid="{00000000-0005-0000-0000-000095200000}"/>
    <cellStyle name="Migliaia 33 4 4" xfId="8192" xr:uid="{00000000-0005-0000-0000-000096200000}"/>
    <cellStyle name="Migliaia 33 4 4 2" xfId="8193" xr:uid="{00000000-0005-0000-0000-000097200000}"/>
    <cellStyle name="Migliaia 33 4 4 2 2" xfId="8194" xr:uid="{00000000-0005-0000-0000-000098200000}"/>
    <cellStyle name="Migliaia 33 4 4 3" xfId="8195" xr:uid="{00000000-0005-0000-0000-000099200000}"/>
    <cellStyle name="Migliaia 33 4 5" xfId="8196" xr:uid="{00000000-0005-0000-0000-00009A200000}"/>
    <cellStyle name="Migliaia 33 4 5 2" xfId="8197" xr:uid="{00000000-0005-0000-0000-00009B200000}"/>
    <cellStyle name="Migliaia 33 4 6" xfId="8198" xr:uid="{00000000-0005-0000-0000-00009C200000}"/>
    <cellStyle name="Migliaia 33 4 7" xfId="8199" xr:uid="{00000000-0005-0000-0000-00009D200000}"/>
    <cellStyle name="Migliaia 33 4 8" xfId="8200" xr:uid="{00000000-0005-0000-0000-00009E200000}"/>
    <cellStyle name="Migliaia 33 4 9" xfId="8201" xr:uid="{00000000-0005-0000-0000-00009F200000}"/>
    <cellStyle name="Migliaia 33 5" xfId="8202" xr:uid="{00000000-0005-0000-0000-0000A0200000}"/>
    <cellStyle name="Migliaia 33 5 2" xfId="8203" xr:uid="{00000000-0005-0000-0000-0000A1200000}"/>
    <cellStyle name="Migliaia 33 5 2 2" xfId="8204" xr:uid="{00000000-0005-0000-0000-0000A2200000}"/>
    <cellStyle name="Migliaia 33 5 2 2 2" xfId="8205" xr:uid="{00000000-0005-0000-0000-0000A3200000}"/>
    <cellStyle name="Migliaia 33 5 2 3" xfId="8206" xr:uid="{00000000-0005-0000-0000-0000A4200000}"/>
    <cellStyle name="Migliaia 33 5 3" xfId="8207" xr:uid="{00000000-0005-0000-0000-0000A5200000}"/>
    <cellStyle name="Migliaia 33 5 3 2" xfId="8208" xr:uid="{00000000-0005-0000-0000-0000A6200000}"/>
    <cellStyle name="Migliaia 33 5 4" xfId="8209" xr:uid="{00000000-0005-0000-0000-0000A7200000}"/>
    <cellStyle name="Migliaia 33 5 5" xfId="8210" xr:uid="{00000000-0005-0000-0000-0000A8200000}"/>
    <cellStyle name="Migliaia 33 5 6" xfId="8211" xr:uid="{00000000-0005-0000-0000-0000A9200000}"/>
    <cellStyle name="Migliaia 33 5 7" xfId="8212" xr:uid="{00000000-0005-0000-0000-0000AA200000}"/>
    <cellStyle name="Migliaia 33 5 8" xfId="18176" xr:uid="{00000000-0005-0000-0000-0000AB200000}"/>
    <cellStyle name="Migliaia 33 6" xfId="8213" xr:uid="{00000000-0005-0000-0000-0000AC200000}"/>
    <cellStyle name="Migliaia 33 6 2" xfId="8214" xr:uid="{00000000-0005-0000-0000-0000AD200000}"/>
    <cellStyle name="Migliaia 33 6 2 2" xfId="8215" xr:uid="{00000000-0005-0000-0000-0000AE200000}"/>
    <cellStyle name="Migliaia 33 6 3" xfId="8216" xr:uid="{00000000-0005-0000-0000-0000AF200000}"/>
    <cellStyle name="Migliaia 33 6 4" xfId="8217" xr:uid="{00000000-0005-0000-0000-0000B0200000}"/>
    <cellStyle name="Migliaia 33 6 5" xfId="8218" xr:uid="{00000000-0005-0000-0000-0000B1200000}"/>
    <cellStyle name="Migliaia 33 7" xfId="8219" xr:uid="{00000000-0005-0000-0000-0000B2200000}"/>
    <cellStyle name="Migliaia 33 7 2" xfId="8220" xr:uid="{00000000-0005-0000-0000-0000B3200000}"/>
    <cellStyle name="Migliaia 33 7 2 2" xfId="8221" xr:uid="{00000000-0005-0000-0000-0000B4200000}"/>
    <cellStyle name="Migliaia 33 7 3" xfId="8222" xr:uid="{00000000-0005-0000-0000-0000B5200000}"/>
    <cellStyle name="Migliaia 33 7 4" xfId="8223" xr:uid="{00000000-0005-0000-0000-0000B6200000}"/>
    <cellStyle name="Migliaia 33 7 5" xfId="8224" xr:uid="{00000000-0005-0000-0000-0000B7200000}"/>
    <cellStyle name="Migliaia 33 8" xfId="8225" xr:uid="{00000000-0005-0000-0000-0000B8200000}"/>
    <cellStyle name="Migliaia 33 8 2" xfId="8226" xr:uid="{00000000-0005-0000-0000-0000B9200000}"/>
    <cellStyle name="Migliaia 33 9" xfId="8227" xr:uid="{00000000-0005-0000-0000-0000BA200000}"/>
    <cellStyle name="Migliaia 33 9 2" xfId="8228" xr:uid="{00000000-0005-0000-0000-0000BB200000}"/>
    <cellStyle name="Migliaia 34" xfId="8229" xr:uid="{00000000-0005-0000-0000-0000BC200000}"/>
    <cellStyle name="Migliaia 34 10" xfId="8230" xr:uid="{00000000-0005-0000-0000-0000BD200000}"/>
    <cellStyle name="Migliaia 34 11" xfId="8231" xr:uid="{00000000-0005-0000-0000-0000BE200000}"/>
    <cellStyle name="Migliaia 34 12" xfId="8232" xr:uid="{00000000-0005-0000-0000-0000BF200000}"/>
    <cellStyle name="Migliaia 34 13" xfId="8233" xr:uid="{00000000-0005-0000-0000-0000C0200000}"/>
    <cellStyle name="Migliaia 34 14" xfId="8234" xr:uid="{00000000-0005-0000-0000-0000C1200000}"/>
    <cellStyle name="Migliaia 34 15" xfId="8235" xr:uid="{00000000-0005-0000-0000-0000C2200000}"/>
    <cellStyle name="Migliaia 34 16" xfId="8236" xr:uid="{00000000-0005-0000-0000-0000C3200000}"/>
    <cellStyle name="Migliaia 34 17" xfId="18177" xr:uid="{00000000-0005-0000-0000-0000C4200000}"/>
    <cellStyle name="Migliaia 34 2" xfId="8237" xr:uid="{00000000-0005-0000-0000-0000C5200000}"/>
    <cellStyle name="Migliaia 34 2 10" xfId="8238" xr:uid="{00000000-0005-0000-0000-0000C6200000}"/>
    <cellStyle name="Migliaia 34 2 11" xfId="8239" xr:uid="{00000000-0005-0000-0000-0000C7200000}"/>
    <cellStyle name="Migliaia 34 2 12" xfId="18178" xr:uid="{00000000-0005-0000-0000-0000C8200000}"/>
    <cellStyle name="Migliaia 34 2 2" xfId="8240" xr:uid="{00000000-0005-0000-0000-0000C9200000}"/>
    <cellStyle name="Migliaia 34 2 2 10" xfId="8241" xr:uid="{00000000-0005-0000-0000-0000CA200000}"/>
    <cellStyle name="Migliaia 34 2 2 2" xfId="8242" xr:uid="{00000000-0005-0000-0000-0000CB200000}"/>
    <cellStyle name="Migliaia 34 2 2 2 2" xfId="8243" xr:uid="{00000000-0005-0000-0000-0000CC200000}"/>
    <cellStyle name="Migliaia 34 2 2 2 2 2" xfId="8244" xr:uid="{00000000-0005-0000-0000-0000CD200000}"/>
    <cellStyle name="Migliaia 34 2 2 2 3" xfId="8245" xr:uid="{00000000-0005-0000-0000-0000CE200000}"/>
    <cellStyle name="Migliaia 34 2 2 3" xfId="8246" xr:uid="{00000000-0005-0000-0000-0000CF200000}"/>
    <cellStyle name="Migliaia 34 2 2 3 2" xfId="8247" xr:uid="{00000000-0005-0000-0000-0000D0200000}"/>
    <cellStyle name="Migliaia 34 2 2 4" xfId="8248" xr:uid="{00000000-0005-0000-0000-0000D1200000}"/>
    <cellStyle name="Migliaia 34 2 2 5" xfId="8249" xr:uid="{00000000-0005-0000-0000-0000D2200000}"/>
    <cellStyle name="Migliaia 34 2 2 6" xfId="8250" xr:uid="{00000000-0005-0000-0000-0000D3200000}"/>
    <cellStyle name="Migliaia 34 2 2 7" xfId="8251" xr:uid="{00000000-0005-0000-0000-0000D4200000}"/>
    <cellStyle name="Migliaia 34 2 2 8" xfId="8252" xr:uid="{00000000-0005-0000-0000-0000D5200000}"/>
    <cellStyle name="Migliaia 34 2 2 9" xfId="8253" xr:uid="{00000000-0005-0000-0000-0000D6200000}"/>
    <cellStyle name="Migliaia 34 2 3" xfId="8254" xr:uid="{00000000-0005-0000-0000-0000D7200000}"/>
    <cellStyle name="Migliaia 34 2 3 2" xfId="8255" xr:uid="{00000000-0005-0000-0000-0000D8200000}"/>
    <cellStyle name="Migliaia 34 2 3 2 2" xfId="8256" xr:uid="{00000000-0005-0000-0000-0000D9200000}"/>
    <cellStyle name="Migliaia 34 2 3 3" xfId="8257" xr:uid="{00000000-0005-0000-0000-0000DA200000}"/>
    <cellStyle name="Migliaia 34 2 3 4" xfId="8258" xr:uid="{00000000-0005-0000-0000-0000DB200000}"/>
    <cellStyle name="Migliaia 34 2 4" xfId="8259" xr:uid="{00000000-0005-0000-0000-0000DC200000}"/>
    <cellStyle name="Migliaia 34 2 4 2" xfId="8260" xr:uid="{00000000-0005-0000-0000-0000DD200000}"/>
    <cellStyle name="Migliaia 34 2 5" xfId="8261" xr:uid="{00000000-0005-0000-0000-0000DE200000}"/>
    <cellStyle name="Migliaia 34 2 6" xfId="8262" xr:uid="{00000000-0005-0000-0000-0000DF200000}"/>
    <cellStyle name="Migliaia 34 2 7" xfId="8263" xr:uid="{00000000-0005-0000-0000-0000E0200000}"/>
    <cellStyle name="Migliaia 34 2 8" xfId="8264" xr:uid="{00000000-0005-0000-0000-0000E1200000}"/>
    <cellStyle name="Migliaia 34 2 9" xfId="8265" xr:uid="{00000000-0005-0000-0000-0000E2200000}"/>
    <cellStyle name="Migliaia 34 3" xfId="8266" xr:uid="{00000000-0005-0000-0000-0000E3200000}"/>
    <cellStyle name="Migliaia 34 3 10" xfId="8267" xr:uid="{00000000-0005-0000-0000-0000E4200000}"/>
    <cellStyle name="Migliaia 34 3 11" xfId="8268" xr:uid="{00000000-0005-0000-0000-0000E5200000}"/>
    <cellStyle name="Migliaia 34 3 12" xfId="8269" xr:uid="{00000000-0005-0000-0000-0000E6200000}"/>
    <cellStyle name="Migliaia 34 3 13" xfId="8270" xr:uid="{00000000-0005-0000-0000-0000E7200000}"/>
    <cellStyle name="Migliaia 34 3 14" xfId="18179" xr:uid="{00000000-0005-0000-0000-0000E8200000}"/>
    <cellStyle name="Migliaia 34 3 2" xfId="8271" xr:uid="{00000000-0005-0000-0000-0000E9200000}"/>
    <cellStyle name="Migliaia 34 3 2 10" xfId="8272" xr:uid="{00000000-0005-0000-0000-0000EA200000}"/>
    <cellStyle name="Migliaia 34 3 2 11" xfId="18180" xr:uid="{00000000-0005-0000-0000-0000EB200000}"/>
    <cellStyle name="Migliaia 34 3 2 2" xfId="8273" xr:uid="{00000000-0005-0000-0000-0000EC200000}"/>
    <cellStyle name="Migliaia 34 3 2 2 2" xfId="8274" xr:uid="{00000000-0005-0000-0000-0000ED200000}"/>
    <cellStyle name="Migliaia 34 3 2 2 2 2" xfId="8275" xr:uid="{00000000-0005-0000-0000-0000EE200000}"/>
    <cellStyle name="Migliaia 34 3 2 2 3" xfId="8276" xr:uid="{00000000-0005-0000-0000-0000EF200000}"/>
    <cellStyle name="Migliaia 34 3 2 2 4" xfId="8277" xr:uid="{00000000-0005-0000-0000-0000F0200000}"/>
    <cellStyle name="Migliaia 34 3 2 3" xfId="8278" xr:uid="{00000000-0005-0000-0000-0000F1200000}"/>
    <cellStyle name="Migliaia 34 3 2 3 2" xfId="8279" xr:uid="{00000000-0005-0000-0000-0000F2200000}"/>
    <cellStyle name="Migliaia 34 3 2 4" xfId="8280" xr:uid="{00000000-0005-0000-0000-0000F3200000}"/>
    <cellStyle name="Migliaia 34 3 2 5" xfId="8281" xr:uid="{00000000-0005-0000-0000-0000F4200000}"/>
    <cellStyle name="Migliaia 34 3 2 6" xfId="8282" xr:uid="{00000000-0005-0000-0000-0000F5200000}"/>
    <cellStyle name="Migliaia 34 3 2 7" xfId="8283" xr:uid="{00000000-0005-0000-0000-0000F6200000}"/>
    <cellStyle name="Migliaia 34 3 2 8" xfId="8284" xr:uid="{00000000-0005-0000-0000-0000F7200000}"/>
    <cellStyle name="Migliaia 34 3 2 9" xfId="8285" xr:uid="{00000000-0005-0000-0000-0000F8200000}"/>
    <cellStyle name="Migliaia 34 3 3" xfId="8286" xr:uid="{00000000-0005-0000-0000-0000F9200000}"/>
    <cellStyle name="Migliaia 34 3 3 2" xfId="8287" xr:uid="{00000000-0005-0000-0000-0000FA200000}"/>
    <cellStyle name="Migliaia 34 3 3 2 2" xfId="8288" xr:uid="{00000000-0005-0000-0000-0000FB200000}"/>
    <cellStyle name="Migliaia 34 3 3 2 2 2" xfId="8289" xr:uid="{00000000-0005-0000-0000-0000FC200000}"/>
    <cellStyle name="Migliaia 34 3 3 2 2 2 2" xfId="8290" xr:uid="{00000000-0005-0000-0000-0000FD200000}"/>
    <cellStyle name="Migliaia 34 3 3 2 2 3" xfId="8291" xr:uid="{00000000-0005-0000-0000-0000FE200000}"/>
    <cellStyle name="Migliaia 34 3 3 2 3" xfId="8292" xr:uid="{00000000-0005-0000-0000-0000FF200000}"/>
    <cellStyle name="Migliaia 34 3 3 2 3 2" xfId="8293" xr:uid="{00000000-0005-0000-0000-000000210000}"/>
    <cellStyle name="Migliaia 34 3 3 2 4" xfId="8294" xr:uid="{00000000-0005-0000-0000-000001210000}"/>
    <cellStyle name="Migliaia 34 3 3 2 5" xfId="8295" xr:uid="{00000000-0005-0000-0000-000002210000}"/>
    <cellStyle name="Migliaia 34 3 3 2 6" xfId="8296" xr:uid="{00000000-0005-0000-0000-000003210000}"/>
    <cellStyle name="Migliaia 34 3 3 3" xfId="8297" xr:uid="{00000000-0005-0000-0000-000004210000}"/>
    <cellStyle name="Migliaia 34 3 3 3 2" xfId="8298" xr:uid="{00000000-0005-0000-0000-000005210000}"/>
    <cellStyle name="Migliaia 34 3 3 3 2 2" xfId="8299" xr:uid="{00000000-0005-0000-0000-000006210000}"/>
    <cellStyle name="Migliaia 34 3 3 3 3" xfId="8300" xr:uid="{00000000-0005-0000-0000-000007210000}"/>
    <cellStyle name="Migliaia 34 3 3 4" xfId="8301" xr:uid="{00000000-0005-0000-0000-000008210000}"/>
    <cellStyle name="Migliaia 34 3 3 4 2" xfId="8302" xr:uid="{00000000-0005-0000-0000-000009210000}"/>
    <cellStyle name="Migliaia 34 3 3 5" xfId="8303" xr:uid="{00000000-0005-0000-0000-00000A210000}"/>
    <cellStyle name="Migliaia 34 3 3 6" xfId="8304" xr:uid="{00000000-0005-0000-0000-00000B210000}"/>
    <cellStyle name="Migliaia 34 3 3 7" xfId="8305" xr:uid="{00000000-0005-0000-0000-00000C210000}"/>
    <cellStyle name="Migliaia 34 3 3 8" xfId="8306" xr:uid="{00000000-0005-0000-0000-00000D210000}"/>
    <cellStyle name="Migliaia 34 3 4" xfId="8307" xr:uid="{00000000-0005-0000-0000-00000E210000}"/>
    <cellStyle name="Migliaia 34 3 4 2" xfId="8308" xr:uid="{00000000-0005-0000-0000-00000F210000}"/>
    <cellStyle name="Migliaia 34 3 4 2 2" xfId="8309" xr:uid="{00000000-0005-0000-0000-000010210000}"/>
    <cellStyle name="Migliaia 34 3 4 2 2 2" xfId="8310" xr:uid="{00000000-0005-0000-0000-000011210000}"/>
    <cellStyle name="Migliaia 34 3 4 2 3" xfId="8311" xr:uid="{00000000-0005-0000-0000-000012210000}"/>
    <cellStyle name="Migliaia 34 3 4 3" xfId="8312" xr:uid="{00000000-0005-0000-0000-000013210000}"/>
    <cellStyle name="Migliaia 34 3 4 3 2" xfId="8313" xr:uid="{00000000-0005-0000-0000-000014210000}"/>
    <cellStyle name="Migliaia 34 3 4 4" xfId="8314" xr:uid="{00000000-0005-0000-0000-000015210000}"/>
    <cellStyle name="Migliaia 34 3 4 5" xfId="8315" xr:uid="{00000000-0005-0000-0000-000016210000}"/>
    <cellStyle name="Migliaia 34 3 4 6" xfId="8316" xr:uid="{00000000-0005-0000-0000-000017210000}"/>
    <cellStyle name="Migliaia 34 3 5" xfId="8317" xr:uid="{00000000-0005-0000-0000-000018210000}"/>
    <cellStyle name="Migliaia 34 3 5 2" xfId="8318" xr:uid="{00000000-0005-0000-0000-000019210000}"/>
    <cellStyle name="Migliaia 34 3 5 2 2" xfId="8319" xr:uid="{00000000-0005-0000-0000-00001A210000}"/>
    <cellStyle name="Migliaia 34 3 5 3" xfId="8320" xr:uid="{00000000-0005-0000-0000-00001B210000}"/>
    <cellStyle name="Migliaia 34 3 6" xfId="8321" xr:uid="{00000000-0005-0000-0000-00001C210000}"/>
    <cellStyle name="Migliaia 34 3 6 2" xfId="8322" xr:uid="{00000000-0005-0000-0000-00001D210000}"/>
    <cellStyle name="Migliaia 34 3 7" xfId="8323" xr:uid="{00000000-0005-0000-0000-00001E210000}"/>
    <cellStyle name="Migliaia 34 3 8" xfId="8324" xr:uid="{00000000-0005-0000-0000-00001F210000}"/>
    <cellStyle name="Migliaia 34 3 9" xfId="8325" xr:uid="{00000000-0005-0000-0000-000020210000}"/>
    <cellStyle name="Migliaia 34 4" xfId="8326" xr:uid="{00000000-0005-0000-0000-000021210000}"/>
    <cellStyle name="Migliaia 34 4 10" xfId="18181" xr:uid="{00000000-0005-0000-0000-000022210000}"/>
    <cellStyle name="Migliaia 34 4 2" xfId="8327" xr:uid="{00000000-0005-0000-0000-000023210000}"/>
    <cellStyle name="Migliaia 34 4 2 2" xfId="8328" xr:uid="{00000000-0005-0000-0000-000024210000}"/>
    <cellStyle name="Migliaia 34 4 2 2 2" xfId="8329" xr:uid="{00000000-0005-0000-0000-000025210000}"/>
    <cellStyle name="Migliaia 34 4 2 2 2 2" xfId="8330" xr:uid="{00000000-0005-0000-0000-000026210000}"/>
    <cellStyle name="Migliaia 34 4 2 2 2 2 2" xfId="8331" xr:uid="{00000000-0005-0000-0000-000027210000}"/>
    <cellStyle name="Migliaia 34 4 2 2 2 3" xfId="8332" xr:uid="{00000000-0005-0000-0000-000028210000}"/>
    <cellStyle name="Migliaia 34 4 2 2 3" xfId="8333" xr:uid="{00000000-0005-0000-0000-000029210000}"/>
    <cellStyle name="Migliaia 34 4 2 2 3 2" xfId="8334" xr:uid="{00000000-0005-0000-0000-00002A210000}"/>
    <cellStyle name="Migliaia 34 4 2 2 4" xfId="8335" xr:uid="{00000000-0005-0000-0000-00002B210000}"/>
    <cellStyle name="Migliaia 34 4 2 2 5" xfId="8336" xr:uid="{00000000-0005-0000-0000-00002C210000}"/>
    <cellStyle name="Migliaia 34 4 2 2 6" xfId="8337" xr:uid="{00000000-0005-0000-0000-00002D210000}"/>
    <cellStyle name="Migliaia 34 4 2 3" xfId="8338" xr:uid="{00000000-0005-0000-0000-00002E210000}"/>
    <cellStyle name="Migliaia 34 4 2 3 2" xfId="8339" xr:uid="{00000000-0005-0000-0000-00002F210000}"/>
    <cellStyle name="Migliaia 34 4 2 3 2 2" xfId="8340" xr:uid="{00000000-0005-0000-0000-000030210000}"/>
    <cellStyle name="Migliaia 34 4 2 3 3" xfId="8341" xr:uid="{00000000-0005-0000-0000-000031210000}"/>
    <cellStyle name="Migliaia 34 4 2 4" xfId="8342" xr:uid="{00000000-0005-0000-0000-000032210000}"/>
    <cellStyle name="Migliaia 34 4 2 4 2" xfId="8343" xr:uid="{00000000-0005-0000-0000-000033210000}"/>
    <cellStyle name="Migliaia 34 4 2 5" xfId="8344" xr:uid="{00000000-0005-0000-0000-000034210000}"/>
    <cellStyle name="Migliaia 34 4 2 6" xfId="8345" xr:uid="{00000000-0005-0000-0000-000035210000}"/>
    <cellStyle name="Migliaia 34 4 2 7" xfId="8346" xr:uid="{00000000-0005-0000-0000-000036210000}"/>
    <cellStyle name="Migliaia 34 4 3" xfId="8347" xr:uid="{00000000-0005-0000-0000-000037210000}"/>
    <cellStyle name="Migliaia 34 4 3 2" xfId="8348" xr:uid="{00000000-0005-0000-0000-000038210000}"/>
    <cellStyle name="Migliaia 34 4 3 2 2" xfId="8349" xr:uid="{00000000-0005-0000-0000-000039210000}"/>
    <cellStyle name="Migliaia 34 4 3 2 2 2" xfId="8350" xr:uid="{00000000-0005-0000-0000-00003A210000}"/>
    <cellStyle name="Migliaia 34 4 3 2 3" xfId="8351" xr:uid="{00000000-0005-0000-0000-00003B210000}"/>
    <cellStyle name="Migliaia 34 4 3 3" xfId="8352" xr:uid="{00000000-0005-0000-0000-00003C210000}"/>
    <cellStyle name="Migliaia 34 4 3 3 2" xfId="8353" xr:uid="{00000000-0005-0000-0000-00003D210000}"/>
    <cellStyle name="Migliaia 34 4 3 4" xfId="8354" xr:uid="{00000000-0005-0000-0000-00003E210000}"/>
    <cellStyle name="Migliaia 34 4 3 5" xfId="8355" xr:uid="{00000000-0005-0000-0000-00003F210000}"/>
    <cellStyle name="Migliaia 34 4 3 6" xfId="8356" xr:uid="{00000000-0005-0000-0000-000040210000}"/>
    <cellStyle name="Migliaia 34 4 4" xfId="8357" xr:uid="{00000000-0005-0000-0000-000041210000}"/>
    <cellStyle name="Migliaia 34 4 4 2" xfId="8358" xr:uid="{00000000-0005-0000-0000-000042210000}"/>
    <cellStyle name="Migliaia 34 4 4 2 2" xfId="8359" xr:uid="{00000000-0005-0000-0000-000043210000}"/>
    <cellStyle name="Migliaia 34 4 4 3" xfId="8360" xr:uid="{00000000-0005-0000-0000-000044210000}"/>
    <cellStyle name="Migliaia 34 4 5" xfId="8361" xr:uid="{00000000-0005-0000-0000-000045210000}"/>
    <cellStyle name="Migliaia 34 4 5 2" xfId="8362" xr:uid="{00000000-0005-0000-0000-000046210000}"/>
    <cellStyle name="Migliaia 34 4 6" xfId="8363" xr:uid="{00000000-0005-0000-0000-000047210000}"/>
    <cellStyle name="Migliaia 34 4 7" xfId="8364" xr:uid="{00000000-0005-0000-0000-000048210000}"/>
    <cellStyle name="Migliaia 34 4 8" xfId="8365" xr:uid="{00000000-0005-0000-0000-000049210000}"/>
    <cellStyle name="Migliaia 34 4 9" xfId="8366" xr:uid="{00000000-0005-0000-0000-00004A210000}"/>
    <cellStyle name="Migliaia 34 5" xfId="8367" xr:uid="{00000000-0005-0000-0000-00004B210000}"/>
    <cellStyle name="Migliaia 34 5 2" xfId="8368" xr:uid="{00000000-0005-0000-0000-00004C210000}"/>
    <cellStyle name="Migliaia 34 5 2 2" xfId="8369" xr:uid="{00000000-0005-0000-0000-00004D210000}"/>
    <cellStyle name="Migliaia 34 5 2 2 2" xfId="8370" xr:uid="{00000000-0005-0000-0000-00004E210000}"/>
    <cellStyle name="Migliaia 34 5 2 3" xfId="8371" xr:uid="{00000000-0005-0000-0000-00004F210000}"/>
    <cellStyle name="Migliaia 34 5 3" xfId="8372" xr:uid="{00000000-0005-0000-0000-000050210000}"/>
    <cellStyle name="Migliaia 34 5 3 2" xfId="8373" xr:uid="{00000000-0005-0000-0000-000051210000}"/>
    <cellStyle name="Migliaia 34 5 4" xfId="8374" xr:uid="{00000000-0005-0000-0000-000052210000}"/>
    <cellStyle name="Migliaia 34 5 5" xfId="8375" xr:uid="{00000000-0005-0000-0000-000053210000}"/>
    <cellStyle name="Migliaia 34 5 6" xfId="8376" xr:uid="{00000000-0005-0000-0000-000054210000}"/>
    <cellStyle name="Migliaia 34 5 7" xfId="8377" xr:uid="{00000000-0005-0000-0000-000055210000}"/>
    <cellStyle name="Migliaia 34 5 8" xfId="18182" xr:uid="{00000000-0005-0000-0000-000056210000}"/>
    <cellStyle name="Migliaia 34 6" xfId="8378" xr:uid="{00000000-0005-0000-0000-000057210000}"/>
    <cellStyle name="Migliaia 34 6 2" xfId="8379" xr:uid="{00000000-0005-0000-0000-000058210000}"/>
    <cellStyle name="Migliaia 34 6 2 2" xfId="8380" xr:uid="{00000000-0005-0000-0000-000059210000}"/>
    <cellStyle name="Migliaia 34 6 3" xfId="8381" xr:uid="{00000000-0005-0000-0000-00005A210000}"/>
    <cellStyle name="Migliaia 34 6 4" xfId="8382" xr:uid="{00000000-0005-0000-0000-00005B210000}"/>
    <cellStyle name="Migliaia 34 6 5" xfId="8383" xr:uid="{00000000-0005-0000-0000-00005C210000}"/>
    <cellStyle name="Migliaia 34 7" xfId="8384" xr:uid="{00000000-0005-0000-0000-00005D210000}"/>
    <cellStyle name="Migliaia 34 7 2" xfId="8385" xr:uid="{00000000-0005-0000-0000-00005E210000}"/>
    <cellStyle name="Migliaia 34 7 2 2" xfId="8386" xr:uid="{00000000-0005-0000-0000-00005F210000}"/>
    <cellStyle name="Migliaia 34 7 3" xfId="8387" xr:uid="{00000000-0005-0000-0000-000060210000}"/>
    <cellStyle name="Migliaia 34 7 4" xfId="8388" xr:uid="{00000000-0005-0000-0000-000061210000}"/>
    <cellStyle name="Migliaia 34 7 5" xfId="8389" xr:uid="{00000000-0005-0000-0000-000062210000}"/>
    <cellStyle name="Migliaia 34 8" xfId="8390" xr:uid="{00000000-0005-0000-0000-000063210000}"/>
    <cellStyle name="Migliaia 34 8 2" xfId="8391" xr:uid="{00000000-0005-0000-0000-000064210000}"/>
    <cellStyle name="Migliaia 34 9" xfId="8392" xr:uid="{00000000-0005-0000-0000-000065210000}"/>
    <cellStyle name="Migliaia 34 9 2" xfId="8393" xr:uid="{00000000-0005-0000-0000-000066210000}"/>
    <cellStyle name="Migliaia 35" xfId="8394" xr:uid="{00000000-0005-0000-0000-000067210000}"/>
    <cellStyle name="Migliaia 35 10" xfId="8395" xr:uid="{00000000-0005-0000-0000-000068210000}"/>
    <cellStyle name="Migliaia 35 11" xfId="8396" xr:uid="{00000000-0005-0000-0000-000069210000}"/>
    <cellStyle name="Migliaia 35 12" xfId="8397" xr:uid="{00000000-0005-0000-0000-00006A210000}"/>
    <cellStyle name="Migliaia 35 13" xfId="8398" xr:uid="{00000000-0005-0000-0000-00006B210000}"/>
    <cellStyle name="Migliaia 35 14" xfId="8399" xr:uid="{00000000-0005-0000-0000-00006C210000}"/>
    <cellStyle name="Migliaia 35 15" xfId="8400" xr:uid="{00000000-0005-0000-0000-00006D210000}"/>
    <cellStyle name="Migliaia 35 16" xfId="8401" xr:uid="{00000000-0005-0000-0000-00006E210000}"/>
    <cellStyle name="Migliaia 35 17" xfId="18183" xr:uid="{00000000-0005-0000-0000-00006F210000}"/>
    <cellStyle name="Migliaia 35 2" xfId="8402" xr:uid="{00000000-0005-0000-0000-000070210000}"/>
    <cellStyle name="Migliaia 35 2 10" xfId="8403" xr:uid="{00000000-0005-0000-0000-000071210000}"/>
    <cellStyle name="Migliaia 35 2 11" xfId="8404" xr:uid="{00000000-0005-0000-0000-000072210000}"/>
    <cellStyle name="Migliaia 35 2 12" xfId="18184" xr:uid="{00000000-0005-0000-0000-000073210000}"/>
    <cellStyle name="Migliaia 35 2 2" xfId="8405" xr:uid="{00000000-0005-0000-0000-000074210000}"/>
    <cellStyle name="Migliaia 35 2 2 10" xfId="8406" xr:uid="{00000000-0005-0000-0000-000075210000}"/>
    <cellStyle name="Migliaia 35 2 2 2" xfId="8407" xr:uid="{00000000-0005-0000-0000-000076210000}"/>
    <cellStyle name="Migliaia 35 2 2 2 2" xfId="8408" xr:uid="{00000000-0005-0000-0000-000077210000}"/>
    <cellStyle name="Migliaia 35 2 2 2 2 2" xfId="8409" xr:uid="{00000000-0005-0000-0000-000078210000}"/>
    <cellStyle name="Migliaia 35 2 2 2 3" xfId="8410" xr:uid="{00000000-0005-0000-0000-000079210000}"/>
    <cellStyle name="Migliaia 35 2 2 3" xfId="8411" xr:uid="{00000000-0005-0000-0000-00007A210000}"/>
    <cellStyle name="Migliaia 35 2 2 3 2" xfId="8412" xr:uid="{00000000-0005-0000-0000-00007B210000}"/>
    <cellStyle name="Migliaia 35 2 2 4" xfId="8413" xr:uid="{00000000-0005-0000-0000-00007C210000}"/>
    <cellStyle name="Migliaia 35 2 2 5" xfId="8414" xr:uid="{00000000-0005-0000-0000-00007D210000}"/>
    <cellStyle name="Migliaia 35 2 2 6" xfId="8415" xr:uid="{00000000-0005-0000-0000-00007E210000}"/>
    <cellStyle name="Migliaia 35 2 2 7" xfId="8416" xr:uid="{00000000-0005-0000-0000-00007F210000}"/>
    <cellStyle name="Migliaia 35 2 2 8" xfId="8417" xr:uid="{00000000-0005-0000-0000-000080210000}"/>
    <cellStyle name="Migliaia 35 2 2 9" xfId="8418" xr:uid="{00000000-0005-0000-0000-000081210000}"/>
    <cellStyle name="Migliaia 35 2 3" xfId="8419" xr:uid="{00000000-0005-0000-0000-000082210000}"/>
    <cellStyle name="Migliaia 35 2 3 2" xfId="8420" xr:uid="{00000000-0005-0000-0000-000083210000}"/>
    <cellStyle name="Migliaia 35 2 3 2 2" xfId="8421" xr:uid="{00000000-0005-0000-0000-000084210000}"/>
    <cellStyle name="Migliaia 35 2 3 3" xfId="8422" xr:uid="{00000000-0005-0000-0000-000085210000}"/>
    <cellStyle name="Migliaia 35 2 3 4" xfId="8423" xr:uid="{00000000-0005-0000-0000-000086210000}"/>
    <cellStyle name="Migliaia 35 2 4" xfId="8424" xr:uid="{00000000-0005-0000-0000-000087210000}"/>
    <cellStyle name="Migliaia 35 2 4 2" xfId="8425" xr:uid="{00000000-0005-0000-0000-000088210000}"/>
    <cellStyle name="Migliaia 35 2 5" xfId="8426" xr:uid="{00000000-0005-0000-0000-000089210000}"/>
    <cellStyle name="Migliaia 35 2 6" xfId="8427" xr:uid="{00000000-0005-0000-0000-00008A210000}"/>
    <cellStyle name="Migliaia 35 2 7" xfId="8428" xr:uid="{00000000-0005-0000-0000-00008B210000}"/>
    <cellStyle name="Migliaia 35 2 8" xfId="8429" xr:uid="{00000000-0005-0000-0000-00008C210000}"/>
    <cellStyle name="Migliaia 35 2 9" xfId="8430" xr:uid="{00000000-0005-0000-0000-00008D210000}"/>
    <cellStyle name="Migliaia 35 3" xfId="8431" xr:uid="{00000000-0005-0000-0000-00008E210000}"/>
    <cellStyle name="Migliaia 35 3 10" xfId="8432" xr:uid="{00000000-0005-0000-0000-00008F210000}"/>
    <cellStyle name="Migliaia 35 3 11" xfId="8433" xr:uid="{00000000-0005-0000-0000-000090210000}"/>
    <cellStyle name="Migliaia 35 3 12" xfId="8434" xr:uid="{00000000-0005-0000-0000-000091210000}"/>
    <cellStyle name="Migliaia 35 3 13" xfId="8435" xr:uid="{00000000-0005-0000-0000-000092210000}"/>
    <cellStyle name="Migliaia 35 3 14" xfId="18185" xr:uid="{00000000-0005-0000-0000-000093210000}"/>
    <cellStyle name="Migliaia 35 3 2" xfId="8436" xr:uid="{00000000-0005-0000-0000-000094210000}"/>
    <cellStyle name="Migliaia 35 3 2 10" xfId="8437" xr:uid="{00000000-0005-0000-0000-000095210000}"/>
    <cellStyle name="Migliaia 35 3 2 11" xfId="18186" xr:uid="{00000000-0005-0000-0000-000096210000}"/>
    <cellStyle name="Migliaia 35 3 2 2" xfId="8438" xr:uid="{00000000-0005-0000-0000-000097210000}"/>
    <cellStyle name="Migliaia 35 3 2 2 2" xfId="8439" xr:uid="{00000000-0005-0000-0000-000098210000}"/>
    <cellStyle name="Migliaia 35 3 2 2 2 2" xfId="8440" xr:uid="{00000000-0005-0000-0000-000099210000}"/>
    <cellStyle name="Migliaia 35 3 2 2 3" xfId="8441" xr:uid="{00000000-0005-0000-0000-00009A210000}"/>
    <cellStyle name="Migliaia 35 3 2 2 4" xfId="8442" xr:uid="{00000000-0005-0000-0000-00009B210000}"/>
    <cellStyle name="Migliaia 35 3 2 3" xfId="8443" xr:uid="{00000000-0005-0000-0000-00009C210000}"/>
    <cellStyle name="Migliaia 35 3 2 3 2" xfId="8444" xr:uid="{00000000-0005-0000-0000-00009D210000}"/>
    <cellStyle name="Migliaia 35 3 2 4" xfId="8445" xr:uid="{00000000-0005-0000-0000-00009E210000}"/>
    <cellStyle name="Migliaia 35 3 2 5" xfId="8446" xr:uid="{00000000-0005-0000-0000-00009F210000}"/>
    <cellStyle name="Migliaia 35 3 2 6" xfId="8447" xr:uid="{00000000-0005-0000-0000-0000A0210000}"/>
    <cellStyle name="Migliaia 35 3 2 7" xfId="8448" xr:uid="{00000000-0005-0000-0000-0000A1210000}"/>
    <cellStyle name="Migliaia 35 3 2 8" xfId="8449" xr:uid="{00000000-0005-0000-0000-0000A2210000}"/>
    <cellStyle name="Migliaia 35 3 2 9" xfId="8450" xr:uid="{00000000-0005-0000-0000-0000A3210000}"/>
    <cellStyle name="Migliaia 35 3 3" xfId="8451" xr:uid="{00000000-0005-0000-0000-0000A4210000}"/>
    <cellStyle name="Migliaia 35 3 3 2" xfId="8452" xr:uid="{00000000-0005-0000-0000-0000A5210000}"/>
    <cellStyle name="Migliaia 35 3 3 2 2" xfId="8453" xr:uid="{00000000-0005-0000-0000-0000A6210000}"/>
    <cellStyle name="Migliaia 35 3 3 2 2 2" xfId="8454" xr:uid="{00000000-0005-0000-0000-0000A7210000}"/>
    <cellStyle name="Migliaia 35 3 3 2 2 2 2" xfId="8455" xr:uid="{00000000-0005-0000-0000-0000A8210000}"/>
    <cellStyle name="Migliaia 35 3 3 2 2 3" xfId="8456" xr:uid="{00000000-0005-0000-0000-0000A9210000}"/>
    <cellStyle name="Migliaia 35 3 3 2 3" xfId="8457" xr:uid="{00000000-0005-0000-0000-0000AA210000}"/>
    <cellStyle name="Migliaia 35 3 3 2 3 2" xfId="8458" xr:uid="{00000000-0005-0000-0000-0000AB210000}"/>
    <cellStyle name="Migliaia 35 3 3 2 4" xfId="8459" xr:uid="{00000000-0005-0000-0000-0000AC210000}"/>
    <cellStyle name="Migliaia 35 3 3 2 5" xfId="8460" xr:uid="{00000000-0005-0000-0000-0000AD210000}"/>
    <cellStyle name="Migliaia 35 3 3 2 6" xfId="8461" xr:uid="{00000000-0005-0000-0000-0000AE210000}"/>
    <cellStyle name="Migliaia 35 3 3 3" xfId="8462" xr:uid="{00000000-0005-0000-0000-0000AF210000}"/>
    <cellStyle name="Migliaia 35 3 3 3 2" xfId="8463" xr:uid="{00000000-0005-0000-0000-0000B0210000}"/>
    <cellStyle name="Migliaia 35 3 3 3 2 2" xfId="8464" xr:uid="{00000000-0005-0000-0000-0000B1210000}"/>
    <cellStyle name="Migliaia 35 3 3 3 3" xfId="8465" xr:uid="{00000000-0005-0000-0000-0000B2210000}"/>
    <cellStyle name="Migliaia 35 3 3 4" xfId="8466" xr:uid="{00000000-0005-0000-0000-0000B3210000}"/>
    <cellStyle name="Migliaia 35 3 3 4 2" xfId="8467" xr:uid="{00000000-0005-0000-0000-0000B4210000}"/>
    <cellStyle name="Migliaia 35 3 3 5" xfId="8468" xr:uid="{00000000-0005-0000-0000-0000B5210000}"/>
    <cellStyle name="Migliaia 35 3 3 6" xfId="8469" xr:uid="{00000000-0005-0000-0000-0000B6210000}"/>
    <cellStyle name="Migliaia 35 3 3 7" xfId="8470" xr:uid="{00000000-0005-0000-0000-0000B7210000}"/>
    <cellStyle name="Migliaia 35 3 3 8" xfId="8471" xr:uid="{00000000-0005-0000-0000-0000B8210000}"/>
    <cellStyle name="Migliaia 35 3 4" xfId="8472" xr:uid="{00000000-0005-0000-0000-0000B9210000}"/>
    <cellStyle name="Migliaia 35 3 4 2" xfId="8473" xr:uid="{00000000-0005-0000-0000-0000BA210000}"/>
    <cellStyle name="Migliaia 35 3 4 2 2" xfId="8474" xr:uid="{00000000-0005-0000-0000-0000BB210000}"/>
    <cellStyle name="Migliaia 35 3 4 2 2 2" xfId="8475" xr:uid="{00000000-0005-0000-0000-0000BC210000}"/>
    <cellStyle name="Migliaia 35 3 4 2 3" xfId="8476" xr:uid="{00000000-0005-0000-0000-0000BD210000}"/>
    <cellStyle name="Migliaia 35 3 4 3" xfId="8477" xr:uid="{00000000-0005-0000-0000-0000BE210000}"/>
    <cellStyle name="Migliaia 35 3 4 3 2" xfId="8478" xr:uid="{00000000-0005-0000-0000-0000BF210000}"/>
    <cellStyle name="Migliaia 35 3 4 4" xfId="8479" xr:uid="{00000000-0005-0000-0000-0000C0210000}"/>
    <cellStyle name="Migliaia 35 3 4 5" xfId="8480" xr:uid="{00000000-0005-0000-0000-0000C1210000}"/>
    <cellStyle name="Migliaia 35 3 4 6" xfId="8481" xr:uid="{00000000-0005-0000-0000-0000C2210000}"/>
    <cellStyle name="Migliaia 35 3 5" xfId="8482" xr:uid="{00000000-0005-0000-0000-0000C3210000}"/>
    <cellStyle name="Migliaia 35 3 5 2" xfId="8483" xr:uid="{00000000-0005-0000-0000-0000C4210000}"/>
    <cellStyle name="Migliaia 35 3 5 2 2" xfId="8484" xr:uid="{00000000-0005-0000-0000-0000C5210000}"/>
    <cellStyle name="Migliaia 35 3 5 3" xfId="8485" xr:uid="{00000000-0005-0000-0000-0000C6210000}"/>
    <cellStyle name="Migliaia 35 3 6" xfId="8486" xr:uid="{00000000-0005-0000-0000-0000C7210000}"/>
    <cellStyle name="Migliaia 35 3 6 2" xfId="8487" xr:uid="{00000000-0005-0000-0000-0000C8210000}"/>
    <cellStyle name="Migliaia 35 3 7" xfId="8488" xr:uid="{00000000-0005-0000-0000-0000C9210000}"/>
    <cellStyle name="Migliaia 35 3 8" xfId="8489" xr:uid="{00000000-0005-0000-0000-0000CA210000}"/>
    <cellStyle name="Migliaia 35 3 9" xfId="8490" xr:uid="{00000000-0005-0000-0000-0000CB210000}"/>
    <cellStyle name="Migliaia 35 4" xfId="8491" xr:uid="{00000000-0005-0000-0000-0000CC210000}"/>
    <cellStyle name="Migliaia 35 4 10" xfId="18187" xr:uid="{00000000-0005-0000-0000-0000CD210000}"/>
    <cellStyle name="Migliaia 35 4 2" xfId="8492" xr:uid="{00000000-0005-0000-0000-0000CE210000}"/>
    <cellStyle name="Migliaia 35 4 2 2" xfId="8493" xr:uid="{00000000-0005-0000-0000-0000CF210000}"/>
    <cellStyle name="Migliaia 35 4 2 2 2" xfId="8494" xr:uid="{00000000-0005-0000-0000-0000D0210000}"/>
    <cellStyle name="Migliaia 35 4 2 2 2 2" xfId="8495" xr:uid="{00000000-0005-0000-0000-0000D1210000}"/>
    <cellStyle name="Migliaia 35 4 2 2 2 2 2" xfId="8496" xr:uid="{00000000-0005-0000-0000-0000D2210000}"/>
    <cellStyle name="Migliaia 35 4 2 2 2 3" xfId="8497" xr:uid="{00000000-0005-0000-0000-0000D3210000}"/>
    <cellStyle name="Migliaia 35 4 2 2 3" xfId="8498" xr:uid="{00000000-0005-0000-0000-0000D4210000}"/>
    <cellStyle name="Migliaia 35 4 2 2 3 2" xfId="8499" xr:uid="{00000000-0005-0000-0000-0000D5210000}"/>
    <cellStyle name="Migliaia 35 4 2 2 4" xfId="8500" xr:uid="{00000000-0005-0000-0000-0000D6210000}"/>
    <cellStyle name="Migliaia 35 4 2 2 5" xfId="8501" xr:uid="{00000000-0005-0000-0000-0000D7210000}"/>
    <cellStyle name="Migliaia 35 4 2 2 6" xfId="8502" xr:uid="{00000000-0005-0000-0000-0000D8210000}"/>
    <cellStyle name="Migliaia 35 4 2 3" xfId="8503" xr:uid="{00000000-0005-0000-0000-0000D9210000}"/>
    <cellStyle name="Migliaia 35 4 2 3 2" xfId="8504" xr:uid="{00000000-0005-0000-0000-0000DA210000}"/>
    <cellStyle name="Migliaia 35 4 2 3 2 2" xfId="8505" xr:uid="{00000000-0005-0000-0000-0000DB210000}"/>
    <cellStyle name="Migliaia 35 4 2 3 3" xfId="8506" xr:uid="{00000000-0005-0000-0000-0000DC210000}"/>
    <cellStyle name="Migliaia 35 4 2 4" xfId="8507" xr:uid="{00000000-0005-0000-0000-0000DD210000}"/>
    <cellStyle name="Migliaia 35 4 2 4 2" xfId="8508" xr:uid="{00000000-0005-0000-0000-0000DE210000}"/>
    <cellStyle name="Migliaia 35 4 2 5" xfId="8509" xr:uid="{00000000-0005-0000-0000-0000DF210000}"/>
    <cellStyle name="Migliaia 35 4 2 6" xfId="8510" xr:uid="{00000000-0005-0000-0000-0000E0210000}"/>
    <cellStyle name="Migliaia 35 4 2 7" xfId="8511" xr:uid="{00000000-0005-0000-0000-0000E1210000}"/>
    <cellStyle name="Migliaia 35 4 3" xfId="8512" xr:uid="{00000000-0005-0000-0000-0000E2210000}"/>
    <cellStyle name="Migliaia 35 4 3 2" xfId="8513" xr:uid="{00000000-0005-0000-0000-0000E3210000}"/>
    <cellStyle name="Migliaia 35 4 3 2 2" xfId="8514" xr:uid="{00000000-0005-0000-0000-0000E4210000}"/>
    <cellStyle name="Migliaia 35 4 3 2 2 2" xfId="8515" xr:uid="{00000000-0005-0000-0000-0000E5210000}"/>
    <cellStyle name="Migliaia 35 4 3 2 3" xfId="8516" xr:uid="{00000000-0005-0000-0000-0000E6210000}"/>
    <cellStyle name="Migliaia 35 4 3 3" xfId="8517" xr:uid="{00000000-0005-0000-0000-0000E7210000}"/>
    <cellStyle name="Migliaia 35 4 3 3 2" xfId="8518" xr:uid="{00000000-0005-0000-0000-0000E8210000}"/>
    <cellStyle name="Migliaia 35 4 3 4" xfId="8519" xr:uid="{00000000-0005-0000-0000-0000E9210000}"/>
    <cellStyle name="Migliaia 35 4 3 5" xfId="8520" xr:uid="{00000000-0005-0000-0000-0000EA210000}"/>
    <cellStyle name="Migliaia 35 4 3 6" xfId="8521" xr:uid="{00000000-0005-0000-0000-0000EB210000}"/>
    <cellStyle name="Migliaia 35 4 4" xfId="8522" xr:uid="{00000000-0005-0000-0000-0000EC210000}"/>
    <cellStyle name="Migliaia 35 4 4 2" xfId="8523" xr:uid="{00000000-0005-0000-0000-0000ED210000}"/>
    <cellStyle name="Migliaia 35 4 4 2 2" xfId="8524" xr:uid="{00000000-0005-0000-0000-0000EE210000}"/>
    <cellStyle name="Migliaia 35 4 4 3" xfId="8525" xr:uid="{00000000-0005-0000-0000-0000EF210000}"/>
    <cellStyle name="Migliaia 35 4 5" xfId="8526" xr:uid="{00000000-0005-0000-0000-0000F0210000}"/>
    <cellStyle name="Migliaia 35 4 5 2" xfId="8527" xr:uid="{00000000-0005-0000-0000-0000F1210000}"/>
    <cellStyle name="Migliaia 35 4 6" xfId="8528" xr:uid="{00000000-0005-0000-0000-0000F2210000}"/>
    <cellStyle name="Migliaia 35 4 7" xfId="8529" xr:uid="{00000000-0005-0000-0000-0000F3210000}"/>
    <cellStyle name="Migliaia 35 4 8" xfId="8530" xr:uid="{00000000-0005-0000-0000-0000F4210000}"/>
    <cellStyle name="Migliaia 35 4 9" xfId="8531" xr:uid="{00000000-0005-0000-0000-0000F5210000}"/>
    <cellStyle name="Migliaia 35 5" xfId="8532" xr:uid="{00000000-0005-0000-0000-0000F6210000}"/>
    <cellStyle name="Migliaia 35 5 2" xfId="8533" xr:uid="{00000000-0005-0000-0000-0000F7210000}"/>
    <cellStyle name="Migliaia 35 5 2 2" xfId="8534" xr:uid="{00000000-0005-0000-0000-0000F8210000}"/>
    <cellStyle name="Migliaia 35 5 2 2 2" xfId="8535" xr:uid="{00000000-0005-0000-0000-0000F9210000}"/>
    <cellStyle name="Migliaia 35 5 2 3" xfId="8536" xr:uid="{00000000-0005-0000-0000-0000FA210000}"/>
    <cellStyle name="Migliaia 35 5 3" xfId="8537" xr:uid="{00000000-0005-0000-0000-0000FB210000}"/>
    <cellStyle name="Migliaia 35 5 3 2" xfId="8538" xr:uid="{00000000-0005-0000-0000-0000FC210000}"/>
    <cellStyle name="Migliaia 35 5 4" xfId="8539" xr:uid="{00000000-0005-0000-0000-0000FD210000}"/>
    <cellStyle name="Migliaia 35 5 5" xfId="8540" xr:uid="{00000000-0005-0000-0000-0000FE210000}"/>
    <cellStyle name="Migliaia 35 5 6" xfId="8541" xr:uid="{00000000-0005-0000-0000-0000FF210000}"/>
    <cellStyle name="Migliaia 35 5 7" xfId="8542" xr:uid="{00000000-0005-0000-0000-000000220000}"/>
    <cellStyle name="Migliaia 35 5 8" xfId="18188" xr:uid="{00000000-0005-0000-0000-000001220000}"/>
    <cellStyle name="Migliaia 35 6" xfId="8543" xr:uid="{00000000-0005-0000-0000-000002220000}"/>
    <cellStyle name="Migliaia 35 6 2" xfId="8544" xr:uid="{00000000-0005-0000-0000-000003220000}"/>
    <cellStyle name="Migliaia 35 6 2 2" xfId="8545" xr:uid="{00000000-0005-0000-0000-000004220000}"/>
    <cellStyle name="Migliaia 35 6 3" xfId="8546" xr:uid="{00000000-0005-0000-0000-000005220000}"/>
    <cellStyle name="Migliaia 35 6 4" xfId="8547" xr:uid="{00000000-0005-0000-0000-000006220000}"/>
    <cellStyle name="Migliaia 35 6 5" xfId="8548" xr:uid="{00000000-0005-0000-0000-000007220000}"/>
    <cellStyle name="Migliaia 35 7" xfId="8549" xr:uid="{00000000-0005-0000-0000-000008220000}"/>
    <cellStyle name="Migliaia 35 7 2" xfId="8550" xr:uid="{00000000-0005-0000-0000-000009220000}"/>
    <cellStyle name="Migliaia 35 7 2 2" xfId="8551" xr:uid="{00000000-0005-0000-0000-00000A220000}"/>
    <cellStyle name="Migliaia 35 7 3" xfId="8552" xr:uid="{00000000-0005-0000-0000-00000B220000}"/>
    <cellStyle name="Migliaia 35 7 4" xfId="8553" xr:uid="{00000000-0005-0000-0000-00000C220000}"/>
    <cellStyle name="Migliaia 35 7 5" xfId="8554" xr:uid="{00000000-0005-0000-0000-00000D220000}"/>
    <cellStyle name="Migliaia 35 8" xfId="8555" xr:uid="{00000000-0005-0000-0000-00000E220000}"/>
    <cellStyle name="Migliaia 35 8 2" xfId="8556" xr:uid="{00000000-0005-0000-0000-00000F220000}"/>
    <cellStyle name="Migliaia 35 9" xfId="8557" xr:uid="{00000000-0005-0000-0000-000010220000}"/>
    <cellStyle name="Migliaia 35 9 2" xfId="8558" xr:uid="{00000000-0005-0000-0000-000011220000}"/>
    <cellStyle name="Migliaia 36" xfId="8559" xr:uid="{00000000-0005-0000-0000-000012220000}"/>
    <cellStyle name="Migliaia 36 10" xfId="8560" xr:uid="{00000000-0005-0000-0000-000013220000}"/>
    <cellStyle name="Migliaia 36 11" xfId="8561" xr:uid="{00000000-0005-0000-0000-000014220000}"/>
    <cellStyle name="Migliaia 36 12" xfId="8562" xr:uid="{00000000-0005-0000-0000-000015220000}"/>
    <cellStyle name="Migliaia 36 13" xfId="8563" xr:uid="{00000000-0005-0000-0000-000016220000}"/>
    <cellStyle name="Migliaia 36 14" xfId="8564" xr:uid="{00000000-0005-0000-0000-000017220000}"/>
    <cellStyle name="Migliaia 36 15" xfId="8565" xr:uid="{00000000-0005-0000-0000-000018220000}"/>
    <cellStyle name="Migliaia 36 16" xfId="8566" xr:uid="{00000000-0005-0000-0000-000019220000}"/>
    <cellStyle name="Migliaia 36 17" xfId="18189" xr:uid="{00000000-0005-0000-0000-00001A220000}"/>
    <cellStyle name="Migliaia 36 2" xfId="8567" xr:uid="{00000000-0005-0000-0000-00001B220000}"/>
    <cellStyle name="Migliaia 36 2 10" xfId="8568" xr:uid="{00000000-0005-0000-0000-00001C220000}"/>
    <cellStyle name="Migliaia 36 2 11" xfId="8569" xr:uid="{00000000-0005-0000-0000-00001D220000}"/>
    <cellStyle name="Migliaia 36 2 12" xfId="18190" xr:uid="{00000000-0005-0000-0000-00001E220000}"/>
    <cellStyle name="Migliaia 36 2 2" xfId="8570" xr:uid="{00000000-0005-0000-0000-00001F220000}"/>
    <cellStyle name="Migliaia 36 2 2 10" xfId="8571" xr:uid="{00000000-0005-0000-0000-000020220000}"/>
    <cellStyle name="Migliaia 36 2 2 2" xfId="8572" xr:uid="{00000000-0005-0000-0000-000021220000}"/>
    <cellStyle name="Migliaia 36 2 2 2 2" xfId="8573" xr:uid="{00000000-0005-0000-0000-000022220000}"/>
    <cellStyle name="Migliaia 36 2 2 2 2 2" xfId="8574" xr:uid="{00000000-0005-0000-0000-000023220000}"/>
    <cellStyle name="Migliaia 36 2 2 2 3" xfId="8575" xr:uid="{00000000-0005-0000-0000-000024220000}"/>
    <cellStyle name="Migliaia 36 2 2 3" xfId="8576" xr:uid="{00000000-0005-0000-0000-000025220000}"/>
    <cellStyle name="Migliaia 36 2 2 3 2" xfId="8577" xr:uid="{00000000-0005-0000-0000-000026220000}"/>
    <cellStyle name="Migliaia 36 2 2 4" xfId="8578" xr:uid="{00000000-0005-0000-0000-000027220000}"/>
    <cellStyle name="Migliaia 36 2 2 5" xfId="8579" xr:uid="{00000000-0005-0000-0000-000028220000}"/>
    <cellStyle name="Migliaia 36 2 2 6" xfId="8580" xr:uid="{00000000-0005-0000-0000-000029220000}"/>
    <cellStyle name="Migliaia 36 2 2 7" xfId="8581" xr:uid="{00000000-0005-0000-0000-00002A220000}"/>
    <cellStyle name="Migliaia 36 2 2 8" xfId="8582" xr:uid="{00000000-0005-0000-0000-00002B220000}"/>
    <cellStyle name="Migliaia 36 2 2 9" xfId="8583" xr:uid="{00000000-0005-0000-0000-00002C220000}"/>
    <cellStyle name="Migliaia 36 2 3" xfId="8584" xr:uid="{00000000-0005-0000-0000-00002D220000}"/>
    <cellStyle name="Migliaia 36 2 3 2" xfId="8585" xr:uid="{00000000-0005-0000-0000-00002E220000}"/>
    <cellStyle name="Migliaia 36 2 3 2 2" xfId="8586" xr:uid="{00000000-0005-0000-0000-00002F220000}"/>
    <cellStyle name="Migliaia 36 2 3 3" xfId="8587" xr:uid="{00000000-0005-0000-0000-000030220000}"/>
    <cellStyle name="Migliaia 36 2 3 4" xfId="8588" xr:uid="{00000000-0005-0000-0000-000031220000}"/>
    <cellStyle name="Migliaia 36 2 4" xfId="8589" xr:uid="{00000000-0005-0000-0000-000032220000}"/>
    <cellStyle name="Migliaia 36 2 4 2" xfId="8590" xr:uid="{00000000-0005-0000-0000-000033220000}"/>
    <cellStyle name="Migliaia 36 2 5" xfId="8591" xr:uid="{00000000-0005-0000-0000-000034220000}"/>
    <cellStyle name="Migliaia 36 2 6" xfId="8592" xr:uid="{00000000-0005-0000-0000-000035220000}"/>
    <cellStyle name="Migliaia 36 2 7" xfId="8593" xr:uid="{00000000-0005-0000-0000-000036220000}"/>
    <cellStyle name="Migliaia 36 2 8" xfId="8594" xr:uid="{00000000-0005-0000-0000-000037220000}"/>
    <cellStyle name="Migliaia 36 2 9" xfId="8595" xr:uid="{00000000-0005-0000-0000-000038220000}"/>
    <cellStyle name="Migliaia 36 3" xfId="8596" xr:uid="{00000000-0005-0000-0000-000039220000}"/>
    <cellStyle name="Migliaia 36 3 10" xfId="8597" xr:uid="{00000000-0005-0000-0000-00003A220000}"/>
    <cellStyle name="Migliaia 36 3 11" xfId="8598" xr:uid="{00000000-0005-0000-0000-00003B220000}"/>
    <cellStyle name="Migliaia 36 3 12" xfId="8599" xr:uid="{00000000-0005-0000-0000-00003C220000}"/>
    <cellStyle name="Migliaia 36 3 13" xfId="8600" xr:uid="{00000000-0005-0000-0000-00003D220000}"/>
    <cellStyle name="Migliaia 36 3 14" xfId="18191" xr:uid="{00000000-0005-0000-0000-00003E220000}"/>
    <cellStyle name="Migliaia 36 3 2" xfId="8601" xr:uid="{00000000-0005-0000-0000-00003F220000}"/>
    <cellStyle name="Migliaia 36 3 2 10" xfId="8602" xr:uid="{00000000-0005-0000-0000-000040220000}"/>
    <cellStyle name="Migliaia 36 3 2 11" xfId="18192" xr:uid="{00000000-0005-0000-0000-000041220000}"/>
    <cellStyle name="Migliaia 36 3 2 2" xfId="8603" xr:uid="{00000000-0005-0000-0000-000042220000}"/>
    <cellStyle name="Migliaia 36 3 2 2 2" xfId="8604" xr:uid="{00000000-0005-0000-0000-000043220000}"/>
    <cellStyle name="Migliaia 36 3 2 2 2 2" xfId="8605" xr:uid="{00000000-0005-0000-0000-000044220000}"/>
    <cellStyle name="Migliaia 36 3 2 2 3" xfId="8606" xr:uid="{00000000-0005-0000-0000-000045220000}"/>
    <cellStyle name="Migliaia 36 3 2 2 4" xfId="8607" xr:uid="{00000000-0005-0000-0000-000046220000}"/>
    <cellStyle name="Migliaia 36 3 2 3" xfId="8608" xr:uid="{00000000-0005-0000-0000-000047220000}"/>
    <cellStyle name="Migliaia 36 3 2 3 2" xfId="8609" xr:uid="{00000000-0005-0000-0000-000048220000}"/>
    <cellStyle name="Migliaia 36 3 2 4" xfId="8610" xr:uid="{00000000-0005-0000-0000-000049220000}"/>
    <cellStyle name="Migliaia 36 3 2 5" xfId="8611" xr:uid="{00000000-0005-0000-0000-00004A220000}"/>
    <cellStyle name="Migliaia 36 3 2 6" xfId="8612" xr:uid="{00000000-0005-0000-0000-00004B220000}"/>
    <cellStyle name="Migliaia 36 3 2 7" xfId="8613" xr:uid="{00000000-0005-0000-0000-00004C220000}"/>
    <cellStyle name="Migliaia 36 3 2 8" xfId="8614" xr:uid="{00000000-0005-0000-0000-00004D220000}"/>
    <cellStyle name="Migliaia 36 3 2 9" xfId="8615" xr:uid="{00000000-0005-0000-0000-00004E220000}"/>
    <cellStyle name="Migliaia 36 3 3" xfId="8616" xr:uid="{00000000-0005-0000-0000-00004F220000}"/>
    <cellStyle name="Migliaia 36 3 3 2" xfId="8617" xr:uid="{00000000-0005-0000-0000-000050220000}"/>
    <cellStyle name="Migliaia 36 3 3 2 2" xfId="8618" xr:uid="{00000000-0005-0000-0000-000051220000}"/>
    <cellStyle name="Migliaia 36 3 3 2 2 2" xfId="8619" xr:uid="{00000000-0005-0000-0000-000052220000}"/>
    <cellStyle name="Migliaia 36 3 3 2 2 2 2" xfId="8620" xr:uid="{00000000-0005-0000-0000-000053220000}"/>
    <cellStyle name="Migliaia 36 3 3 2 2 3" xfId="8621" xr:uid="{00000000-0005-0000-0000-000054220000}"/>
    <cellStyle name="Migliaia 36 3 3 2 3" xfId="8622" xr:uid="{00000000-0005-0000-0000-000055220000}"/>
    <cellStyle name="Migliaia 36 3 3 2 3 2" xfId="8623" xr:uid="{00000000-0005-0000-0000-000056220000}"/>
    <cellStyle name="Migliaia 36 3 3 2 4" xfId="8624" xr:uid="{00000000-0005-0000-0000-000057220000}"/>
    <cellStyle name="Migliaia 36 3 3 2 5" xfId="8625" xr:uid="{00000000-0005-0000-0000-000058220000}"/>
    <cellStyle name="Migliaia 36 3 3 2 6" xfId="8626" xr:uid="{00000000-0005-0000-0000-000059220000}"/>
    <cellStyle name="Migliaia 36 3 3 3" xfId="8627" xr:uid="{00000000-0005-0000-0000-00005A220000}"/>
    <cellStyle name="Migliaia 36 3 3 3 2" xfId="8628" xr:uid="{00000000-0005-0000-0000-00005B220000}"/>
    <cellStyle name="Migliaia 36 3 3 3 2 2" xfId="8629" xr:uid="{00000000-0005-0000-0000-00005C220000}"/>
    <cellStyle name="Migliaia 36 3 3 3 3" xfId="8630" xr:uid="{00000000-0005-0000-0000-00005D220000}"/>
    <cellStyle name="Migliaia 36 3 3 4" xfId="8631" xr:uid="{00000000-0005-0000-0000-00005E220000}"/>
    <cellStyle name="Migliaia 36 3 3 4 2" xfId="8632" xr:uid="{00000000-0005-0000-0000-00005F220000}"/>
    <cellStyle name="Migliaia 36 3 3 5" xfId="8633" xr:uid="{00000000-0005-0000-0000-000060220000}"/>
    <cellStyle name="Migliaia 36 3 3 6" xfId="8634" xr:uid="{00000000-0005-0000-0000-000061220000}"/>
    <cellStyle name="Migliaia 36 3 3 7" xfId="8635" xr:uid="{00000000-0005-0000-0000-000062220000}"/>
    <cellStyle name="Migliaia 36 3 3 8" xfId="8636" xr:uid="{00000000-0005-0000-0000-000063220000}"/>
    <cellStyle name="Migliaia 36 3 4" xfId="8637" xr:uid="{00000000-0005-0000-0000-000064220000}"/>
    <cellStyle name="Migliaia 36 3 4 2" xfId="8638" xr:uid="{00000000-0005-0000-0000-000065220000}"/>
    <cellStyle name="Migliaia 36 3 4 2 2" xfId="8639" xr:uid="{00000000-0005-0000-0000-000066220000}"/>
    <cellStyle name="Migliaia 36 3 4 2 2 2" xfId="8640" xr:uid="{00000000-0005-0000-0000-000067220000}"/>
    <cellStyle name="Migliaia 36 3 4 2 3" xfId="8641" xr:uid="{00000000-0005-0000-0000-000068220000}"/>
    <cellStyle name="Migliaia 36 3 4 3" xfId="8642" xr:uid="{00000000-0005-0000-0000-000069220000}"/>
    <cellStyle name="Migliaia 36 3 4 3 2" xfId="8643" xr:uid="{00000000-0005-0000-0000-00006A220000}"/>
    <cellStyle name="Migliaia 36 3 4 4" xfId="8644" xr:uid="{00000000-0005-0000-0000-00006B220000}"/>
    <cellStyle name="Migliaia 36 3 4 5" xfId="8645" xr:uid="{00000000-0005-0000-0000-00006C220000}"/>
    <cellStyle name="Migliaia 36 3 4 6" xfId="8646" xr:uid="{00000000-0005-0000-0000-00006D220000}"/>
    <cellStyle name="Migliaia 36 3 5" xfId="8647" xr:uid="{00000000-0005-0000-0000-00006E220000}"/>
    <cellStyle name="Migliaia 36 3 5 2" xfId="8648" xr:uid="{00000000-0005-0000-0000-00006F220000}"/>
    <cellStyle name="Migliaia 36 3 5 2 2" xfId="8649" xr:uid="{00000000-0005-0000-0000-000070220000}"/>
    <cellStyle name="Migliaia 36 3 5 3" xfId="8650" xr:uid="{00000000-0005-0000-0000-000071220000}"/>
    <cellStyle name="Migliaia 36 3 6" xfId="8651" xr:uid="{00000000-0005-0000-0000-000072220000}"/>
    <cellStyle name="Migliaia 36 3 6 2" xfId="8652" xr:uid="{00000000-0005-0000-0000-000073220000}"/>
    <cellStyle name="Migliaia 36 3 7" xfId="8653" xr:uid="{00000000-0005-0000-0000-000074220000}"/>
    <cellStyle name="Migliaia 36 3 8" xfId="8654" xr:uid="{00000000-0005-0000-0000-000075220000}"/>
    <cellStyle name="Migliaia 36 3 9" xfId="8655" xr:uid="{00000000-0005-0000-0000-000076220000}"/>
    <cellStyle name="Migliaia 36 4" xfId="8656" xr:uid="{00000000-0005-0000-0000-000077220000}"/>
    <cellStyle name="Migliaia 36 4 10" xfId="18193" xr:uid="{00000000-0005-0000-0000-000078220000}"/>
    <cellStyle name="Migliaia 36 4 2" xfId="8657" xr:uid="{00000000-0005-0000-0000-000079220000}"/>
    <cellStyle name="Migliaia 36 4 2 2" xfId="8658" xr:uid="{00000000-0005-0000-0000-00007A220000}"/>
    <cellStyle name="Migliaia 36 4 2 2 2" xfId="8659" xr:uid="{00000000-0005-0000-0000-00007B220000}"/>
    <cellStyle name="Migliaia 36 4 2 2 2 2" xfId="8660" xr:uid="{00000000-0005-0000-0000-00007C220000}"/>
    <cellStyle name="Migliaia 36 4 2 2 2 2 2" xfId="8661" xr:uid="{00000000-0005-0000-0000-00007D220000}"/>
    <cellStyle name="Migliaia 36 4 2 2 2 3" xfId="8662" xr:uid="{00000000-0005-0000-0000-00007E220000}"/>
    <cellStyle name="Migliaia 36 4 2 2 3" xfId="8663" xr:uid="{00000000-0005-0000-0000-00007F220000}"/>
    <cellStyle name="Migliaia 36 4 2 2 3 2" xfId="8664" xr:uid="{00000000-0005-0000-0000-000080220000}"/>
    <cellStyle name="Migliaia 36 4 2 2 4" xfId="8665" xr:uid="{00000000-0005-0000-0000-000081220000}"/>
    <cellStyle name="Migliaia 36 4 2 2 5" xfId="8666" xr:uid="{00000000-0005-0000-0000-000082220000}"/>
    <cellStyle name="Migliaia 36 4 2 2 6" xfId="8667" xr:uid="{00000000-0005-0000-0000-000083220000}"/>
    <cellStyle name="Migliaia 36 4 2 3" xfId="8668" xr:uid="{00000000-0005-0000-0000-000084220000}"/>
    <cellStyle name="Migliaia 36 4 2 3 2" xfId="8669" xr:uid="{00000000-0005-0000-0000-000085220000}"/>
    <cellStyle name="Migliaia 36 4 2 3 2 2" xfId="8670" xr:uid="{00000000-0005-0000-0000-000086220000}"/>
    <cellStyle name="Migliaia 36 4 2 3 3" xfId="8671" xr:uid="{00000000-0005-0000-0000-000087220000}"/>
    <cellStyle name="Migliaia 36 4 2 4" xfId="8672" xr:uid="{00000000-0005-0000-0000-000088220000}"/>
    <cellStyle name="Migliaia 36 4 2 4 2" xfId="8673" xr:uid="{00000000-0005-0000-0000-000089220000}"/>
    <cellStyle name="Migliaia 36 4 2 5" xfId="8674" xr:uid="{00000000-0005-0000-0000-00008A220000}"/>
    <cellStyle name="Migliaia 36 4 2 6" xfId="8675" xr:uid="{00000000-0005-0000-0000-00008B220000}"/>
    <cellStyle name="Migliaia 36 4 2 7" xfId="8676" xr:uid="{00000000-0005-0000-0000-00008C220000}"/>
    <cellStyle name="Migliaia 36 4 3" xfId="8677" xr:uid="{00000000-0005-0000-0000-00008D220000}"/>
    <cellStyle name="Migliaia 36 4 3 2" xfId="8678" xr:uid="{00000000-0005-0000-0000-00008E220000}"/>
    <cellStyle name="Migliaia 36 4 3 2 2" xfId="8679" xr:uid="{00000000-0005-0000-0000-00008F220000}"/>
    <cellStyle name="Migliaia 36 4 3 2 2 2" xfId="8680" xr:uid="{00000000-0005-0000-0000-000090220000}"/>
    <cellStyle name="Migliaia 36 4 3 2 3" xfId="8681" xr:uid="{00000000-0005-0000-0000-000091220000}"/>
    <cellStyle name="Migliaia 36 4 3 3" xfId="8682" xr:uid="{00000000-0005-0000-0000-000092220000}"/>
    <cellStyle name="Migliaia 36 4 3 3 2" xfId="8683" xr:uid="{00000000-0005-0000-0000-000093220000}"/>
    <cellStyle name="Migliaia 36 4 3 4" xfId="8684" xr:uid="{00000000-0005-0000-0000-000094220000}"/>
    <cellStyle name="Migliaia 36 4 3 5" xfId="8685" xr:uid="{00000000-0005-0000-0000-000095220000}"/>
    <cellStyle name="Migliaia 36 4 3 6" xfId="8686" xr:uid="{00000000-0005-0000-0000-000096220000}"/>
    <cellStyle name="Migliaia 36 4 4" xfId="8687" xr:uid="{00000000-0005-0000-0000-000097220000}"/>
    <cellStyle name="Migliaia 36 4 4 2" xfId="8688" xr:uid="{00000000-0005-0000-0000-000098220000}"/>
    <cellStyle name="Migliaia 36 4 4 2 2" xfId="8689" xr:uid="{00000000-0005-0000-0000-000099220000}"/>
    <cellStyle name="Migliaia 36 4 4 3" xfId="8690" xr:uid="{00000000-0005-0000-0000-00009A220000}"/>
    <cellStyle name="Migliaia 36 4 5" xfId="8691" xr:uid="{00000000-0005-0000-0000-00009B220000}"/>
    <cellStyle name="Migliaia 36 4 5 2" xfId="8692" xr:uid="{00000000-0005-0000-0000-00009C220000}"/>
    <cellStyle name="Migliaia 36 4 6" xfId="8693" xr:uid="{00000000-0005-0000-0000-00009D220000}"/>
    <cellStyle name="Migliaia 36 4 7" xfId="8694" xr:uid="{00000000-0005-0000-0000-00009E220000}"/>
    <cellStyle name="Migliaia 36 4 8" xfId="8695" xr:uid="{00000000-0005-0000-0000-00009F220000}"/>
    <cellStyle name="Migliaia 36 4 9" xfId="8696" xr:uid="{00000000-0005-0000-0000-0000A0220000}"/>
    <cellStyle name="Migliaia 36 5" xfId="8697" xr:uid="{00000000-0005-0000-0000-0000A1220000}"/>
    <cellStyle name="Migliaia 36 5 2" xfId="8698" xr:uid="{00000000-0005-0000-0000-0000A2220000}"/>
    <cellStyle name="Migliaia 36 5 2 2" xfId="8699" xr:uid="{00000000-0005-0000-0000-0000A3220000}"/>
    <cellStyle name="Migliaia 36 5 2 2 2" xfId="8700" xr:uid="{00000000-0005-0000-0000-0000A4220000}"/>
    <cellStyle name="Migliaia 36 5 2 3" xfId="8701" xr:uid="{00000000-0005-0000-0000-0000A5220000}"/>
    <cellStyle name="Migliaia 36 5 3" xfId="8702" xr:uid="{00000000-0005-0000-0000-0000A6220000}"/>
    <cellStyle name="Migliaia 36 5 3 2" xfId="8703" xr:uid="{00000000-0005-0000-0000-0000A7220000}"/>
    <cellStyle name="Migliaia 36 5 4" xfId="8704" xr:uid="{00000000-0005-0000-0000-0000A8220000}"/>
    <cellStyle name="Migliaia 36 5 5" xfId="8705" xr:uid="{00000000-0005-0000-0000-0000A9220000}"/>
    <cellStyle name="Migliaia 36 5 6" xfId="8706" xr:uid="{00000000-0005-0000-0000-0000AA220000}"/>
    <cellStyle name="Migliaia 36 5 7" xfId="8707" xr:uid="{00000000-0005-0000-0000-0000AB220000}"/>
    <cellStyle name="Migliaia 36 5 8" xfId="18194" xr:uid="{00000000-0005-0000-0000-0000AC220000}"/>
    <cellStyle name="Migliaia 36 6" xfId="8708" xr:uid="{00000000-0005-0000-0000-0000AD220000}"/>
    <cellStyle name="Migliaia 36 6 2" xfId="8709" xr:uid="{00000000-0005-0000-0000-0000AE220000}"/>
    <cellStyle name="Migliaia 36 6 2 2" xfId="8710" xr:uid="{00000000-0005-0000-0000-0000AF220000}"/>
    <cellStyle name="Migliaia 36 6 3" xfId="8711" xr:uid="{00000000-0005-0000-0000-0000B0220000}"/>
    <cellStyle name="Migliaia 36 6 4" xfId="8712" xr:uid="{00000000-0005-0000-0000-0000B1220000}"/>
    <cellStyle name="Migliaia 36 6 5" xfId="8713" xr:uid="{00000000-0005-0000-0000-0000B2220000}"/>
    <cellStyle name="Migliaia 36 7" xfId="8714" xr:uid="{00000000-0005-0000-0000-0000B3220000}"/>
    <cellStyle name="Migliaia 36 7 2" xfId="8715" xr:uid="{00000000-0005-0000-0000-0000B4220000}"/>
    <cellStyle name="Migliaia 36 7 2 2" xfId="8716" xr:uid="{00000000-0005-0000-0000-0000B5220000}"/>
    <cellStyle name="Migliaia 36 7 3" xfId="8717" xr:uid="{00000000-0005-0000-0000-0000B6220000}"/>
    <cellStyle name="Migliaia 36 7 4" xfId="8718" xr:uid="{00000000-0005-0000-0000-0000B7220000}"/>
    <cellStyle name="Migliaia 36 7 5" xfId="8719" xr:uid="{00000000-0005-0000-0000-0000B8220000}"/>
    <cellStyle name="Migliaia 36 8" xfId="8720" xr:uid="{00000000-0005-0000-0000-0000B9220000}"/>
    <cellStyle name="Migliaia 36 8 2" xfId="8721" xr:uid="{00000000-0005-0000-0000-0000BA220000}"/>
    <cellStyle name="Migliaia 36 9" xfId="8722" xr:uid="{00000000-0005-0000-0000-0000BB220000}"/>
    <cellStyle name="Migliaia 36 9 2" xfId="8723" xr:uid="{00000000-0005-0000-0000-0000BC220000}"/>
    <cellStyle name="Migliaia 37" xfId="8724" xr:uid="{00000000-0005-0000-0000-0000BD220000}"/>
    <cellStyle name="Migliaia 37 10" xfId="8725" xr:uid="{00000000-0005-0000-0000-0000BE220000}"/>
    <cellStyle name="Migliaia 37 11" xfId="8726" xr:uid="{00000000-0005-0000-0000-0000BF220000}"/>
    <cellStyle name="Migliaia 37 12" xfId="8727" xr:uid="{00000000-0005-0000-0000-0000C0220000}"/>
    <cellStyle name="Migliaia 37 13" xfId="8728" xr:uid="{00000000-0005-0000-0000-0000C1220000}"/>
    <cellStyle name="Migliaia 37 14" xfId="8729" xr:uid="{00000000-0005-0000-0000-0000C2220000}"/>
    <cellStyle name="Migliaia 37 15" xfId="8730" xr:uid="{00000000-0005-0000-0000-0000C3220000}"/>
    <cellStyle name="Migliaia 37 16" xfId="8731" xr:uid="{00000000-0005-0000-0000-0000C4220000}"/>
    <cellStyle name="Migliaia 37 17" xfId="18195" xr:uid="{00000000-0005-0000-0000-0000C5220000}"/>
    <cellStyle name="Migliaia 37 2" xfId="8732" xr:uid="{00000000-0005-0000-0000-0000C6220000}"/>
    <cellStyle name="Migliaia 37 2 10" xfId="8733" xr:uid="{00000000-0005-0000-0000-0000C7220000}"/>
    <cellStyle name="Migliaia 37 2 11" xfId="8734" xr:uid="{00000000-0005-0000-0000-0000C8220000}"/>
    <cellStyle name="Migliaia 37 2 12" xfId="18196" xr:uid="{00000000-0005-0000-0000-0000C9220000}"/>
    <cellStyle name="Migliaia 37 2 2" xfId="8735" xr:uid="{00000000-0005-0000-0000-0000CA220000}"/>
    <cellStyle name="Migliaia 37 2 2 10" xfId="8736" xr:uid="{00000000-0005-0000-0000-0000CB220000}"/>
    <cellStyle name="Migliaia 37 2 2 2" xfId="8737" xr:uid="{00000000-0005-0000-0000-0000CC220000}"/>
    <cellStyle name="Migliaia 37 2 2 2 2" xfId="8738" xr:uid="{00000000-0005-0000-0000-0000CD220000}"/>
    <cellStyle name="Migliaia 37 2 2 2 2 2" xfId="8739" xr:uid="{00000000-0005-0000-0000-0000CE220000}"/>
    <cellStyle name="Migliaia 37 2 2 2 3" xfId="8740" xr:uid="{00000000-0005-0000-0000-0000CF220000}"/>
    <cellStyle name="Migliaia 37 2 2 3" xfId="8741" xr:uid="{00000000-0005-0000-0000-0000D0220000}"/>
    <cellStyle name="Migliaia 37 2 2 3 2" xfId="8742" xr:uid="{00000000-0005-0000-0000-0000D1220000}"/>
    <cellStyle name="Migliaia 37 2 2 4" xfId="8743" xr:uid="{00000000-0005-0000-0000-0000D2220000}"/>
    <cellStyle name="Migliaia 37 2 2 5" xfId="8744" xr:uid="{00000000-0005-0000-0000-0000D3220000}"/>
    <cellStyle name="Migliaia 37 2 2 6" xfId="8745" xr:uid="{00000000-0005-0000-0000-0000D4220000}"/>
    <cellStyle name="Migliaia 37 2 2 7" xfId="8746" xr:uid="{00000000-0005-0000-0000-0000D5220000}"/>
    <cellStyle name="Migliaia 37 2 2 8" xfId="8747" xr:uid="{00000000-0005-0000-0000-0000D6220000}"/>
    <cellStyle name="Migliaia 37 2 2 9" xfId="8748" xr:uid="{00000000-0005-0000-0000-0000D7220000}"/>
    <cellStyle name="Migliaia 37 2 3" xfId="8749" xr:uid="{00000000-0005-0000-0000-0000D8220000}"/>
    <cellStyle name="Migliaia 37 2 3 2" xfId="8750" xr:uid="{00000000-0005-0000-0000-0000D9220000}"/>
    <cellStyle name="Migliaia 37 2 3 2 2" xfId="8751" xr:uid="{00000000-0005-0000-0000-0000DA220000}"/>
    <cellStyle name="Migliaia 37 2 3 3" xfId="8752" xr:uid="{00000000-0005-0000-0000-0000DB220000}"/>
    <cellStyle name="Migliaia 37 2 3 4" xfId="8753" xr:uid="{00000000-0005-0000-0000-0000DC220000}"/>
    <cellStyle name="Migliaia 37 2 4" xfId="8754" xr:uid="{00000000-0005-0000-0000-0000DD220000}"/>
    <cellStyle name="Migliaia 37 2 4 2" xfId="8755" xr:uid="{00000000-0005-0000-0000-0000DE220000}"/>
    <cellStyle name="Migliaia 37 2 5" xfId="8756" xr:uid="{00000000-0005-0000-0000-0000DF220000}"/>
    <cellStyle name="Migliaia 37 2 6" xfId="8757" xr:uid="{00000000-0005-0000-0000-0000E0220000}"/>
    <cellStyle name="Migliaia 37 2 7" xfId="8758" xr:uid="{00000000-0005-0000-0000-0000E1220000}"/>
    <cellStyle name="Migliaia 37 2 8" xfId="8759" xr:uid="{00000000-0005-0000-0000-0000E2220000}"/>
    <cellStyle name="Migliaia 37 2 9" xfId="8760" xr:uid="{00000000-0005-0000-0000-0000E3220000}"/>
    <cellStyle name="Migliaia 37 3" xfId="8761" xr:uid="{00000000-0005-0000-0000-0000E4220000}"/>
    <cellStyle name="Migliaia 37 3 10" xfId="8762" xr:uid="{00000000-0005-0000-0000-0000E5220000}"/>
    <cellStyle name="Migliaia 37 3 11" xfId="8763" xr:uid="{00000000-0005-0000-0000-0000E6220000}"/>
    <cellStyle name="Migliaia 37 3 12" xfId="8764" xr:uid="{00000000-0005-0000-0000-0000E7220000}"/>
    <cellStyle name="Migliaia 37 3 13" xfId="8765" xr:uid="{00000000-0005-0000-0000-0000E8220000}"/>
    <cellStyle name="Migliaia 37 3 14" xfId="18197" xr:uid="{00000000-0005-0000-0000-0000E9220000}"/>
    <cellStyle name="Migliaia 37 3 2" xfId="8766" xr:uid="{00000000-0005-0000-0000-0000EA220000}"/>
    <cellStyle name="Migliaia 37 3 2 10" xfId="8767" xr:uid="{00000000-0005-0000-0000-0000EB220000}"/>
    <cellStyle name="Migliaia 37 3 2 11" xfId="18198" xr:uid="{00000000-0005-0000-0000-0000EC220000}"/>
    <cellStyle name="Migliaia 37 3 2 2" xfId="8768" xr:uid="{00000000-0005-0000-0000-0000ED220000}"/>
    <cellStyle name="Migliaia 37 3 2 2 2" xfId="8769" xr:uid="{00000000-0005-0000-0000-0000EE220000}"/>
    <cellStyle name="Migliaia 37 3 2 2 2 2" xfId="8770" xr:uid="{00000000-0005-0000-0000-0000EF220000}"/>
    <cellStyle name="Migliaia 37 3 2 2 3" xfId="8771" xr:uid="{00000000-0005-0000-0000-0000F0220000}"/>
    <cellStyle name="Migliaia 37 3 2 2 4" xfId="8772" xr:uid="{00000000-0005-0000-0000-0000F1220000}"/>
    <cellStyle name="Migliaia 37 3 2 3" xfId="8773" xr:uid="{00000000-0005-0000-0000-0000F2220000}"/>
    <cellStyle name="Migliaia 37 3 2 3 2" xfId="8774" xr:uid="{00000000-0005-0000-0000-0000F3220000}"/>
    <cellStyle name="Migliaia 37 3 2 4" xfId="8775" xr:uid="{00000000-0005-0000-0000-0000F4220000}"/>
    <cellStyle name="Migliaia 37 3 2 5" xfId="8776" xr:uid="{00000000-0005-0000-0000-0000F5220000}"/>
    <cellStyle name="Migliaia 37 3 2 6" xfId="8777" xr:uid="{00000000-0005-0000-0000-0000F6220000}"/>
    <cellStyle name="Migliaia 37 3 2 7" xfId="8778" xr:uid="{00000000-0005-0000-0000-0000F7220000}"/>
    <cellStyle name="Migliaia 37 3 2 8" xfId="8779" xr:uid="{00000000-0005-0000-0000-0000F8220000}"/>
    <cellStyle name="Migliaia 37 3 2 9" xfId="8780" xr:uid="{00000000-0005-0000-0000-0000F9220000}"/>
    <cellStyle name="Migliaia 37 3 3" xfId="8781" xr:uid="{00000000-0005-0000-0000-0000FA220000}"/>
    <cellStyle name="Migliaia 37 3 3 2" xfId="8782" xr:uid="{00000000-0005-0000-0000-0000FB220000}"/>
    <cellStyle name="Migliaia 37 3 3 2 2" xfId="8783" xr:uid="{00000000-0005-0000-0000-0000FC220000}"/>
    <cellStyle name="Migliaia 37 3 3 2 2 2" xfId="8784" xr:uid="{00000000-0005-0000-0000-0000FD220000}"/>
    <cellStyle name="Migliaia 37 3 3 2 2 2 2" xfId="8785" xr:uid="{00000000-0005-0000-0000-0000FE220000}"/>
    <cellStyle name="Migliaia 37 3 3 2 2 3" xfId="8786" xr:uid="{00000000-0005-0000-0000-0000FF220000}"/>
    <cellStyle name="Migliaia 37 3 3 2 3" xfId="8787" xr:uid="{00000000-0005-0000-0000-000000230000}"/>
    <cellStyle name="Migliaia 37 3 3 2 3 2" xfId="8788" xr:uid="{00000000-0005-0000-0000-000001230000}"/>
    <cellStyle name="Migliaia 37 3 3 2 4" xfId="8789" xr:uid="{00000000-0005-0000-0000-000002230000}"/>
    <cellStyle name="Migliaia 37 3 3 2 5" xfId="8790" xr:uid="{00000000-0005-0000-0000-000003230000}"/>
    <cellStyle name="Migliaia 37 3 3 2 6" xfId="8791" xr:uid="{00000000-0005-0000-0000-000004230000}"/>
    <cellStyle name="Migliaia 37 3 3 3" xfId="8792" xr:uid="{00000000-0005-0000-0000-000005230000}"/>
    <cellStyle name="Migliaia 37 3 3 3 2" xfId="8793" xr:uid="{00000000-0005-0000-0000-000006230000}"/>
    <cellStyle name="Migliaia 37 3 3 3 2 2" xfId="8794" xr:uid="{00000000-0005-0000-0000-000007230000}"/>
    <cellStyle name="Migliaia 37 3 3 3 3" xfId="8795" xr:uid="{00000000-0005-0000-0000-000008230000}"/>
    <cellStyle name="Migliaia 37 3 3 4" xfId="8796" xr:uid="{00000000-0005-0000-0000-000009230000}"/>
    <cellStyle name="Migliaia 37 3 3 4 2" xfId="8797" xr:uid="{00000000-0005-0000-0000-00000A230000}"/>
    <cellStyle name="Migliaia 37 3 3 5" xfId="8798" xr:uid="{00000000-0005-0000-0000-00000B230000}"/>
    <cellStyle name="Migliaia 37 3 3 6" xfId="8799" xr:uid="{00000000-0005-0000-0000-00000C230000}"/>
    <cellStyle name="Migliaia 37 3 3 7" xfId="8800" xr:uid="{00000000-0005-0000-0000-00000D230000}"/>
    <cellStyle name="Migliaia 37 3 3 8" xfId="8801" xr:uid="{00000000-0005-0000-0000-00000E230000}"/>
    <cellStyle name="Migliaia 37 3 4" xfId="8802" xr:uid="{00000000-0005-0000-0000-00000F230000}"/>
    <cellStyle name="Migliaia 37 3 4 2" xfId="8803" xr:uid="{00000000-0005-0000-0000-000010230000}"/>
    <cellStyle name="Migliaia 37 3 4 2 2" xfId="8804" xr:uid="{00000000-0005-0000-0000-000011230000}"/>
    <cellStyle name="Migliaia 37 3 4 2 2 2" xfId="8805" xr:uid="{00000000-0005-0000-0000-000012230000}"/>
    <cellStyle name="Migliaia 37 3 4 2 3" xfId="8806" xr:uid="{00000000-0005-0000-0000-000013230000}"/>
    <cellStyle name="Migliaia 37 3 4 3" xfId="8807" xr:uid="{00000000-0005-0000-0000-000014230000}"/>
    <cellStyle name="Migliaia 37 3 4 3 2" xfId="8808" xr:uid="{00000000-0005-0000-0000-000015230000}"/>
    <cellStyle name="Migliaia 37 3 4 4" xfId="8809" xr:uid="{00000000-0005-0000-0000-000016230000}"/>
    <cellStyle name="Migliaia 37 3 4 5" xfId="8810" xr:uid="{00000000-0005-0000-0000-000017230000}"/>
    <cellStyle name="Migliaia 37 3 4 6" xfId="8811" xr:uid="{00000000-0005-0000-0000-000018230000}"/>
    <cellStyle name="Migliaia 37 3 5" xfId="8812" xr:uid="{00000000-0005-0000-0000-000019230000}"/>
    <cellStyle name="Migliaia 37 3 5 2" xfId="8813" xr:uid="{00000000-0005-0000-0000-00001A230000}"/>
    <cellStyle name="Migliaia 37 3 5 2 2" xfId="8814" xr:uid="{00000000-0005-0000-0000-00001B230000}"/>
    <cellStyle name="Migliaia 37 3 5 3" xfId="8815" xr:uid="{00000000-0005-0000-0000-00001C230000}"/>
    <cellStyle name="Migliaia 37 3 6" xfId="8816" xr:uid="{00000000-0005-0000-0000-00001D230000}"/>
    <cellStyle name="Migliaia 37 3 6 2" xfId="8817" xr:uid="{00000000-0005-0000-0000-00001E230000}"/>
    <cellStyle name="Migliaia 37 3 7" xfId="8818" xr:uid="{00000000-0005-0000-0000-00001F230000}"/>
    <cellStyle name="Migliaia 37 3 8" xfId="8819" xr:uid="{00000000-0005-0000-0000-000020230000}"/>
    <cellStyle name="Migliaia 37 3 9" xfId="8820" xr:uid="{00000000-0005-0000-0000-000021230000}"/>
    <cellStyle name="Migliaia 37 4" xfId="8821" xr:uid="{00000000-0005-0000-0000-000022230000}"/>
    <cellStyle name="Migliaia 37 4 10" xfId="18199" xr:uid="{00000000-0005-0000-0000-000023230000}"/>
    <cellStyle name="Migliaia 37 4 2" xfId="8822" xr:uid="{00000000-0005-0000-0000-000024230000}"/>
    <cellStyle name="Migliaia 37 4 2 2" xfId="8823" xr:uid="{00000000-0005-0000-0000-000025230000}"/>
    <cellStyle name="Migliaia 37 4 2 2 2" xfId="8824" xr:uid="{00000000-0005-0000-0000-000026230000}"/>
    <cellStyle name="Migliaia 37 4 2 2 2 2" xfId="8825" xr:uid="{00000000-0005-0000-0000-000027230000}"/>
    <cellStyle name="Migliaia 37 4 2 2 2 2 2" xfId="8826" xr:uid="{00000000-0005-0000-0000-000028230000}"/>
    <cellStyle name="Migliaia 37 4 2 2 2 3" xfId="8827" xr:uid="{00000000-0005-0000-0000-000029230000}"/>
    <cellStyle name="Migliaia 37 4 2 2 3" xfId="8828" xr:uid="{00000000-0005-0000-0000-00002A230000}"/>
    <cellStyle name="Migliaia 37 4 2 2 3 2" xfId="8829" xr:uid="{00000000-0005-0000-0000-00002B230000}"/>
    <cellStyle name="Migliaia 37 4 2 2 4" xfId="8830" xr:uid="{00000000-0005-0000-0000-00002C230000}"/>
    <cellStyle name="Migliaia 37 4 2 2 5" xfId="8831" xr:uid="{00000000-0005-0000-0000-00002D230000}"/>
    <cellStyle name="Migliaia 37 4 2 2 6" xfId="8832" xr:uid="{00000000-0005-0000-0000-00002E230000}"/>
    <cellStyle name="Migliaia 37 4 2 3" xfId="8833" xr:uid="{00000000-0005-0000-0000-00002F230000}"/>
    <cellStyle name="Migliaia 37 4 2 3 2" xfId="8834" xr:uid="{00000000-0005-0000-0000-000030230000}"/>
    <cellStyle name="Migliaia 37 4 2 3 2 2" xfId="8835" xr:uid="{00000000-0005-0000-0000-000031230000}"/>
    <cellStyle name="Migliaia 37 4 2 3 3" xfId="8836" xr:uid="{00000000-0005-0000-0000-000032230000}"/>
    <cellStyle name="Migliaia 37 4 2 4" xfId="8837" xr:uid="{00000000-0005-0000-0000-000033230000}"/>
    <cellStyle name="Migliaia 37 4 2 4 2" xfId="8838" xr:uid="{00000000-0005-0000-0000-000034230000}"/>
    <cellStyle name="Migliaia 37 4 2 5" xfId="8839" xr:uid="{00000000-0005-0000-0000-000035230000}"/>
    <cellStyle name="Migliaia 37 4 2 6" xfId="8840" xr:uid="{00000000-0005-0000-0000-000036230000}"/>
    <cellStyle name="Migliaia 37 4 2 7" xfId="8841" xr:uid="{00000000-0005-0000-0000-000037230000}"/>
    <cellStyle name="Migliaia 37 4 3" xfId="8842" xr:uid="{00000000-0005-0000-0000-000038230000}"/>
    <cellStyle name="Migliaia 37 4 3 2" xfId="8843" xr:uid="{00000000-0005-0000-0000-000039230000}"/>
    <cellStyle name="Migliaia 37 4 3 2 2" xfId="8844" xr:uid="{00000000-0005-0000-0000-00003A230000}"/>
    <cellStyle name="Migliaia 37 4 3 2 2 2" xfId="8845" xr:uid="{00000000-0005-0000-0000-00003B230000}"/>
    <cellStyle name="Migliaia 37 4 3 2 3" xfId="8846" xr:uid="{00000000-0005-0000-0000-00003C230000}"/>
    <cellStyle name="Migliaia 37 4 3 3" xfId="8847" xr:uid="{00000000-0005-0000-0000-00003D230000}"/>
    <cellStyle name="Migliaia 37 4 3 3 2" xfId="8848" xr:uid="{00000000-0005-0000-0000-00003E230000}"/>
    <cellStyle name="Migliaia 37 4 3 4" xfId="8849" xr:uid="{00000000-0005-0000-0000-00003F230000}"/>
    <cellStyle name="Migliaia 37 4 3 5" xfId="8850" xr:uid="{00000000-0005-0000-0000-000040230000}"/>
    <cellStyle name="Migliaia 37 4 3 6" xfId="8851" xr:uid="{00000000-0005-0000-0000-000041230000}"/>
    <cellStyle name="Migliaia 37 4 4" xfId="8852" xr:uid="{00000000-0005-0000-0000-000042230000}"/>
    <cellStyle name="Migliaia 37 4 4 2" xfId="8853" xr:uid="{00000000-0005-0000-0000-000043230000}"/>
    <cellStyle name="Migliaia 37 4 4 2 2" xfId="8854" xr:uid="{00000000-0005-0000-0000-000044230000}"/>
    <cellStyle name="Migliaia 37 4 4 3" xfId="8855" xr:uid="{00000000-0005-0000-0000-000045230000}"/>
    <cellStyle name="Migliaia 37 4 5" xfId="8856" xr:uid="{00000000-0005-0000-0000-000046230000}"/>
    <cellStyle name="Migliaia 37 4 5 2" xfId="8857" xr:uid="{00000000-0005-0000-0000-000047230000}"/>
    <cellStyle name="Migliaia 37 4 6" xfId="8858" xr:uid="{00000000-0005-0000-0000-000048230000}"/>
    <cellStyle name="Migliaia 37 4 7" xfId="8859" xr:uid="{00000000-0005-0000-0000-000049230000}"/>
    <cellStyle name="Migliaia 37 4 8" xfId="8860" xr:uid="{00000000-0005-0000-0000-00004A230000}"/>
    <cellStyle name="Migliaia 37 4 9" xfId="8861" xr:uid="{00000000-0005-0000-0000-00004B230000}"/>
    <cellStyle name="Migliaia 37 5" xfId="8862" xr:uid="{00000000-0005-0000-0000-00004C230000}"/>
    <cellStyle name="Migliaia 37 5 2" xfId="8863" xr:uid="{00000000-0005-0000-0000-00004D230000}"/>
    <cellStyle name="Migliaia 37 5 2 2" xfId="8864" xr:uid="{00000000-0005-0000-0000-00004E230000}"/>
    <cellStyle name="Migliaia 37 5 2 2 2" xfId="8865" xr:uid="{00000000-0005-0000-0000-00004F230000}"/>
    <cellStyle name="Migliaia 37 5 2 3" xfId="8866" xr:uid="{00000000-0005-0000-0000-000050230000}"/>
    <cellStyle name="Migliaia 37 5 3" xfId="8867" xr:uid="{00000000-0005-0000-0000-000051230000}"/>
    <cellStyle name="Migliaia 37 5 3 2" xfId="8868" xr:uid="{00000000-0005-0000-0000-000052230000}"/>
    <cellStyle name="Migliaia 37 5 4" xfId="8869" xr:uid="{00000000-0005-0000-0000-000053230000}"/>
    <cellStyle name="Migliaia 37 5 5" xfId="8870" xr:uid="{00000000-0005-0000-0000-000054230000}"/>
    <cellStyle name="Migliaia 37 5 6" xfId="8871" xr:uid="{00000000-0005-0000-0000-000055230000}"/>
    <cellStyle name="Migliaia 37 5 7" xfId="8872" xr:uid="{00000000-0005-0000-0000-000056230000}"/>
    <cellStyle name="Migliaia 37 5 8" xfId="18200" xr:uid="{00000000-0005-0000-0000-000057230000}"/>
    <cellStyle name="Migliaia 37 6" xfId="8873" xr:uid="{00000000-0005-0000-0000-000058230000}"/>
    <cellStyle name="Migliaia 37 6 2" xfId="8874" xr:uid="{00000000-0005-0000-0000-000059230000}"/>
    <cellStyle name="Migliaia 37 6 2 2" xfId="8875" xr:uid="{00000000-0005-0000-0000-00005A230000}"/>
    <cellStyle name="Migliaia 37 6 3" xfId="8876" xr:uid="{00000000-0005-0000-0000-00005B230000}"/>
    <cellStyle name="Migliaia 37 6 4" xfId="8877" xr:uid="{00000000-0005-0000-0000-00005C230000}"/>
    <cellStyle name="Migliaia 37 6 5" xfId="8878" xr:uid="{00000000-0005-0000-0000-00005D230000}"/>
    <cellStyle name="Migliaia 37 7" xfId="8879" xr:uid="{00000000-0005-0000-0000-00005E230000}"/>
    <cellStyle name="Migliaia 37 7 2" xfId="8880" xr:uid="{00000000-0005-0000-0000-00005F230000}"/>
    <cellStyle name="Migliaia 37 7 2 2" xfId="8881" xr:uid="{00000000-0005-0000-0000-000060230000}"/>
    <cellStyle name="Migliaia 37 7 3" xfId="8882" xr:uid="{00000000-0005-0000-0000-000061230000}"/>
    <cellStyle name="Migliaia 37 7 4" xfId="8883" xr:uid="{00000000-0005-0000-0000-000062230000}"/>
    <cellStyle name="Migliaia 37 7 5" xfId="8884" xr:uid="{00000000-0005-0000-0000-000063230000}"/>
    <cellStyle name="Migliaia 37 8" xfId="8885" xr:uid="{00000000-0005-0000-0000-000064230000}"/>
    <cellStyle name="Migliaia 37 8 2" xfId="8886" xr:uid="{00000000-0005-0000-0000-000065230000}"/>
    <cellStyle name="Migliaia 37 9" xfId="8887" xr:uid="{00000000-0005-0000-0000-000066230000}"/>
    <cellStyle name="Migliaia 37 9 2" xfId="8888" xr:uid="{00000000-0005-0000-0000-000067230000}"/>
    <cellStyle name="Migliaia 38" xfId="8889" xr:uid="{00000000-0005-0000-0000-000068230000}"/>
    <cellStyle name="Migliaia 38 10" xfId="8890" xr:uid="{00000000-0005-0000-0000-000069230000}"/>
    <cellStyle name="Migliaia 38 11" xfId="8891" xr:uid="{00000000-0005-0000-0000-00006A230000}"/>
    <cellStyle name="Migliaia 38 12" xfId="8892" xr:uid="{00000000-0005-0000-0000-00006B230000}"/>
    <cellStyle name="Migliaia 38 13" xfId="8893" xr:uid="{00000000-0005-0000-0000-00006C230000}"/>
    <cellStyle name="Migliaia 38 14" xfId="8894" xr:uid="{00000000-0005-0000-0000-00006D230000}"/>
    <cellStyle name="Migliaia 38 15" xfId="8895" xr:uid="{00000000-0005-0000-0000-00006E230000}"/>
    <cellStyle name="Migliaia 38 16" xfId="8896" xr:uid="{00000000-0005-0000-0000-00006F230000}"/>
    <cellStyle name="Migliaia 38 17" xfId="18201" xr:uid="{00000000-0005-0000-0000-000070230000}"/>
    <cellStyle name="Migliaia 38 2" xfId="8897" xr:uid="{00000000-0005-0000-0000-000071230000}"/>
    <cellStyle name="Migliaia 38 2 10" xfId="8898" xr:uid="{00000000-0005-0000-0000-000072230000}"/>
    <cellStyle name="Migliaia 38 2 11" xfId="8899" xr:uid="{00000000-0005-0000-0000-000073230000}"/>
    <cellStyle name="Migliaia 38 2 12" xfId="18202" xr:uid="{00000000-0005-0000-0000-000074230000}"/>
    <cellStyle name="Migliaia 38 2 2" xfId="8900" xr:uid="{00000000-0005-0000-0000-000075230000}"/>
    <cellStyle name="Migliaia 38 2 2 10" xfId="8901" xr:uid="{00000000-0005-0000-0000-000076230000}"/>
    <cellStyle name="Migliaia 38 2 2 2" xfId="8902" xr:uid="{00000000-0005-0000-0000-000077230000}"/>
    <cellStyle name="Migliaia 38 2 2 2 2" xfId="8903" xr:uid="{00000000-0005-0000-0000-000078230000}"/>
    <cellStyle name="Migliaia 38 2 2 2 2 2" xfId="8904" xr:uid="{00000000-0005-0000-0000-000079230000}"/>
    <cellStyle name="Migliaia 38 2 2 2 3" xfId="8905" xr:uid="{00000000-0005-0000-0000-00007A230000}"/>
    <cellStyle name="Migliaia 38 2 2 3" xfId="8906" xr:uid="{00000000-0005-0000-0000-00007B230000}"/>
    <cellStyle name="Migliaia 38 2 2 3 2" xfId="8907" xr:uid="{00000000-0005-0000-0000-00007C230000}"/>
    <cellStyle name="Migliaia 38 2 2 4" xfId="8908" xr:uid="{00000000-0005-0000-0000-00007D230000}"/>
    <cellStyle name="Migliaia 38 2 2 5" xfId="8909" xr:uid="{00000000-0005-0000-0000-00007E230000}"/>
    <cellStyle name="Migliaia 38 2 2 6" xfId="8910" xr:uid="{00000000-0005-0000-0000-00007F230000}"/>
    <cellStyle name="Migliaia 38 2 2 7" xfId="8911" xr:uid="{00000000-0005-0000-0000-000080230000}"/>
    <cellStyle name="Migliaia 38 2 2 8" xfId="8912" xr:uid="{00000000-0005-0000-0000-000081230000}"/>
    <cellStyle name="Migliaia 38 2 2 9" xfId="8913" xr:uid="{00000000-0005-0000-0000-000082230000}"/>
    <cellStyle name="Migliaia 38 2 3" xfId="8914" xr:uid="{00000000-0005-0000-0000-000083230000}"/>
    <cellStyle name="Migliaia 38 2 3 2" xfId="8915" xr:uid="{00000000-0005-0000-0000-000084230000}"/>
    <cellStyle name="Migliaia 38 2 3 2 2" xfId="8916" xr:uid="{00000000-0005-0000-0000-000085230000}"/>
    <cellStyle name="Migliaia 38 2 3 3" xfId="8917" xr:uid="{00000000-0005-0000-0000-000086230000}"/>
    <cellStyle name="Migliaia 38 2 3 4" xfId="8918" xr:uid="{00000000-0005-0000-0000-000087230000}"/>
    <cellStyle name="Migliaia 38 2 4" xfId="8919" xr:uid="{00000000-0005-0000-0000-000088230000}"/>
    <cellStyle name="Migliaia 38 2 4 2" xfId="8920" xr:uid="{00000000-0005-0000-0000-000089230000}"/>
    <cellStyle name="Migliaia 38 2 5" xfId="8921" xr:uid="{00000000-0005-0000-0000-00008A230000}"/>
    <cellStyle name="Migliaia 38 2 6" xfId="8922" xr:uid="{00000000-0005-0000-0000-00008B230000}"/>
    <cellStyle name="Migliaia 38 2 7" xfId="8923" xr:uid="{00000000-0005-0000-0000-00008C230000}"/>
    <cellStyle name="Migliaia 38 2 8" xfId="8924" xr:uid="{00000000-0005-0000-0000-00008D230000}"/>
    <cellStyle name="Migliaia 38 2 9" xfId="8925" xr:uid="{00000000-0005-0000-0000-00008E230000}"/>
    <cellStyle name="Migliaia 38 3" xfId="8926" xr:uid="{00000000-0005-0000-0000-00008F230000}"/>
    <cellStyle name="Migliaia 38 3 10" xfId="8927" xr:uid="{00000000-0005-0000-0000-000090230000}"/>
    <cellStyle name="Migliaia 38 3 11" xfId="8928" xr:uid="{00000000-0005-0000-0000-000091230000}"/>
    <cellStyle name="Migliaia 38 3 12" xfId="8929" xr:uid="{00000000-0005-0000-0000-000092230000}"/>
    <cellStyle name="Migliaia 38 3 13" xfId="8930" xr:uid="{00000000-0005-0000-0000-000093230000}"/>
    <cellStyle name="Migliaia 38 3 14" xfId="18203" xr:uid="{00000000-0005-0000-0000-000094230000}"/>
    <cellStyle name="Migliaia 38 3 2" xfId="8931" xr:uid="{00000000-0005-0000-0000-000095230000}"/>
    <cellStyle name="Migliaia 38 3 2 10" xfId="8932" xr:uid="{00000000-0005-0000-0000-000096230000}"/>
    <cellStyle name="Migliaia 38 3 2 11" xfId="18204" xr:uid="{00000000-0005-0000-0000-000097230000}"/>
    <cellStyle name="Migliaia 38 3 2 2" xfId="8933" xr:uid="{00000000-0005-0000-0000-000098230000}"/>
    <cellStyle name="Migliaia 38 3 2 2 2" xfId="8934" xr:uid="{00000000-0005-0000-0000-000099230000}"/>
    <cellStyle name="Migliaia 38 3 2 2 2 2" xfId="8935" xr:uid="{00000000-0005-0000-0000-00009A230000}"/>
    <cellStyle name="Migliaia 38 3 2 2 3" xfId="8936" xr:uid="{00000000-0005-0000-0000-00009B230000}"/>
    <cellStyle name="Migliaia 38 3 2 2 4" xfId="8937" xr:uid="{00000000-0005-0000-0000-00009C230000}"/>
    <cellStyle name="Migliaia 38 3 2 3" xfId="8938" xr:uid="{00000000-0005-0000-0000-00009D230000}"/>
    <cellStyle name="Migliaia 38 3 2 3 2" xfId="8939" xr:uid="{00000000-0005-0000-0000-00009E230000}"/>
    <cellStyle name="Migliaia 38 3 2 4" xfId="8940" xr:uid="{00000000-0005-0000-0000-00009F230000}"/>
    <cellStyle name="Migliaia 38 3 2 5" xfId="8941" xr:uid="{00000000-0005-0000-0000-0000A0230000}"/>
    <cellStyle name="Migliaia 38 3 2 6" xfId="8942" xr:uid="{00000000-0005-0000-0000-0000A1230000}"/>
    <cellStyle name="Migliaia 38 3 2 7" xfId="8943" xr:uid="{00000000-0005-0000-0000-0000A2230000}"/>
    <cellStyle name="Migliaia 38 3 2 8" xfId="8944" xr:uid="{00000000-0005-0000-0000-0000A3230000}"/>
    <cellStyle name="Migliaia 38 3 2 9" xfId="8945" xr:uid="{00000000-0005-0000-0000-0000A4230000}"/>
    <cellStyle name="Migliaia 38 3 3" xfId="8946" xr:uid="{00000000-0005-0000-0000-0000A5230000}"/>
    <cellStyle name="Migliaia 38 3 3 2" xfId="8947" xr:uid="{00000000-0005-0000-0000-0000A6230000}"/>
    <cellStyle name="Migliaia 38 3 3 2 2" xfId="8948" xr:uid="{00000000-0005-0000-0000-0000A7230000}"/>
    <cellStyle name="Migliaia 38 3 3 2 2 2" xfId="8949" xr:uid="{00000000-0005-0000-0000-0000A8230000}"/>
    <cellStyle name="Migliaia 38 3 3 2 2 2 2" xfId="8950" xr:uid="{00000000-0005-0000-0000-0000A9230000}"/>
    <cellStyle name="Migliaia 38 3 3 2 2 3" xfId="8951" xr:uid="{00000000-0005-0000-0000-0000AA230000}"/>
    <cellStyle name="Migliaia 38 3 3 2 3" xfId="8952" xr:uid="{00000000-0005-0000-0000-0000AB230000}"/>
    <cellStyle name="Migliaia 38 3 3 2 3 2" xfId="8953" xr:uid="{00000000-0005-0000-0000-0000AC230000}"/>
    <cellStyle name="Migliaia 38 3 3 2 4" xfId="8954" xr:uid="{00000000-0005-0000-0000-0000AD230000}"/>
    <cellStyle name="Migliaia 38 3 3 2 5" xfId="8955" xr:uid="{00000000-0005-0000-0000-0000AE230000}"/>
    <cellStyle name="Migliaia 38 3 3 2 6" xfId="8956" xr:uid="{00000000-0005-0000-0000-0000AF230000}"/>
    <cellStyle name="Migliaia 38 3 3 3" xfId="8957" xr:uid="{00000000-0005-0000-0000-0000B0230000}"/>
    <cellStyle name="Migliaia 38 3 3 3 2" xfId="8958" xr:uid="{00000000-0005-0000-0000-0000B1230000}"/>
    <cellStyle name="Migliaia 38 3 3 3 2 2" xfId="8959" xr:uid="{00000000-0005-0000-0000-0000B2230000}"/>
    <cellStyle name="Migliaia 38 3 3 3 3" xfId="8960" xr:uid="{00000000-0005-0000-0000-0000B3230000}"/>
    <cellStyle name="Migliaia 38 3 3 4" xfId="8961" xr:uid="{00000000-0005-0000-0000-0000B4230000}"/>
    <cellStyle name="Migliaia 38 3 3 4 2" xfId="8962" xr:uid="{00000000-0005-0000-0000-0000B5230000}"/>
    <cellStyle name="Migliaia 38 3 3 5" xfId="8963" xr:uid="{00000000-0005-0000-0000-0000B6230000}"/>
    <cellStyle name="Migliaia 38 3 3 6" xfId="8964" xr:uid="{00000000-0005-0000-0000-0000B7230000}"/>
    <cellStyle name="Migliaia 38 3 3 7" xfId="8965" xr:uid="{00000000-0005-0000-0000-0000B8230000}"/>
    <cellStyle name="Migliaia 38 3 3 8" xfId="8966" xr:uid="{00000000-0005-0000-0000-0000B9230000}"/>
    <cellStyle name="Migliaia 38 3 4" xfId="8967" xr:uid="{00000000-0005-0000-0000-0000BA230000}"/>
    <cellStyle name="Migliaia 38 3 4 2" xfId="8968" xr:uid="{00000000-0005-0000-0000-0000BB230000}"/>
    <cellStyle name="Migliaia 38 3 4 2 2" xfId="8969" xr:uid="{00000000-0005-0000-0000-0000BC230000}"/>
    <cellStyle name="Migliaia 38 3 4 2 2 2" xfId="8970" xr:uid="{00000000-0005-0000-0000-0000BD230000}"/>
    <cellStyle name="Migliaia 38 3 4 2 3" xfId="8971" xr:uid="{00000000-0005-0000-0000-0000BE230000}"/>
    <cellStyle name="Migliaia 38 3 4 3" xfId="8972" xr:uid="{00000000-0005-0000-0000-0000BF230000}"/>
    <cellStyle name="Migliaia 38 3 4 3 2" xfId="8973" xr:uid="{00000000-0005-0000-0000-0000C0230000}"/>
    <cellStyle name="Migliaia 38 3 4 4" xfId="8974" xr:uid="{00000000-0005-0000-0000-0000C1230000}"/>
    <cellStyle name="Migliaia 38 3 4 5" xfId="8975" xr:uid="{00000000-0005-0000-0000-0000C2230000}"/>
    <cellStyle name="Migliaia 38 3 4 6" xfId="8976" xr:uid="{00000000-0005-0000-0000-0000C3230000}"/>
    <cellStyle name="Migliaia 38 3 5" xfId="8977" xr:uid="{00000000-0005-0000-0000-0000C4230000}"/>
    <cellStyle name="Migliaia 38 3 5 2" xfId="8978" xr:uid="{00000000-0005-0000-0000-0000C5230000}"/>
    <cellStyle name="Migliaia 38 3 5 2 2" xfId="8979" xr:uid="{00000000-0005-0000-0000-0000C6230000}"/>
    <cellStyle name="Migliaia 38 3 5 3" xfId="8980" xr:uid="{00000000-0005-0000-0000-0000C7230000}"/>
    <cellStyle name="Migliaia 38 3 6" xfId="8981" xr:uid="{00000000-0005-0000-0000-0000C8230000}"/>
    <cellStyle name="Migliaia 38 3 6 2" xfId="8982" xr:uid="{00000000-0005-0000-0000-0000C9230000}"/>
    <cellStyle name="Migliaia 38 3 7" xfId="8983" xr:uid="{00000000-0005-0000-0000-0000CA230000}"/>
    <cellStyle name="Migliaia 38 3 8" xfId="8984" xr:uid="{00000000-0005-0000-0000-0000CB230000}"/>
    <cellStyle name="Migliaia 38 3 9" xfId="8985" xr:uid="{00000000-0005-0000-0000-0000CC230000}"/>
    <cellStyle name="Migliaia 38 4" xfId="8986" xr:uid="{00000000-0005-0000-0000-0000CD230000}"/>
    <cellStyle name="Migliaia 38 4 10" xfId="18205" xr:uid="{00000000-0005-0000-0000-0000CE230000}"/>
    <cellStyle name="Migliaia 38 4 2" xfId="8987" xr:uid="{00000000-0005-0000-0000-0000CF230000}"/>
    <cellStyle name="Migliaia 38 4 2 2" xfId="8988" xr:uid="{00000000-0005-0000-0000-0000D0230000}"/>
    <cellStyle name="Migliaia 38 4 2 2 2" xfId="8989" xr:uid="{00000000-0005-0000-0000-0000D1230000}"/>
    <cellStyle name="Migliaia 38 4 2 2 2 2" xfId="8990" xr:uid="{00000000-0005-0000-0000-0000D2230000}"/>
    <cellStyle name="Migliaia 38 4 2 2 2 2 2" xfId="8991" xr:uid="{00000000-0005-0000-0000-0000D3230000}"/>
    <cellStyle name="Migliaia 38 4 2 2 2 3" xfId="8992" xr:uid="{00000000-0005-0000-0000-0000D4230000}"/>
    <cellStyle name="Migliaia 38 4 2 2 3" xfId="8993" xr:uid="{00000000-0005-0000-0000-0000D5230000}"/>
    <cellStyle name="Migliaia 38 4 2 2 3 2" xfId="8994" xr:uid="{00000000-0005-0000-0000-0000D6230000}"/>
    <cellStyle name="Migliaia 38 4 2 2 4" xfId="8995" xr:uid="{00000000-0005-0000-0000-0000D7230000}"/>
    <cellStyle name="Migliaia 38 4 2 2 5" xfId="8996" xr:uid="{00000000-0005-0000-0000-0000D8230000}"/>
    <cellStyle name="Migliaia 38 4 2 2 6" xfId="8997" xr:uid="{00000000-0005-0000-0000-0000D9230000}"/>
    <cellStyle name="Migliaia 38 4 2 3" xfId="8998" xr:uid="{00000000-0005-0000-0000-0000DA230000}"/>
    <cellStyle name="Migliaia 38 4 2 3 2" xfId="8999" xr:uid="{00000000-0005-0000-0000-0000DB230000}"/>
    <cellStyle name="Migliaia 38 4 2 3 2 2" xfId="9000" xr:uid="{00000000-0005-0000-0000-0000DC230000}"/>
    <cellStyle name="Migliaia 38 4 2 3 3" xfId="9001" xr:uid="{00000000-0005-0000-0000-0000DD230000}"/>
    <cellStyle name="Migliaia 38 4 2 4" xfId="9002" xr:uid="{00000000-0005-0000-0000-0000DE230000}"/>
    <cellStyle name="Migliaia 38 4 2 4 2" xfId="9003" xr:uid="{00000000-0005-0000-0000-0000DF230000}"/>
    <cellStyle name="Migliaia 38 4 2 5" xfId="9004" xr:uid="{00000000-0005-0000-0000-0000E0230000}"/>
    <cellStyle name="Migliaia 38 4 2 6" xfId="9005" xr:uid="{00000000-0005-0000-0000-0000E1230000}"/>
    <cellStyle name="Migliaia 38 4 2 7" xfId="9006" xr:uid="{00000000-0005-0000-0000-0000E2230000}"/>
    <cellStyle name="Migliaia 38 4 3" xfId="9007" xr:uid="{00000000-0005-0000-0000-0000E3230000}"/>
    <cellStyle name="Migliaia 38 4 3 2" xfId="9008" xr:uid="{00000000-0005-0000-0000-0000E4230000}"/>
    <cellStyle name="Migliaia 38 4 3 2 2" xfId="9009" xr:uid="{00000000-0005-0000-0000-0000E5230000}"/>
    <cellStyle name="Migliaia 38 4 3 2 2 2" xfId="9010" xr:uid="{00000000-0005-0000-0000-0000E6230000}"/>
    <cellStyle name="Migliaia 38 4 3 2 3" xfId="9011" xr:uid="{00000000-0005-0000-0000-0000E7230000}"/>
    <cellStyle name="Migliaia 38 4 3 3" xfId="9012" xr:uid="{00000000-0005-0000-0000-0000E8230000}"/>
    <cellStyle name="Migliaia 38 4 3 3 2" xfId="9013" xr:uid="{00000000-0005-0000-0000-0000E9230000}"/>
    <cellStyle name="Migliaia 38 4 3 4" xfId="9014" xr:uid="{00000000-0005-0000-0000-0000EA230000}"/>
    <cellStyle name="Migliaia 38 4 3 5" xfId="9015" xr:uid="{00000000-0005-0000-0000-0000EB230000}"/>
    <cellStyle name="Migliaia 38 4 3 6" xfId="9016" xr:uid="{00000000-0005-0000-0000-0000EC230000}"/>
    <cellStyle name="Migliaia 38 4 4" xfId="9017" xr:uid="{00000000-0005-0000-0000-0000ED230000}"/>
    <cellStyle name="Migliaia 38 4 4 2" xfId="9018" xr:uid="{00000000-0005-0000-0000-0000EE230000}"/>
    <cellStyle name="Migliaia 38 4 4 2 2" xfId="9019" xr:uid="{00000000-0005-0000-0000-0000EF230000}"/>
    <cellStyle name="Migliaia 38 4 4 3" xfId="9020" xr:uid="{00000000-0005-0000-0000-0000F0230000}"/>
    <cellStyle name="Migliaia 38 4 5" xfId="9021" xr:uid="{00000000-0005-0000-0000-0000F1230000}"/>
    <cellStyle name="Migliaia 38 4 5 2" xfId="9022" xr:uid="{00000000-0005-0000-0000-0000F2230000}"/>
    <cellStyle name="Migliaia 38 4 6" xfId="9023" xr:uid="{00000000-0005-0000-0000-0000F3230000}"/>
    <cellStyle name="Migliaia 38 4 7" xfId="9024" xr:uid="{00000000-0005-0000-0000-0000F4230000}"/>
    <cellStyle name="Migliaia 38 4 8" xfId="9025" xr:uid="{00000000-0005-0000-0000-0000F5230000}"/>
    <cellStyle name="Migliaia 38 4 9" xfId="9026" xr:uid="{00000000-0005-0000-0000-0000F6230000}"/>
    <cellStyle name="Migliaia 38 5" xfId="9027" xr:uid="{00000000-0005-0000-0000-0000F7230000}"/>
    <cellStyle name="Migliaia 38 5 2" xfId="9028" xr:uid="{00000000-0005-0000-0000-0000F8230000}"/>
    <cellStyle name="Migliaia 38 5 2 2" xfId="9029" xr:uid="{00000000-0005-0000-0000-0000F9230000}"/>
    <cellStyle name="Migliaia 38 5 2 2 2" xfId="9030" xr:uid="{00000000-0005-0000-0000-0000FA230000}"/>
    <cellStyle name="Migliaia 38 5 2 3" xfId="9031" xr:uid="{00000000-0005-0000-0000-0000FB230000}"/>
    <cellStyle name="Migliaia 38 5 3" xfId="9032" xr:uid="{00000000-0005-0000-0000-0000FC230000}"/>
    <cellStyle name="Migliaia 38 5 3 2" xfId="9033" xr:uid="{00000000-0005-0000-0000-0000FD230000}"/>
    <cellStyle name="Migliaia 38 5 4" xfId="9034" xr:uid="{00000000-0005-0000-0000-0000FE230000}"/>
    <cellStyle name="Migliaia 38 5 5" xfId="9035" xr:uid="{00000000-0005-0000-0000-0000FF230000}"/>
    <cellStyle name="Migliaia 38 5 6" xfId="9036" xr:uid="{00000000-0005-0000-0000-000000240000}"/>
    <cellStyle name="Migliaia 38 5 7" xfId="9037" xr:uid="{00000000-0005-0000-0000-000001240000}"/>
    <cellStyle name="Migliaia 38 5 8" xfId="18206" xr:uid="{00000000-0005-0000-0000-000002240000}"/>
    <cellStyle name="Migliaia 38 6" xfId="9038" xr:uid="{00000000-0005-0000-0000-000003240000}"/>
    <cellStyle name="Migliaia 38 6 2" xfId="9039" xr:uid="{00000000-0005-0000-0000-000004240000}"/>
    <cellStyle name="Migliaia 38 6 2 2" xfId="9040" xr:uid="{00000000-0005-0000-0000-000005240000}"/>
    <cellStyle name="Migliaia 38 6 3" xfId="9041" xr:uid="{00000000-0005-0000-0000-000006240000}"/>
    <cellStyle name="Migliaia 38 6 4" xfId="9042" xr:uid="{00000000-0005-0000-0000-000007240000}"/>
    <cellStyle name="Migliaia 38 6 5" xfId="9043" xr:uid="{00000000-0005-0000-0000-000008240000}"/>
    <cellStyle name="Migliaia 38 7" xfId="9044" xr:uid="{00000000-0005-0000-0000-000009240000}"/>
    <cellStyle name="Migliaia 38 7 2" xfId="9045" xr:uid="{00000000-0005-0000-0000-00000A240000}"/>
    <cellStyle name="Migliaia 38 7 2 2" xfId="9046" xr:uid="{00000000-0005-0000-0000-00000B240000}"/>
    <cellStyle name="Migliaia 38 7 3" xfId="9047" xr:uid="{00000000-0005-0000-0000-00000C240000}"/>
    <cellStyle name="Migliaia 38 7 4" xfId="9048" xr:uid="{00000000-0005-0000-0000-00000D240000}"/>
    <cellStyle name="Migliaia 38 7 5" xfId="9049" xr:uid="{00000000-0005-0000-0000-00000E240000}"/>
    <cellStyle name="Migliaia 38 8" xfId="9050" xr:uid="{00000000-0005-0000-0000-00000F240000}"/>
    <cellStyle name="Migliaia 38 8 2" xfId="9051" xr:uid="{00000000-0005-0000-0000-000010240000}"/>
    <cellStyle name="Migliaia 38 9" xfId="9052" xr:uid="{00000000-0005-0000-0000-000011240000}"/>
    <cellStyle name="Migliaia 38 9 2" xfId="9053" xr:uid="{00000000-0005-0000-0000-000012240000}"/>
    <cellStyle name="Migliaia 39" xfId="9054" xr:uid="{00000000-0005-0000-0000-000013240000}"/>
    <cellStyle name="Migliaia 39 10" xfId="9055" xr:uid="{00000000-0005-0000-0000-000014240000}"/>
    <cellStyle name="Migliaia 39 11" xfId="9056" xr:uid="{00000000-0005-0000-0000-000015240000}"/>
    <cellStyle name="Migliaia 39 12" xfId="9057" xr:uid="{00000000-0005-0000-0000-000016240000}"/>
    <cellStyle name="Migliaia 39 13" xfId="9058" xr:uid="{00000000-0005-0000-0000-000017240000}"/>
    <cellStyle name="Migliaia 39 14" xfId="9059" xr:uid="{00000000-0005-0000-0000-000018240000}"/>
    <cellStyle name="Migliaia 39 15" xfId="9060" xr:uid="{00000000-0005-0000-0000-000019240000}"/>
    <cellStyle name="Migliaia 39 16" xfId="9061" xr:uid="{00000000-0005-0000-0000-00001A240000}"/>
    <cellStyle name="Migliaia 39 17" xfId="18207" xr:uid="{00000000-0005-0000-0000-00001B240000}"/>
    <cellStyle name="Migliaia 39 2" xfId="9062" xr:uid="{00000000-0005-0000-0000-00001C240000}"/>
    <cellStyle name="Migliaia 39 2 10" xfId="9063" xr:uid="{00000000-0005-0000-0000-00001D240000}"/>
    <cellStyle name="Migliaia 39 2 11" xfId="9064" xr:uid="{00000000-0005-0000-0000-00001E240000}"/>
    <cellStyle name="Migliaia 39 2 12" xfId="18208" xr:uid="{00000000-0005-0000-0000-00001F240000}"/>
    <cellStyle name="Migliaia 39 2 2" xfId="9065" xr:uid="{00000000-0005-0000-0000-000020240000}"/>
    <cellStyle name="Migliaia 39 2 2 10" xfId="9066" xr:uid="{00000000-0005-0000-0000-000021240000}"/>
    <cellStyle name="Migliaia 39 2 2 2" xfId="9067" xr:uid="{00000000-0005-0000-0000-000022240000}"/>
    <cellStyle name="Migliaia 39 2 2 2 2" xfId="9068" xr:uid="{00000000-0005-0000-0000-000023240000}"/>
    <cellStyle name="Migliaia 39 2 2 2 2 2" xfId="9069" xr:uid="{00000000-0005-0000-0000-000024240000}"/>
    <cellStyle name="Migliaia 39 2 2 2 3" xfId="9070" xr:uid="{00000000-0005-0000-0000-000025240000}"/>
    <cellStyle name="Migliaia 39 2 2 3" xfId="9071" xr:uid="{00000000-0005-0000-0000-000026240000}"/>
    <cellStyle name="Migliaia 39 2 2 3 2" xfId="9072" xr:uid="{00000000-0005-0000-0000-000027240000}"/>
    <cellStyle name="Migliaia 39 2 2 4" xfId="9073" xr:uid="{00000000-0005-0000-0000-000028240000}"/>
    <cellStyle name="Migliaia 39 2 2 5" xfId="9074" xr:uid="{00000000-0005-0000-0000-000029240000}"/>
    <cellStyle name="Migliaia 39 2 2 6" xfId="9075" xr:uid="{00000000-0005-0000-0000-00002A240000}"/>
    <cellStyle name="Migliaia 39 2 2 7" xfId="9076" xr:uid="{00000000-0005-0000-0000-00002B240000}"/>
    <cellStyle name="Migliaia 39 2 2 8" xfId="9077" xr:uid="{00000000-0005-0000-0000-00002C240000}"/>
    <cellStyle name="Migliaia 39 2 2 9" xfId="9078" xr:uid="{00000000-0005-0000-0000-00002D240000}"/>
    <cellStyle name="Migliaia 39 2 3" xfId="9079" xr:uid="{00000000-0005-0000-0000-00002E240000}"/>
    <cellStyle name="Migliaia 39 2 3 2" xfId="9080" xr:uid="{00000000-0005-0000-0000-00002F240000}"/>
    <cellStyle name="Migliaia 39 2 3 2 2" xfId="9081" xr:uid="{00000000-0005-0000-0000-000030240000}"/>
    <cellStyle name="Migliaia 39 2 3 3" xfId="9082" xr:uid="{00000000-0005-0000-0000-000031240000}"/>
    <cellStyle name="Migliaia 39 2 3 4" xfId="9083" xr:uid="{00000000-0005-0000-0000-000032240000}"/>
    <cellStyle name="Migliaia 39 2 4" xfId="9084" xr:uid="{00000000-0005-0000-0000-000033240000}"/>
    <cellStyle name="Migliaia 39 2 4 2" xfId="9085" xr:uid="{00000000-0005-0000-0000-000034240000}"/>
    <cellStyle name="Migliaia 39 2 5" xfId="9086" xr:uid="{00000000-0005-0000-0000-000035240000}"/>
    <cellStyle name="Migliaia 39 2 6" xfId="9087" xr:uid="{00000000-0005-0000-0000-000036240000}"/>
    <cellStyle name="Migliaia 39 2 7" xfId="9088" xr:uid="{00000000-0005-0000-0000-000037240000}"/>
    <cellStyle name="Migliaia 39 2 8" xfId="9089" xr:uid="{00000000-0005-0000-0000-000038240000}"/>
    <cellStyle name="Migliaia 39 2 9" xfId="9090" xr:uid="{00000000-0005-0000-0000-000039240000}"/>
    <cellStyle name="Migliaia 39 3" xfId="9091" xr:uid="{00000000-0005-0000-0000-00003A240000}"/>
    <cellStyle name="Migliaia 39 3 10" xfId="9092" xr:uid="{00000000-0005-0000-0000-00003B240000}"/>
    <cellStyle name="Migliaia 39 3 11" xfId="9093" xr:uid="{00000000-0005-0000-0000-00003C240000}"/>
    <cellStyle name="Migliaia 39 3 12" xfId="9094" xr:uid="{00000000-0005-0000-0000-00003D240000}"/>
    <cellStyle name="Migliaia 39 3 13" xfId="9095" xr:uid="{00000000-0005-0000-0000-00003E240000}"/>
    <cellStyle name="Migliaia 39 3 14" xfId="18209" xr:uid="{00000000-0005-0000-0000-00003F240000}"/>
    <cellStyle name="Migliaia 39 3 2" xfId="9096" xr:uid="{00000000-0005-0000-0000-000040240000}"/>
    <cellStyle name="Migliaia 39 3 2 10" xfId="9097" xr:uid="{00000000-0005-0000-0000-000041240000}"/>
    <cellStyle name="Migliaia 39 3 2 11" xfId="18210" xr:uid="{00000000-0005-0000-0000-000042240000}"/>
    <cellStyle name="Migliaia 39 3 2 2" xfId="9098" xr:uid="{00000000-0005-0000-0000-000043240000}"/>
    <cellStyle name="Migliaia 39 3 2 2 2" xfId="9099" xr:uid="{00000000-0005-0000-0000-000044240000}"/>
    <cellStyle name="Migliaia 39 3 2 2 2 2" xfId="9100" xr:uid="{00000000-0005-0000-0000-000045240000}"/>
    <cellStyle name="Migliaia 39 3 2 2 3" xfId="9101" xr:uid="{00000000-0005-0000-0000-000046240000}"/>
    <cellStyle name="Migliaia 39 3 2 2 4" xfId="9102" xr:uid="{00000000-0005-0000-0000-000047240000}"/>
    <cellStyle name="Migliaia 39 3 2 3" xfId="9103" xr:uid="{00000000-0005-0000-0000-000048240000}"/>
    <cellStyle name="Migliaia 39 3 2 3 2" xfId="9104" xr:uid="{00000000-0005-0000-0000-000049240000}"/>
    <cellStyle name="Migliaia 39 3 2 4" xfId="9105" xr:uid="{00000000-0005-0000-0000-00004A240000}"/>
    <cellStyle name="Migliaia 39 3 2 5" xfId="9106" xr:uid="{00000000-0005-0000-0000-00004B240000}"/>
    <cellStyle name="Migliaia 39 3 2 6" xfId="9107" xr:uid="{00000000-0005-0000-0000-00004C240000}"/>
    <cellStyle name="Migliaia 39 3 2 7" xfId="9108" xr:uid="{00000000-0005-0000-0000-00004D240000}"/>
    <cellStyle name="Migliaia 39 3 2 8" xfId="9109" xr:uid="{00000000-0005-0000-0000-00004E240000}"/>
    <cellStyle name="Migliaia 39 3 2 9" xfId="9110" xr:uid="{00000000-0005-0000-0000-00004F240000}"/>
    <cellStyle name="Migliaia 39 3 3" xfId="9111" xr:uid="{00000000-0005-0000-0000-000050240000}"/>
    <cellStyle name="Migliaia 39 3 3 2" xfId="9112" xr:uid="{00000000-0005-0000-0000-000051240000}"/>
    <cellStyle name="Migliaia 39 3 3 2 2" xfId="9113" xr:uid="{00000000-0005-0000-0000-000052240000}"/>
    <cellStyle name="Migliaia 39 3 3 2 2 2" xfId="9114" xr:uid="{00000000-0005-0000-0000-000053240000}"/>
    <cellStyle name="Migliaia 39 3 3 2 2 2 2" xfId="9115" xr:uid="{00000000-0005-0000-0000-000054240000}"/>
    <cellStyle name="Migliaia 39 3 3 2 2 3" xfId="9116" xr:uid="{00000000-0005-0000-0000-000055240000}"/>
    <cellStyle name="Migliaia 39 3 3 2 3" xfId="9117" xr:uid="{00000000-0005-0000-0000-000056240000}"/>
    <cellStyle name="Migliaia 39 3 3 2 3 2" xfId="9118" xr:uid="{00000000-0005-0000-0000-000057240000}"/>
    <cellStyle name="Migliaia 39 3 3 2 4" xfId="9119" xr:uid="{00000000-0005-0000-0000-000058240000}"/>
    <cellStyle name="Migliaia 39 3 3 2 5" xfId="9120" xr:uid="{00000000-0005-0000-0000-000059240000}"/>
    <cellStyle name="Migliaia 39 3 3 2 6" xfId="9121" xr:uid="{00000000-0005-0000-0000-00005A240000}"/>
    <cellStyle name="Migliaia 39 3 3 3" xfId="9122" xr:uid="{00000000-0005-0000-0000-00005B240000}"/>
    <cellStyle name="Migliaia 39 3 3 3 2" xfId="9123" xr:uid="{00000000-0005-0000-0000-00005C240000}"/>
    <cellStyle name="Migliaia 39 3 3 3 2 2" xfId="9124" xr:uid="{00000000-0005-0000-0000-00005D240000}"/>
    <cellStyle name="Migliaia 39 3 3 3 3" xfId="9125" xr:uid="{00000000-0005-0000-0000-00005E240000}"/>
    <cellStyle name="Migliaia 39 3 3 4" xfId="9126" xr:uid="{00000000-0005-0000-0000-00005F240000}"/>
    <cellStyle name="Migliaia 39 3 3 4 2" xfId="9127" xr:uid="{00000000-0005-0000-0000-000060240000}"/>
    <cellStyle name="Migliaia 39 3 3 5" xfId="9128" xr:uid="{00000000-0005-0000-0000-000061240000}"/>
    <cellStyle name="Migliaia 39 3 3 6" xfId="9129" xr:uid="{00000000-0005-0000-0000-000062240000}"/>
    <cellStyle name="Migliaia 39 3 3 7" xfId="9130" xr:uid="{00000000-0005-0000-0000-000063240000}"/>
    <cellStyle name="Migliaia 39 3 3 8" xfId="9131" xr:uid="{00000000-0005-0000-0000-000064240000}"/>
    <cellStyle name="Migliaia 39 3 4" xfId="9132" xr:uid="{00000000-0005-0000-0000-000065240000}"/>
    <cellStyle name="Migliaia 39 3 4 2" xfId="9133" xr:uid="{00000000-0005-0000-0000-000066240000}"/>
    <cellStyle name="Migliaia 39 3 4 2 2" xfId="9134" xr:uid="{00000000-0005-0000-0000-000067240000}"/>
    <cellStyle name="Migliaia 39 3 4 2 2 2" xfId="9135" xr:uid="{00000000-0005-0000-0000-000068240000}"/>
    <cellStyle name="Migliaia 39 3 4 2 3" xfId="9136" xr:uid="{00000000-0005-0000-0000-000069240000}"/>
    <cellStyle name="Migliaia 39 3 4 3" xfId="9137" xr:uid="{00000000-0005-0000-0000-00006A240000}"/>
    <cellStyle name="Migliaia 39 3 4 3 2" xfId="9138" xr:uid="{00000000-0005-0000-0000-00006B240000}"/>
    <cellStyle name="Migliaia 39 3 4 4" xfId="9139" xr:uid="{00000000-0005-0000-0000-00006C240000}"/>
    <cellStyle name="Migliaia 39 3 4 5" xfId="9140" xr:uid="{00000000-0005-0000-0000-00006D240000}"/>
    <cellStyle name="Migliaia 39 3 4 6" xfId="9141" xr:uid="{00000000-0005-0000-0000-00006E240000}"/>
    <cellStyle name="Migliaia 39 3 5" xfId="9142" xr:uid="{00000000-0005-0000-0000-00006F240000}"/>
    <cellStyle name="Migliaia 39 3 5 2" xfId="9143" xr:uid="{00000000-0005-0000-0000-000070240000}"/>
    <cellStyle name="Migliaia 39 3 5 2 2" xfId="9144" xr:uid="{00000000-0005-0000-0000-000071240000}"/>
    <cellStyle name="Migliaia 39 3 5 3" xfId="9145" xr:uid="{00000000-0005-0000-0000-000072240000}"/>
    <cellStyle name="Migliaia 39 3 6" xfId="9146" xr:uid="{00000000-0005-0000-0000-000073240000}"/>
    <cellStyle name="Migliaia 39 3 6 2" xfId="9147" xr:uid="{00000000-0005-0000-0000-000074240000}"/>
    <cellStyle name="Migliaia 39 3 7" xfId="9148" xr:uid="{00000000-0005-0000-0000-000075240000}"/>
    <cellStyle name="Migliaia 39 3 8" xfId="9149" xr:uid="{00000000-0005-0000-0000-000076240000}"/>
    <cellStyle name="Migliaia 39 3 9" xfId="9150" xr:uid="{00000000-0005-0000-0000-000077240000}"/>
    <cellStyle name="Migliaia 39 4" xfId="9151" xr:uid="{00000000-0005-0000-0000-000078240000}"/>
    <cellStyle name="Migliaia 39 4 10" xfId="18211" xr:uid="{00000000-0005-0000-0000-000079240000}"/>
    <cellStyle name="Migliaia 39 4 2" xfId="9152" xr:uid="{00000000-0005-0000-0000-00007A240000}"/>
    <cellStyle name="Migliaia 39 4 2 2" xfId="9153" xr:uid="{00000000-0005-0000-0000-00007B240000}"/>
    <cellStyle name="Migliaia 39 4 2 2 2" xfId="9154" xr:uid="{00000000-0005-0000-0000-00007C240000}"/>
    <cellStyle name="Migliaia 39 4 2 2 2 2" xfId="9155" xr:uid="{00000000-0005-0000-0000-00007D240000}"/>
    <cellStyle name="Migliaia 39 4 2 2 2 2 2" xfId="9156" xr:uid="{00000000-0005-0000-0000-00007E240000}"/>
    <cellStyle name="Migliaia 39 4 2 2 2 3" xfId="9157" xr:uid="{00000000-0005-0000-0000-00007F240000}"/>
    <cellStyle name="Migliaia 39 4 2 2 3" xfId="9158" xr:uid="{00000000-0005-0000-0000-000080240000}"/>
    <cellStyle name="Migliaia 39 4 2 2 3 2" xfId="9159" xr:uid="{00000000-0005-0000-0000-000081240000}"/>
    <cellStyle name="Migliaia 39 4 2 2 4" xfId="9160" xr:uid="{00000000-0005-0000-0000-000082240000}"/>
    <cellStyle name="Migliaia 39 4 2 2 5" xfId="9161" xr:uid="{00000000-0005-0000-0000-000083240000}"/>
    <cellStyle name="Migliaia 39 4 2 2 6" xfId="9162" xr:uid="{00000000-0005-0000-0000-000084240000}"/>
    <cellStyle name="Migliaia 39 4 2 3" xfId="9163" xr:uid="{00000000-0005-0000-0000-000085240000}"/>
    <cellStyle name="Migliaia 39 4 2 3 2" xfId="9164" xr:uid="{00000000-0005-0000-0000-000086240000}"/>
    <cellStyle name="Migliaia 39 4 2 3 2 2" xfId="9165" xr:uid="{00000000-0005-0000-0000-000087240000}"/>
    <cellStyle name="Migliaia 39 4 2 3 3" xfId="9166" xr:uid="{00000000-0005-0000-0000-000088240000}"/>
    <cellStyle name="Migliaia 39 4 2 4" xfId="9167" xr:uid="{00000000-0005-0000-0000-000089240000}"/>
    <cellStyle name="Migliaia 39 4 2 4 2" xfId="9168" xr:uid="{00000000-0005-0000-0000-00008A240000}"/>
    <cellStyle name="Migliaia 39 4 2 5" xfId="9169" xr:uid="{00000000-0005-0000-0000-00008B240000}"/>
    <cellStyle name="Migliaia 39 4 2 6" xfId="9170" xr:uid="{00000000-0005-0000-0000-00008C240000}"/>
    <cellStyle name="Migliaia 39 4 2 7" xfId="9171" xr:uid="{00000000-0005-0000-0000-00008D240000}"/>
    <cellStyle name="Migliaia 39 4 3" xfId="9172" xr:uid="{00000000-0005-0000-0000-00008E240000}"/>
    <cellStyle name="Migliaia 39 4 3 2" xfId="9173" xr:uid="{00000000-0005-0000-0000-00008F240000}"/>
    <cellStyle name="Migliaia 39 4 3 2 2" xfId="9174" xr:uid="{00000000-0005-0000-0000-000090240000}"/>
    <cellStyle name="Migliaia 39 4 3 2 2 2" xfId="9175" xr:uid="{00000000-0005-0000-0000-000091240000}"/>
    <cellStyle name="Migliaia 39 4 3 2 3" xfId="9176" xr:uid="{00000000-0005-0000-0000-000092240000}"/>
    <cellStyle name="Migliaia 39 4 3 3" xfId="9177" xr:uid="{00000000-0005-0000-0000-000093240000}"/>
    <cellStyle name="Migliaia 39 4 3 3 2" xfId="9178" xr:uid="{00000000-0005-0000-0000-000094240000}"/>
    <cellStyle name="Migliaia 39 4 3 4" xfId="9179" xr:uid="{00000000-0005-0000-0000-000095240000}"/>
    <cellStyle name="Migliaia 39 4 3 5" xfId="9180" xr:uid="{00000000-0005-0000-0000-000096240000}"/>
    <cellStyle name="Migliaia 39 4 3 6" xfId="9181" xr:uid="{00000000-0005-0000-0000-000097240000}"/>
    <cellStyle name="Migliaia 39 4 4" xfId="9182" xr:uid="{00000000-0005-0000-0000-000098240000}"/>
    <cellStyle name="Migliaia 39 4 4 2" xfId="9183" xr:uid="{00000000-0005-0000-0000-000099240000}"/>
    <cellStyle name="Migliaia 39 4 4 2 2" xfId="9184" xr:uid="{00000000-0005-0000-0000-00009A240000}"/>
    <cellStyle name="Migliaia 39 4 4 3" xfId="9185" xr:uid="{00000000-0005-0000-0000-00009B240000}"/>
    <cellStyle name="Migliaia 39 4 5" xfId="9186" xr:uid="{00000000-0005-0000-0000-00009C240000}"/>
    <cellStyle name="Migliaia 39 4 5 2" xfId="9187" xr:uid="{00000000-0005-0000-0000-00009D240000}"/>
    <cellStyle name="Migliaia 39 4 6" xfId="9188" xr:uid="{00000000-0005-0000-0000-00009E240000}"/>
    <cellStyle name="Migliaia 39 4 7" xfId="9189" xr:uid="{00000000-0005-0000-0000-00009F240000}"/>
    <cellStyle name="Migliaia 39 4 8" xfId="9190" xr:uid="{00000000-0005-0000-0000-0000A0240000}"/>
    <cellStyle name="Migliaia 39 4 9" xfId="9191" xr:uid="{00000000-0005-0000-0000-0000A1240000}"/>
    <cellStyle name="Migliaia 39 5" xfId="9192" xr:uid="{00000000-0005-0000-0000-0000A2240000}"/>
    <cellStyle name="Migliaia 39 5 2" xfId="9193" xr:uid="{00000000-0005-0000-0000-0000A3240000}"/>
    <cellStyle name="Migliaia 39 5 2 2" xfId="9194" xr:uid="{00000000-0005-0000-0000-0000A4240000}"/>
    <cellStyle name="Migliaia 39 5 2 2 2" xfId="9195" xr:uid="{00000000-0005-0000-0000-0000A5240000}"/>
    <cellStyle name="Migliaia 39 5 2 3" xfId="9196" xr:uid="{00000000-0005-0000-0000-0000A6240000}"/>
    <cellStyle name="Migliaia 39 5 3" xfId="9197" xr:uid="{00000000-0005-0000-0000-0000A7240000}"/>
    <cellStyle name="Migliaia 39 5 3 2" xfId="9198" xr:uid="{00000000-0005-0000-0000-0000A8240000}"/>
    <cellStyle name="Migliaia 39 5 4" xfId="9199" xr:uid="{00000000-0005-0000-0000-0000A9240000}"/>
    <cellStyle name="Migliaia 39 5 5" xfId="9200" xr:uid="{00000000-0005-0000-0000-0000AA240000}"/>
    <cellStyle name="Migliaia 39 5 6" xfId="9201" xr:uid="{00000000-0005-0000-0000-0000AB240000}"/>
    <cellStyle name="Migliaia 39 5 7" xfId="9202" xr:uid="{00000000-0005-0000-0000-0000AC240000}"/>
    <cellStyle name="Migliaia 39 5 8" xfId="18212" xr:uid="{00000000-0005-0000-0000-0000AD240000}"/>
    <cellStyle name="Migliaia 39 6" xfId="9203" xr:uid="{00000000-0005-0000-0000-0000AE240000}"/>
    <cellStyle name="Migliaia 39 6 2" xfId="9204" xr:uid="{00000000-0005-0000-0000-0000AF240000}"/>
    <cellStyle name="Migliaia 39 6 2 2" xfId="9205" xr:uid="{00000000-0005-0000-0000-0000B0240000}"/>
    <cellStyle name="Migliaia 39 6 3" xfId="9206" xr:uid="{00000000-0005-0000-0000-0000B1240000}"/>
    <cellStyle name="Migliaia 39 6 4" xfId="9207" xr:uid="{00000000-0005-0000-0000-0000B2240000}"/>
    <cellStyle name="Migliaia 39 6 5" xfId="9208" xr:uid="{00000000-0005-0000-0000-0000B3240000}"/>
    <cellStyle name="Migliaia 39 7" xfId="9209" xr:uid="{00000000-0005-0000-0000-0000B4240000}"/>
    <cellStyle name="Migliaia 39 7 2" xfId="9210" xr:uid="{00000000-0005-0000-0000-0000B5240000}"/>
    <cellStyle name="Migliaia 39 7 2 2" xfId="9211" xr:uid="{00000000-0005-0000-0000-0000B6240000}"/>
    <cellStyle name="Migliaia 39 7 3" xfId="9212" xr:uid="{00000000-0005-0000-0000-0000B7240000}"/>
    <cellStyle name="Migliaia 39 7 4" xfId="9213" xr:uid="{00000000-0005-0000-0000-0000B8240000}"/>
    <cellStyle name="Migliaia 39 7 5" xfId="9214" xr:uid="{00000000-0005-0000-0000-0000B9240000}"/>
    <cellStyle name="Migliaia 39 8" xfId="9215" xr:uid="{00000000-0005-0000-0000-0000BA240000}"/>
    <cellStyle name="Migliaia 39 8 2" xfId="9216" xr:uid="{00000000-0005-0000-0000-0000BB240000}"/>
    <cellStyle name="Migliaia 39 9" xfId="9217" xr:uid="{00000000-0005-0000-0000-0000BC240000}"/>
    <cellStyle name="Migliaia 39 9 2" xfId="9218" xr:uid="{00000000-0005-0000-0000-0000BD240000}"/>
    <cellStyle name="Migliaia 4" xfId="9219" xr:uid="{00000000-0005-0000-0000-0000BE240000}"/>
    <cellStyle name="Migliaia 4 10" xfId="9220" xr:uid="{00000000-0005-0000-0000-0000BF240000}"/>
    <cellStyle name="Migliaia 4 11" xfId="9221" xr:uid="{00000000-0005-0000-0000-0000C0240000}"/>
    <cellStyle name="Migliaia 4 12" xfId="9222" xr:uid="{00000000-0005-0000-0000-0000C1240000}"/>
    <cellStyle name="Migliaia 4 13" xfId="9223" xr:uid="{00000000-0005-0000-0000-0000C2240000}"/>
    <cellStyle name="Migliaia 4 14" xfId="9224" xr:uid="{00000000-0005-0000-0000-0000C3240000}"/>
    <cellStyle name="Migliaia 4 15" xfId="9225" xr:uid="{00000000-0005-0000-0000-0000C4240000}"/>
    <cellStyle name="Migliaia 4 16" xfId="9226" xr:uid="{00000000-0005-0000-0000-0000C5240000}"/>
    <cellStyle name="Migliaia 4 17" xfId="18213" xr:uid="{00000000-0005-0000-0000-0000C6240000}"/>
    <cellStyle name="Migliaia 4 2" xfId="9227" xr:uid="{00000000-0005-0000-0000-0000C7240000}"/>
    <cellStyle name="Migliaia 4 2 10" xfId="9228" xr:uid="{00000000-0005-0000-0000-0000C8240000}"/>
    <cellStyle name="Migliaia 4 2 11" xfId="9229" xr:uid="{00000000-0005-0000-0000-0000C9240000}"/>
    <cellStyle name="Migliaia 4 2 12" xfId="18214" xr:uid="{00000000-0005-0000-0000-0000CA240000}"/>
    <cellStyle name="Migliaia 4 2 2" xfId="9230" xr:uid="{00000000-0005-0000-0000-0000CB240000}"/>
    <cellStyle name="Migliaia 4 2 2 10" xfId="9231" xr:uid="{00000000-0005-0000-0000-0000CC240000}"/>
    <cellStyle name="Migliaia 4 2 2 2" xfId="9232" xr:uid="{00000000-0005-0000-0000-0000CD240000}"/>
    <cellStyle name="Migliaia 4 2 2 2 2" xfId="9233" xr:uid="{00000000-0005-0000-0000-0000CE240000}"/>
    <cellStyle name="Migliaia 4 2 2 2 2 2" xfId="9234" xr:uid="{00000000-0005-0000-0000-0000CF240000}"/>
    <cellStyle name="Migliaia 4 2 2 2 3" xfId="9235" xr:uid="{00000000-0005-0000-0000-0000D0240000}"/>
    <cellStyle name="Migliaia 4 2 2 3" xfId="9236" xr:uid="{00000000-0005-0000-0000-0000D1240000}"/>
    <cellStyle name="Migliaia 4 2 2 3 2" xfId="9237" xr:uid="{00000000-0005-0000-0000-0000D2240000}"/>
    <cellStyle name="Migliaia 4 2 2 4" xfId="9238" xr:uid="{00000000-0005-0000-0000-0000D3240000}"/>
    <cellStyle name="Migliaia 4 2 2 5" xfId="9239" xr:uid="{00000000-0005-0000-0000-0000D4240000}"/>
    <cellStyle name="Migliaia 4 2 2 6" xfId="9240" xr:uid="{00000000-0005-0000-0000-0000D5240000}"/>
    <cellStyle name="Migliaia 4 2 2 7" xfId="9241" xr:uid="{00000000-0005-0000-0000-0000D6240000}"/>
    <cellStyle name="Migliaia 4 2 2 8" xfId="9242" xr:uid="{00000000-0005-0000-0000-0000D7240000}"/>
    <cellStyle name="Migliaia 4 2 2 9" xfId="9243" xr:uid="{00000000-0005-0000-0000-0000D8240000}"/>
    <cellStyle name="Migliaia 4 2 3" xfId="9244" xr:uid="{00000000-0005-0000-0000-0000D9240000}"/>
    <cellStyle name="Migliaia 4 2 3 2" xfId="9245" xr:uid="{00000000-0005-0000-0000-0000DA240000}"/>
    <cellStyle name="Migliaia 4 2 3 2 2" xfId="9246" xr:uid="{00000000-0005-0000-0000-0000DB240000}"/>
    <cellStyle name="Migliaia 4 2 3 3" xfId="9247" xr:uid="{00000000-0005-0000-0000-0000DC240000}"/>
    <cellStyle name="Migliaia 4 2 3 4" xfId="9248" xr:uid="{00000000-0005-0000-0000-0000DD240000}"/>
    <cellStyle name="Migliaia 4 2 4" xfId="9249" xr:uid="{00000000-0005-0000-0000-0000DE240000}"/>
    <cellStyle name="Migliaia 4 2 4 2" xfId="9250" xr:uid="{00000000-0005-0000-0000-0000DF240000}"/>
    <cellStyle name="Migliaia 4 2 5" xfId="9251" xr:uid="{00000000-0005-0000-0000-0000E0240000}"/>
    <cellStyle name="Migliaia 4 2 6" xfId="9252" xr:uid="{00000000-0005-0000-0000-0000E1240000}"/>
    <cellStyle name="Migliaia 4 2 7" xfId="9253" xr:uid="{00000000-0005-0000-0000-0000E2240000}"/>
    <cellStyle name="Migliaia 4 2 8" xfId="9254" xr:uid="{00000000-0005-0000-0000-0000E3240000}"/>
    <cellStyle name="Migliaia 4 2 9" xfId="9255" xr:uid="{00000000-0005-0000-0000-0000E4240000}"/>
    <cellStyle name="Migliaia 4 3" xfId="9256" xr:uid="{00000000-0005-0000-0000-0000E5240000}"/>
    <cellStyle name="Migliaia 4 3 10" xfId="9257" xr:uid="{00000000-0005-0000-0000-0000E6240000}"/>
    <cellStyle name="Migliaia 4 3 11" xfId="9258" xr:uid="{00000000-0005-0000-0000-0000E7240000}"/>
    <cellStyle name="Migliaia 4 3 12" xfId="9259" xr:uid="{00000000-0005-0000-0000-0000E8240000}"/>
    <cellStyle name="Migliaia 4 3 13" xfId="9260" xr:uid="{00000000-0005-0000-0000-0000E9240000}"/>
    <cellStyle name="Migliaia 4 3 14" xfId="18215" xr:uid="{00000000-0005-0000-0000-0000EA240000}"/>
    <cellStyle name="Migliaia 4 3 2" xfId="9261" xr:uid="{00000000-0005-0000-0000-0000EB240000}"/>
    <cellStyle name="Migliaia 4 3 2 10" xfId="9262" xr:uid="{00000000-0005-0000-0000-0000EC240000}"/>
    <cellStyle name="Migliaia 4 3 2 11" xfId="18216" xr:uid="{00000000-0005-0000-0000-0000ED240000}"/>
    <cellStyle name="Migliaia 4 3 2 2" xfId="9263" xr:uid="{00000000-0005-0000-0000-0000EE240000}"/>
    <cellStyle name="Migliaia 4 3 2 2 2" xfId="9264" xr:uid="{00000000-0005-0000-0000-0000EF240000}"/>
    <cellStyle name="Migliaia 4 3 2 2 2 2" xfId="9265" xr:uid="{00000000-0005-0000-0000-0000F0240000}"/>
    <cellStyle name="Migliaia 4 3 2 2 3" xfId="9266" xr:uid="{00000000-0005-0000-0000-0000F1240000}"/>
    <cellStyle name="Migliaia 4 3 2 2 4" xfId="9267" xr:uid="{00000000-0005-0000-0000-0000F2240000}"/>
    <cellStyle name="Migliaia 4 3 2 3" xfId="9268" xr:uid="{00000000-0005-0000-0000-0000F3240000}"/>
    <cellStyle name="Migliaia 4 3 2 3 2" xfId="9269" xr:uid="{00000000-0005-0000-0000-0000F4240000}"/>
    <cellStyle name="Migliaia 4 3 2 4" xfId="9270" xr:uid="{00000000-0005-0000-0000-0000F5240000}"/>
    <cellStyle name="Migliaia 4 3 2 5" xfId="9271" xr:uid="{00000000-0005-0000-0000-0000F6240000}"/>
    <cellStyle name="Migliaia 4 3 2 6" xfId="9272" xr:uid="{00000000-0005-0000-0000-0000F7240000}"/>
    <cellStyle name="Migliaia 4 3 2 7" xfId="9273" xr:uid="{00000000-0005-0000-0000-0000F8240000}"/>
    <cellStyle name="Migliaia 4 3 2 8" xfId="9274" xr:uid="{00000000-0005-0000-0000-0000F9240000}"/>
    <cellStyle name="Migliaia 4 3 2 9" xfId="9275" xr:uid="{00000000-0005-0000-0000-0000FA240000}"/>
    <cellStyle name="Migliaia 4 3 3" xfId="9276" xr:uid="{00000000-0005-0000-0000-0000FB240000}"/>
    <cellStyle name="Migliaia 4 3 3 2" xfId="9277" xr:uid="{00000000-0005-0000-0000-0000FC240000}"/>
    <cellStyle name="Migliaia 4 3 3 2 2" xfId="9278" xr:uid="{00000000-0005-0000-0000-0000FD240000}"/>
    <cellStyle name="Migliaia 4 3 3 2 2 2" xfId="9279" xr:uid="{00000000-0005-0000-0000-0000FE240000}"/>
    <cellStyle name="Migliaia 4 3 3 2 2 2 2" xfId="9280" xr:uid="{00000000-0005-0000-0000-0000FF240000}"/>
    <cellStyle name="Migliaia 4 3 3 2 2 3" xfId="9281" xr:uid="{00000000-0005-0000-0000-000000250000}"/>
    <cellStyle name="Migliaia 4 3 3 2 3" xfId="9282" xr:uid="{00000000-0005-0000-0000-000001250000}"/>
    <cellStyle name="Migliaia 4 3 3 2 3 2" xfId="9283" xr:uid="{00000000-0005-0000-0000-000002250000}"/>
    <cellStyle name="Migliaia 4 3 3 2 4" xfId="9284" xr:uid="{00000000-0005-0000-0000-000003250000}"/>
    <cellStyle name="Migliaia 4 3 3 2 5" xfId="9285" xr:uid="{00000000-0005-0000-0000-000004250000}"/>
    <cellStyle name="Migliaia 4 3 3 2 6" xfId="9286" xr:uid="{00000000-0005-0000-0000-000005250000}"/>
    <cellStyle name="Migliaia 4 3 3 3" xfId="9287" xr:uid="{00000000-0005-0000-0000-000006250000}"/>
    <cellStyle name="Migliaia 4 3 3 3 2" xfId="9288" xr:uid="{00000000-0005-0000-0000-000007250000}"/>
    <cellStyle name="Migliaia 4 3 3 3 2 2" xfId="9289" xr:uid="{00000000-0005-0000-0000-000008250000}"/>
    <cellStyle name="Migliaia 4 3 3 3 3" xfId="9290" xr:uid="{00000000-0005-0000-0000-000009250000}"/>
    <cellStyle name="Migliaia 4 3 3 4" xfId="9291" xr:uid="{00000000-0005-0000-0000-00000A250000}"/>
    <cellStyle name="Migliaia 4 3 3 4 2" xfId="9292" xr:uid="{00000000-0005-0000-0000-00000B250000}"/>
    <cellStyle name="Migliaia 4 3 3 5" xfId="9293" xr:uid="{00000000-0005-0000-0000-00000C250000}"/>
    <cellStyle name="Migliaia 4 3 3 6" xfId="9294" xr:uid="{00000000-0005-0000-0000-00000D250000}"/>
    <cellStyle name="Migliaia 4 3 3 7" xfId="9295" xr:uid="{00000000-0005-0000-0000-00000E250000}"/>
    <cellStyle name="Migliaia 4 3 3 8" xfId="9296" xr:uid="{00000000-0005-0000-0000-00000F250000}"/>
    <cellStyle name="Migliaia 4 3 4" xfId="9297" xr:uid="{00000000-0005-0000-0000-000010250000}"/>
    <cellStyle name="Migliaia 4 3 4 2" xfId="9298" xr:uid="{00000000-0005-0000-0000-000011250000}"/>
    <cellStyle name="Migliaia 4 3 4 2 2" xfId="9299" xr:uid="{00000000-0005-0000-0000-000012250000}"/>
    <cellStyle name="Migliaia 4 3 4 2 2 2" xfId="9300" xr:uid="{00000000-0005-0000-0000-000013250000}"/>
    <cellStyle name="Migliaia 4 3 4 2 3" xfId="9301" xr:uid="{00000000-0005-0000-0000-000014250000}"/>
    <cellStyle name="Migliaia 4 3 4 3" xfId="9302" xr:uid="{00000000-0005-0000-0000-000015250000}"/>
    <cellStyle name="Migliaia 4 3 4 3 2" xfId="9303" xr:uid="{00000000-0005-0000-0000-000016250000}"/>
    <cellStyle name="Migliaia 4 3 4 4" xfId="9304" xr:uid="{00000000-0005-0000-0000-000017250000}"/>
    <cellStyle name="Migliaia 4 3 4 5" xfId="9305" xr:uid="{00000000-0005-0000-0000-000018250000}"/>
    <cellStyle name="Migliaia 4 3 4 6" xfId="9306" xr:uid="{00000000-0005-0000-0000-000019250000}"/>
    <cellStyle name="Migliaia 4 3 5" xfId="9307" xr:uid="{00000000-0005-0000-0000-00001A250000}"/>
    <cellStyle name="Migliaia 4 3 5 2" xfId="9308" xr:uid="{00000000-0005-0000-0000-00001B250000}"/>
    <cellStyle name="Migliaia 4 3 5 2 2" xfId="9309" xr:uid="{00000000-0005-0000-0000-00001C250000}"/>
    <cellStyle name="Migliaia 4 3 5 3" xfId="9310" xr:uid="{00000000-0005-0000-0000-00001D250000}"/>
    <cellStyle name="Migliaia 4 3 6" xfId="9311" xr:uid="{00000000-0005-0000-0000-00001E250000}"/>
    <cellStyle name="Migliaia 4 3 6 2" xfId="9312" xr:uid="{00000000-0005-0000-0000-00001F250000}"/>
    <cellStyle name="Migliaia 4 3 7" xfId="9313" xr:uid="{00000000-0005-0000-0000-000020250000}"/>
    <cellStyle name="Migliaia 4 3 8" xfId="9314" xr:uid="{00000000-0005-0000-0000-000021250000}"/>
    <cellStyle name="Migliaia 4 3 9" xfId="9315" xr:uid="{00000000-0005-0000-0000-000022250000}"/>
    <cellStyle name="Migliaia 4 4" xfId="9316" xr:uid="{00000000-0005-0000-0000-000023250000}"/>
    <cellStyle name="Migliaia 4 4 10" xfId="18217" xr:uid="{00000000-0005-0000-0000-000024250000}"/>
    <cellStyle name="Migliaia 4 4 2" xfId="9317" xr:uid="{00000000-0005-0000-0000-000025250000}"/>
    <cellStyle name="Migliaia 4 4 2 2" xfId="9318" xr:uid="{00000000-0005-0000-0000-000026250000}"/>
    <cellStyle name="Migliaia 4 4 2 2 2" xfId="9319" xr:uid="{00000000-0005-0000-0000-000027250000}"/>
    <cellStyle name="Migliaia 4 4 2 2 2 2" xfId="9320" xr:uid="{00000000-0005-0000-0000-000028250000}"/>
    <cellStyle name="Migliaia 4 4 2 2 2 2 2" xfId="9321" xr:uid="{00000000-0005-0000-0000-000029250000}"/>
    <cellStyle name="Migliaia 4 4 2 2 2 3" xfId="9322" xr:uid="{00000000-0005-0000-0000-00002A250000}"/>
    <cellStyle name="Migliaia 4 4 2 2 3" xfId="9323" xr:uid="{00000000-0005-0000-0000-00002B250000}"/>
    <cellStyle name="Migliaia 4 4 2 2 3 2" xfId="9324" xr:uid="{00000000-0005-0000-0000-00002C250000}"/>
    <cellStyle name="Migliaia 4 4 2 2 4" xfId="9325" xr:uid="{00000000-0005-0000-0000-00002D250000}"/>
    <cellStyle name="Migliaia 4 4 2 2 5" xfId="9326" xr:uid="{00000000-0005-0000-0000-00002E250000}"/>
    <cellStyle name="Migliaia 4 4 2 2 6" xfId="9327" xr:uid="{00000000-0005-0000-0000-00002F250000}"/>
    <cellStyle name="Migliaia 4 4 2 3" xfId="9328" xr:uid="{00000000-0005-0000-0000-000030250000}"/>
    <cellStyle name="Migliaia 4 4 2 3 2" xfId="9329" xr:uid="{00000000-0005-0000-0000-000031250000}"/>
    <cellStyle name="Migliaia 4 4 2 3 2 2" xfId="9330" xr:uid="{00000000-0005-0000-0000-000032250000}"/>
    <cellStyle name="Migliaia 4 4 2 3 3" xfId="9331" xr:uid="{00000000-0005-0000-0000-000033250000}"/>
    <cellStyle name="Migliaia 4 4 2 4" xfId="9332" xr:uid="{00000000-0005-0000-0000-000034250000}"/>
    <cellStyle name="Migliaia 4 4 2 4 2" xfId="9333" xr:uid="{00000000-0005-0000-0000-000035250000}"/>
    <cellStyle name="Migliaia 4 4 2 5" xfId="9334" xr:uid="{00000000-0005-0000-0000-000036250000}"/>
    <cellStyle name="Migliaia 4 4 2 6" xfId="9335" xr:uid="{00000000-0005-0000-0000-000037250000}"/>
    <cellStyle name="Migliaia 4 4 2 7" xfId="9336" xr:uid="{00000000-0005-0000-0000-000038250000}"/>
    <cellStyle name="Migliaia 4 4 3" xfId="9337" xr:uid="{00000000-0005-0000-0000-000039250000}"/>
    <cellStyle name="Migliaia 4 4 3 2" xfId="9338" xr:uid="{00000000-0005-0000-0000-00003A250000}"/>
    <cellStyle name="Migliaia 4 4 3 2 2" xfId="9339" xr:uid="{00000000-0005-0000-0000-00003B250000}"/>
    <cellStyle name="Migliaia 4 4 3 2 2 2" xfId="9340" xr:uid="{00000000-0005-0000-0000-00003C250000}"/>
    <cellStyle name="Migliaia 4 4 3 2 3" xfId="9341" xr:uid="{00000000-0005-0000-0000-00003D250000}"/>
    <cellStyle name="Migliaia 4 4 3 3" xfId="9342" xr:uid="{00000000-0005-0000-0000-00003E250000}"/>
    <cellStyle name="Migliaia 4 4 3 3 2" xfId="9343" xr:uid="{00000000-0005-0000-0000-00003F250000}"/>
    <cellStyle name="Migliaia 4 4 3 4" xfId="9344" xr:uid="{00000000-0005-0000-0000-000040250000}"/>
    <cellStyle name="Migliaia 4 4 3 5" xfId="9345" xr:uid="{00000000-0005-0000-0000-000041250000}"/>
    <cellStyle name="Migliaia 4 4 3 6" xfId="9346" xr:uid="{00000000-0005-0000-0000-000042250000}"/>
    <cellStyle name="Migliaia 4 4 4" xfId="9347" xr:uid="{00000000-0005-0000-0000-000043250000}"/>
    <cellStyle name="Migliaia 4 4 4 2" xfId="9348" xr:uid="{00000000-0005-0000-0000-000044250000}"/>
    <cellStyle name="Migliaia 4 4 4 2 2" xfId="9349" xr:uid="{00000000-0005-0000-0000-000045250000}"/>
    <cellStyle name="Migliaia 4 4 4 3" xfId="9350" xr:uid="{00000000-0005-0000-0000-000046250000}"/>
    <cellStyle name="Migliaia 4 4 5" xfId="9351" xr:uid="{00000000-0005-0000-0000-000047250000}"/>
    <cellStyle name="Migliaia 4 4 5 2" xfId="9352" xr:uid="{00000000-0005-0000-0000-000048250000}"/>
    <cellStyle name="Migliaia 4 4 6" xfId="9353" xr:uid="{00000000-0005-0000-0000-000049250000}"/>
    <cellStyle name="Migliaia 4 4 7" xfId="9354" xr:uid="{00000000-0005-0000-0000-00004A250000}"/>
    <cellStyle name="Migliaia 4 4 8" xfId="9355" xr:uid="{00000000-0005-0000-0000-00004B250000}"/>
    <cellStyle name="Migliaia 4 4 9" xfId="9356" xr:uid="{00000000-0005-0000-0000-00004C250000}"/>
    <cellStyle name="Migliaia 4 5" xfId="9357" xr:uid="{00000000-0005-0000-0000-00004D250000}"/>
    <cellStyle name="Migliaia 4 5 2" xfId="9358" xr:uid="{00000000-0005-0000-0000-00004E250000}"/>
    <cellStyle name="Migliaia 4 5 2 2" xfId="9359" xr:uid="{00000000-0005-0000-0000-00004F250000}"/>
    <cellStyle name="Migliaia 4 5 2 2 2" xfId="9360" xr:uid="{00000000-0005-0000-0000-000050250000}"/>
    <cellStyle name="Migliaia 4 5 2 3" xfId="9361" xr:uid="{00000000-0005-0000-0000-000051250000}"/>
    <cellStyle name="Migliaia 4 5 3" xfId="9362" xr:uid="{00000000-0005-0000-0000-000052250000}"/>
    <cellStyle name="Migliaia 4 5 3 2" xfId="9363" xr:uid="{00000000-0005-0000-0000-000053250000}"/>
    <cellStyle name="Migliaia 4 5 4" xfId="9364" xr:uid="{00000000-0005-0000-0000-000054250000}"/>
    <cellStyle name="Migliaia 4 5 5" xfId="9365" xr:uid="{00000000-0005-0000-0000-000055250000}"/>
    <cellStyle name="Migliaia 4 5 6" xfId="9366" xr:uid="{00000000-0005-0000-0000-000056250000}"/>
    <cellStyle name="Migliaia 4 5 7" xfId="9367" xr:uid="{00000000-0005-0000-0000-000057250000}"/>
    <cellStyle name="Migliaia 4 5 8" xfId="18218" xr:uid="{00000000-0005-0000-0000-000058250000}"/>
    <cellStyle name="Migliaia 4 6" xfId="9368" xr:uid="{00000000-0005-0000-0000-000059250000}"/>
    <cellStyle name="Migliaia 4 6 2" xfId="9369" xr:uid="{00000000-0005-0000-0000-00005A250000}"/>
    <cellStyle name="Migliaia 4 6 2 2" xfId="9370" xr:uid="{00000000-0005-0000-0000-00005B250000}"/>
    <cellStyle name="Migliaia 4 6 3" xfId="9371" xr:uid="{00000000-0005-0000-0000-00005C250000}"/>
    <cellStyle name="Migliaia 4 6 4" xfId="9372" xr:uid="{00000000-0005-0000-0000-00005D250000}"/>
    <cellStyle name="Migliaia 4 6 5" xfId="9373" xr:uid="{00000000-0005-0000-0000-00005E250000}"/>
    <cellStyle name="Migliaia 4 7" xfId="9374" xr:uid="{00000000-0005-0000-0000-00005F250000}"/>
    <cellStyle name="Migliaia 4 7 2" xfId="9375" xr:uid="{00000000-0005-0000-0000-000060250000}"/>
    <cellStyle name="Migliaia 4 7 2 2" xfId="9376" xr:uid="{00000000-0005-0000-0000-000061250000}"/>
    <cellStyle name="Migliaia 4 7 3" xfId="9377" xr:uid="{00000000-0005-0000-0000-000062250000}"/>
    <cellStyle name="Migliaia 4 7 4" xfId="9378" xr:uid="{00000000-0005-0000-0000-000063250000}"/>
    <cellStyle name="Migliaia 4 7 5" xfId="9379" xr:uid="{00000000-0005-0000-0000-000064250000}"/>
    <cellStyle name="Migliaia 4 8" xfId="9380" xr:uid="{00000000-0005-0000-0000-000065250000}"/>
    <cellStyle name="Migliaia 4 8 2" xfId="9381" xr:uid="{00000000-0005-0000-0000-000066250000}"/>
    <cellStyle name="Migliaia 4 9" xfId="9382" xr:uid="{00000000-0005-0000-0000-000067250000}"/>
    <cellStyle name="Migliaia 4 9 2" xfId="9383" xr:uid="{00000000-0005-0000-0000-000068250000}"/>
    <cellStyle name="Migliaia 40" xfId="9384" xr:uid="{00000000-0005-0000-0000-000069250000}"/>
    <cellStyle name="Migliaia 40 10" xfId="9385" xr:uid="{00000000-0005-0000-0000-00006A250000}"/>
    <cellStyle name="Migliaia 40 11" xfId="9386" xr:uid="{00000000-0005-0000-0000-00006B250000}"/>
    <cellStyle name="Migliaia 40 12" xfId="9387" xr:uid="{00000000-0005-0000-0000-00006C250000}"/>
    <cellStyle name="Migliaia 40 13" xfId="9388" xr:uid="{00000000-0005-0000-0000-00006D250000}"/>
    <cellStyle name="Migliaia 40 14" xfId="9389" xr:uid="{00000000-0005-0000-0000-00006E250000}"/>
    <cellStyle name="Migliaia 40 15" xfId="9390" xr:uid="{00000000-0005-0000-0000-00006F250000}"/>
    <cellStyle name="Migliaia 40 16" xfId="9391" xr:uid="{00000000-0005-0000-0000-000070250000}"/>
    <cellStyle name="Migliaia 40 17" xfId="18219" xr:uid="{00000000-0005-0000-0000-000071250000}"/>
    <cellStyle name="Migliaia 40 2" xfId="9392" xr:uid="{00000000-0005-0000-0000-000072250000}"/>
    <cellStyle name="Migliaia 40 2 10" xfId="9393" xr:uid="{00000000-0005-0000-0000-000073250000}"/>
    <cellStyle name="Migliaia 40 2 11" xfId="9394" xr:uid="{00000000-0005-0000-0000-000074250000}"/>
    <cellStyle name="Migliaia 40 2 12" xfId="18220" xr:uid="{00000000-0005-0000-0000-000075250000}"/>
    <cellStyle name="Migliaia 40 2 2" xfId="9395" xr:uid="{00000000-0005-0000-0000-000076250000}"/>
    <cellStyle name="Migliaia 40 2 2 10" xfId="9396" xr:uid="{00000000-0005-0000-0000-000077250000}"/>
    <cellStyle name="Migliaia 40 2 2 2" xfId="9397" xr:uid="{00000000-0005-0000-0000-000078250000}"/>
    <cellStyle name="Migliaia 40 2 2 2 2" xfId="9398" xr:uid="{00000000-0005-0000-0000-000079250000}"/>
    <cellStyle name="Migliaia 40 2 2 2 2 2" xfId="9399" xr:uid="{00000000-0005-0000-0000-00007A250000}"/>
    <cellStyle name="Migliaia 40 2 2 2 3" xfId="9400" xr:uid="{00000000-0005-0000-0000-00007B250000}"/>
    <cellStyle name="Migliaia 40 2 2 3" xfId="9401" xr:uid="{00000000-0005-0000-0000-00007C250000}"/>
    <cellStyle name="Migliaia 40 2 2 3 2" xfId="9402" xr:uid="{00000000-0005-0000-0000-00007D250000}"/>
    <cellStyle name="Migliaia 40 2 2 4" xfId="9403" xr:uid="{00000000-0005-0000-0000-00007E250000}"/>
    <cellStyle name="Migliaia 40 2 2 5" xfId="9404" xr:uid="{00000000-0005-0000-0000-00007F250000}"/>
    <cellStyle name="Migliaia 40 2 2 6" xfId="9405" xr:uid="{00000000-0005-0000-0000-000080250000}"/>
    <cellStyle name="Migliaia 40 2 2 7" xfId="9406" xr:uid="{00000000-0005-0000-0000-000081250000}"/>
    <cellStyle name="Migliaia 40 2 2 8" xfId="9407" xr:uid="{00000000-0005-0000-0000-000082250000}"/>
    <cellStyle name="Migliaia 40 2 2 9" xfId="9408" xr:uid="{00000000-0005-0000-0000-000083250000}"/>
    <cellStyle name="Migliaia 40 2 3" xfId="9409" xr:uid="{00000000-0005-0000-0000-000084250000}"/>
    <cellStyle name="Migliaia 40 2 3 2" xfId="9410" xr:uid="{00000000-0005-0000-0000-000085250000}"/>
    <cellStyle name="Migliaia 40 2 3 2 2" xfId="9411" xr:uid="{00000000-0005-0000-0000-000086250000}"/>
    <cellStyle name="Migliaia 40 2 3 3" xfId="9412" xr:uid="{00000000-0005-0000-0000-000087250000}"/>
    <cellStyle name="Migliaia 40 2 3 4" xfId="9413" xr:uid="{00000000-0005-0000-0000-000088250000}"/>
    <cellStyle name="Migliaia 40 2 4" xfId="9414" xr:uid="{00000000-0005-0000-0000-000089250000}"/>
    <cellStyle name="Migliaia 40 2 4 2" xfId="9415" xr:uid="{00000000-0005-0000-0000-00008A250000}"/>
    <cellStyle name="Migliaia 40 2 5" xfId="9416" xr:uid="{00000000-0005-0000-0000-00008B250000}"/>
    <cellStyle name="Migliaia 40 2 6" xfId="9417" xr:uid="{00000000-0005-0000-0000-00008C250000}"/>
    <cellStyle name="Migliaia 40 2 7" xfId="9418" xr:uid="{00000000-0005-0000-0000-00008D250000}"/>
    <cellStyle name="Migliaia 40 2 8" xfId="9419" xr:uid="{00000000-0005-0000-0000-00008E250000}"/>
    <cellStyle name="Migliaia 40 2 9" xfId="9420" xr:uid="{00000000-0005-0000-0000-00008F250000}"/>
    <cellStyle name="Migliaia 40 3" xfId="9421" xr:uid="{00000000-0005-0000-0000-000090250000}"/>
    <cellStyle name="Migliaia 40 3 10" xfId="9422" xr:uid="{00000000-0005-0000-0000-000091250000}"/>
    <cellStyle name="Migliaia 40 3 11" xfId="9423" xr:uid="{00000000-0005-0000-0000-000092250000}"/>
    <cellStyle name="Migliaia 40 3 12" xfId="9424" xr:uid="{00000000-0005-0000-0000-000093250000}"/>
    <cellStyle name="Migliaia 40 3 13" xfId="9425" xr:uid="{00000000-0005-0000-0000-000094250000}"/>
    <cellStyle name="Migliaia 40 3 14" xfId="18221" xr:uid="{00000000-0005-0000-0000-000095250000}"/>
    <cellStyle name="Migliaia 40 3 2" xfId="9426" xr:uid="{00000000-0005-0000-0000-000096250000}"/>
    <cellStyle name="Migliaia 40 3 2 10" xfId="9427" xr:uid="{00000000-0005-0000-0000-000097250000}"/>
    <cellStyle name="Migliaia 40 3 2 11" xfId="18222" xr:uid="{00000000-0005-0000-0000-000098250000}"/>
    <cellStyle name="Migliaia 40 3 2 2" xfId="9428" xr:uid="{00000000-0005-0000-0000-000099250000}"/>
    <cellStyle name="Migliaia 40 3 2 2 2" xfId="9429" xr:uid="{00000000-0005-0000-0000-00009A250000}"/>
    <cellStyle name="Migliaia 40 3 2 2 2 2" xfId="9430" xr:uid="{00000000-0005-0000-0000-00009B250000}"/>
    <cellStyle name="Migliaia 40 3 2 2 3" xfId="9431" xr:uid="{00000000-0005-0000-0000-00009C250000}"/>
    <cellStyle name="Migliaia 40 3 2 2 4" xfId="9432" xr:uid="{00000000-0005-0000-0000-00009D250000}"/>
    <cellStyle name="Migliaia 40 3 2 3" xfId="9433" xr:uid="{00000000-0005-0000-0000-00009E250000}"/>
    <cellStyle name="Migliaia 40 3 2 3 2" xfId="9434" xr:uid="{00000000-0005-0000-0000-00009F250000}"/>
    <cellStyle name="Migliaia 40 3 2 4" xfId="9435" xr:uid="{00000000-0005-0000-0000-0000A0250000}"/>
    <cellStyle name="Migliaia 40 3 2 5" xfId="9436" xr:uid="{00000000-0005-0000-0000-0000A1250000}"/>
    <cellStyle name="Migliaia 40 3 2 6" xfId="9437" xr:uid="{00000000-0005-0000-0000-0000A2250000}"/>
    <cellStyle name="Migliaia 40 3 2 7" xfId="9438" xr:uid="{00000000-0005-0000-0000-0000A3250000}"/>
    <cellStyle name="Migliaia 40 3 2 8" xfId="9439" xr:uid="{00000000-0005-0000-0000-0000A4250000}"/>
    <cellStyle name="Migliaia 40 3 2 9" xfId="9440" xr:uid="{00000000-0005-0000-0000-0000A5250000}"/>
    <cellStyle name="Migliaia 40 3 3" xfId="9441" xr:uid="{00000000-0005-0000-0000-0000A6250000}"/>
    <cellStyle name="Migliaia 40 3 3 2" xfId="9442" xr:uid="{00000000-0005-0000-0000-0000A7250000}"/>
    <cellStyle name="Migliaia 40 3 3 2 2" xfId="9443" xr:uid="{00000000-0005-0000-0000-0000A8250000}"/>
    <cellStyle name="Migliaia 40 3 3 2 2 2" xfId="9444" xr:uid="{00000000-0005-0000-0000-0000A9250000}"/>
    <cellStyle name="Migliaia 40 3 3 2 2 2 2" xfId="9445" xr:uid="{00000000-0005-0000-0000-0000AA250000}"/>
    <cellStyle name="Migliaia 40 3 3 2 2 3" xfId="9446" xr:uid="{00000000-0005-0000-0000-0000AB250000}"/>
    <cellStyle name="Migliaia 40 3 3 2 3" xfId="9447" xr:uid="{00000000-0005-0000-0000-0000AC250000}"/>
    <cellStyle name="Migliaia 40 3 3 2 3 2" xfId="9448" xr:uid="{00000000-0005-0000-0000-0000AD250000}"/>
    <cellStyle name="Migliaia 40 3 3 2 4" xfId="9449" xr:uid="{00000000-0005-0000-0000-0000AE250000}"/>
    <cellStyle name="Migliaia 40 3 3 2 5" xfId="9450" xr:uid="{00000000-0005-0000-0000-0000AF250000}"/>
    <cellStyle name="Migliaia 40 3 3 2 6" xfId="9451" xr:uid="{00000000-0005-0000-0000-0000B0250000}"/>
    <cellStyle name="Migliaia 40 3 3 3" xfId="9452" xr:uid="{00000000-0005-0000-0000-0000B1250000}"/>
    <cellStyle name="Migliaia 40 3 3 3 2" xfId="9453" xr:uid="{00000000-0005-0000-0000-0000B2250000}"/>
    <cellStyle name="Migliaia 40 3 3 3 2 2" xfId="9454" xr:uid="{00000000-0005-0000-0000-0000B3250000}"/>
    <cellStyle name="Migliaia 40 3 3 3 3" xfId="9455" xr:uid="{00000000-0005-0000-0000-0000B4250000}"/>
    <cellStyle name="Migliaia 40 3 3 4" xfId="9456" xr:uid="{00000000-0005-0000-0000-0000B5250000}"/>
    <cellStyle name="Migliaia 40 3 3 4 2" xfId="9457" xr:uid="{00000000-0005-0000-0000-0000B6250000}"/>
    <cellStyle name="Migliaia 40 3 3 5" xfId="9458" xr:uid="{00000000-0005-0000-0000-0000B7250000}"/>
    <cellStyle name="Migliaia 40 3 3 6" xfId="9459" xr:uid="{00000000-0005-0000-0000-0000B8250000}"/>
    <cellStyle name="Migliaia 40 3 3 7" xfId="9460" xr:uid="{00000000-0005-0000-0000-0000B9250000}"/>
    <cellStyle name="Migliaia 40 3 3 8" xfId="9461" xr:uid="{00000000-0005-0000-0000-0000BA250000}"/>
    <cellStyle name="Migliaia 40 3 4" xfId="9462" xr:uid="{00000000-0005-0000-0000-0000BB250000}"/>
    <cellStyle name="Migliaia 40 3 4 2" xfId="9463" xr:uid="{00000000-0005-0000-0000-0000BC250000}"/>
    <cellStyle name="Migliaia 40 3 4 2 2" xfId="9464" xr:uid="{00000000-0005-0000-0000-0000BD250000}"/>
    <cellStyle name="Migliaia 40 3 4 2 2 2" xfId="9465" xr:uid="{00000000-0005-0000-0000-0000BE250000}"/>
    <cellStyle name="Migliaia 40 3 4 2 3" xfId="9466" xr:uid="{00000000-0005-0000-0000-0000BF250000}"/>
    <cellStyle name="Migliaia 40 3 4 3" xfId="9467" xr:uid="{00000000-0005-0000-0000-0000C0250000}"/>
    <cellStyle name="Migliaia 40 3 4 3 2" xfId="9468" xr:uid="{00000000-0005-0000-0000-0000C1250000}"/>
    <cellStyle name="Migliaia 40 3 4 4" xfId="9469" xr:uid="{00000000-0005-0000-0000-0000C2250000}"/>
    <cellStyle name="Migliaia 40 3 4 5" xfId="9470" xr:uid="{00000000-0005-0000-0000-0000C3250000}"/>
    <cellStyle name="Migliaia 40 3 4 6" xfId="9471" xr:uid="{00000000-0005-0000-0000-0000C4250000}"/>
    <cellStyle name="Migliaia 40 3 5" xfId="9472" xr:uid="{00000000-0005-0000-0000-0000C5250000}"/>
    <cellStyle name="Migliaia 40 3 5 2" xfId="9473" xr:uid="{00000000-0005-0000-0000-0000C6250000}"/>
    <cellStyle name="Migliaia 40 3 5 2 2" xfId="9474" xr:uid="{00000000-0005-0000-0000-0000C7250000}"/>
    <cellStyle name="Migliaia 40 3 5 3" xfId="9475" xr:uid="{00000000-0005-0000-0000-0000C8250000}"/>
    <cellStyle name="Migliaia 40 3 6" xfId="9476" xr:uid="{00000000-0005-0000-0000-0000C9250000}"/>
    <cellStyle name="Migliaia 40 3 6 2" xfId="9477" xr:uid="{00000000-0005-0000-0000-0000CA250000}"/>
    <cellStyle name="Migliaia 40 3 7" xfId="9478" xr:uid="{00000000-0005-0000-0000-0000CB250000}"/>
    <cellStyle name="Migliaia 40 3 8" xfId="9479" xr:uid="{00000000-0005-0000-0000-0000CC250000}"/>
    <cellStyle name="Migliaia 40 3 9" xfId="9480" xr:uid="{00000000-0005-0000-0000-0000CD250000}"/>
    <cellStyle name="Migliaia 40 4" xfId="9481" xr:uid="{00000000-0005-0000-0000-0000CE250000}"/>
    <cellStyle name="Migliaia 40 4 10" xfId="18223" xr:uid="{00000000-0005-0000-0000-0000CF250000}"/>
    <cellStyle name="Migliaia 40 4 2" xfId="9482" xr:uid="{00000000-0005-0000-0000-0000D0250000}"/>
    <cellStyle name="Migliaia 40 4 2 2" xfId="9483" xr:uid="{00000000-0005-0000-0000-0000D1250000}"/>
    <cellStyle name="Migliaia 40 4 2 2 2" xfId="9484" xr:uid="{00000000-0005-0000-0000-0000D2250000}"/>
    <cellStyle name="Migliaia 40 4 2 2 2 2" xfId="9485" xr:uid="{00000000-0005-0000-0000-0000D3250000}"/>
    <cellStyle name="Migliaia 40 4 2 2 2 2 2" xfId="9486" xr:uid="{00000000-0005-0000-0000-0000D4250000}"/>
    <cellStyle name="Migliaia 40 4 2 2 2 3" xfId="9487" xr:uid="{00000000-0005-0000-0000-0000D5250000}"/>
    <cellStyle name="Migliaia 40 4 2 2 3" xfId="9488" xr:uid="{00000000-0005-0000-0000-0000D6250000}"/>
    <cellStyle name="Migliaia 40 4 2 2 3 2" xfId="9489" xr:uid="{00000000-0005-0000-0000-0000D7250000}"/>
    <cellStyle name="Migliaia 40 4 2 2 4" xfId="9490" xr:uid="{00000000-0005-0000-0000-0000D8250000}"/>
    <cellStyle name="Migliaia 40 4 2 2 5" xfId="9491" xr:uid="{00000000-0005-0000-0000-0000D9250000}"/>
    <cellStyle name="Migliaia 40 4 2 2 6" xfId="9492" xr:uid="{00000000-0005-0000-0000-0000DA250000}"/>
    <cellStyle name="Migliaia 40 4 2 3" xfId="9493" xr:uid="{00000000-0005-0000-0000-0000DB250000}"/>
    <cellStyle name="Migliaia 40 4 2 3 2" xfId="9494" xr:uid="{00000000-0005-0000-0000-0000DC250000}"/>
    <cellStyle name="Migliaia 40 4 2 3 2 2" xfId="9495" xr:uid="{00000000-0005-0000-0000-0000DD250000}"/>
    <cellStyle name="Migliaia 40 4 2 3 3" xfId="9496" xr:uid="{00000000-0005-0000-0000-0000DE250000}"/>
    <cellStyle name="Migliaia 40 4 2 4" xfId="9497" xr:uid="{00000000-0005-0000-0000-0000DF250000}"/>
    <cellStyle name="Migliaia 40 4 2 4 2" xfId="9498" xr:uid="{00000000-0005-0000-0000-0000E0250000}"/>
    <cellStyle name="Migliaia 40 4 2 5" xfId="9499" xr:uid="{00000000-0005-0000-0000-0000E1250000}"/>
    <cellStyle name="Migliaia 40 4 2 6" xfId="9500" xr:uid="{00000000-0005-0000-0000-0000E2250000}"/>
    <cellStyle name="Migliaia 40 4 2 7" xfId="9501" xr:uid="{00000000-0005-0000-0000-0000E3250000}"/>
    <cellStyle name="Migliaia 40 4 3" xfId="9502" xr:uid="{00000000-0005-0000-0000-0000E4250000}"/>
    <cellStyle name="Migliaia 40 4 3 2" xfId="9503" xr:uid="{00000000-0005-0000-0000-0000E5250000}"/>
    <cellStyle name="Migliaia 40 4 3 2 2" xfId="9504" xr:uid="{00000000-0005-0000-0000-0000E6250000}"/>
    <cellStyle name="Migliaia 40 4 3 2 2 2" xfId="9505" xr:uid="{00000000-0005-0000-0000-0000E7250000}"/>
    <cellStyle name="Migliaia 40 4 3 2 3" xfId="9506" xr:uid="{00000000-0005-0000-0000-0000E8250000}"/>
    <cellStyle name="Migliaia 40 4 3 3" xfId="9507" xr:uid="{00000000-0005-0000-0000-0000E9250000}"/>
    <cellStyle name="Migliaia 40 4 3 3 2" xfId="9508" xr:uid="{00000000-0005-0000-0000-0000EA250000}"/>
    <cellStyle name="Migliaia 40 4 3 4" xfId="9509" xr:uid="{00000000-0005-0000-0000-0000EB250000}"/>
    <cellStyle name="Migliaia 40 4 3 5" xfId="9510" xr:uid="{00000000-0005-0000-0000-0000EC250000}"/>
    <cellStyle name="Migliaia 40 4 3 6" xfId="9511" xr:uid="{00000000-0005-0000-0000-0000ED250000}"/>
    <cellStyle name="Migliaia 40 4 4" xfId="9512" xr:uid="{00000000-0005-0000-0000-0000EE250000}"/>
    <cellStyle name="Migliaia 40 4 4 2" xfId="9513" xr:uid="{00000000-0005-0000-0000-0000EF250000}"/>
    <cellStyle name="Migliaia 40 4 4 2 2" xfId="9514" xr:uid="{00000000-0005-0000-0000-0000F0250000}"/>
    <cellStyle name="Migliaia 40 4 4 3" xfId="9515" xr:uid="{00000000-0005-0000-0000-0000F1250000}"/>
    <cellStyle name="Migliaia 40 4 5" xfId="9516" xr:uid="{00000000-0005-0000-0000-0000F2250000}"/>
    <cellStyle name="Migliaia 40 4 5 2" xfId="9517" xr:uid="{00000000-0005-0000-0000-0000F3250000}"/>
    <cellStyle name="Migliaia 40 4 6" xfId="9518" xr:uid="{00000000-0005-0000-0000-0000F4250000}"/>
    <cellStyle name="Migliaia 40 4 7" xfId="9519" xr:uid="{00000000-0005-0000-0000-0000F5250000}"/>
    <cellStyle name="Migliaia 40 4 8" xfId="9520" xr:uid="{00000000-0005-0000-0000-0000F6250000}"/>
    <cellStyle name="Migliaia 40 4 9" xfId="9521" xr:uid="{00000000-0005-0000-0000-0000F7250000}"/>
    <cellStyle name="Migliaia 40 5" xfId="9522" xr:uid="{00000000-0005-0000-0000-0000F8250000}"/>
    <cellStyle name="Migliaia 40 5 2" xfId="9523" xr:uid="{00000000-0005-0000-0000-0000F9250000}"/>
    <cellStyle name="Migliaia 40 5 2 2" xfId="9524" xr:uid="{00000000-0005-0000-0000-0000FA250000}"/>
    <cellStyle name="Migliaia 40 5 2 2 2" xfId="9525" xr:uid="{00000000-0005-0000-0000-0000FB250000}"/>
    <cellStyle name="Migliaia 40 5 2 3" xfId="9526" xr:uid="{00000000-0005-0000-0000-0000FC250000}"/>
    <cellStyle name="Migliaia 40 5 3" xfId="9527" xr:uid="{00000000-0005-0000-0000-0000FD250000}"/>
    <cellStyle name="Migliaia 40 5 3 2" xfId="9528" xr:uid="{00000000-0005-0000-0000-0000FE250000}"/>
    <cellStyle name="Migliaia 40 5 4" xfId="9529" xr:uid="{00000000-0005-0000-0000-0000FF250000}"/>
    <cellStyle name="Migliaia 40 5 5" xfId="9530" xr:uid="{00000000-0005-0000-0000-000000260000}"/>
    <cellStyle name="Migliaia 40 5 6" xfId="9531" xr:uid="{00000000-0005-0000-0000-000001260000}"/>
    <cellStyle name="Migliaia 40 5 7" xfId="9532" xr:uid="{00000000-0005-0000-0000-000002260000}"/>
    <cellStyle name="Migliaia 40 5 8" xfId="18224" xr:uid="{00000000-0005-0000-0000-000003260000}"/>
    <cellStyle name="Migliaia 40 6" xfId="9533" xr:uid="{00000000-0005-0000-0000-000004260000}"/>
    <cellStyle name="Migliaia 40 6 2" xfId="9534" xr:uid="{00000000-0005-0000-0000-000005260000}"/>
    <cellStyle name="Migliaia 40 6 2 2" xfId="9535" xr:uid="{00000000-0005-0000-0000-000006260000}"/>
    <cellStyle name="Migliaia 40 6 3" xfId="9536" xr:uid="{00000000-0005-0000-0000-000007260000}"/>
    <cellStyle name="Migliaia 40 6 4" xfId="9537" xr:uid="{00000000-0005-0000-0000-000008260000}"/>
    <cellStyle name="Migliaia 40 6 5" xfId="9538" xr:uid="{00000000-0005-0000-0000-000009260000}"/>
    <cellStyle name="Migliaia 40 7" xfId="9539" xr:uid="{00000000-0005-0000-0000-00000A260000}"/>
    <cellStyle name="Migliaia 40 7 2" xfId="9540" xr:uid="{00000000-0005-0000-0000-00000B260000}"/>
    <cellStyle name="Migliaia 40 7 2 2" xfId="9541" xr:uid="{00000000-0005-0000-0000-00000C260000}"/>
    <cellStyle name="Migliaia 40 7 3" xfId="9542" xr:uid="{00000000-0005-0000-0000-00000D260000}"/>
    <cellStyle name="Migliaia 40 7 4" xfId="9543" xr:uid="{00000000-0005-0000-0000-00000E260000}"/>
    <cellStyle name="Migliaia 40 7 5" xfId="9544" xr:uid="{00000000-0005-0000-0000-00000F260000}"/>
    <cellStyle name="Migliaia 40 8" xfId="9545" xr:uid="{00000000-0005-0000-0000-000010260000}"/>
    <cellStyle name="Migliaia 40 8 2" xfId="9546" xr:uid="{00000000-0005-0000-0000-000011260000}"/>
    <cellStyle name="Migliaia 40 9" xfId="9547" xr:uid="{00000000-0005-0000-0000-000012260000}"/>
    <cellStyle name="Migliaia 40 9 2" xfId="9548" xr:uid="{00000000-0005-0000-0000-000013260000}"/>
    <cellStyle name="Migliaia 41" xfId="9549" xr:uid="{00000000-0005-0000-0000-000014260000}"/>
    <cellStyle name="Migliaia 41 10" xfId="9550" xr:uid="{00000000-0005-0000-0000-000015260000}"/>
    <cellStyle name="Migliaia 41 11" xfId="9551" xr:uid="{00000000-0005-0000-0000-000016260000}"/>
    <cellStyle name="Migliaia 41 12" xfId="9552" xr:uid="{00000000-0005-0000-0000-000017260000}"/>
    <cellStyle name="Migliaia 41 13" xfId="9553" xr:uid="{00000000-0005-0000-0000-000018260000}"/>
    <cellStyle name="Migliaia 41 14" xfId="9554" xr:uid="{00000000-0005-0000-0000-000019260000}"/>
    <cellStyle name="Migliaia 41 15" xfId="9555" xr:uid="{00000000-0005-0000-0000-00001A260000}"/>
    <cellStyle name="Migliaia 41 16" xfId="9556" xr:uid="{00000000-0005-0000-0000-00001B260000}"/>
    <cellStyle name="Migliaia 41 17" xfId="18225" xr:uid="{00000000-0005-0000-0000-00001C260000}"/>
    <cellStyle name="Migliaia 41 2" xfId="9557" xr:uid="{00000000-0005-0000-0000-00001D260000}"/>
    <cellStyle name="Migliaia 41 2 10" xfId="9558" xr:uid="{00000000-0005-0000-0000-00001E260000}"/>
    <cellStyle name="Migliaia 41 2 11" xfId="9559" xr:uid="{00000000-0005-0000-0000-00001F260000}"/>
    <cellStyle name="Migliaia 41 2 12" xfId="18226" xr:uid="{00000000-0005-0000-0000-000020260000}"/>
    <cellStyle name="Migliaia 41 2 2" xfId="9560" xr:uid="{00000000-0005-0000-0000-000021260000}"/>
    <cellStyle name="Migliaia 41 2 2 10" xfId="9561" xr:uid="{00000000-0005-0000-0000-000022260000}"/>
    <cellStyle name="Migliaia 41 2 2 2" xfId="9562" xr:uid="{00000000-0005-0000-0000-000023260000}"/>
    <cellStyle name="Migliaia 41 2 2 2 2" xfId="9563" xr:uid="{00000000-0005-0000-0000-000024260000}"/>
    <cellStyle name="Migliaia 41 2 2 2 2 2" xfId="9564" xr:uid="{00000000-0005-0000-0000-000025260000}"/>
    <cellStyle name="Migliaia 41 2 2 2 3" xfId="9565" xr:uid="{00000000-0005-0000-0000-000026260000}"/>
    <cellStyle name="Migliaia 41 2 2 3" xfId="9566" xr:uid="{00000000-0005-0000-0000-000027260000}"/>
    <cellStyle name="Migliaia 41 2 2 3 2" xfId="9567" xr:uid="{00000000-0005-0000-0000-000028260000}"/>
    <cellStyle name="Migliaia 41 2 2 4" xfId="9568" xr:uid="{00000000-0005-0000-0000-000029260000}"/>
    <cellStyle name="Migliaia 41 2 2 5" xfId="9569" xr:uid="{00000000-0005-0000-0000-00002A260000}"/>
    <cellStyle name="Migliaia 41 2 2 6" xfId="9570" xr:uid="{00000000-0005-0000-0000-00002B260000}"/>
    <cellStyle name="Migliaia 41 2 2 7" xfId="9571" xr:uid="{00000000-0005-0000-0000-00002C260000}"/>
    <cellStyle name="Migliaia 41 2 2 8" xfId="9572" xr:uid="{00000000-0005-0000-0000-00002D260000}"/>
    <cellStyle name="Migliaia 41 2 2 9" xfId="9573" xr:uid="{00000000-0005-0000-0000-00002E260000}"/>
    <cellStyle name="Migliaia 41 2 3" xfId="9574" xr:uid="{00000000-0005-0000-0000-00002F260000}"/>
    <cellStyle name="Migliaia 41 2 3 2" xfId="9575" xr:uid="{00000000-0005-0000-0000-000030260000}"/>
    <cellStyle name="Migliaia 41 2 3 2 2" xfId="9576" xr:uid="{00000000-0005-0000-0000-000031260000}"/>
    <cellStyle name="Migliaia 41 2 3 3" xfId="9577" xr:uid="{00000000-0005-0000-0000-000032260000}"/>
    <cellStyle name="Migliaia 41 2 3 4" xfId="9578" xr:uid="{00000000-0005-0000-0000-000033260000}"/>
    <cellStyle name="Migliaia 41 2 4" xfId="9579" xr:uid="{00000000-0005-0000-0000-000034260000}"/>
    <cellStyle name="Migliaia 41 2 4 2" xfId="9580" xr:uid="{00000000-0005-0000-0000-000035260000}"/>
    <cellStyle name="Migliaia 41 2 5" xfId="9581" xr:uid="{00000000-0005-0000-0000-000036260000}"/>
    <cellStyle name="Migliaia 41 2 6" xfId="9582" xr:uid="{00000000-0005-0000-0000-000037260000}"/>
    <cellStyle name="Migliaia 41 2 7" xfId="9583" xr:uid="{00000000-0005-0000-0000-000038260000}"/>
    <cellStyle name="Migliaia 41 2 8" xfId="9584" xr:uid="{00000000-0005-0000-0000-000039260000}"/>
    <cellStyle name="Migliaia 41 2 9" xfId="9585" xr:uid="{00000000-0005-0000-0000-00003A260000}"/>
    <cellStyle name="Migliaia 41 3" xfId="9586" xr:uid="{00000000-0005-0000-0000-00003B260000}"/>
    <cellStyle name="Migliaia 41 3 10" xfId="9587" xr:uid="{00000000-0005-0000-0000-00003C260000}"/>
    <cellStyle name="Migliaia 41 3 11" xfId="9588" xr:uid="{00000000-0005-0000-0000-00003D260000}"/>
    <cellStyle name="Migliaia 41 3 12" xfId="9589" xr:uid="{00000000-0005-0000-0000-00003E260000}"/>
    <cellStyle name="Migliaia 41 3 13" xfId="9590" xr:uid="{00000000-0005-0000-0000-00003F260000}"/>
    <cellStyle name="Migliaia 41 3 14" xfId="18227" xr:uid="{00000000-0005-0000-0000-000040260000}"/>
    <cellStyle name="Migliaia 41 3 2" xfId="9591" xr:uid="{00000000-0005-0000-0000-000041260000}"/>
    <cellStyle name="Migliaia 41 3 2 10" xfId="9592" xr:uid="{00000000-0005-0000-0000-000042260000}"/>
    <cellStyle name="Migliaia 41 3 2 11" xfId="18228" xr:uid="{00000000-0005-0000-0000-000043260000}"/>
    <cellStyle name="Migliaia 41 3 2 2" xfId="9593" xr:uid="{00000000-0005-0000-0000-000044260000}"/>
    <cellStyle name="Migliaia 41 3 2 2 2" xfId="9594" xr:uid="{00000000-0005-0000-0000-000045260000}"/>
    <cellStyle name="Migliaia 41 3 2 2 2 2" xfId="9595" xr:uid="{00000000-0005-0000-0000-000046260000}"/>
    <cellStyle name="Migliaia 41 3 2 2 3" xfId="9596" xr:uid="{00000000-0005-0000-0000-000047260000}"/>
    <cellStyle name="Migliaia 41 3 2 2 4" xfId="9597" xr:uid="{00000000-0005-0000-0000-000048260000}"/>
    <cellStyle name="Migliaia 41 3 2 3" xfId="9598" xr:uid="{00000000-0005-0000-0000-000049260000}"/>
    <cellStyle name="Migliaia 41 3 2 3 2" xfId="9599" xr:uid="{00000000-0005-0000-0000-00004A260000}"/>
    <cellStyle name="Migliaia 41 3 2 4" xfId="9600" xr:uid="{00000000-0005-0000-0000-00004B260000}"/>
    <cellStyle name="Migliaia 41 3 2 5" xfId="9601" xr:uid="{00000000-0005-0000-0000-00004C260000}"/>
    <cellStyle name="Migliaia 41 3 2 6" xfId="9602" xr:uid="{00000000-0005-0000-0000-00004D260000}"/>
    <cellStyle name="Migliaia 41 3 2 7" xfId="9603" xr:uid="{00000000-0005-0000-0000-00004E260000}"/>
    <cellStyle name="Migliaia 41 3 2 8" xfId="9604" xr:uid="{00000000-0005-0000-0000-00004F260000}"/>
    <cellStyle name="Migliaia 41 3 2 9" xfId="9605" xr:uid="{00000000-0005-0000-0000-000050260000}"/>
    <cellStyle name="Migliaia 41 3 3" xfId="9606" xr:uid="{00000000-0005-0000-0000-000051260000}"/>
    <cellStyle name="Migliaia 41 3 3 2" xfId="9607" xr:uid="{00000000-0005-0000-0000-000052260000}"/>
    <cellStyle name="Migliaia 41 3 3 2 2" xfId="9608" xr:uid="{00000000-0005-0000-0000-000053260000}"/>
    <cellStyle name="Migliaia 41 3 3 2 2 2" xfId="9609" xr:uid="{00000000-0005-0000-0000-000054260000}"/>
    <cellStyle name="Migliaia 41 3 3 2 2 2 2" xfId="9610" xr:uid="{00000000-0005-0000-0000-000055260000}"/>
    <cellStyle name="Migliaia 41 3 3 2 2 3" xfId="9611" xr:uid="{00000000-0005-0000-0000-000056260000}"/>
    <cellStyle name="Migliaia 41 3 3 2 3" xfId="9612" xr:uid="{00000000-0005-0000-0000-000057260000}"/>
    <cellStyle name="Migliaia 41 3 3 2 3 2" xfId="9613" xr:uid="{00000000-0005-0000-0000-000058260000}"/>
    <cellStyle name="Migliaia 41 3 3 2 4" xfId="9614" xr:uid="{00000000-0005-0000-0000-000059260000}"/>
    <cellStyle name="Migliaia 41 3 3 2 5" xfId="9615" xr:uid="{00000000-0005-0000-0000-00005A260000}"/>
    <cellStyle name="Migliaia 41 3 3 2 6" xfId="9616" xr:uid="{00000000-0005-0000-0000-00005B260000}"/>
    <cellStyle name="Migliaia 41 3 3 3" xfId="9617" xr:uid="{00000000-0005-0000-0000-00005C260000}"/>
    <cellStyle name="Migliaia 41 3 3 3 2" xfId="9618" xr:uid="{00000000-0005-0000-0000-00005D260000}"/>
    <cellStyle name="Migliaia 41 3 3 3 2 2" xfId="9619" xr:uid="{00000000-0005-0000-0000-00005E260000}"/>
    <cellStyle name="Migliaia 41 3 3 3 3" xfId="9620" xr:uid="{00000000-0005-0000-0000-00005F260000}"/>
    <cellStyle name="Migliaia 41 3 3 4" xfId="9621" xr:uid="{00000000-0005-0000-0000-000060260000}"/>
    <cellStyle name="Migliaia 41 3 3 4 2" xfId="9622" xr:uid="{00000000-0005-0000-0000-000061260000}"/>
    <cellStyle name="Migliaia 41 3 3 5" xfId="9623" xr:uid="{00000000-0005-0000-0000-000062260000}"/>
    <cellStyle name="Migliaia 41 3 3 6" xfId="9624" xr:uid="{00000000-0005-0000-0000-000063260000}"/>
    <cellStyle name="Migliaia 41 3 3 7" xfId="9625" xr:uid="{00000000-0005-0000-0000-000064260000}"/>
    <cellStyle name="Migliaia 41 3 3 8" xfId="9626" xr:uid="{00000000-0005-0000-0000-000065260000}"/>
    <cellStyle name="Migliaia 41 3 4" xfId="9627" xr:uid="{00000000-0005-0000-0000-000066260000}"/>
    <cellStyle name="Migliaia 41 3 4 2" xfId="9628" xr:uid="{00000000-0005-0000-0000-000067260000}"/>
    <cellStyle name="Migliaia 41 3 4 2 2" xfId="9629" xr:uid="{00000000-0005-0000-0000-000068260000}"/>
    <cellStyle name="Migliaia 41 3 4 2 2 2" xfId="9630" xr:uid="{00000000-0005-0000-0000-000069260000}"/>
    <cellStyle name="Migliaia 41 3 4 2 3" xfId="9631" xr:uid="{00000000-0005-0000-0000-00006A260000}"/>
    <cellStyle name="Migliaia 41 3 4 3" xfId="9632" xr:uid="{00000000-0005-0000-0000-00006B260000}"/>
    <cellStyle name="Migliaia 41 3 4 3 2" xfId="9633" xr:uid="{00000000-0005-0000-0000-00006C260000}"/>
    <cellStyle name="Migliaia 41 3 4 4" xfId="9634" xr:uid="{00000000-0005-0000-0000-00006D260000}"/>
    <cellStyle name="Migliaia 41 3 4 5" xfId="9635" xr:uid="{00000000-0005-0000-0000-00006E260000}"/>
    <cellStyle name="Migliaia 41 3 4 6" xfId="9636" xr:uid="{00000000-0005-0000-0000-00006F260000}"/>
    <cellStyle name="Migliaia 41 3 5" xfId="9637" xr:uid="{00000000-0005-0000-0000-000070260000}"/>
    <cellStyle name="Migliaia 41 3 5 2" xfId="9638" xr:uid="{00000000-0005-0000-0000-000071260000}"/>
    <cellStyle name="Migliaia 41 3 5 2 2" xfId="9639" xr:uid="{00000000-0005-0000-0000-000072260000}"/>
    <cellStyle name="Migliaia 41 3 5 3" xfId="9640" xr:uid="{00000000-0005-0000-0000-000073260000}"/>
    <cellStyle name="Migliaia 41 3 6" xfId="9641" xr:uid="{00000000-0005-0000-0000-000074260000}"/>
    <cellStyle name="Migliaia 41 3 6 2" xfId="9642" xr:uid="{00000000-0005-0000-0000-000075260000}"/>
    <cellStyle name="Migliaia 41 3 7" xfId="9643" xr:uid="{00000000-0005-0000-0000-000076260000}"/>
    <cellStyle name="Migliaia 41 3 8" xfId="9644" xr:uid="{00000000-0005-0000-0000-000077260000}"/>
    <cellStyle name="Migliaia 41 3 9" xfId="9645" xr:uid="{00000000-0005-0000-0000-000078260000}"/>
    <cellStyle name="Migliaia 41 4" xfId="9646" xr:uid="{00000000-0005-0000-0000-000079260000}"/>
    <cellStyle name="Migliaia 41 4 10" xfId="18229" xr:uid="{00000000-0005-0000-0000-00007A260000}"/>
    <cellStyle name="Migliaia 41 4 2" xfId="9647" xr:uid="{00000000-0005-0000-0000-00007B260000}"/>
    <cellStyle name="Migliaia 41 4 2 2" xfId="9648" xr:uid="{00000000-0005-0000-0000-00007C260000}"/>
    <cellStyle name="Migliaia 41 4 2 2 2" xfId="9649" xr:uid="{00000000-0005-0000-0000-00007D260000}"/>
    <cellStyle name="Migliaia 41 4 2 2 2 2" xfId="9650" xr:uid="{00000000-0005-0000-0000-00007E260000}"/>
    <cellStyle name="Migliaia 41 4 2 2 2 2 2" xfId="9651" xr:uid="{00000000-0005-0000-0000-00007F260000}"/>
    <cellStyle name="Migliaia 41 4 2 2 2 3" xfId="9652" xr:uid="{00000000-0005-0000-0000-000080260000}"/>
    <cellStyle name="Migliaia 41 4 2 2 3" xfId="9653" xr:uid="{00000000-0005-0000-0000-000081260000}"/>
    <cellStyle name="Migliaia 41 4 2 2 3 2" xfId="9654" xr:uid="{00000000-0005-0000-0000-000082260000}"/>
    <cellStyle name="Migliaia 41 4 2 2 4" xfId="9655" xr:uid="{00000000-0005-0000-0000-000083260000}"/>
    <cellStyle name="Migliaia 41 4 2 2 5" xfId="9656" xr:uid="{00000000-0005-0000-0000-000084260000}"/>
    <cellStyle name="Migliaia 41 4 2 2 6" xfId="9657" xr:uid="{00000000-0005-0000-0000-000085260000}"/>
    <cellStyle name="Migliaia 41 4 2 3" xfId="9658" xr:uid="{00000000-0005-0000-0000-000086260000}"/>
    <cellStyle name="Migliaia 41 4 2 3 2" xfId="9659" xr:uid="{00000000-0005-0000-0000-000087260000}"/>
    <cellStyle name="Migliaia 41 4 2 3 2 2" xfId="9660" xr:uid="{00000000-0005-0000-0000-000088260000}"/>
    <cellStyle name="Migliaia 41 4 2 3 3" xfId="9661" xr:uid="{00000000-0005-0000-0000-000089260000}"/>
    <cellStyle name="Migliaia 41 4 2 4" xfId="9662" xr:uid="{00000000-0005-0000-0000-00008A260000}"/>
    <cellStyle name="Migliaia 41 4 2 4 2" xfId="9663" xr:uid="{00000000-0005-0000-0000-00008B260000}"/>
    <cellStyle name="Migliaia 41 4 2 5" xfId="9664" xr:uid="{00000000-0005-0000-0000-00008C260000}"/>
    <cellStyle name="Migliaia 41 4 2 6" xfId="9665" xr:uid="{00000000-0005-0000-0000-00008D260000}"/>
    <cellStyle name="Migliaia 41 4 2 7" xfId="9666" xr:uid="{00000000-0005-0000-0000-00008E260000}"/>
    <cellStyle name="Migliaia 41 4 3" xfId="9667" xr:uid="{00000000-0005-0000-0000-00008F260000}"/>
    <cellStyle name="Migliaia 41 4 3 2" xfId="9668" xr:uid="{00000000-0005-0000-0000-000090260000}"/>
    <cellStyle name="Migliaia 41 4 3 2 2" xfId="9669" xr:uid="{00000000-0005-0000-0000-000091260000}"/>
    <cellStyle name="Migliaia 41 4 3 2 2 2" xfId="9670" xr:uid="{00000000-0005-0000-0000-000092260000}"/>
    <cellStyle name="Migliaia 41 4 3 2 3" xfId="9671" xr:uid="{00000000-0005-0000-0000-000093260000}"/>
    <cellStyle name="Migliaia 41 4 3 3" xfId="9672" xr:uid="{00000000-0005-0000-0000-000094260000}"/>
    <cellStyle name="Migliaia 41 4 3 3 2" xfId="9673" xr:uid="{00000000-0005-0000-0000-000095260000}"/>
    <cellStyle name="Migliaia 41 4 3 4" xfId="9674" xr:uid="{00000000-0005-0000-0000-000096260000}"/>
    <cellStyle name="Migliaia 41 4 3 5" xfId="9675" xr:uid="{00000000-0005-0000-0000-000097260000}"/>
    <cellStyle name="Migliaia 41 4 3 6" xfId="9676" xr:uid="{00000000-0005-0000-0000-000098260000}"/>
    <cellStyle name="Migliaia 41 4 4" xfId="9677" xr:uid="{00000000-0005-0000-0000-000099260000}"/>
    <cellStyle name="Migliaia 41 4 4 2" xfId="9678" xr:uid="{00000000-0005-0000-0000-00009A260000}"/>
    <cellStyle name="Migliaia 41 4 4 2 2" xfId="9679" xr:uid="{00000000-0005-0000-0000-00009B260000}"/>
    <cellStyle name="Migliaia 41 4 4 3" xfId="9680" xr:uid="{00000000-0005-0000-0000-00009C260000}"/>
    <cellStyle name="Migliaia 41 4 5" xfId="9681" xr:uid="{00000000-0005-0000-0000-00009D260000}"/>
    <cellStyle name="Migliaia 41 4 5 2" xfId="9682" xr:uid="{00000000-0005-0000-0000-00009E260000}"/>
    <cellStyle name="Migliaia 41 4 6" xfId="9683" xr:uid="{00000000-0005-0000-0000-00009F260000}"/>
    <cellStyle name="Migliaia 41 4 7" xfId="9684" xr:uid="{00000000-0005-0000-0000-0000A0260000}"/>
    <cellStyle name="Migliaia 41 4 8" xfId="9685" xr:uid="{00000000-0005-0000-0000-0000A1260000}"/>
    <cellStyle name="Migliaia 41 4 9" xfId="9686" xr:uid="{00000000-0005-0000-0000-0000A2260000}"/>
    <cellStyle name="Migliaia 41 5" xfId="9687" xr:uid="{00000000-0005-0000-0000-0000A3260000}"/>
    <cellStyle name="Migliaia 41 5 2" xfId="9688" xr:uid="{00000000-0005-0000-0000-0000A4260000}"/>
    <cellStyle name="Migliaia 41 5 2 2" xfId="9689" xr:uid="{00000000-0005-0000-0000-0000A5260000}"/>
    <cellStyle name="Migliaia 41 5 2 2 2" xfId="9690" xr:uid="{00000000-0005-0000-0000-0000A6260000}"/>
    <cellStyle name="Migliaia 41 5 2 3" xfId="9691" xr:uid="{00000000-0005-0000-0000-0000A7260000}"/>
    <cellStyle name="Migliaia 41 5 3" xfId="9692" xr:uid="{00000000-0005-0000-0000-0000A8260000}"/>
    <cellStyle name="Migliaia 41 5 3 2" xfId="9693" xr:uid="{00000000-0005-0000-0000-0000A9260000}"/>
    <cellStyle name="Migliaia 41 5 4" xfId="9694" xr:uid="{00000000-0005-0000-0000-0000AA260000}"/>
    <cellStyle name="Migliaia 41 5 5" xfId="9695" xr:uid="{00000000-0005-0000-0000-0000AB260000}"/>
    <cellStyle name="Migliaia 41 5 6" xfId="9696" xr:uid="{00000000-0005-0000-0000-0000AC260000}"/>
    <cellStyle name="Migliaia 41 5 7" xfId="9697" xr:uid="{00000000-0005-0000-0000-0000AD260000}"/>
    <cellStyle name="Migliaia 41 5 8" xfId="18230" xr:uid="{00000000-0005-0000-0000-0000AE260000}"/>
    <cellStyle name="Migliaia 41 6" xfId="9698" xr:uid="{00000000-0005-0000-0000-0000AF260000}"/>
    <cellStyle name="Migliaia 41 6 2" xfId="9699" xr:uid="{00000000-0005-0000-0000-0000B0260000}"/>
    <cellStyle name="Migliaia 41 6 2 2" xfId="9700" xr:uid="{00000000-0005-0000-0000-0000B1260000}"/>
    <cellStyle name="Migliaia 41 6 3" xfId="9701" xr:uid="{00000000-0005-0000-0000-0000B2260000}"/>
    <cellStyle name="Migliaia 41 6 4" xfId="9702" xr:uid="{00000000-0005-0000-0000-0000B3260000}"/>
    <cellStyle name="Migliaia 41 6 5" xfId="9703" xr:uid="{00000000-0005-0000-0000-0000B4260000}"/>
    <cellStyle name="Migliaia 41 7" xfId="9704" xr:uid="{00000000-0005-0000-0000-0000B5260000}"/>
    <cellStyle name="Migliaia 41 7 2" xfId="9705" xr:uid="{00000000-0005-0000-0000-0000B6260000}"/>
    <cellStyle name="Migliaia 41 7 2 2" xfId="9706" xr:uid="{00000000-0005-0000-0000-0000B7260000}"/>
    <cellStyle name="Migliaia 41 7 3" xfId="9707" xr:uid="{00000000-0005-0000-0000-0000B8260000}"/>
    <cellStyle name="Migliaia 41 7 4" xfId="9708" xr:uid="{00000000-0005-0000-0000-0000B9260000}"/>
    <cellStyle name="Migliaia 41 7 5" xfId="9709" xr:uid="{00000000-0005-0000-0000-0000BA260000}"/>
    <cellStyle name="Migliaia 41 8" xfId="9710" xr:uid="{00000000-0005-0000-0000-0000BB260000}"/>
    <cellStyle name="Migliaia 41 8 2" xfId="9711" xr:uid="{00000000-0005-0000-0000-0000BC260000}"/>
    <cellStyle name="Migliaia 41 9" xfId="9712" xr:uid="{00000000-0005-0000-0000-0000BD260000}"/>
    <cellStyle name="Migliaia 41 9 2" xfId="9713" xr:uid="{00000000-0005-0000-0000-0000BE260000}"/>
    <cellStyle name="Migliaia 42" xfId="9714" xr:uid="{00000000-0005-0000-0000-0000BF260000}"/>
    <cellStyle name="Migliaia 42 10" xfId="9715" xr:uid="{00000000-0005-0000-0000-0000C0260000}"/>
    <cellStyle name="Migliaia 42 11" xfId="9716" xr:uid="{00000000-0005-0000-0000-0000C1260000}"/>
    <cellStyle name="Migliaia 42 12" xfId="9717" xr:uid="{00000000-0005-0000-0000-0000C2260000}"/>
    <cellStyle name="Migliaia 42 13" xfId="9718" xr:uid="{00000000-0005-0000-0000-0000C3260000}"/>
    <cellStyle name="Migliaia 42 14" xfId="9719" xr:uid="{00000000-0005-0000-0000-0000C4260000}"/>
    <cellStyle name="Migliaia 42 15" xfId="9720" xr:uid="{00000000-0005-0000-0000-0000C5260000}"/>
    <cellStyle name="Migliaia 42 16" xfId="9721" xr:uid="{00000000-0005-0000-0000-0000C6260000}"/>
    <cellStyle name="Migliaia 42 17" xfId="18231" xr:uid="{00000000-0005-0000-0000-0000C7260000}"/>
    <cellStyle name="Migliaia 42 2" xfId="9722" xr:uid="{00000000-0005-0000-0000-0000C8260000}"/>
    <cellStyle name="Migliaia 42 2 10" xfId="9723" xr:uid="{00000000-0005-0000-0000-0000C9260000}"/>
    <cellStyle name="Migliaia 42 2 11" xfId="9724" xr:uid="{00000000-0005-0000-0000-0000CA260000}"/>
    <cellStyle name="Migliaia 42 2 12" xfId="18232" xr:uid="{00000000-0005-0000-0000-0000CB260000}"/>
    <cellStyle name="Migliaia 42 2 2" xfId="9725" xr:uid="{00000000-0005-0000-0000-0000CC260000}"/>
    <cellStyle name="Migliaia 42 2 2 10" xfId="9726" xr:uid="{00000000-0005-0000-0000-0000CD260000}"/>
    <cellStyle name="Migliaia 42 2 2 2" xfId="9727" xr:uid="{00000000-0005-0000-0000-0000CE260000}"/>
    <cellStyle name="Migliaia 42 2 2 2 2" xfId="9728" xr:uid="{00000000-0005-0000-0000-0000CF260000}"/>
    <cellStyle name="Migliaia 42 2 2 2 2 2" xfId="9729" xr:uid="{00000000-0005-0000-0000-0000D0260000}"/>
    <cellStyle name="Migliaia 42 2 2 2 3" xfId="9730" xr:uid="{00000000-0005-0000-0000-0000D1260000}"/>
    <cellStyle name="Migliaia 42 2 2 3" xfId="9731" xr:uid="{00000000-0005-0000-0000-0000D2260000}"/>
    <cellStyle name="Migliaia 42 2 2 3 2" xfId="9732" xr:uid="{00000000-0005-0000-0000-0000D3260000}"/>
    <cellStyle name="Migliaia 42 2 2 4" xfId="9733" xr:uid="{00000000-0005-0000-0000-0000D4260000}"/>
    <cellStyle name="Migliaia 42 2 2 5" xfId="9734" xr:uid="{00000000-0005-0000-0000-0000D5260000}"/>
    <cellStyle name="Migliaia 42 2 2 6" xfId="9735" xr:uid="{00000000-0005-0000-0000-0000D6260000}"/>
    <cellStyle name="Migliaia 42 2 2 7" xfId="9736" xr:uid="{00000000-0005-0000-0000-0000D7260000}"/>
    <cellStyle name="Migliaia 42 2 2 8" xfId="9737" xr:uid="{00000000-0005-0000-0000-0000D8260000}"/>
    <cellStyle name="Migliaia 42 2 2 9" xfId="9738" xr:uid="{00000000-0005-0000-0000-0000D9260000}"/>
    <cellStyle name="Migliaia 42 2 3" xfId="9739" xr:uid="{00000000-0005-0000-0000-0000DA260000}"/>
    <cellStyle name="Migliaia 42 2 3 2" xfId="9740" xr:uid="{00000000-0005-0000-0000-0000DB260000}"/>
    <cellStyle name="Migliaia 42 2 3 2 2" xfId="9741" xr:uid="{00000000-0005-0000-0000-0000DC260000}"/>
    <cellStyle name="Migliaia 42 2 3 3" xfId="9742" xr:uid="{00000000-0005-0000-0000-0000DD260000}"/>
    <cellStyle name="Migliaia 42 2 3 4" xfId="9743" xr:uid="{00000000-0005-0000-0000-0000DE260000}"/>
    <cellStyle name="Migliaia 42 2 4" xfId="9744" xr:uid="{00000000-0005-0000-0000-0000DF260000}"/>
    <cellStyle name="Migliaia 42 2 4 2" xfId="9745" xr:uid="{00000000-0005-0000-0000-0000E0260000}"/>
    <cellStyle name="Migliaia 42 2 5" xfId="9746" xr:uid="{00000000-0005-0000-0000-0000E1260000}"/>
    <cellStyle name="Migliaia 42 2 6" xfId="9747" xr:uid="{00000000-0005-0000-0000-0000E2260000}"/>
    <cellStyle name="Migliaia 42 2 7" xfId="9748" xr:uid="{00000000-0005-0000-0000-0000E3260000}"/>
    <cellStyle name="Migliaia 42 2 8" xfId="9749" xr:uid="{00000000-0005-0000-0000-0000E4260000}"/>
    <cellStyle name="Migliaia 42 2 9" xfId="9750" xr:uid="{00000000-0005-0000-0000-0000E5260000}"/>
    <cellStyle name="Migliaia 42 3" xfId="9751" xr:uid="{00000000-0005-0000-0000-0000E6260000}"/>
    <cellStyle name="Migliaia 42 3 10" xfId="9752" xr:uid="{00000000-0005-0000-0000-0000E7260000}"/>
    <cellStyle name="Migliaia 42 3 11" xfId="9753" xr:uid="{00000000-0005-0000-0000-0000E8260000}"/>
    <cellStyle name="Migliaia 42 3 12" xfId="9754" xr:uid="{00000000-0005-0000-0000-0000E9260000}"/>
    <cellStyle name="Migliaia 42 3 13" xfId="9755" xr:uid="{00000000-0005-0000-0000-0000EA260000}"/>
    <cellStyle name="Migliaia 42 3 14" xfId="18233" xr:uid="{00000000-0005-0000-0000-0000EB260000}"/>
    <cellStyle name="Migliaia 42 3 2" xfId="9756" xr:uid="{00000000-0005-0000-0000-0000EC260000}"/>
    <cellStyle name="Migliaia 42 3 2 10" xfId="9757" xr:uid="{00000000-0005-0000-0000-0000ED260000}"/>
    <cellStyle name="Migliaia 42 3 2 11" xfId="18234" xr:uid="{00000000-0005-0000-0000-0000EE260000}"/>
    <cellStyle name="Migliaia 42 3 2 2" xfId="9758" xr:uid="{00000000-0005-0000-0000-0000EF260000}"/>
    <cellStyle name="Migliaia 42 3 2 2 2" xfId="9759" xr:uid="{00000000-0005-0000-0000-0000F0260000}"/>
    <cellStyle name="Migliaia 42 3 2 2 2 2" xfId="9760" xr:uid="{00000000-0005-0000-0000-0000F1260000}"/>
    <cellStyle name="Migliaia 42 3 2 2 3" xfId="9761" xr:uid="{00000000-0005-0000-0000-0000F2260000}"/>
    <cellStyle name="Migliaia 42 3 2 2 4" xfId="9762" xr:uid="{00000000-0005-0000-0000-0000F3260000}"/>
    <cellStyle name="Migliaia 42 3 2 3" xfId="9763" xr:uid="{00000000-0005-0000-0000-0000F4260000}"/>
    <cellStyle name="Migliaia 42 3 2 3 2" xfId="9764" xr:uid="{00000000-0005-0000-0000-0000F5260000}"/>
    <cellStyle name="Migliaia 42 3 2 4" xfId="9765" xr:uid="{00000000-0005-0000-0000-0000F6260000}"/>
    <cellStyle name="Migliaia 42 3 2 5" xfId="9766" xr:uid="{00000000-0005-0000-0000-0000F7260000}"/>
    <cellStyle name="Migliaia 42 3 2 6" xfId="9767" xr:uid="{00000000-0005-0000-0000-0000F8260000}"/>
    <cellStyle name="Migliaia 42 3 2 7" xfId="9768" xr:uid="{00000000-0005-0000-0000-0000F9260000}"/>
    <cellStyle name="Migliaia 42 3 2 8" xfId="9769" xr:uid="{00000000-0005-0000-0000-0000FA260000}"/>
    <cellStyle name="Migliaia 42 3 2 9" xfId="9770" xr:uid="{00000000-0005-0000-0000-0000FB260000}"/>
    <cellStyle name="Migliaia 42 3 3" xfId="9771" xr:uid="{00000000-0005-0000-0000-0000FC260000}"/>
    <cellStyle name="Migliaia 42 3 3 2" xfId="9772" xr:uid="{00000000-0005-0000-0000-0000FD260000}"/>
    <cellStyle name="Migliaia 42 3 3 2 2" xfId="9773" xr:uid="{00000000-0005-0000-0000-0000FE260000}"/>
    <cellStyle name="Migliaia 42 3 3 2 2 2" xfId="9774" xr:uid="{00000000-0005-0000-0000-0000FF260000}"/>
    <cellStyle name="Migliaia 42 3 3 2 2 2 2" xfId="9775" xr:uid="{00000000-0005-0000-0000-000000270000}"/>
    <cellStyle name="Migliaia 42 3 3 2 2 3" xfId="9776" xr:uid="{00000000-0005-0000-0000-000001270000}"/>
    <cellStyle name="Migliaia 42 3 3 2 3" xfId="9777" xr:uid="{00000000-0005-0000-0000-000002270000}"/>
    <cellStyle name="Migliaia 42 3 3 2 3 2" xfId="9778" xr:uid="{00000000-0005-0000-0000-000003270000}"/>
    <cellStyle name="Migliaia 42 3 3 2 4" xfId="9779" xr:uid="{00000000-0005-0000-0000-000004270000}"/>
    <cellStyle name="Migliaia 42 3 3 2 5" xfId="9780" xr:uid="{00000000-0005-0000-0000-000005270000}"/>
    <cellStyle name="Migliaia 42 3 3 2 6" xfId="9781" xr:uid="{00000000-0005-0000-0000-000006270000}"/>
    <cellStyle name="Migliaia 42 3 3 3" xfId="9782" xr:uid="{00000000-0005-0000-0000-000007270000}"/>
    <cellStyle name="Migliaia 42 3 3 3 2" xfId="9783" xr:uid="{00000000-0005-0000-0000-000008270000}"/>
    <cellStyle name="Migliaia 42 3 3 3 2 2" xfId="9784" xr:uid="{00000000-0005-0000-0000-000009270000}"/>
    <cellStyle name="Migliaia 42 3 3 3 3" xfId="9785" xr:uid="{00000000-0005-0000-0000-00000A270000}"/>
    <cellStyle name="Migliaia 42 3 3 4" xfId="9786" xr:uid="{00000000-0005-0000-0000-00000B270000}"/>
    <cellStyle name="Migliaia 42 3 3 4 2" xfId="9787" xr:uid="{00000000-0005-0000-0000-00000C270000}"/>
    <cellStyle name="Migliaia 42 3 3 5" xfId="9788" xr:uid="{00000000-0005-0000-0000-00000D270000}"/>
    <cellStyle name="Migliaia 42 3 3 6" xfId="9789" xr:uid="{00000000-0005-0000-0000-00000E270000}"/>
    <cellStyle name="Migliaia 42 3 3 7" xfId="9790" xr:uid="{00000000-0005-0000-0000-00000F270000}"/>
    <cellStyle name="Migliaia 42 3 3 8" xfId="9791" xr:uid="{00000000-0005-0000-0000-000010270000}"/>
    <cellStyle name="Migliaia 42 3 4" xfId="9792" xr:uid="{00000000-0005-0000-0000-000011270000}"/>
    <cellStyle name="Migliaia 42 3 4 2" xfId="9793" xr:uid="{00000000-0005-0000-0000-000012270000}"/>
    <cellStyle name="Migliaia 42 3 4 2 2" xfId="9794" xr:uid="{00000000-0005-0000-0000-000013270000}"/>
    <cellStyle name="Migliaia 42 3 4 2 2 2" xfId="9795" xr:uid="{00000000-0005-0000-0000-000014270000}"/>
    <cellStyle name="Migliaia 42 3 4 2 3" xfId="9796" xr:uid="{00000000-0005-0000-0000-000015270000}"/>
    <cellStyle name="Migliaia 42 3 4 3" xfId="9797" xr:uid="{00000000-0005-0000-0000-000016270000}"/>
    <cellStyle name="Migliaia 42 3 4 3 2" xfId="9798" xr:uid="{00000000-0005-0000-0000-000017270000}"/>
    <cellStyle name="Migliaia 42 3 4 4" xfId="9799" xr:uid="{00000000-0005-0000-0000-000018270000}"/>
    <cellStyle name="Migliaia 42 3 4 5" xfId="9800" xr:uid="{00000000-0005-0000-0000-000019270000}"/>
    <cellStyle name="Migliaia 42 3 4 6" xfId="9801" xr:uid="{00000000-0005-0000-0000-00001A270000}"/>
    <cellStyle name="Migliaia 42 3 5" xfId="9802" xr:uid="{00000000-0005-0000-0000-00001B270000}"/>
    <cellStyle name="Migliaia 42 3 5 2" xfId="9803" xr:uid="{00000000-0005-0000-0000-00001C270000}"/>
    <cellStyle name="Migliaia 42 3 5 2 2" xfId="9804" xr:uid="{00000000-0005-0000-0000-00001D270000}"/>
    <cellStyle name="Migliaia 42 3 5 3" xfId="9805" xr:uid="{00000000-0005-0000-0000-00001E270000}"/>
    <cellStyle name="Migliaia 42 3 6" xfId="9806" xr:uid="{00000000-0005-0000-0000-00001F270000}"/>
    <cellStyle name="Migliaia 42 3 6 2" xfId="9807" xr:uid="{00000000-0005-0000-0000-000020270000}"/>
    <cellStyle name="Migliaia 42 3 7" xfId="9808" xr:uid="{00000000-0005-0000-0000-000021270000}"/>
    <cellStyle name="Migliaia 42 3 8" xfId="9809" xr:uid="{00000000-0005-0000-0000-000022270000}"/>
    <cellStyle name="Migliaia 42 3 9" xfId="9810" xr:uid="{00000000-0005-0000-0000-000023270000}"/>
    <cellStyle name="Migliaia 42 4" xfId="9811" xr:uid="{00000000-0005-0000-0000-000024270000}"/>
    <cellStyle name="Migliaia 42 4 10" xfId="18235" xr:uid="{00000000-0005-0000-0000-000025270000}"/>
    <cellStyle name="Migliaia 42 4 2" xfId="9812" xr:uid="{00000000-0005-0000-0000-000026270000}"/>
    <cellStyle name="Migliaia 42 4 2 2" xfId="9813" xr:uid="{00000000-0005-0000-0000-000027270000}"/>
    <cellStyle name="Migliaia 42 4 2 2 2" xfId="9814" xr:uid="{00000000-0005-0000-0000-000028270000}"/>
    <cellStyle name="Migliaia 42 4 2 2 2 2" xfId="9815" xr:uid="{00000000-0005-0000-0000-000029270000}"/>
    <cellStyle name="Migliaia 42 4 2 2 2 2 2" xfId="9816" xr:uid="{00000000-0005-0000-0000-00002A270000}"/>
    <cellStyle name="Migliaia 42 4 2 2 2 3" xfId="9817" xr:uid="{00000000-0005-0000-0000-00002B270000}"/>
    <cellStyle name="Migliaia 42 4 2 2 3" xfId="9818" xr:uid="{00000000-0005-0000-0000-00002C270000}"/>
    <cellStyle name="Migliaia 42 4 2 2 3 2" xfId="9819" xr:uid="{00000000-0005-0000-0000-00002D270000}"/>
    <cellStyle name="Migliaia 42 4 2 2 4" xfId="9820" xr:uid="{00000000-0005-0000-0000-00002E270000}"/>
    <cellStyle name="Migliaia 42 4 2 2 5" xfId="9821" xr:uid="{00000000-0005-0000-0000-00002F270000}"/>
    <cellStyle name="Migliaia 42 4 2 2 6" xfId="9822" xr:uid="{00000000-0005-0000-0000-000030270000}"/>
    <cellStyle name="Migliaia 42 4 2 3" xfId="9823" xr:uid="{00000000-0005-0000-0000-000031270000}"/>
    <cellStyle name="Migliaia 42 4 2 3 2" xfId="9824" xr:uid="{00000000-0005-0000-0000-000032270000}"/>
    <cellStyle name="Migliaia 42 4 2 3 2 2" xfId="9825" xr:uid="{00000000-0005-0000-0000-000033270000}"/>
    <cellStyle name="Migliaia 42 4 2 3 3" xfId="9826" xr:uid="{00000000-0005-0000-0000-000034270000}"/>
    <cellStyle name="Migliaia 42 4 2 4" xfId="9827" xr:uid="{00000000-0005-0000-0000-000035270000}"/>
    <cellStyle name="Migliaia 42 4 2 4 2" xfId="9828" xr:uid="{00000000-0005-0000-0000-000036270000}"/>
    <cellStyle name="Migliaia 42 4 2 5" xfId="9829" xr:uid="{00000000-0005-0000-0000-000037270000}"/>
    <cellStyle name="Migliaia 42 4 2 6" xfId="9830" xr:uid="{00000000-0005-0000-0000-000038270000}"/>
    <cellStyle name="Migliaia 42 4 2 7" xfId="9831" xr:uid="{00000000-0005-0000-0000-000039270000}"/>
    <cellStyle name="Migliaia 42 4 3" xfId="9832" xr:uid="{00000000-0005-0000-0000-00003A270000}"/>
    <cellStyle name="Migliaia 42 4 3 2" xfId="9833" xr:uid="{00000000-0005-0000-0000-00003B270000}"/>
    <cellStyle name="Migliaia 42 4 3 2 2" xfId="9834" xr:uid="{00000000-0005-0000-0000-00003C270000}"/>
    <cellStyle name="Migliaia 42 4 3 2 2 2" xfId="9835" xr:uid="{00000000-0005-0000-0000-00003D270000}"/>
    <cellStyle name="Migliaia 42 4 3 2 3" xfId="9836" xr:uid="{00000000-0005-0000-0000-00003E270000}"/>
    <cellStyle name="Migliaia 42 4 3 3" xfId="9837" xr:uid="{00000000-0005-0000-0000-00003F270000}"/>
    <cellStyle name="Migliaia 42 4 3 3 2" xfId="9838" xr:uid="{00000000-0005-0000-0000-000040270000}"/>
    <cellStyle name="Migliaia 42 4 3 4" xfId="9839" xr:uid="{00000000-0005-0000-0000-000041270000}"/>
    <cellStyle name="Migliaia 42 4 3 5" xfId="9840" xr:uid="{00000000-0005-0000-0000-000042270000}"/>
    <cellStyle name="Migliaia 42 4 3 6" xfId="9841" xr:uid="{00000000-0005-0000-0000-000043270000}"/>
    <cellStyle name="Migliaia 42 4 4" xfId="9842" xr:uid="{00000000-0005-0000-0000-000044270000}"/>
    <cellStyle name="Migliaia 42 4 4 2" xfId="9843" xr:uid="{00000000-0005-0000-0000-000045270000}"/>
    <cellStyle name="Migliaia 42 4 4 2 2" xfId="9844" xr:uid="{00000000-0005-0000-0000-000046270000}"/>
    <cellStyle name="Migliaia 42 4 4 3" xfId="9845" xr:uid="{00000000-0005-0000-0000-000047270000}"/>
    <cellStyle name="Migliaia 42 4 5" xfId="9846" xr:uid="{00000000-0005-0000-0000-000048270000}"/>
    <cellStyle name="Migliaia 42 4 5 2" xfId="9847" xr:uid="{00000000-0005-0000-0000-000049270000}"/>
    <cellStyle name="Migliaia 42 4 6" xfId="9848" xr:uid="{00000000-0005-0000-0000-00004A270000}"/>
    <cellStyle name="Migliaia 42 4 7" xfId="9849" xr:uid="{00000000-0005-0000-0000-00004B270000}"/>
    <cellStyle name="Migliaia 42 4 8" xfId="9850" xr:uid="{00000000-0005-0000-0000-00004C270000}"/>
    <cellStyle name="Migliaia 42 4 9" xfId="9851" xr:uid="{00000000-0005-0000-0000-00004D270000}"/>
    <cellStyle name="Migliaia 42 5" xfId="9852" xr:uid="{00000000-0005-0000-0000-00004E270000}"/>
    <cellStyle name="Migliaia 42 5 2" xfId="9853" xr:uid="{00000000-0005-0000-0000-00004F270000}"/>
    <cellStyle name="Migliaia 42 5 2 2" xfId="9854" xr:uid="{00000000-0005-0000-0000-000050270000}"/>
    <cellStyle name="Migliaia 42 5 2 2 2" xfId="9855" xr:uid="{00000000-0005-0000-0000-000051270000}"/>
    <cellStyle name="Migliaia 42 5 2 3" xfId="9856" xr:uid="{00000000-0005-0000-0000-000052270000}"/>
    <cellStyle name="Migliaia 42 5 3" xfId="9857" xr:uid="{00000000-0005-0000-0000-000053270000}"/>
    <cellStyle name="Migliaia 42 5 3 2" xfId="9858" xr:uid="{00000000-0005-0000-0000-000054270000}"/>
    <cellStyle name="Migliaia 42 5 4" xfId="9859" xr:uid="{00000000-0005-0000-0000-000055270000}"/>
    <cellStyle name="Migliaia 42 5 5" xfId="9860" xr:uid="{00000000-0005-0000-0000-000056270000}"/>
    <cellStyle name="Migliaia 42 5 6" xfId="9861" xr:uid="{00000000-0005-0000-0000-000057270000}"/>
    <cellStyle name="Migliaia 42 5 7" xfId="9862" xr:uid="{00000000-0005-0000-0000-000058270000}"/>
    <cellStyle name="Migliaia 42 5 8" xfId="18236" xr:uid="{00000000-0005-0000-0000-000059270000}"/>
    <cellStyle name="Migliaia 42 6" xfId="9863" xr:uid="{00000000-0005-0000-0000-00005A270000}"/>
    <cellStyle name="Migliaia 42 6 2" xfId="9864" xr:uid="{00000000-0005-0000-0000-00005B270000}"/>
    <cellStyle name="Migliaia 42 6 2 2" xfId="9865" xr:uid="{00000000-0005-0000-0000-00005C270000}"/>
    <cellStyle name="Migliaia 42 6 3" xfId="9866" xr:uid="{00000000-0005-0000-0000-00005D270000}"/>
    <cellStyle name="Migliaia 42 6 4" xfId="9867" xr:uid="{00000000-0005-0000-0000-00005E270000}"/>
    <cellStyle name="Migliaia 42 6 5" xfId="9868" xr:uid="{00000000-0005-0000-0000-00005F270000}"/>
    <cellStyle name="Migliaia 42 7" xfId="9869" xr:uid="{00000000-0005-0000-0000-000060270000}"/>
    <cellStyle name="Migliaia 42 7 2" xfId="9870" xr:uid="{00000000-0005-0000-0000-000061270000}"/>
    <cellStyle name="Migliaia 42 7 2 2" xfId="9871" xr:uid="{00000000-0005-0000-0000-000062270000}"/>
    <cellStyle name="Migliaia 42 7 3" xfId="9872" xr:uid="{00000000-0005-0000-0000-000063270000}"/>
    <cellStyle name="Migliaia 42 7 4" xfId="9873" xr:uid="{00000000-0005-0000-0000-000064270000}"/>
    <cellStyle name="Migliaia 42 7 5" xfId="9874" xr:uid="{00000000-0005-0000-0000-000065270000}"/>
    <cellStyle name="Migliaia 42 8" xfId="9875" xr:uid="{00000000-0005-0000-0000-000066270000}"/>
    <cellStyle name="Migliaia 42 8 2" xfId="9876" xr:uid="{00000000-0005-0000-0000-000067270000}"/>
    <cellStyle name="Migliaia 42 9" xfId="9877" xr:uid="{00000000-0005-0000-0000-000068270000}"/>
    <cellStyle name="Migliaia 42 9 2" xfId="9878" xr:uid="{00000000-0005-0000-0000-000069270000}"/>
    <cellStyle name="Migliaia 43" xfId="9879" xr:uid="{00000000-0005-0000-0000-00006A270000}"/>
    <cellStyle name="Migliaia 43 10" xfId="9880" xr:uid="{00000000-0005-0000-0000-00006B270000}"/>
    <cellStyle name="Migliaia 43 11" xfId="9881" xr:uid="{00000000-0005-0000-0000-00006C270000}"/>
    <cellStyle name="Migliaia 43 12" xfId="9882" xr:uid="{00000000-0005-0000-0000-00006D270000}"/>
    <cellStyle name="Migliaia 43 13" xfId="9883" xr:uid="{00000000-0005-0000-0000-00006E270000}"/>
    <cellStyle name="Migliaia 43 14" xfId="9884" xr:uid="{00000000-0005-0000-0000-00006F270000}"/>
    <cellStyle name="Migliaia 43 15" xfId="9885" xr:uid="{00000000-0005-0000-0000-000070270000}"/>
    <cellStyle name="Migliaia 43 16" xfId="9886" xr:uid="{00000000-0005-0000-0000-000071270000}"/>
    <cellStyle name="Migliaia 43 17" xfId="18237" xr:uid="{00000000-0005-0000-0000-000072270000}"/>
    <cellStyle name="Migliaia 43 2" xfId="9887" xr:uid="{00000000-0005-0000-0000-000073270000}"/>
    <cellStyle name="Migliaia 43 2 10" xfId="9888" xr:uid="{00000000-0005-0000-0000-000074270000}"/>
    <cellStyle name="Migliaia 43 2 11" xfId="9889" xr:uid="{00000000-0005-0000-0000-000075270000}"/>
    <cellStyle name="Migliaia 43 2 12" xfId="18238" xr:uid="{00000000-0005-0000-0000-000076270000}"/>
    <cellStyle name="Migliaia 43 2 2" xfId="9890" xr:uid="{00000000-0005-0000-0000-000077270000}"/>
    <cellStyle name="Migliaia 43 2 2 10" xfId="9891" xr:uid="{00000000-0005-0000-0000-000078270000}"/>
    <cellStyle name="Migliaia 43 2 2 2" xfId="9892" xr:uid="{00000000-0005-0000-0000-000079270000}"/>
    <cellStyle name="Migliaia 43 2 2 2 2" xfId="9893" xr:uid="{00000000-0005-0000-0000-00007A270000}"/>
    <cellStyle name="Migliaia 43 2 2 2 2 2" xfId="9894" xr:uid="{00000000-0005-0000-0000-00007B270000}"/>
    <cellStyle name="Migliaia 43 2 2 2 3" xfId="9895" xr:uid="{00000000-0005-0000-0000-00007C270000}"/>
    <cellStyle name="Migliaia 43 2 2 3" xfId="9896" xr:uid="{00000000-0005-0000-0000-00007D270000}"/>
    <cellStyle name="Migliaia 43 2 2 3 2" xfId="9897" xr:uid="{00000000-0005-0000-0000-00007E270000}"/>
    <cellStyle name="Migliaia 43 2 2 4" xfId="9898" xr:uid="{00000000-0005-0000-0000-00007F270000}"/>
    <cellStyle name="Migliaia 43 2 2 5" xfId="9899" xr:uid="{00000000-0005-0000-0000-000080270000}"/>
    <cellStyle name="Migliaia 43 2 2 6" xfId="9900" xr:uid="{00000000-0005-0000-0000-000081270000}"/>
    <cellStyle name="Migliaia 43 2 2 7" xfId="9901" xr:uid="{00000000-0005-0000-0000-000082270000}"/>
    <cellStyle name="Migliaia 43 2 2 8" xfId="9902" xr:uid="{00000000-0005-0000-0000-000083270000}"/>
    <cellStyle name="Migliaia 43 2 2 9" xfId="9903" xr:uid="{00000000-0005-0000-0000-000084270000}"/>
    <cellStyle name="Migliaia 43 2 3" xfId="9904" xr:uid="{00000000-0005-0000-0000-000085270000}"/>
    <cellStyle name="Migliaia 43 2 3 2" xfId="9905" xr:uid="{00000000-0005-0000-0000-000086270000}"/>
    <cellStyle name="Migliaia 43 2 3 2 2" xfId="9906" xr:uid="{00000000-0005-0000-0000-000087270000}"/>
    <cellStyle name="Migliaia 43 2 3 3" xfId="9907" xr:uid="{00000000-0005-0000-0000-000088270000}"/>
    <cellStyle name="Migliaia 43 2 3 4" xfId="9908" xr:uid="{00000000-0005-0000-0000-000089270000}"/>
    <cellStyle name="Migliaia 43 2 4" xfId="9909" xr:uid="{00000000-0005-0000-0000-00008A270000}"/>
    <cellStyle name="Migliaia 43 2 4 2" xfId="9910" xr:uid="{00000000-0005-0000-0000-00008B270000}"/>
    <cellStyle name="Migliaia 43 2 5" xfId="9911" xr:uid="{00000000-0005-0000-0000-00008C270000}"/>
    <cellStyle name="Migliaia 43 2 6" xfId="9912" xr:uid="{00000000-0005-0000-0000-00008D270000}"/>
    <cellStyle name="Migliaia 43 2 7" xfId="9913" xr:uid="{00000000-0005-0000-0000-00008E270000}"/>
    <cellStyle name="Migliaia 43 2 8" xfId="9914" xr:uid="{00000000-0005-0000-0000-00008F270000}"/>
    <cellStyle name="Migliaia 43 2 9" xfId="9915" xr:uid="{00000000-0005-0000-0000-000090270000}"/>
    <cellStyle name="Migliaia 43 3" xfId="9916" xr:uid="{00000000-0005-0000-0000-000091270000}"/>
    <cellStyle name="Migliaia 43 3 10" xfId="9917" xr:uid="{00000000-0005-0000-0000-000092270000}"/>
    <cellStyle name="Migliaia 43 3 11" xfId="9918" xr:uid="{00000000-0005-0000-0000-000093270000}"/>
    <cellStyle name="Migliaia 43 3 12" xfId="9919" xr:uid="{00000000-0005-0000-0000-000094270000}"/>
    <cellStyle name="Migliaia 43 3 13" xfId="9920" xr:uid="{00000000-0005-0000-0000-000095270000}"/>
    <cellStyle name="Migliaia 43 3 14" xfId="18239" xr:uid="{00000000-0005-0000-0000-000096270000}"/>
    <cellStyle name="Migliaia 43 3 2" xfId="9921" xr:uid="{00000000-0005-0000-0000-000097270000}"/>
    <cellStyle name="Migliaia 43 3 2 10" xfId="9922" xr:uid="{00000000-0005-0000-0000-000098270000}"/>
    <cellStyle name="Migliaia 43 3 2 11" xfId="18240" xr:uid="{00000000-0005-0000-0000-000099270000}"/>
    <cellStyle name="Migliaia 43 3 2 2" xfId="9923" xr:uid="{00000000-0005-0000-0000-00009A270000}"/>
    <cellStyle name="Migliaia 43 3 2 2 2" xfId="9924" xr:uid="{00000000-0005-0000-0000-00009B270000}"/>
    <cellStyle name="Migliaia 43 3 2 2 2 2" xfId="9925" xr:uid="{00000000-0005-0000-0000-00009C270000}"/>
    <cellStyle name="Migliaia 43 3 2 2 3" xfId="9926" xr:uid="{00000000-0005-0000-0000-00009D270000}"/>
    <cellStyle name="Migliaia 43 3 2 2 4" xfId="9927" xr:uid="{00000000-0005-0000-0000-00009E270000}"/>
    <cellStyle name="Migliaia 43 3 2 3" xfId="9928" xr:uid="{00000000-0005-0000-0000-00009F270000}"/>
    <cellStyle name="Migliaia 43 3 2 3 2" xfId="9929" xr:uid="{00000000-0005-0000-0000-0000A0270000}"/>
    <cellStyle name="Migliaia 43 3 2 4" xfId="9930" xr:uid="{00000000-0005-0000-0000-0000A1270000}"/>
    <cellStyle name="Migliaia 43 3 2 5" xfId="9931" xr:uid="{00000000-0005-0000-0000-0000A2270000}"/>
    <cellStyle name="Migliaia 43 3 2 6" xfId="9932" xr:uid="{00000000-0005-0000-0000-0000A3270000}"/>
    <cellStyle name="Migliaia 43 3 2 7" xfId="9933" xr:uid="{00000000-0005-0000-0000-0000A4270000}"/>
    <cellStyle name="Migliaia 43 3 2 8" xfId="9934" xr:uid="{00000000-0005-0000-0000-0000A5270000}"/>
    <cellStyle name="Migliaia 43 3 2 9" xfId="9935" xr:uid="{00000000-0005-0000-0000-0000A6270000}"/>
    <cellStyle name="Migliaia 43 3 3" xfId="9936" xr:uid="{00000000-0005-0000-0000-0000A7270000}"/>
    <cellStyle name="Migliaia 43 3 3 2" xfId="9937" xr:uid="{00000000-0005-0000-0000-0000A8270000}"/>
    <cellStyle name="Migliaia 43 3 3 2 2" xfId="9938" xr:uid="{00000000-0005-0000-0000-0000A9270000}"/>
    <cellStyle name="Migliaia 43 3 3 2 2 2" xfId="9939" xr:uid="{00000000-0005-0000-0000-0000AA270000}"/>
    <cellStyle name="Migliaia 43 3 3 2 2 2 2" xfId="9940" xr:uid="{00000000-0005-0000-0000-0000AB270000}"/>
    <cellStyle name="Migliaia 43 3 3 2 2 3" xfId="9941" xr:uid="{00000000-0005-0000-0000-0000AC270000}"/>
    <cellStyle name="Migliaia 43 3 3 2 3" xfId="9942" xr:uid="{00000000-0005-0000-0000-0000AD270000}"/>
    <cellStyle name="Migliaia 43 3 3 2 3 2" xfId="9943" xr:uid="{00000000-0005-0000-0000-0000AE270000}"/>
    <cellStyle name="Migliaia 43 3 3 2 4" xfId="9944" xr:uid="{00000000-0005-0000-0000-0000AF270000}"/>
    <cellStyle name="Migliaia 43 3 3 2 5" xfId="9945" xr:uid="{00000000-0005-0000-0000-0000B0270000}"/>
    <cellStyle name="Migliaia 43 3 3 2 6" xfId="9946" xr:uid="{00000000-0005-0000-0000-0000B1270000}"/>
    <cellStyle name="Migliaia 43 3 3 3" xfId="9947" xr:uid="{00000000-0005-0000-0000-0000B2270000}"/>
    <cellStyle name="Migliaia 43 3 3 3 2" xfId="9948" xr:uid="{00000000-0005-0000-0000-0000B3270000}"/>
    <cellStyle name="Migliaia 43 3 3 3 2 2" xfId="9949" xr:uid="{00000000-0005-0000-0000-0000B4270000}"/>
    <cellStyle name="Migliaia 43 3 3 3 3" xfId="9950" xr:uid="{00000000-0005-0000-0000-0000B5270000}"/>
    <cellStyle name="Migliaia 43 3 3 4" xfId="9951" xr:uid="{00000000-0005-0000-0000-0000B6270000}"/>
    <cellStyle name="Migliaia 43 3 3 4 2" xfId="9952" xr:uid="{00000000-0005-0000-0000-0000B7270000}"/>
    <cellStyle name="Migliaia 43 3 3 5" xfId="9953" xr:uid="{00000000-0005-0000-0000-0000B8270000}"/>
    <cellStyle name="Migliaia 43 3 3 6" xfId="9954" xr:uid="{00000000-0005-0000-0000-0000B9270000}"/>
    <cellStyle name="Migliaia 43 3 3 7" xfId="9955" xr:uid="{00000000-0005-0000-0000-0000BA270000}"/>
    <cellStyle name="Migliaia 43 3 3 8" xfId="9956" xr:uid="{00000000-0005-0000-0000-0000BB270000}"/>
    <cellStyle name="Migliaia 43 3 4" xfId="9957" xr:uid="{00000000-0005-0000-0000-0000BC270000}"/>
    <cellStyle name="Migliaia 43 3 4 2" xfId="9958" xr:uid="{00000000-0005-0000-0000-0000BD270000}"/>
    <cellStyle name="Migliaia 43 3 4 2 2" xfId="9959" xr:uid="{00000000-0005-0000-0000-0000BE270000}"/>
    <cellStyle name="Migliaia 43 3 4 2 2 2" xfId="9960" xr:uid="{00000000-0005-0000-0000-0000BF270000}"/>
    <cellStyle name="Migliaia 43 3 4 2 3" xfId="9961" xr:uid="{00000000-0005-0000-0000-0000C0270000}"/>
    <cellStyle name="Migliaia 43 3 4 3" xfId="9962" xr:uid="{00000000-0005-0000-0000-0000C1270000}"/>
    <cellStyle name="Migliaia 43 3 4 3 2" xfId="9963" xr:uid="{00000000-0005-0000-0000-0000C2270000}"/>
    <cellStyle name="Migliaia 43 3 4 4" xfId="9964" xr:uid="{00000000-0005-0000-0000-0000C3270000}"/>
    <cellStyle name="Migliaia 43 3 4 5" xfId="9965" xr:uid="{00000000-0005-0000-0000-0000C4270000}"/>
    <cellStyle name="Migliaia 43 3 4 6" xfId="9966" xr:uid="{00000000-0005-0000-0000-0000C5270000}"/>
    <cellStyle name="Migliaia 43 3 5" xfId="9967" xr:uid="{00000000-0005-0000-0000-0000C6270000}"/>
    <cellStyle name="Migliaia 43 3 5 2" xfId="9968" xr:uid="{00000000-0005-0000-0000-0000C7270000}"/>
    <cellStyle name="Migliaia 43 3 5 2 2" xfId="9969" xr:uid="{00000000-0005-0000-0000-0000C8270000}"/>
    <cellStyle name="Migliaia 43 3 5 3" xfId="9970" xr:uid="{00000000-0005-0000-0000-0000C9270000}"/>
    <cellStyle name="Migliaia 43 3 6" xfId="9971" xr:uid="{00000000-0005-0000-0000-0000CA270000}"/>
    <cellStyle name="Migliaia 43 3 6 2" xfId="9972" xr:uid="{00000000-0005-0000-0000-0000CB270000}"/>
    <cellStyle name="Migliaia 43 3 7" xfId="9973" xr:uid="{00000000-0005-0000-0000-0000CC270000}"/>
    <cellStyle name="Migliaia 43 3 8" xfId="9974" xr:uid="{00000000-0005-0000-0000-0000CD270000}"/>
    <cellStyle name="Migliaia 43 3 9" xfId="9975" xr:uid="{00000000-0005-0000-0000-0000CE270000}"/>
    <cellStyle name="Migliaia 43 4" xfId="9976" xr:uid="{00000000-0005-0000-0000-0000CF270000}"/>
    <cellStyle name="Migliaia 43 4 10" xfId="18241" xr:uid="{00000000-0005-0000-0000-0000D0270000}"/>
    <cellStyle name="Migliaia 43 4 2" xfId="9977" xr:uid="{00000000-0005-0000-0000-0000D1270000}"/>
    <cellStyle name="Migliaia 43 4 2 2" xfId="9978" xr:uid="{00000000-0005-0000-0000-0000D2270000}"/>
    <cellStyle name="Migliaia 43 4 2 2 2" xfId="9979" xr:uid="{00000000-0005-0000-0000-0000D3270000}"/>
    <cellStyle name="Migliaia 43 4 2 2 2 2" xfId="9980" xr:uid="{00000000-0005-0000-0000-0000D4270000}"/>
    <cellStyle name="Migliaia 43 4 2 2 2 2 2" xfId="9981" xr:uid="{00000000-0005-0000-0000-0000D5270000}"/>
    <cellStyle name="Migliaia 43 4 2 2 2 3" xfId="9982" xr:uid="{00000000-0005-0000-0000-0000D6270000}"/>
    <cellStyle name="Migliaia 43 4 2 2 3" xfId="9983" xr:uid="{00000000-0005-0000-0000-0000D7270000}"/>
    <cellStyle name="Migliaia 43 4 2 2 3 2" xfId="9984" xr:uid="{00000000-0005-0000-0000-0000D8270000}"/>
    <cellStyle name="Migliaia 43 4 2 2 4" xfId="9985" xr:uid="{00000000-0005-0000-0000-0000D9270000}"/>
    <cellStyle name="Migliaia 43 4 2 2 5" xfId="9986" xr:uid="{00000000-0005-0000-0000-0000DA270000}"/>
    <cellStyle name="Migliaia 43 4 2 2 6" xfId="9987" xr:uid="{00000000-0005-0000-0000-0000DB270000}"/>
    <cellStyle name="Migliaia 43 4 2 3" xfId="9988" xr:uid="{00000000-0005-0000-0000-0000DC270000}"/>
    <cellStyle name="Migliaia 43 4 2 3 2" xfId="9989" xr:uid="{00000000-0005-0000-0000-0000DD270000}"/>
    <cellStyle name="Migliaia 43 4 2 3 2 2" xfId="9990" xr:uid="{00000000-0005-0000-0000-0000DE270000}"/>
    <cellStyle name="Migliaia 43 4 2 3 3" xfId="9991" xr:uid="{00000000-0005-0000-0000-0000DF270000}"/>
    <cellStyle name="Migliaia 43 4 2 4" xfId="9992" xr:uid="{00000000-0005-0000-0000-0000E0270000}"/>
    <cellStyle name="Migliaia 43 4 2 4 2" xfId="9993" xr:uid="{00000000-0005-0000-0000-0000E1270000}"/>
    <cellStyle name="Migliaia 43 4 2 5" xfId="9994" xr:uid="{00000000-0005-0000-0000-0000E2270000}"/>
    <cellStyle name="Migliaia 43 4 2 6" xfId="9995" xr:uid="{00000000-0005-0000-0000-0000E3270000}"/>
    <cellStyle name="Migliaia 43 4 2 7" xfId="9996" xr:uid="{00000000-0005-0000-0000-0000E4270000}"/>
    <cellStyle name="Migliaia 43 4 3" xfId="9997" xr:uid="{00000000-0005-0000-0000-0000E5270000}"/>
    <cellStyle name="Migliaia 43 4 3 2" xfId="9998" xr:uid="{00000000-0005-0000-0000-0000E6270000}"/>
    <cellStyle name="Migliaia 43 4 3 2 2" xfId="9999" xr:uid="{00000000-0005-0000-0000-0000E7270000}"/>
    <cellStyle name="Migliaia 43 4 3 2 2 2" xfId="10000" xr:uid="{00000000-0005-0000-0000-0000E8270000}"/>
    <cellStyle name="Migliaia 43 4 3 2 3" xfId="10001" xr:uid="{00000000-0005-0000-0000-0000E9270000}"/>
    <cellStyle name="Migliaia 43 4 3 3" xfId="10002" xr:uid="{00000000-0005-0000-0000-0000EA270000}"/>
    <cellStyle name="Migliaia 43 4 3 3 2" xfId="10003" xr:uid="{00000000-0005-0000-0000-0000EB270000}"/>
    <cellStyle name="Migliaia 43 4 3 4" xfId="10004" xr:uid="{00000000-0005-0000-0000-0000EC270000}"/>
    <cellStyle name="Migliaia 43 4 3 5" xfId="10005" xr:uid="{00000000-0005-0000-0000-0000ED270000}"/>
    <cellStyle name="Migliaia 43 4 3 6" xfId="10006" xr:uid="{00000000-0005-0000-0000-0000EE270000}"/>
    <cellStyle name="Migliaia 43 4 4" xfId="10007" xr:uid="{00000000-0005-0000-0000-0000EF270000}"/>
    <cellStyle name="Migliaia 43 4 4 2" xfId="10008" xr:uid="{00000000-0005-0000-0000-0000F0270000}"/>
    <cellStyle name="Migliaia 43 4 4 2 2" xfId="10009" xr:uid="{00000000-0005-0000-0000-0000F1270000}"/>
    <cellStyle name="Migliaia 43 4 4 3" xfId="10010" xr:uid="{00000000-0005-0000-0000-0000F2270000}"/>
    <cellStyle name="Migliaia 43 4 5" xfId="10011" xr:uid="{00000000-0005-0000-0000-0000F3270000}"/>
    <cellStyle name="Migliaia 43 4 5 2" xfId="10012" xr:uid="{00000000-0005-0000-0000-0000F4270000}"/>
    <cellStyle name="Migliaia 43 4 6" xfId="10013" xr:uid="{00000000-0005-0000-0000-0000F5270000}"/>
    <cellStyle name="Migliaia 43 4 7" xfId="10014" xr:uid="{00000000-0005-0000-0000-0000F6270000}"/>
    <cellStyle name="Migliaia 43 4 8" xfId="10015" xr:uid="{00000000-0005-0000-0000-0000F7270000}"/>
    <cellStyle name="Migliaia 43 4 9" xfId="10016" xr:uid="{00000000-0005-0000-0000-0000F8270000}"/>
    <cellStyle name="Migliaia 43 5" xfId="10017" xr:uid="{00000000-0005-0000-0000-0000F9270000}"/>
    <cellStyle name="Migliaia 43 5 2" xfId="10018" xr:uid="{00000000-0005-0000-0000-0000FA270000}"/>
    <cellStyle name="Migliaia 43 5 2 2" xfId="10019" xr:uid="{00000000-0005-0000-0000-0000FB270000}"/>
    <cellStyle name="Migliaia 43 5 2 2 2" xfId="10020" xr:uid="{00000000-0005-0000-0000-0000FC270000}"/>
    <cellStyle name="Migliaia 43 5 2 3" xfId="10021" xr:uid="{00000000-0005-0000-0000-0000FD270000}"/>
    <cellStyle name="Migliaia 43 5 3" xfId="10022" xr:uid="{00000000-0005-0000-0000-0000FE270000}"/>
    <cellStyle name="Migliaia 43 5 3 2" xfId="10023" xr:uid="{00000000-0005-0000-0000-0000FF270000}"/>
    <cellStyle name="Migliaia 43 5 4" xfId="10024" xr:uid="{00000000-0005-0000-0000-000000280000}"/>
    <cellStyle name="Migliaia 43 5 5" xfId="10025" xr:uid="{00000000-0005-0000-0000-000001280000}"/>
    <cellStyle name="Migliaia 43 5 6" xfId="10026" xr:uid="{00000000-0005-0000-0000-000002280000}"/>
    <cellStyle name="Migliaia 43 5 7" xfId="10027" xr:uid="{00000000-0005-0000-0000-000003280000}"/>
    <cellStyle name="Migliaia 43 5 8" xfId="18242" xr:uid="{00000000-0005-0000-0000-000004280000}"/>
    <cellStyle name="Migliaia 43 6" xfId="10028" xr:uid="{00000000-0005-0000-0000-000005280000}"/>
    <cellStyle name="Migliaia 43 6 2" xfId="10029" xr:uid="{00000000-0005-0000-0000-000006280000}"/>
    <cellStyle name="Migliaia 43 6 2 2" xfId="10030" xr:uid="{00000000-0005-0000-0000-000007280000}"/>
    <cellStyle name="Migliaia 43 6 3" xfId="10031" xr:uid="{00000000-0005-0000-0000-000008280000}"/>
    <cellStyle name="Migliaia 43 6 4" xfId="10032" xr:uid="{00000000-0005-0000-0000-000009280000}"/>
    <cellStyle name="Migliaia 43 6 5" xfId="10033" xr:uid="{00000000-0005-0000-0000-00000A280000}"/>
    <cellStyle name="Migliaia 43 7" xfId="10034" xr:uid="{00000000-0005-0000-0000-00000B280000}"/>
    <cellStyle name="Migliaia 43 7 2" xfId="10035" xr:uid="{00000000-0005-0000-0000-00000C280000}"/>
    <cellStyle name="Migliaia 43 7 2 2" xfId="10036" xr:uid="{00000000-0005-0000-0000-00000D280000}"/>
    <cellStyle name="Migliaia 43 7 3" xfId="10037" xr:uid="{00000000-0005-0000-0000-00000E280000}"/>
    <cellStyle name="Migliaia 43 7 4" xfId="10038" xr:uid="{00000000-0005-0000-0000-00000F280000}"/>
    <cellStyle name="Migliaia 43 7 5" xfId="10039" xr:uid="{00000000-0005-0000-0000-000010280000}"/>
    <cellStyle name="Migliaia 43 8" xfId="10040" xr:uid="{00000000-0005-0000-0000-000011280000}"/>
    <cellStyle name="Migliaia 43 8 2" xfId="10041" xr:uid="{00000000-0005-0000-0000-000012280000}"/>
    <cellStyle name="Migliaia 43 9" xfId="10042" xr:uid="{00000000-0005-0000-0000-000013280000}"/>
    <cellStyle name="Migliaia 43 9 2" xfId="10043" xr:uid="{00000000-0005-0000-0000-000014280000}"/>
    <cellStyle name="Migliaia 44" xfId="10044" xr:uid="{00000000-0005-0000-0000-000015280000}"/>
    <cellStyle name="Migliaia 44 10" xfId="10045" xr:uid="{00000000-0005-0000-0000-000016280000}"/>
    <cellStyle name="Migliaia 44 11" xfId="10046" xr:uid="{00000000-0005-0000-0000-000017280000}"/>
    <cellStyle name="Migliaia 44 12" xfId="10047" xr:uid="{00000000-0005-0000-0000-000018280000}"/>
    <cellStyle name="Migliaia 44 13" xfId="10048" xr:uid="{00000000-0005-0000-0000-000019280000}"/>
    <cellStyle name="Migliaia 44 14" xfId="10049" xr:uid="{00000000-0005-0000-0000-00001A280000}"/>
    <cellStyle name="Migliaia 44 15" xfId="10050" xr:uid="{00000000-0005-0000-0000-00001B280000}"/>
    <cellStyle name="Migliaia 44 16" xfId="10051" xr:uid="{00000000-0005-0000-0000-00001C280000}"/>
    <cellStyle name="Migliaia 44 17" xfId="18243" xr:uid="{00000000-0005-0000-0000-00001D280000}"/>
    <cellStyle name="Migliaia 44 2" xfId="10052" xr:uid="{00000000-0005-0000-0000-00001E280000}"/>
    <cellStyle name="Migliaia 44 2 10" xfId="10053" xr:uid="{00000000-0005-0000-0000-00001F280000}"/>
    <cellStyle name="Migliaia 44 2 11" xfId="10054" xr:uid="{00000000-0005-0000-0000-000020280000}"/>
    <cellStyle name="Migliaia 44 2 12" xfId="18244" xr:uid="{00000000-0005-0000-0000-000021280000}"/>
    <cellStyle name="Migliaia 44 2 2" xfId="10055" xr:uid="{00000000-0005-0000-0000-000022280000}"/>
    <cellStyle name="Migliaia 44 2 2 10" xfId="10056" xr:uid="{00000000-0005-0000-0000-000023280000}"/>
    <cellStyle name="Migliaia 44 2 2 2" xfId="10057" xr:uid="{00000000-0005-0000-0000-000024280000}"/>
    <cellStyle name="Migliaia 44 2 2 2 2" xfId="10058" xr:uid="{00000000-0005-0000-0000-000025280000}"/>
    <cellStyle name="Migliaia 44 2 2 2 2 2" xfId="10059" xr:uid="{00000000-0005-0000-0000-000026280000}"/>
    <cellStyle name="Migliaia 44 2 2 2 3" xfId="10060" xr:uid="{00000000-0005-0000-0000-000027280000}"/>
    <cellStyle name="Migliaia 44 2 2 3" xfId="10061" xr:uid="{00000000-0005-0000-0000-000028280000}"/>
    <cellStyle name="Migliaia 44 2 2 3 2" xfId="10062" xr:uid="{00000000-0005-0000-0000-000029280000}"/>
    <cellStyle name="Migliaia 44 2 2 4" xfId="10063" xr:uid="{00000000-0005-0000-0000-00002A280000}"/>
    <cellStyle name="Migliaia 44 2 2 5" xfId="10064" xr:uid="{00000000-0005-0000-0000-00002B280000}"/>
    <cellStyle name="Migliaia 44 2 2 6" xfId="10065" xr:uid="{00000000-0005-0000-0000-00002C280000}"/>
    <cellStyle name="Migliaia 44 2 2 7" xfId="10066" xr:uid="{00000000-0005-0000-0000-00002D280000}"/>
    <cellStyle name="Migliaia 44 2 2 8" xfId="10067" xr:uid="{00000000-0005-0000-0000-00002E280000}"/>
    <cellStyle name="Migliaia 44 2 2 9" xfId="10068" xr:uid="{00000000-0005-0000-0000-00002F280000}"/>
    <cellStyle name="Migliaia 44 2 3" xfId="10069" xr:uid="{00000000-0005-0000-0000-000030280000}"/>
    <cellStyle name="Migliaia 44 2 3 2" xfId="10070" xr:uid="{00000000-0005-0000-0000-000031280000}"/>
    <cellStyle name="Migliaia 44 2 3 2 2" xfId="10071" xr:uid="{00000000-0005-0000-0000-000032280000}"/>
    <cellStyle name="Migliaia 44 2 3 3" xfId="10072" xr:uid="{00000000-0005-0000-0000-000033280000}"/>
    <cellStyle name="Migliaia 44 2 3 4" xfId="10073" xr:uid="{00000000-0005-0000-0000-000034280000}"/>
    <cellStyle name="Migliaia 44 2 4" xfId="10074" xr:uid="{00000000-0005-0000-0000-000035280000}"/>
    <cellStyle name="Migliaia 44 2 4 2" xfId="10075" xr:uid="{00000000-0005-0000-0000-000036280000}"/>
    <cellStyle name="Migliaia 44 2 5" xfId="10076" xr:uid="{00000000-0005-0000-0000-000037280000}"/>
    <cellStyle name="Migliaia 44 2 6" xfId="10077" xr:uid="{00000000-0005-0000-0000-000038280000}"/>
    <cellStyle name="Migliaia 44 2 7" xfId="10078" xr:uid="{00000000-0005-0000-0000-000039280000}"/>
    <cellStyle name="Migliaia 44 2 8" xfId="10079" xr:uid="{00000000-0005-0000-0000-00003A280000}"/>
    <cellStyle name="Migliaia 44 2 9" xfId="10080" xr:uid="{00000000-0005-0000-0000-00003B280000}"/>
    <cellStyle name="Migliaia 44 3" xfId="10081" xr:uid="{00000000-0005-0000-0000-00003C280000}"/>
    <cellStyle name="Migliaia 44 3 10" xfId="10082" xr:uid="{00000000-0005-0000-0000-00003D280000}"/>
    <cellStyle name="Migliaia 44 3 11" xfId="10083" xr:uid="{00000000-0005-0000-0000-00003E280000}"/>
    <cellStyle name="Migliaia 44 3 12" xfId="10084" xr:uid="{00000000-0005-0000-0000-00003F280000}"/>
    <cellStyle name="Migliaia 44 3 13" xfId="10085" xr:uid="{00000000-0005-0000-0000-000040280000}"/>
    <cellStyle name="Migliaia 44 3 14" xfId="18245" xr:uid="{00000000-0005-0000-0000-000041280000}"/>
    <cellStyle name="Migliaia 44 3 2" xfId="10086" xr:uid="{00000000-0005-0000-0000-000042280000}"/>
    <cellStyle name="Migliaia 44 3 2 10" xfId="10087" xr:uid="{00000000-0005-0000-0000-000043280000}"/>
    <cellStyle name="Migliaia 44 3 2 11" xfId="18246" xr:uid="{00000000-0005-0000-0000-000044280000}"/>
    <cellStyle name="Migliaia 44 3 2 2" xfId="10088" xr:uid="{00000000-0005-0000-0000-000045280000}"/>
    <cellStyle name="Migliaia 44 3 2 2 2" xfId="10089" xr:uid="{00000000-0005-0000-0000-000046280000}"/>
    <cellStyle name="Migliaia 44 3 2 2 2 2" xfId="10090" xr:uid="{00000000-0005-0000-0000-000047280000}"/>
    <cellStyle name="Migliaia 44 3 2 2 3" xfId="10091" xr:uid="{00000000-0005-0000-0000-000048280000}"/>
    <cellStyle name="Migliaia 44 3 2 2 4" xfId="10092" xr:uid="{00000000-0005-0000-0000-000049280000}"/>
    <cellStyle name="Migliaia 44 3 2 3" xfId="10093" xr:uid="{00000000-0005-0000-0000-00004A280000}"/>
    <cellStyle name="Migliaia 44 3 2 3 2" xfId="10094" xr:uid="{00000000-0005-0000-0000-00004B280000}"/>
    <cellStyle name="Migliaia 44 3 2 4" xfId="10095" xr:uid="{00000000-0005-0000-0000-00004C280000}"/>
    <cellStyle name="Migliaia 44 3 2 5" xfId="10096" xr:uid="{00000000-0005-0000-0000-00004D280000}"/>
    <cellStyle name="Migliaia 44 3 2 6" xfId="10097" xr:uid="{00000000-0005-0000-0000-00004E280000}"/>
    <cellStyle name="Migliaia 44 3 2 7" xfId="10098" xr:uid="{00000000-0005-0000-0000-00004F280000}"/>
    <cellStyle name="Migliaia 44 3 2 8" xfId="10099" xr:uid="{00000000-0005-0000-0000-000050280000}"/>
    <cellStyle name="Migliaia 44 3 2 9" xfId="10100" xr:uid="{00000000-0005-0000-0000-000051280000}"/>
    <cellStyle name="Migliaia 44 3 3" xfId="10101" xr:uid="{00000000-0005-0000-0000-000052280000}"/>
    <cellStyle name="Migliaia 44 3 3 2" xfId="10102" xr:uid="{00000000-0005-0000-0000-000053280000}"/>
    <cellStyle name="Migliaia 44 3 3 2 2" xfId="10103" xr:uid="{00000000-0005-0000-0000-000054280000}"/>
    <cellStyle name="Migliaia 44 3 3 2 2 2" xfId="10104" xr:uid="{00000000-0005-0000-0000-000055280000}"/>
    <cellStyle name="Migliaia 44 3 3 2 2 2 2" xfId="10105" xr:uid="{00000000-0005-0000-0000-000056280000}"/>
    <cellStyle name="Migliaia 44 3 3 2 2 3" xfId="10106" xr:uid="{00000000-0005-0000-0000-000057280000}"/>
    <cellStyle name="Migliaia 44 3 3 2 3" xfId="10107" xr:uid="{00000000-0005-0000-0000-000058280000}"/>
    <cellStyle name="Migliaia 44 3 3 2 3 2" xfId="10108" xr:uid="{00000000-0005-0000-0000-000059280000}"/>
    <cellStyle name="Migliaia 44 3 3 2 4" xfId="10109" xr:uid="{00000000-0005-0000-0000-00005A280000}"/>
    <cellStyle name="Migliaia 44 3 3 2 5" xfId="10110" xr:uid="{00000000-0005-0000-0000-00005B280000}"/>
    <cellStyle name="Migliaia 44 3 3 2 6" xfId="10111" xr:uid="{00000000-0005-0000-0000-00005C280000}"/>
    <cellStyle name="Migliaia 44 3 3 3" xfId="10112" xr:uid="{00000000-0005-0000-0000-00005D280000}"/>
    <cellStyle name="Migliaia 44 3 3 3 2" xfId="10113" xr:uid="{00000000-0005-0000-0000-00005E280000}"/>
    <cellStyle name="Migliaia 44 3 3 3 2 2" xfId="10114" xr:uid="{00000000-0005-0000-0000-00005F280000}"/>
    <cellStyle name="Migliaia 44 3 3 3 3" xfId="10115" xr:uid="{00000000-0005-0000-0000-000060280000}"/>
    <cellStyle name="Migliaia 44 3 3 4" xfId="10116" xr:uid="{00000000-0005-0000-0000-000061280000}"/>
    <cellStyle name="Migliaia 44 3 3 4 2" xfId="10117" xr:uid="{00000000-0005-0000-0000-000062280000}"/>
    <cellStyle name="Migliaia 44 3 3 5" xfId="10118" xr:uid="{00000000-0005-0000-0000-000063280000}"/>
    <cellStyle name="Migliaia 44 3 3 6" xfId="10119" xr:uid="{00000000-0005-0000-0000-000064280000}"/>
    <cellStyle name="Migliaia 44 3 3 7" xfId="10120" xr:uid="{00000000-0005-0000-0000-000065280000}"/>
    <cellStyle name="Migliaia 44 3 3 8" xfId="10121" xr:uid="{00000000-0005-0000-0000-000066280000}"/>
    <cellStyle name="Migliaia 44 3 4" xfId="10122" xr:uid="{00000000-0005-0000-0000-000067280000}"/>
    <cellStyle name="Migliaia 44 3 4 2" xfId="10123" xr:uid="{00000000-0005-0000-0000-000068280000}"/>
    <cellStyle name="Migliaia 44 3 4 2 2" xfId="10124" xr:uid="{00000000-0005-0000-0000-000069280000}"/>
    <cellStyle name="Migliaia 44 3 4 2 2 2" xfId="10125" xr:uid="{00000000-0005-0000-0000-00006A280000}"/>
    <cellStyle name="Migliaia 44 3 4 2 3" xfId="10126" xr:uid="{00000000-0005-0000-0000-00006B280000}"/>
    <cellStyle name="Migliaia 44 3 4 3" xfId="10127" xr:uid="{00000000-0005-0000-0000-00006C280000}"/>
    <cellStyle name="Migliaia 44 3 4 3 2" xfId="10128" xr:uid="{00000000-0005-0000-0000-00006D280000}"/>
    <cellStyle name="Migliaia 44 3 4 4" xfId="10129" xr:uid="{00000000-0005-0000-0000-00006E280000}"/>
    <cellStyle name="Migliaia 44 3 4 5" xfId="10130" xr:uid="{00000000-0005-0000-0000-00006F280000}"/>
    <cellStyle name="Migliaia 44 3 4 6" xfId="10131" xr:uid="{00000000-0005-0000-0000-000070280000}"/>
    <cellStyle name="Migliaia 44 3 5" xfId="10132" xr:uid="{00000000-0005-0000-0000-000071280000}"/>
    <cellStyle name="Migliaia 44 3 5 2" xfId="10133" xr:uid="{00000000-0005-0000-0000-000072280000}"/>
    <cellStyle name="Migliaia 44 3 5 2 2" xfId="10134" xr:uid="{00000000-0005-0000-0000-000073280000}"/>
    <cellStyle name="Migliaia 44 3 5 3" xfId="10135" xr:uid="{00000000-0005-0000-0000-000074280000}"/>
    <cellStyle name="Migliaia 44 3 6" xfId="10136" xr:uid="{00000000-0005-0000-0000-000075280000}"/>
    <cellStyle name="Migliaia 44 3 6 2" xfId="10137" xr:uid="{00000000-0005-0000-0000-000076280000}"/>
    <cellStyle name="Migliaia 44 3 7" xfId="10138" xr:uid="{00000000-0005-0000-0000-000077280000}"/>
    <cellStyle name="Migliaia 44 3 8" xfId="10139" xr:uid="{00000000-0005-0000-0000-000078280000}"/>
    <cellStyle name="Migliaia 44 3 9" xfId="10140" xr:uid="{00000000-0005-0000-0000-000079280000}"/>
    <cellStyle name="Migliaia 44 4" xfId="10141" xr:uid="{00000000-0005-0000-0000-00007A280000}"/>
    <cellStyle name="Migliaia 44 4 10" xfId="18247" xr:uid="{00000000-0005-0000-0000-00007B280000}"/>
    <cellStyle name="Migliaia 44 4 2" xfId="10142" xr:uid="{00000000-0005-0000-0000-00007C280000}"/>
    <cellStyle name="Migliaia 44 4 2 2" xfId="10143" xr:uid="{00000000-0005-0000-0000-00007D280000}"/>
    <cellStyle name="Migliaia 44 4 2 2 2" xfId="10144" xr:uid="{00000000-0005-0000-0000-00007E280000}"/>
    <cellStyle name="Migliaia 44 4 2 2 2 2" xfId="10145" xr:uid="{00000000-0005-0000-0000-00007F280000}"/>
    <cellStyle name="Migliaia 44 4 2 2 2 2 2" xfId="10146" xr:uid="{00000000-0005-0000-0000-000080280000}"/>
    <cellStyle name="Migliaia 44 4 2 2 2 3" xfId="10147" xr:uid="{00000000-0005-0000-0000-000081280000}"/>
    <cellStyle name="Migliaia 44 4 2 2 3" xfId="10148" xr:uid="{00000000-0005-0000-0000-000082280000}"/>
    <cellStyle name="Migliaia 44 4 2 2 3 2" xfId="10149" xr:uid="{00000000-0005-0000-0000-000083280000}"/>
    <cellStyle name="Migliaia 44 4 2 2 4" xfId="10150" xr:uid="{00000000-0005-0000-0000-000084280000}"/>
    <cellStyle name="Migliaia 44 4 2 2 5" xfId="10151" xr:uid="{00000000-0005-0000-0000-000085280000}"/>
    <cellStyle name="Migliaia 44 4 2 2 6" xfId="10152" xr:uid="{00000000-0005-0000-0000-000086280000}"/>
    <cellStyle name="Migliaia 44 4 2 3" xfId="10153" xr:uid="{00000000-0005-0000-0000-000087280000}"/>
    <cellStyle name="Migliaia 44 4 2 3 2" xfId="10154" xr:uid="{00000000-0005-0000-0000-000088280000}"/>
    <cellStyle name="Migliaia 44 4 2 3 2 2" xfId="10155" xr:uid="{00000000-0005-0000-0000-000089280000}"/>
    <cellStyle name="Migliaia 44 4 2 3 3" xfId="10156" xr:uid="{00000000-0005-0000-0000-00008A280000}"/>
    <cellStyle name="Migliaia 44 4 2 4" xfId="10157" xr:uid="{00000000-0005-0000-0000-00008B280000}"/>
    <cellStyle name="Migliaia 44 4 2 4 2" xfId="10158" xr:uid="{00000000-0005-0000-0000-00008C280000}"/>
    <cellStyle name="Migliaia 44 4 2 5" xfId="10159" xr:uid="{00000000-0005-0000-0000-00008D280000}"/>
    <cellStyle name="Migliaia 44 4 2 6" xfId="10160" xr:uid="{00000000-0005-0000-0000-00008E280000}"/>
    <cellStyle name="Migliaia 44 4 2 7" xfId="10161" xr:uid="{00000000-0005-0000-0000-00008F280000}"/>
    <cellStyle name="Migliaia 44 4 3" xfId="10162" xr:uid="{00000000-0005-0000-0000-000090280000}"/>
    <cellStyle name="Migliaia 44 4 3 2" xfId="10163" xr:uid="{00000000-0005-0000-0000-000091280000}"/>
    <cellStyle name="Migliaia 44 4 3 2 2" xfId="10164" xr:uid="{00000000-0005-0000-0000-000092280000}"/>
    <cellStyle name="Migliaia 44 4 3 2 2 2" xfId="10165" xr:uid="{00000000-0005-0000-0000-000093280000}"/>
    <cellStyle name="Migliaia 44 4 3 2 3" xfId="10166" xr:uid="{00000000-0005-0000-0000-000094280000}"/>
    <cellStyle name="Migliaia 44 4 3 3" xfId="10167" xr:uid="{00000000-0005-0000-0000-000095280000}"/>
    <cellStyle name="Migliaia 44 4 3 3 2" xfId="10168" xr:uid="{00000000-0005-0000-0000-000096280000}"/>
    <cellStyle name="Migliaia 44 4 3 4" xfId="10169" xr:uid="{00000000-0005-0000-0000-000097280000}"/>
    <cellStyle name="Migliaia 44 4 3 5" xfId="10170" xr:uid="{00000000-0005-0000-0000-000098280000}"/>
    <cellStyle name="Migliaia 44 4 3 6" xfId="10171" xr:uid="{00000000-0005-0000-0000-000099280000}"/>
    <cellStyle name="Migliaia 44 4 4" xfId="10172" xr:uid="{00000000-0005-0000-0000-00009A280000}"/>
    <cellStyle name="Migliaia 44 4 4 2" xfId="10173" xr:uid="{00000000-0005-0000-0000-00009B280000}"/>
    <cellStyle name="Migliaia 44 4 4 2 2" xfId="10174" xr:uid="{00000000-0005-0000-0000-00009C280000}"/>
    <cellStyle name="Migliaia 44 4 4 3" xfId="10175" xr:uid="{00000000-0005-0000-0000-00009D280000}"/>
    <cellStyle name="Migliaia 44 4 5" xfId="10176" xr:uid="{00000000-0005-0000-0000-00009E280000}"/>
    <cellStyle name="Migliaia 44 4 5 2" xfId="10177" xr:uid="{00000000-0005-0000-0000-00009F280000}"/>
    <cellStyle name="Migliaia 44 4 6" xfId="10178" xr:uid="{00000000-0005-0000-0000-0000A0280000}"/>
    <cellStyle name="Migliaia 44 4 7" xfId="10179" xr:uid="{00000000-0005-0000-0000-0000A1280000}"/>
    <cellStyle name="Migliaia 44 4 8" xfId="10180" xr:uid="{00000000-0005-0000-0000-0000A2280000}"/>
    <cellStyle name="Migliaia 44 4 9" xfId="10181" xr:uid="{00000000-0005-0000-0000-0000A3280000}"/>
    <cellStyle name="Migliaia 44 5" xfId="10182" xr:uid="{00000000-0005-0000-0000-0000A4280000}"/>
    <cellStyle name="Migliaia 44 5 2" xfId="10183" xr:uid="{00000000-0005-0000-0000-0000A5280000}"/>
    <cellStyle name="Migliaia 44 5 2 2" xfId="10184" xr:uid="{00000000-0005-0000-0000-0000A6280000}"/>
    <cellStyle name="Migliaia 44 5 2 2 2" xfId="10185" xr:uid="{00000000-0005-0000-0000-0000A7280000}"/>
    <cellStyle name="Migliaia 44 5 2 3" xfId="10186" xr:uid="{00000000-0005-0000-0000-0000A8280000}"/>
    <cellStyle name="Migliaia 44 5 3" xfId="10187" xr:uid="{00000000-0005-0000-0000-0000A9280000}"/>
    <cellStyle name="Migliaia 44 5 3 2" xfId="10188" xr:uid="{00000000-0005-0000-0000-0000AA280000}"/>
    <cellStyle name="Migliaia 44 5 4" xfId="10189" xr:uid="{00000000-0005-0000-0000-0000AB280000}"/>
    <cellStyle name="Migliaia 44 5 5" xfId="10190" xr:uid="{00000000-0005-0000-0000-0000AC280000}"/>
    <cellStyle name="Migliaia 44 5 6" xfId="10191" xr:uid="{00000000-0005-0000-0000-0000AD280000}"/>
    <cellStyle name="Migliaia 44 5 7" xfId="10192" xr:uid="{00000000-0005-0000-0000-0000AE280000}"/>
    <cellStyle name="Migliaia 44 5 8" xfId="18248" xr:uid="{00000000-0005-0000-0000-0000AF280000}"/>
    <cellStyle name="Migliaia 44 6" xfId="10193" xr:uid="{00000000-0005-0000-0000-0000B0280000}"/>
    <cellStyle name="Migliaia 44 6 2" xfId="10194" xr:uid="{00000000-0005-0000-0000-0000B1280000}"/>
    <cellStyle name="Migliaia 44 6 2 2" xfId="10195" xr:uid="{00000000-0005-0000-0000-0000B2280000}"/>
    <cellStyle name="Migliaia 44 6 3" xfId="10196" xr:uid="{00000000-0005-0000-0000-0000B3280000}"/>
    <cellStyle name="Migliaia 44 6 4" xfId="10197" xr:uid="{00000000-0005-0000-0000-0000B4280000}"/>
    <cellStyle name="Migliaia 44 6 5" xfId="10198" xr:uid="{00000000-0005-0000-0000-0000B5280000}"/>
    <cellStyle name="Migliaia 44 7" xfId="10199" xr:uid="{00000000-0005-0000-0000-0000B6280000}"/>
    <cellStyle name="Migliaia 44 7 2" xfId="10200" xr:uid="{00000000-0005-0000-0000-0000B7280000}"/>
    <cellStyle name="Migliaia 44 7 2 2" xfId="10201" xr:uid="{00000000-0005-0000-0000-0000B8280000}"/>
    <cellStyle name="Migliaia 44 7 3" xfId="10202" xr:uid="{00000000-0005-0000-0000-0000B9280000}"/>
    <cellStyle name="Migliaia 44 7 4" xfId="10203" xr:uid="{00000000-0005-0000-0000-0000BA280000}"/>
    <cellStyle name="Migliaia 44 7 5" xfId="10204" xr:uid="{00000000-0005-0000-0000-0000BB280000}"/>
    <cellStyle name="Migliaia 44 8" xfId="10205" xr:uid="{00000000-0005-0000-0000-0000BC280000}"/>
    <cellStyle name="Migliaia 44 8 2" xfId="10206" xr:uid="{00000000-0005-0000-0000-0000BD280000}"/>
    <cellStyle name="Migliaia 44 9" xfId="10207" xr:uid="{00000000-0005-0000-0000-0000BE280000}"/>
    <cellStyle name="Migliaia 44 9 2" xfId="10208" xr:uid="{00000000-0005-0000-0000-0000BF280000}"/>
    <cellStyle name="Migliaia 45" xfId="10209" xr:uid="{00000000-0005-0000-0000-0000C0280000}"/>
    <cellStyle name="Migliaia 45 10" xfId="10210" xr:uid="{00000000-0005-0000-0000-0000C1280000}"/>
    <cellStyle name="Migliaia 45 11" xfId="10211" xr:uid="{00000000-0005-0000-0000-0000C2280000}"/>
    <cellStyle name="Migliaia 45 12" xfId="10212" xr:uid="{00000000-0005-0000-0000-0000C3280000}"/>
    <cellStyle name="Migliaia 45 13" xfId="10213" xr:uid="{00000000-0005-0000-0000-0000C4280000}"/>
    <cellStyle name="Migliaia 45 14" xfId="10214" xr:uid="{00000000-0005-0000-0000-0000C5280000}"/>
    <cellStyle name="Migliaia 45 15" xfId="10215" xr:uid="{00000000-0005-0000-0000-0000C6280000}"/>
    <cellStyle name="Migliaia 45 16" xfId="10216" xr:uid="{00000000-0005-0000-0000-0000C7280000}"/>
    <cellStyle name="Migliaia 45 17" xfId="18249" xr:uid="{00000000-0005-0000-0000-0000C8280000}"/>
    <cellStyle name="Migliaia 45 2" xfId="10217" xr:uid="{00000000-0005-0000-0000-0000C9280000}"/>
    <cellStyle name="Migliaia 45 2 10" xfId="10218" xr:uid="{00000000-0005-0000-0000-0000CA280000}"/>
    <cellStyle name="Migliaia 45 2 11" xfId="10219" xr:uid="{00000000-0005-0000-0000-0000CB280000}"/>
    <cellStyle name="Migliaia 45 2 12" xfId="18250" xr:uid="{00000000-0005-0000-0000-0000CC280000}"/>
    <cellStyle name="Migliaia 45 2 2" xfId="10220" xr:uid="{00000000-0005-0000-0000-0000CD280000}"/>
    <cellStyle name="Migliaia 45 2 2 10" xfId="10221" xr:uid="{00000000-0005-0000-0000-0000CE280000}"/>
    <cellStyle name="Migliaia 45 2 2 2" xfId="10222" xr:uid="{00000000-0005-0000-0000-0000CF280000}"/>
    <cellStyle name="Migliaia 45 2 2 2 2" xfId="10223" xr:uid="{00000000-0005-0000-0000-0000D0280000}"/>
    <cellStyle name="Migliaia 45 2 2 2 2 2" xfId="10224" xr:uid="{00000000-0005-0000-0000-0000D1280000}"/>
    <cellStyle name="Migliaia 45 2 2 2 3" xfId="10225" xr:uid="{00000000-0005-0000-0000-0000D2280000}"/>
    <cellStyle name="Migliaia 45 2 2 3" xfId="10226" xr:uid="{00000000-0005-0000-0000-0000D3280000}"/>
    <cellStyle name="Migliaia 45 2 2 3 2" xfId="10227" xr:uid="{00000000-0005-0000-0000-0000D4280000}"/>
    <cellStyle name="Migliaia 45 2 2 4" xfId="10228" xr:uid="{00000000-0005-0000-0000-0000D5280000}"/>
    <cellStyle name="Migliaia 45 2 2 5" xfId="10229" xr:uid="{00000000-0005-0000-0000-0000D6280000}"/>
    <cellStyle name="Migliaia 45 2 2 6" xfId="10230" xr:uid="{00000000-0005-0000-0000-0000D7280000}"/>
    <cellStyle name="Migliaia 45 2 2 7" xfId="10231" xr:uid="{00000000-0005-0000-0000-0000D8280000}"/>
    <cellStyle name="Migliaia 45 2 2 8" xfId="10232" xr:uid="{00000000-0005-0000-0000-0000D9280000}"/>
    <cellStyle name="Migliaia 45 2 2 9" xfId="10233" xr:uid="{00000000-0005-0000-0000-0000DA280000}"/>
    <cellStyle name="Migliaia 45 2 3" xfId="10234" xr:uid="{00000000-0005-0000-0000-0000DB280000}"/>
    <cellStyle name="Migliaia 45 2 3 2" xfId="10235" xr:uid="{00000000-0005-0000-0000-0000DC280000}"/>
    <cellStyle name="Migliaia 45 2 3 2 2" xfId="10236" xr:uid="{00000000-0005-0000-0000-0000DD280000}"/>
    <cellStyle name="Migliaia 45 2 3 3" xfId="10237" xr:uid="{00000000-0005-0000-0000-0000DE280000}"/>
    <cellStyle name="Migliaia 45 2 3 4" xfId="10238" xr:uid="{00000000-0005-0000-0000-0000DF280000}"/>
    <cellStyle name="Migliaia 45 2 4" xfId="10239" xr:uid="{00000000-0005-0000-0000-0000E0280000}"/>
    <cellStyle name="Migliaia 45 2 4 2" xfId="10240" xr:uid="{00000000-0005-0000-0000-0000E1280000}"/>
    <cellStyle name="Migliaia 45 2 5" xfId="10241" xr:uid="{00000000-0005-0000-0000-0000E2280000}"/>
    <cellStyle name="Migliaia 45 2 6" xfId="10242" xr:uid="{00000000-0005-0000-0000-0000E3280000}"/>
    <cellStyle name="Migliaia 45 2 7" xfId="10243" xr:uid="{00000000-0005-0000-0000-0000E4280000}"/>
    <cellStyle name="Migliaia 45 2 8" xfId="10244" xr:uid="{00000000-0005-0000-0000-0000E5280000}"/>
    <cellStyle name="Migliaia 45 2 9" xfId="10245" xr:uid="{00000000-0005-0000-0000-0000E6280000}"/>
    <cellStyle name="Migliaia 45 3" xfId="10246" xr:uid="{00000000-0005-0000-0000-0000E7280000}"/>
    <cellStyle name="Migliaia 45 3 10" xfId="10247" xr:uid="{00000000-0005-0000-0000-0000E8280000}"/>
    <cellStyle name="Migliaia 45 3 11" xfId="10248" xr:uid="{00000000-0005-0000-0000-0000E9280000}"/>
    <cellStyle name="Migliaia 45 3 12" xfId="10249" xr:uid="{00000000-0005-0000-0000-0000EA280000}"/>
    <cellStyle name="Migliaia 45 3 13" xfId="10250" xr:uid="{00000000-0005-0000-0000-0000EB280000}"/>
    <cellStyle name="Migliaia 45 3 14" xfId="18251" xr:uid="{00000000-0005-0000-0000-0000EC280000}"/>
    <cellStyle name="Migliaia 45 3 2" xfId="10251" xr:uid="{00000000-0005-0000-0000-0000ED280000}"/>
    <cellStyle name="Migliaia 45 3 2 10" xfId="10252" xr:uid="{00000000-0005-0000-0000-0000EE280000}"/>
    <cellStyle name="Migliaia 45 3 2 11" xfId="18252" xr:uid="{00000000-0005-0000-0000-0000EF280000}"/>
    <cellStyle name="Migliaia 45 3 2 2" xfId="10253" xr:uid="{00000000-0005-0000-0000-0000F0280000}"/>
    <cellStyle name="Migliaia 45 3 2 2 2" xfId="10254" xr:uid="{00000000-0005-0000-0000-0000F1280000}"/>
    <cellStyle name="Migliaia 45 3 2 2 2 2" xfId="10255" xr:uid="{00000000-0005-0000-0000-0000F2280000}"/>
    <cellStyle name="Migliaia 45 3 2 2 3" xfId="10256" xr:uid="{00000000-0005-0000-0000-0000F3280000}"/>
    <cellStyle name="Migliaia 45 3 2 2 4" xfId="10257" xr:uid="{00000000-0005-0000-0000-0000F4280000}"/>
    <cellStyle name="Migliaia 45 3 2 3" xfId="10258" xr:uid="{00000000-0005-0000-0000-0000F5280000}"/>
    <cellStyle name="Migliaia 45 3 2 3 2" xfId="10259" xr:uid="{00000000-0005-0000-0000-0000F6280000}"/>
    <cellStyle name="Migliaia 45 3 2 4" xfId="10260" xr:uid="{00000000-0005-0000-0000-0000F7280000}"/>
    <cellStyle name="Migliaia 45 3 2 5" xfId="10261" xr:uid="{00000000-0005-0000-0000-0000F8280000}"/>
    <cellStyle name="Migliaia 45 3 2 6" xfId="10262" xr:uid="{00000000-0005-0000-0000-0000F9280000}"/>
    <cellStyle name="Migliaia 45 3 2 7" xfId="10263" xr:uid="{00000000-0005-0000-0000-0000FA280000}"/>
    <cellStyle name="Migliaia 45 3 2 8" xfId="10264" xr:uid="{00000000-0005-0000-0000-0000FB280000}"/>
    <cellStyle name="Migliaia 45 3 2 9" xfId="10265" xr:uid="{00000000-0005-0000-0000-0000FC280000}"/>
    <cellStyle name="Migliaia 45 3 3" xfId="10266" xr:uid="{00000000-0005-0000-0000-0000FD280000}"/>
    <cellStyle name="Migliaia 45 3 3 2" xfId="10267" xr:uid="{00000000-0005-0000-0000-0000FE280000}"/>
    <cellStyle name="Migliaia 45 3 3 2 2" xfId="10268" xr:uid="{00000000-0005-0000-0000-0000FF280000}"/>
    <cellStyle name="Migliaia 45 3 3 2 2 2" xfId="10269" xr:uid="{00000000-0005-0000-0000-000000290000}"/>
    <cellStyle name="Migliaia 45 3 3 2 2 2 2" xfId="10270" xr:uid="{00000000-0005-0000-0000-000001290000}"/>
    <cellStyle name="Migliaia 45 3 3 2 2 3" xfId="10271" xr:uid="{00000000-0005-0000-0000-000002290000}"/>
    <cellStyle name="Migliaia 45 3 3 2 3" xfId="10272" xr:uid="{00000000-0005-0000-0000-000003290000}"/>
    <cellStyle name="Migliaia 45 3 3 2 3 2" xfId="10273" xr:uid="{00000000-0005-0000-0000-000004290000}"/>
    <cellStyle name="Migliaia 45 3 3 2 4" xfId="10274" xr:uid="{00000000-0005-0000-0000-000005290000}"/>
    <cellStyle name="Migliaia 45 3 3 2 5" xfId="10275" xr:uid="{00000000-0005-0000-0000-000006290000}"/>
    <cellStyle name="Migliaia 45 3 3 2 6" xfId="10276" xr:uid="{00000000-0005-0000-0000-000007290000}"/>
    <cellStyle name="Migliaia 45 3 3 3" xfId="10277" xr:uid="{00000000-0005-0000-0000-000008290000}"/>
    <cellStyle name="Migliaia 45 3 3 3 2" xfId="10278" xr:uid="{00000000-0005-0000-0000-000009290000}"/>
    <cellStyle name="Migliaia 45 3 3 3 2 2" xfId="10279" xr:uid="{00000000-0005-0000-0000-00000A290000}"/>
    <cellStyle name="Migliaia 45 3 3 3 3" xfId="10280" xr:uid="{00000000-0005-0000-0000-00000B290000}"/>
    <cellStyle name="Migliaia 45 3 3 4" xfId="10281" xr:uid="{00000000-0005-0000-0000-00000C290000}"/>
    <cellStyle name="Migliaia 45 3 3 4 2" xfId="10282" xr:uid="{00000000-0005-0000-0000-00000D290000}"/>
    <cellStyle name="Migliaia 45 3 3 5" xfId="10283" xr:uid="{00000000-0005-0000-0000-00000E290000}"/>
    <cellStyle name="Migliaia 45 3 3 6" xfId="10284" xr:uid="{00000000-0005-0000-0000-00000F290000}"/>
    <cellStyle name="Migliaia 45 3 3 7" xfId="10285" xr:uid="{00000000-0005-0000-0000-000010290000}"/>
    <cellStyle name="Migliaia 45 3 3 8" xfId="10286" xr:uid="{00000000-0005-0000-0000-000011290000}"/>
    <cellStyle name="Migliaia 45 3 4" xfId="10287" xr:uid="{00000000-0005-0000-0000-000012290000}"/>
    <cellStyle name="Migliaia 45 3 4 2" xfId="10288" xr:uid="{00000000-0005-0000-0000-000013290000}"/>
    <cellStyle name="Migliaia 45 3 4 2 2" xfId="10289" xr:uid="{00000000-0005-0000-0000-000014290000}"/>
    <cellStyle name="Migliaia 45 3 4 2 2 2" xfId="10290" xr:uid="{00000000-0005-0000-0000-000015290000}"/>
    <cellStyle name="Migliaia 45 3 4 2 3" xfId="10291" xr:uid="{00000000-0005-0000-0000-000016290000}"/>
    <cellStyle name="Migliaia 45 3 4 3" xfId="10292" xr:uid="{00000000-0005-0000-0000-000017290000}"/>
    <cellStyle name="Migliaia 45 3 4 3 2" xfId="10293" xr:uid="{00000000-0005-0000-0000-000018290000}"/>
    <cellStyle name="Migliaia 45 3 4 4" xfId="10294" xr:uid="{00000000-0005-0000-0000-000019290000}"/>
    <cellStyle name="Migliaia 45 3 4 5" xfId="10295" xr:uid="{00000000-0005-0000-0000-00001A290000}"/>
    <cellStyle name="Migliaia 45 3 4 6" xfId="10296" xr:uid="{00000000-0005-0000-0000-00001B290000}"/>
    <cellStyle name="Migliaia 45 3 5" xfId="10297" xr:uid="{00000000-0005-0000-0000-00001C290000}"/>
    <cellStyle name="Migliaia 45 3 5 2" xfId="10298" xr:uid="{00000000-0005-0000-0000-00001D290000}"/>
    <cellStyle name="Migliaia 45 3 5 2 2" xfId="10299" xr:uid="{00000000-0005-0000-0000-00001E290000}"/>
    <cellStyle name="Migliaia 45 3 5 3" xfId="10300" xr:uid="{00000000-0005-0000-0000-00001F290000}"/>
    <cellStyle name="Migliaia 45 3 6" xfId="10301" xr:uid="{00000000-0005-0000-0000-000020290000}"/>
    <cellStyle name="Migliaia 45 3 6 2" xfId="10302" xr:uid="{00000000-0005-0000-0000-000021290000}"/>
    <cellStyle name="Migliaia 45 3 7" xfId="10303" xr:uid="{00000000-0005-0000-0000-000022290000}"/>
    <cellStyle name="Migliaia 45 3 8" xfId="10304" xr:uid="{00000000-0005-0000-0000-000023290000}"/>
    <cellStyle name="Migliaia 45 3 9" xfId="10305" xr:uid="{00000000-0005-0000-0000-000024290000}"/>
    <cellStyle name="Migliaia 45 4" xfId="10306" xr:uid="{00000000-0005-0000-0000-000025290000}"/>
    <cellStyle name="Migliaia 45 4 10" xfId="18253" xr:uid="{00000000-0005-0000-0000-000026290000}"/>
    <cellStyle name="Migliaia 45 4 2" xfId="10307" xr:uid="{00000000-0005-0000-0000-000027290000}"/>
    <cellStyle name="Migliaia 45 4 2 2" xfId="10308" xr:uid="{00000000-0005-0000-0000-000028290000}"/>
    <cellStyle name="Migliaia 45 4 2 2 2" xfId="10309" xr:uid="{00000000-0005-0000-0000-000029290000}"/>
    <cellStyle name="Migliaia 45 4 2 2 2 2" xfId="10310" xr:uid="{00000000-0005-0000-0000-00002A290000}"/>
    <cellStyle name="Migliaia 45 4 2 2 2 2 2" xfId="10311" xr:uid="{00000000-0005-0000-0000-00002B290000}"/>
    <cellStyle name="Migliaia 45 4 2 2 2 3" xfId="10312" xr:uid="{00000000-0005-0000-0000-00002C290000}"/>
    <cellStyle name="Migliaia 45 4 2 2 3" xfId="10313" xr:uid="{00000000-0005-0000-0000-00002D290000}"/>
    <cellStyle name="Migliaia 45 4 2 2 3 2" xfId="10314" xr:uid="{00000000-0005-0000-0000-00002E290000}"/>
    <cellStyle name="Migliaia 45 4 2 2 4" xfId="10315" xr:uid="{00000000-0005-0000-0000-00002F290000}"/>
    <cellStyle name="Migliaia 45 4 2 2 5" xfId="10316" xr:uid="{00000000-0005-0000-0000-000030290000}"/>
    <cellStyle name="Migliaia 45 4 2 2 6" xfId="10317" xr:uid="{00000000-0005-0000-0000-000031290000}"/>
    <cellStyle name="Migliaia 45 4 2 3" xfId="10318" xr:uid="{00000000-0005-0000-0000-000032290000}"/>
    <cellStyle name="Migliaia 45 4 2 3 2" xfId="10319" xr:uid="{00000000-0005-0000-0000-000033290000}"/>
    <cellStyle name="Migliaia 45 4 2 3 2 2" xfId="10320" xr:uid="{00000000-0005-0000-0000-000034290000}"/>
    <cellStyle name="Migliaia 45 4 2 3 3" xfId="10321" xr:uid="{00000000-0005-0000-0000-000035290000}"/>
    <cellStyle name="Migliaia 45 4 2 4" xfId="10322" xr:uid="{00000000-0005-0000-0000-000036290000}"/>
    <cellStyle name="Migliaia 45 4 2 4 2" xfId="10323" xr:uid="{00000000-0005-0000-0000-000037290000}"/>
    <cellStyle name="Migliaia 45 4 2 5" xfId="10324" xr:uid="{00000000-0005-0000-0000-000038290000}"/>
    <cellStyle name="Migliaia 45 4 2 6" xfId="10325" xr:uid="{00000000-0005-0000-0000-000039290000}"/>
    <cellStyle name="Migliaia 45 4 2 7" xfId="10326" xr:uid="{00000000-0005-0000-0000-00003A290000}"/>
    <cellStyle name="Migliaia 45 4 3" xfId="10327" xr:uid="{00000000-0005-0000-0000-00003B290000}"/>
    <cellStyle name="Migliaia 45 4 3 2" xfId="10328" xr:uid="{00000000-0005-0000-0000-00003C290000}"/>
    <cellStyle name="Migliaia 45 4 3 2 2" xfId="10329" xr:uid="{00000000-0005-0000-0000-00003D290000}"/>
    <cellStyle name="Migliaia 45 4 3 2 2 2" xfId="10330" xr:uid="{00000000-0005-0000-0000-00003E290000}"/>
    <cellStyle name="Migliaia 45 4 3 2 3" xfId="10331" xr:uid="{00000000-0005-0000-0000-00003F290000}"/>
    <cellStyle name="Migliaia 45 4 3 3" xfId="10332" xr:uid="{00000000-0005-0000-0000-000040290000}"/>
    <cellStyle name="Migliaia 45 4 3 3 2" xfId="10333" xr:uid="{00000000-0005-0000-0000-000041290000}"/>
    <cellStyle name="Migliaia 45 4 3 4" xfId="10334" xr:uid="{00000000-0005-0000-0000-000042290000}"/>
    <cellStyle name="Migliaia 45 4 3 5" xfId="10335" xr:uid="{00000000-0005-0000-0000-000043290000}"/>
    <cellStyle name="Migliaia 45 4 3 6" xfId="10336" xr:uid="{00000000-0005-0000-0000-000044290000}"/>
    <cellStyle name="Migliaia 45 4 4" xfId="10337" xr:uid="{00000000-0005-0000-0000-000045290000}"/>
    <cellStyle name="Migliaia 45 4 4 2" xfId="10338" xr:uid="{00000000-0005-0000-0000-000046290000}"/>
    <cellStyle name="Migliaia 45 4 4 2 2" xfId="10339" xr:uid="{00000000-0005-0000-0000-000047290000}"/>
    <cellStyle name="Migliaia 45 4 4 3" xfId="10340" xr:uid="{00000000-0005-0000-0000-000048290000}"/>
    <cellStyle name="Migliaia 45 4 5" xfId="10341" xr:uid="{00000000-0005-0000-0000-000049290000}"/>
    <cellStyle name="Migliaia 45 4 5 2" xfId="10342" xr:uid="{00000000-0005-0000-0000-00004A290000}"/>
    <cellStyle name="Migliaia 45 4 6" xfId="10343" xr:uid="{00000000-0005-0000-0000-00004B290000}"/>
    <cellStyle name="Migliaia 45 4 7" xfId="10344" xr:uid="{00000000-0005-0000-0000-00004C290000}"/>
    <cellStyle name="Migliaia 45 4 8" xfId="10345" xr:uid="{00000000-0005-0000-0000-00004D290000}"/>
    <cellStyle name="Migliaia 45 4 9" xfId="10346" xr:uid="{00000000-0005-0000-0000-00004E290000}"/>
    <cellStyle name="Migliaia 45 5" xfId="10347" xr:uid="{00000000-0005-0000-0000-00004F290000}"/>
    <cellStyle name="Migliaia 45 5 2" xfId="10348" xr:uid="{00000000-0005-0000-0000-000050290000}"/>
    <cellStyle name="Migliaia 45 5 2 2" xfId="10349" xr:uid="{00000000-0005-0000-0000-000051290000}"/>
    <cellStyle name="Migliaia 45 5 2 2 2" xfId="10350" xr:uid="{00000000-0005-0000-0000-000052290000}"/>
    <cellStyle name="Migliaia 45 5 2 3" xfId="10351" xr:uid="{00000000-0005-0000-0000-000053290000}"/>
    <cellStyle name="Migliaia 45 5 3" xfId="10352" xr:uid="{00000000-0005-0000-0000-000054290000}"/>
    <cellStyle name="Migliaia 45 5 3 2" xfId="10353" xr:uid="{00000000-0005-0000-0000-000055290000}"/>
    <cellStyle name="Migliaia 45 5 4" xfId="10354" xr:uid="{00000000-0005-0000-0000-000056290000}"/>
    <cellStyle name="Migliaia 45 5 5" xfId="10355" xr:uid="{00000000-0005-0000-0000-000057290000}"/>
    <cellStyle name="Migliaia 45 5 6" xfId="10356" xr:uid="{00000000-0005-0000-0000-000058290000}"/>
    <cellStyle name="Migliaia 45 5 7" xfId="10357" xr:uid="{00000000-0005-0000-0000-000059290000}"/>
    <cellStyle name="Migliaia 45 5 8" xfId="18254" xr:uid="{00000000-0005-0000-0000-00005A290000}"/>
    <cellStyle name="Migliaia 45 6" xfId="10358" xr:uid="{00000000-0005-0000-0000-00005B290000}"/>
    <cellStyle name="Migliaia 45 6 2" xfId="10359" xr:uid="{00000000-0005-0000-0000-00005C290000}"/>
    <cellStyle name="Migliaia 45 6 2 2" xfId="10360" xr:uid="{00000000-0005-0000-0000-00005D290000}"/>
    <cellStyle name="Migliaia 45 6 3" xfId="10361" xr:uid="{00000000-0005-0000-0000-00005E290000}"/>
    <cellStyle name="Migliaia 45 6 4" xfId="10362" xr:uid="{00000000-0005-0000-0000-00005F290000}"/>
    <cellStyle name="Migliaia 45 6 5" xfId="10363" xr:uid="{00000000-0005-0000-0000-000060290000}"/>
    <cellStyle name="Migliaia 45 7" xfId="10364" xr:uid="{00000000-0005-0000-0000-000061290000}"/>
    <cellStyle name="Migliaia 45 7 2" xfId="10365" xr:uid="{00000000-0005-0000-0000-000062290000}"/>
    <cellStyle name="Migliaia 45 7 2 2" xfId="10366" xr:uid="{00000000-0005-0000-0000-000063290000}"/>
    <cellStyle name="Migliaia 45 7 3" xfId="10367" xr:uid="{00000000-0005-0000-0000-000064290000}"/>
    <cellStyle name="Migliaia 45 7 4" xfId="10368" xr:uid="{00000000-0005-0000-0000-000065290000}"/>
    <cellStyle name="Migliaia 45 7 5" xfId="10369" xr:uid="{00000000-0005-0000-0000-000066290000}"/>
    <cellStyle name="Migliaia 45 8" xfId="10370" xr:uid="{00000000-0005-0000-0000-000067290000}"/>
    <cellStyle name="Migliaia 45 8 2" xfId="10371" xr:uid="{00000000-0005-0000-0000-000068290000}"/>
    <cellStyle name="Migliaia 45 9" xfId="10372" xr:uid="{00000000-0005-0000-0000-000069290000}"/>
    <cellStyle name="Migliaia 45 9 2" xfId="10373" xr:uid="{00000000-0005-0000-0000-00006A290000}"/>
    <cellStyle name="Migliaia 46" xfId="10374" xr:uid="{00000000-0005-0000-0000-00006B290000}"/>
    <cellStyle name="Migliaia 46 10" xfId="10375" xr:uid="{00000000-0005-0000-0000-00006C290000}"/>
    <cellStyle name="Migliaia 46 11" xfId="10376" xr:uid="{00000000-0005-0000-0000-00006D290000}"/>
    <cellStyle name="Migliaia 46 12" xfId="10377" xr:uid="{00000000-0005-0000-0000-00006E290000}"/>
    <cellStyle name="Migliaia 46 13" xfId="10378" xr:uid="{00000000-0005-0000-0000-00006F290000}"/>
    <cellStyle name="Migliaia 46 14" xfId="10379" xr:uid="{00000000-0005-0000-0000-000070290000}"/>
    <cellStyle name="Migliaia 46 15" xfId="10380" xr:uid="{00000000-0005-0000-0000-000071290000}"/>
    <cellStyle name="Migliaia 46 16" xfId="10381" xr:uid="{00000000-0005-0000-0000-000072290000}"/>
    <cellStyle name="Migliaia 46 17" xfId="18255" xr:uid="{00000000-0005-0000-0000-000073290000}"/>
    <cellStyle name="Migliaia 46 2" xfId="10382" xr:uid="{00000000-0005-0000-0000-000074290000}"/>
    <cellStyle name="Migliaia 46 2 10" xfId="10383" xr:uid="{00000000-0005-0000-0000-000075290000}"/>
    <cellStyle name="Migliaia 46 2 11" xfId="10384" xr:uid="{00000000-0005-0000-0000-000076290000}"/>
    <cellStyle name="Migliaia 46 2 12" xfId="18256" xr:uid="{00000000-0005-0000-0000-000077290000}"/>
    <cellStyle name="Migliaia 46 2 2" xfId="10385" xr:uid="{00000000-0005-0000-0000-000078290000}"/>
    <cellStyle name="Migliaia 46 2 2 10" xfId="10386" xr:uid="{00000000-0005-0000-0000-000079290000}"/>
    <cellStyle name="Migliaia 46 2 2 2" xfId="10387" xr:uid="{00000000-0005-0000-0000-00007A290000}"/>
    <cellStyle name="Migliaia 46 2 2 2 2" xfId="10388" xr:uid="{00000000-0005-0000-0000-00007B290000}"/>
    <cellStyle name="Migliaia 46 2 2 2 2 2" xfId="10389" xr:uid="{00000000-0005-0000-0000-00007C290000}"/>
    <cellStyle name="Migliaia 46 2 2 2 3" xfId="10390" xr:uid="{00000000-0005-0000-0000-00007D290000}"/>
    <cellStyle name="Migliaia 46 2 2 3" xfId="10391" xr:uid="{00000000-0005-0000-0000-00007E290000}"/>
    <cellStyle name="Migliaia 46 2 2 3 2" xfId="10392" xr:uid="{00000000-0005-0000-0000-00007F290000}"/>
    <cellStyle name="Migliaia 46 2 2 4" xfId="10393" xr:uid="{00000000-0005-0000-0000-000080290000}"/>
    <cellStyle name="Migliaia 46 2 2 5" xfId="10394" xr:uid="{00000000-0005-0000-0000-000081290000}"/>
    <cellStyle name="Migliaia 46 2 2 6" xfId="10395" xr:uid="{00000000-0005-0000-0000-000082290000}"/>
    <cellStyle name="Migliaia 46 2 2 7" xfId="10396" xr:uid="{00000000-0005-0000-0000-000083290000}"/>
    <cellStyle name="Migliaia 46 2 2 8" xfId="10397" xr:uid="{00000000-0005-0000-0000-000084290000}"/>
    <cellStyle name="Migliaia 46 2 2 9" xfId="10398" xr:uid="{00000000-0005-0000-0000-000085290000}"/>
    <cellStyle name="Migliaia 46 2 3" xfId="10399" xr:uid="{00000000-0005-0000-0000-000086290000}"/>
    <cellStyle name="Migliaia 46 2 3 2" xfId="10400" xr:uid="{00000000-0005-0000-0000-000087290000}"/>
    <cellStyle name="Migliaia 46 2 3 2 2" xfId="10401" xr:uid="{00000000-0005-0000-0000-000088290000}"/>
    <cellStyle name="Migliaia 46 2 3 3" xfId="10402" xr:uid="{00000000-0005-0000-0000-000089290000}"/>
    <cellStyle name="Migliaia 46 2 3 4" xfId="10403" xr:uid="{00000000-0005-0000-0000-00008A290000}"/>
    <cellStyle name="Migliaia 46 2 4" xfId="10404" xr:uid="{00000000-0005-0000-0000-00008B290000}"/>
    <cellStyle name="Migliaia 46 2 4 2" xfId="10405" xr:uid="{00000000-0005-0000-0000-00008C290000}"/>
    <cellStyle name="Migliaia 46 2 5" xfId="10406" xr:uid="{00000000-0005-0000-0000-00008D290000}"/>
    <cellStyle name="Migliaia 46 2 6" xfId="10407" xr:uid="{00000000-0005-0000-0000-00008E290000}"/>
    <cellStyle name="Migliaia 46 2 7" xfId="10408" xr:uid="{00000000-0005-0000-0000-00008F290000}"/>
    <cellStyle name="Migliaia 46 2 8" xfId="10409" xr:uid="{00000000-0005-0000-0000-000090290000}"/>
    <cellStyle name="Migliaia 46 2 9" xfId="10410" xr:uid="{00000000-0005-0000-0000-000091290000}"/>
    <cellStyle name="Migliaia 46 3" xfId="10411" xr:uid="{00000000-0005-0000-0000-000092290000}"/>
    <cellStyle name="Migliaia 46 3 10" xfId="10412" xr:uid="{00000000-0005-0000-0000-000093290000}"/>
    <cellStyle name="Migliaia 46 3 11" xfId="10413" xr:uid="{00000000-0005-0000-0000-000094290000}"/>
    <cellStyle name="Migliaia 46 3 12" xfId="10414" xr:uid="{00000000-0005-0000-0000-000095290000}"/>
    <cellStyle name="Migliaia 46 3 13" xfId="10415" xr:uid="{00000000-0005-0000-0000-000096290000}"/>
    <cellStyle name="Migliaia 46 3 14" xfId="18257" xr:uid="{00000000-0005-0000-0000-000097290000}"/>
    <cellStyle name="Migliaia 46 3 2" xfId="10416" xr:uid="{00000000-0005-0000-0000-000098290000}"/>
    <cellStyle name="Migliaia 46 3 2 10" xfId="10417" xr:uid="{00000000-0005-0000-0000-000099290000}"/>
    <cellStyle name="Migliaia 46 3 2 11" xfId="18258" xr:uid="{00000000-0005-0000-0000-00009A290000}"/>
    <cellStyle name="Migliaia 46 3 2 2" xfId="10418" xr:uid="{00000000-0005-0000-0000-00009B290000}"/>
    <cellStyle name="Migliaia 46 3 2 2 2" xfId="10419" xr:uid="{00000000-0005-0000-0000-00009C290000}"/>
    <cellStyle name="Migliaia 46 3 2 2 2 2" xfId="10420" xr:uid="{00000000-0005-0000-0000-00009D290000}"/>
    <cellStyle name="Migliaia 46 3 2 2 3" xfId="10421" xr:uid="{00000000-0005-0000-0000-00009E290000}"/>
    <cellStyle name="Migliaia 46 3 2 2 4" xfId="10422" xr:uid="{00000000-0005-0000-0000-00009F290000}"/>
    <cellStyle name="Migliaia 46 3 2 3" xfId="10423" xr:uid="{00000000-0005-0000-0000-0000A0290000}"/>
    <cellStyle name="Migliaia 46 3 2 3 2" xfId="10424" xr:uid="{00000000-0005-0000-0000-0000A1290000}"/>
    <cellStyle name="Migliaia 46 3 2 4" xfId="10425" xr:uid="{00000000-0005-0000-0000-0000A2290000}"/>
    <cellStyle name="Migliaia 46 3 2 5" xfId="10426" xr:uid="{00000000-0005-0000-0000-0000A3290000}"/>
    <cellStyle name="Migliaia 46 3 2 6" xfId="10427" xr:uid="{00000000-0005-0000-0000-0000A4290000}"/>
    <cellStyle name="Migliaia 46 3 2 7" xfId="10428" xr:uid="{00000000-0005-0000-0000-0000A5290000}"/>
    <cellStyle name="Migliaia 46 3 2 8" xfId="10429" xr:uid="{00000000-0005-0000-0000-0000A6290000}"/>
    <cellStyle name="Migliaia 46 3 2 9" xfId="10430" xr:uid="{00000000-0005-0000-0000-0000A7290000}"/>
    <cellStyle name="Migliaia 46 3 3" xfId="10431" xr:uid="{00000000-0005-0000-0000-0000A8290000}"/>
    <cellStyle name="Migliaia 46 3 3 2" xfId="10432" xr:uid="{00000000-0005-0000-0000-0000A9290000}"/>
    <cellStyle name="Migliaia 46 3 3 2 2" xfId="10433" xr:uid="{00000000-0005-0000-0000-0000AA290000}"/>
    <cellStyle name="Migliaia 46 3 3 2 2 2" xfId="10434" xr:uid="{00000000-0005-0000-0000-0000AB290000}"/>
    <cellStyle name="Migliaia 46 3 3 2 2 2 2" xfId="10435" xr:uid="{00000000-0005-0000-0000-0000AC290000}"/>
    <cellStyle name="Migliaia 46 3 3 2 2 3" xfId="10436" xr:uid="{00000000-0005-0000-0000-0000AD290000}"/>
    <cellStyle name="Migliaia 46 3 3 2 3" xfId="10437" xr:uid="{00000000-0005-0000-0000-0000AE290000}"/>
    <cellStyle name="Migliaia 46 3 3 2 3 2" xfId="10438" xr:uid="{00000000-0005-0000-0000-0000AF290000}"/>
    <cellStyle name="Migliaia 46 3 3 2 4" xfId="10439" xr:uid="{00000000-0005-0000-0000-0000B0290000}"/>
    <cellStyle name="Migliaia 46 3 3 2 5" xfId="10440" xr:uid="{00000000-0005-0000-0000-0000B1290000}"/>
    <cellStyle name="Migliaia 46 3 3 2 6" xfId="10441" xr:uid="{00000000-0005-0000-0000-0000B2290000}"/>
    <cellStyle name="Migliaia 46 3 3 3" xfId="10442" xr:uid="{00000000-0005-0000-0000-0000B3290000}"/>
    <cellStyle name="Migliaia 46 3 3 3 2" xfId="10443" xr:uid="{00000000-0005-0000-0000-0000B4290000}"/>
    <cellStyle name="Migliaia 46 3 3 3 2 2" xfId="10444" xr:uid="{00000000-0005-0000-0000-0000B5290000}"/>
    <cellStyle name="Migliaia 46 3 3 3 3" xfId="10445" xr:uid="{00000000-0005-0000-0000-0000B6290000}"/>
    <cellStyle name="Migliaia 46 3 3 4" xfId="10446" xr:uid="{00000000-0005-0000-0000-0000B7290000}"/>
    <cellStyle name="Migliaia 46 3 3 4 2" xfId="10447" xr:uid="{00000000-0005-0000-0000-0000B8290000}"/>
    <cellStyle name="Migliaia 46 3 3 5" xfId="10448" xr:uid="{00000000-0005-0000-0000-0000B9290000}"/>
    <cellStyle name="Migliaia 46 3 3 6" xfId="10449" xr:uid="{00000000-0005-0000-0000-0000BA290000}"/>
    <cellStyle name="Migliaia 46 3 3 7" xfId="10450" xr:uid="{00000000-0005-0000-0000-0000BB290000}"/>
    <cellStyle name="Migliaia 46 3 3 8" xfId="10451" xr:uid="{00000000-0005-0000-0000-0000BC290000}"/>
    <cellStyle name="Migliaia 46 3 4" xfId="10452" xr:uid="{00000000-0005-0000-0000-0000BD290000}"/>
    <cellStyle name="Migliaia 46 3 4 2" xfId="10453" xr:uid="{00000000-0005-0000-0000-0000BE290000}"/>
    <cellStyle name="Migliaia 46 3 4 2 2" xfId="10454" xr:uid="{00000000-0005-0000-0000-0000BF290000}"/>
    <cellStyle name="Migliaia 46 3 4 2 2 2" xfId="10455" xr:uid="{00000000-0005-0000-0000-0000C0290000}"/>
    <cellStyle name="Migliaia 46 3 4 2 3" xfId="10456" xr:uid="{00000000-0005-0000-0000-0000C1290000}"/>
    <cellStyle name="Migliaia 46 3 4 3" xfId="10457" xr:uid="{00000000-0005-0000-0000-0000C2290000}"/>
    <cellStyle name="Migliaia 46 3 4 3 2" xfId="10458" xr:uid="{00000000-0005-0000-0000-0000C3290000}"/>
    <cellStyle name="Migliaia 46 3 4 4" xfId="10459" xr:uid="{00000000-0005-0000-0000-0000C4290000}"/>
    <cellStyle name="Migliaia 46 3 4 5" xfId="10460" xr:uid="{00000000-0005-0000-0000-0000C5290000}"/>
    <cellStyle name="Migliaia 46 3 4 6" xfId="10461" xr:uid="{00000000-0005-0000-0000-0000C6290000}"/>
    <cellStyle name="Migliaia 46 3 5" xfId="10462" xr:uid="{00000000-0005-0000-0000-0000C7290000}"/>
    <cellStyle name="Migliaia 46 3 5 2" xfId="10463" xr:uid="{00000000-0005-0000-0000-0000C8290000}"/>
    <cellStyle name="Migliaia 46 3 5 2 2" xfId="10464" xr:uid="{00000000-0005-0000-0000-0000C9290000}"/>
    <cellStyle name="Migliaia 46 3 5 3" xfId="10465" xr:uid="{00000000-0005-0000-0000-0000CA290000}"/>
    <cellStyle name="Migliaia 46 3 6" xfId="10466" xr:uid="{00000000-0005-0000-0000-0000CB290000}"/>
    <cellStyle name="Migliaia 46 3 6 2" xfId="10467" xr:uid="{00000000-0005-0000-0000-0000CC290000}"/>
    <cellStyle name="Migliaia 46 3 7" xfId="10468" xr:uid="{00000000-0005-0000-0000-0000CD290000}"/>
    <cellStyle name="Migliaia 46 3 8" xfId="10469" xr:uid="{00000000-0005-0000-0000-0000CE290000}"/>
    <cellStyle name="Migliaia 46 3 9" xfId="10470" xr:uid="{00000000-0005-0000-0000-0000CF290000}"/>
    <cellStyle name="Migliaia 46 4" xfId="10471" xr:uid="{00000000-0005-0000-0000-0000D0290000}"/>
    <cellStyle name="Migliaia 46 4 10" xfId="18259" xr:uid="{00000000-0005-0000-0000-0000D1290000}"/>
    <cellStyle name="Migliaia 46 4 2" xfId="10472" xr:uid="{00000000-0005-0000-0000-0000D2290000}"/>
    <cellStyle name="Migliaia 46 4 2 2" xfId="10473" xr:uid="{00000000-0005-0000-0000-0000D3290000}"/>
    <cellStyle name="Migliaia 46 4 2 2 2" xfId="10474" xr:uid="{00000000-0005-0000-0000-0000D4290000}"/>
    <cellStyle name="Migliaia 46 4 2 2 2 2" xfId="10475" xr:uid="{00000000-0005-0000-0000-0000D5290000}"/>
    <cellStyle name="Migliaia 46 4 2 2 2 2 2" xfId="10476" xr:uid="{00000000-0005-0000-0000-0000D6290000}"/>
    <cellStyle name="Migliaia 46 4 2 2 2 3" xfId="10477" xr:uid="{00000000-0005-0000-0000-0000D7290000}"/>
    <cellStyle name="Migliaia 46 4 2 2 3" xfId="10478" xr:uid="{00000000-0005-0000-0000-0000D8290000}"/>
    <cellStyle name="Migliaia 46 4 2 2 3 2" xfId="10479" xr:uid="{00000000-0005-0000-0000-0000D9290000}"/>
    <cellStyle name="Migliaia 46 4 2 2 4" xfId="10480" xr:uid="{00000000-0005-0000-0000-0000DA290000}"/>
    <cellStyle name="Migliaia 46 4 2 2 5" xfId="10481" xr:uid="{00000000-0005-0000-0000-0000DB290000}"/>
    <cellStyle name="Migliaia 46 4 2 2 6" xfId="10482" xr:uid="{00000000-0005-0000-0000-0000DC290000}"/>
    <cellStyle name="Migliaia 46 4 2 3" xfId="10483" xr:uid="{00000000-0005-0000-0000-0000DD290000}"/>
    <cellStyle name="Migliaia 46 4 2 3 2" xfId="10484" xr:uid="{00000000-0005-0000-0000-0000DE290000}"/>
    <cellStyle name="Migliaia 46 4 2 3 2 2" xfId="10485" xr:uid="{00000000-0005-0000-0000-0000DF290000}"/>
    <cellStyle name="Migliaia 46 4 2 3 3" xfId="10486" xr:uid="{00000000-0005-0000-0000-0000E0290000}"/>
    <cellStyle name="Migliaia 46 4 2 4" xfId="10487" xr:uid="{00000000-0005-0000-0000-0000E1290000}"/>
    <cellStyle name="Migliaia 46 4 2 4 2" xfId="10488" xr:uid="{00000000-0005-0000-0000-0000E2290000}"/>
    <cellStyle name="Migliaia 46 4 2 5" xfId="10489" xr:uid="{00000000-0005-0000-0000-0000E3290000}"/>
    <cellStyle name="Migliaia 46 4 2 6" xfId="10490" xr:uid="{00000000-0005-0000-0000-0000E4290000}"/>
    <cellStyle name="Migliaia 46 4 2 7" xfId="10491" xr:uid="{00000000-0005-0000-0000-0000E5290000}"/>
    <cellStyle name="Migliaia 46 4 3" xfId="10492" xr:uid="{00000000-0005-0000-0000-0000E6290000}"/>
    <cellStyle name="Migliaia 46 4 3 2" xfId="10493" xr:uid="{00000000-0005-0000-0000-0000E7290000}"/>
    <cellStyle name="Migliaia 46 4 3 2 2" xfId="10494" xr:uid="{00000000-0005-0000-0000-0000E8290000}"/>
    <cellStyle name="Migliaia 46 4 3 2 2 2" xfId="10495" xr:uid="{00000000-0005-0000-0000-0000E9290000}"/>
    <cellStyle name="Migliaia 46 4 3 2 3" xfId="10496" xr:uid="{00000000-0005-0000-0000-0000EA290000}"/>
    <cellStyle name="Migliaia 46 4 3 3" xfId="10497" xr:uid="{00000000-0005-0000-0000-0000EB290000}"/>
    <cellStyle name="Migliaia 46 4 3 3 2" xfId="10498" xr:uid="{00000000-0005-0000-0000-0000EC290000}"/>
    <cellStyle name="Migliaia 46 4 3 4" xfId="10499" xr:uid="{00000000-0005-0000-0000-0000ED290000}"/>
    <cellStyle name="Migliaia 46 4 3 5" xfId="10500" xr:uid="{00000000-0005-0000-0000-0000EE290000}"/>
    <cellStyle name="Migliaia 46 4 3 6" xfId="10501" xr:uid="{00000000-0005-0000-0000-0000EF290000}"/>
    <cellStyle name="Migliaia 46 4 4" xfId="10502" xr:uid="{00000000-0005-0000-0000-0000F0290000}"/>
    <cellStyle name="Migliaia 46 4 4 2" xfId="10503" xr:uid="{00000000-0005-0000-0000-0000F1290000}"/>
    <cellStyle name="Migliaia 46 4 4 2 2" xfId="10504" xr:uid="{00000000-0005-0000-0000-0000F2290000}"/>
    <cellStyle name="Migliaia 46 4 4 3" xfId="10505" xr:uid="{00000000-0005-0000-0000-0000F3290000}"/>
    <cellStyle name="Migliaia 46 4 5" xfId="10506" xr:uid="{00000000-0005-0000-0000-0000F4290000}"/>
    <cellStyle name="Migliaia 46 4 5 2" xfId="10507" xr:uid="{00000000-0005-0000-0000-0000F5290000}"/>
    <cellStyle name="Migliaia 46 4 6" xfId="10508" xr:uid="{00000000-0005-0000-0000-0000F6290000}"/>
    <cellStyle name="Migliaia 46 4 7" xfId="10509" xr:uid="{00000000-0005-0000-0000-0000F7290000}"/>
    <cellStyle name="Migliaia 46 4 8" xfId="10510" xr:uid="{00000000-0005-0000-0000-0000F8290000}"/>
    <cellStyle name="Migliaia 46 4 9" xfId="10511" xr:uid="{00000000-0005-0000-0000-0000F9290000}"/>
    <cellStyle name="Migliaia 46 5" xfId="10512" xr:uid="{00000000-0005-0000-0000-0000FA290000}"/>
    <cellStyle name="Migliaia 46 5 2" xfId="10513" xr:uid="{00000000-0005-0000-0000-0000FB290000}"/>
    <cellStyle name="Migliaia 46 5 2 2" xfId="10514" xr:uid="{00000000-0005-0000-0000-0000FC290000}"/>
    <cellStyle name="Migliaia 46 5 2 2 2" xfId="10515" xr:uid="{00000000-0005-0000-0000-0000FD290000}"/>
    <cellStyle name="Migliaia 46 5 2 3" xfId="10516" xr:uid="{00000000-0005-0000-0000-0000FE290000}"/>
    <cellStyle name="Migliaia 46 5 3" xfId="10517" xr:uid="{00000000-0005-0000-0000-0000FF290000}"/>
    <cellStyle name="Migliaia 46 5 3 2" xfId="10518" xr:uid="{00000000-0005-0000-0000-0000002A0000}"/>
    <cellStyle name="Migliaia 46 5 4" xfId="10519" xr:uid="{00000000-0005-0000-0000-0000012A0000}"/>
    <cellStyle name="Migliaia 46 5 5" xfId="10520" xr:uid="{00000000-0005-0000-0000-0000022A0000}"/>
    <cellStyle name="Migliaia 46 5 6" xfId="10521" xr:uid="{00000000-0005-0000-0000-0000032A0000}"/>
    <cellStyle name="Migliaia 46 5 7" xfId="10522" xr:uid="{00000000-0005-0000-0000-0000042A0000}"/>
    <cellStyle name="Migliaia 46 5 8" xfId="18260" xr:uid="{00000000-0005-0000-0000-0000052A0000}"/>
    <cellStyle name="Migliaia 46 6" xfId="10523" xr:uid="{00000000-0005-0000-0000-0000062A0000}"/>
    <cellStyle name="Migliaia 46 6 2" xfId="10524" xr:uid="{00000000-0005-0000-0000-0000072A0000}"/>
    <cellStyle name="Migliaia 46 6 2 2" xfId="10525" xr:uid="{00000000-0005-0000-0000-0000082A0000}"/>
    <cellStyle name="Migliaia 46 6 3" xfId="10526" xr:uid="{00000000-0005-0000-0000-0000092A0000}"/>
    <cellStyle name="Migliaia 46 6 4" xfId="10527" xr:uid="{00000000-0005-0000-0000-00000A2A0000}"/>
    <cellStyle name="Migliaia 46 6 5" xfId="10528" xr:uid="{00000000-0005-0000-0000-00000B2A0000}"/>
    <cellStyle name="Migliaia 46 7" xfId="10529" xr:uid="{00000000-0005-0000-0000-00000C2A0000}"/>
    <cellStyle name="Migliaia 46 7 2" xfId="10530" xr:uid="{00000000-0005-0000-0000-00000D2A0000}"/>
    <cellStyle name="Migliaia 46 7 2 2" xfId="10531" xr:uid="{00000000-0005-0000-0000-00000E2A0000}"/>
    <cellStyle name="Migliaia 46 7 3" xfId="10532" xr:uid="{00000000-0005-0000-0000-00000F2A0000}"/>
    <cellStyle name="Migliaia 46 7 4" xfId="10533" xr:uid="{00000000-0005-0000-0000-0000102A0000}"/>
    <cellStyle name="Migliaia 46 7 5" xfId="10534" xr:uid="{00000000-0005-0000-0000-0000112A0000}"/>
    <cellStyle name="Migliaia 46 8" xfId="10535" xr:uid="{00000000-0005-0000-0000-0000122A0000}"/>
    <cellStyle name="Migliaia 46 8 2" xfId="10536" xr:uid="{00000000-0005-0000-0000-0000132A0000}"/>
    <cellStyle name="Migliaia 46 9" xfId="10537" xr:uid="{00000000-0005-0000-0000-0000142A0000}"/>
    <cellStyle name="Migliaia 46 9 2" xfId="10538" xr:uid="{00000000-0005-0000-0000-0000152A0000}"/>
    <cellStyle name="Migliaia 47" xfId="10539" xr:uid="{00000000-0005-0000-0000-0000162A0000}"/>
    <cellStyle name="Migliaia 47 10" xfId="10540" xr:uid="{00000000-0005-0000-0000-0000172A0000}"/>
    <cellStyle name="Migliaia 47 11" xfId="10541" xr:uid="{00000000-0005-0000-0000-0000182A0000}"/>
    <cellStyle name="Migliaia 47 12" xfId="10542" xr:uid="{00000000-0005-0000-0000-0000192A0000}"/>
    <cellStyle name="Migliaia 47 13" xfId="10543" xr:uid="{00000000-0005-0000-0000-00001A2A0000}"/>
    <cellStyle name="Migliaia 47 14" xfId="10544" xr:uid="{00000000-0005-0000-0000-00001B2A0000}"/>
    <cellStyle name="Migliaia 47 15" xfId="10545" xr:uid="{00000000-0005-0000-0000-00001C2A0000}"/>
    <cellStyle name="Migliaia 47 16" xfId="10546" xr:uid="{00000000-0005-0000-0000-00001D2A0000}"/>
    <cellStyle name="Migliaia 47 17" xfId="18261" xr:uid="{00000000-0005-0000-0000-00001E2A0000}"/>
    <cellStyle name="Migliaia 47 2" xfId="10547" xr:uid="{00000000-0005-0000-0000-00001F2A0000}"/>
    <cellStyle name="Migliaia 47 2 10" xfId="10548" xr:uid="{00000000-0005-0000-0000-0000202A0000}"/>
    <cellStyle name="Migliaia 47 2 11" xfId="10549" xr:uid="{00000000-0005-0000-0000-0000212A0000}"/>
    <cellStyle name="Migliaia 47 2 12" xfId="18262" xr:uid="{00000000-0005-0000-0000-0000222A0000}"/>
    <cellStyle name="Migliaia 47 2 2" xfId="10550" xr:uid="{00000000-0005-0000-0000-0000232A0000}"/>
    <cellStyle name="Migliaia 47 2 2 10" xfId="10551" xr:uid="{00000000-0005-0000-0000-0000242A0000}"/>
    <cellStyle name="Migliaia 47 2 2 2" xfId="10552" xr:uid="{00000000-0005-0000-0000-0000252A0000}"/>
    <cellStyle name="Migliaia 47 2 2 2 2" xfId="10553" xr:uid="{00000000-0005-0000-0000-0000262A0000}"/>
    <cellStyle name="Migliaia 47 2 2 2 2 2" xfId="10554" xr:uid="{00000000-0005-0000-0000-0000272A0000}"/>
    <cellStyle name="Migliaia 47 2 2 2 3" xfId="10555" xr:uid="{00000000-0005-0000-0000-0000282A0000}"/>
    <cellStyle name="Migliaia 47 2 2 3" xfId="10556" xr:uid="{00000000-0005-0000-0000-0000292A0000}"/>
    <cellStyle name="Migliaia 47 2 2 3 2" xfId="10557" xr:uid="{00000000-0005-0000-0000-00002A2A0000}"/>
    <cellStyle name="Migliaia 47 2 2 4" xfId="10558" xr:uid="{00000000-0005-0000-0000-00002B2A0000}"/>
    <cellStyle name="Migliaia 47 2 2 5" xfId="10559" xr:uid="{00000000-0005-0000-0000-00002C2A0000}"/>
    <cellStyle name="Migliaia 47 2 2 6" xfId="10560" xr:uid="{00000000-0005-0000-0000-00002D2A0000}"/>
    <cellStyle name="Migliaia 47 2 2 7" xfId="10561" xr:uid="{00000000-0005-0000-0000-00002E2A0000}"/>
    <cellStyle name="Migliaia 47 2 2 8" xfId="10562" xr:uid="{00000000-0005-0000-0000-00002F2A0000}"/>
    <cellStyle name="Migliaia 47 2 2 9" xfId="10563" xr:uid="{00000000-0005-0000-0000-0000302A0000}"/>
    <cellStyle name="Migliaia 47 2 3" xfId="10564" xr:uid="{00000000-0005-0000-0000-0000312A0000}"/>
    <cellStyle name="Migliaia 47 2 3 2" xfId="10565" xr:uid="{00000000-0005-0000-0000-0000322A0000}"/>
    <cellStyle name="Migliaia 47 2 3 2 2" xfId="10566" xr:uid="{00000000-0005-0000-0000-0000332A0000}"/>
    <cellStyle name="Migliaia 47 2 3 3" xfId="10567" xr:uid="{00000000-0005-0000-0000-0000342A0000}"/>
    <cellStyle name="Migliaia 47 2 3 4" xfId="10568" xr:uid="{00000000-0005-0000-0000-0000352A0000}"/>
    <cellStyle name="Migliaia 47 2 4" xfId="10569" xr:uid="{00000000-0005-0000-0000-0000362A0000}"/>
    <cellStyle name="Migliaia 47 2 4 2" xfId="10570" xr:uid="{00000000-0005-0000-0000-0000372A0000}"/>
    <cellStyle name="Migliaia 47 2 5" xfId="10571" xr:uid="{00000000-0005-0000-0000-0000382A0000}"/>
    <cellStyle name="Migliaia 47 2 6" xfId="10572" xr:uid="{00000000-0005-0000-0000-0000392A0000}"/>
    <cellStyle name="Migliaia 47 2 7" xfId="10573" xr:uid="{00000000-0005-0000-0000-00003A2A0000}"/>
    <cellStyle name="Migliaia 47 2 8" xfId="10574" xr:uid="{00000000-0005-0000-0000-00003B2A0000}"/>
    <cellStyle name="Migliaia 47 2 9" xfId="10575" xr:uid="{00000000-0005-0000-0000-00003C2A0000}"/>
    <cellStyle name="Migliaia 47 3" xfId="10576" xr:uid="{00000000-0005-0000-0000-00003D2A0000}"/>
    <cellStyle name="Migliaia 47 3 10" xfId="10577" xr:uid="{00000000-0005-0000-0000-00003E2A0000}"/>
    <cellStyle name="Migliaia 47 3 11" xfId="10578" xr:uid="{00000000-0005-0000-0000-00003F2A0000}"/>
    <cellStyle name="Migliaia 47 3 12" xfId="10579" xr:uid="{00000000-0005-0000-0000-0000402A0000}"/>
    <cellStyle name="Migliaia 47 3 13" xfId="10580" xr:uid="{00000000-0005-0000-0000-0000412A0000}"/>
    <cellStyle name="Migliaia 47 3 14" xfId="18263" xr:uid="{00000000-0005-0000-0000-0000422A0000}"/>
    <cellStyle name="Migliaia 47 3 2" xfId="10581" xr:uid="{00000000-0005-0000-0000-0000432A0000}"/>
    <cellStyle name="Migliaia 47 3 2 10" xfId="10582" xr:uid="{00000000-0005-0000-0000-0000442A0000}"/>
    <cellStyle name="Migliaia 47 3 2 11" xfId="18264" xr:uid="{00000000-0005-0000-0000-0000452A0000}"/>
    <cellStyle name="Migliaia 47 3 2 2" xfId="10583" xr:uid="{00000000-0005-0000-0000-0000462A0000}"/>
    <cellStyle name="Migliaia 47 3 2 2 2" xfId="10584" xr:uid="{00000000-0005-0000-0000-0000472A0000}"/>
    <cellStyle name="Migliaia 47 3 2 2 2 2" xfId="10585" xr:uid="{00000000-0005-0000-0000-0000482A0000}"/>
    <cellStyle name="Migliaia 47 3 2 2 3" xfId="10586" xr:uid="{00000000-0005-0000-0000-0000492A0000}"/>
    <cellStyle name="Migliaia 47 3 2 2 4" xfId="10587" xr:uid="{00000000-0005-0000-0000-00004A2A0000}"/>
    <cellStyle name="Migliaia 47 3 2 3" xfId="10588" xr:uid="{00000000-0005-0000-0000-00004B2A0000}"/>
    <cellStyle name="Migliaia 47 3 2 3 2" xfId="10589" xr:uid="{00000000-0005-0000-0000-00004C2A0000}"/>
    <cellStyle name="Migliaia 47 3 2 4" xfId="10590" xr:uid="{00000000-0005-0000-0000-00004D2A0000}"/>
    <cellStyle name="Migliaia 47 3 2 5" xfId="10591" xr:uid="{00000000-0005-0000-0000-00004E2A0000}"/>
    <cellStyle name="Migliaia 47 3 2 6" xfId="10592" xr:uid="{00000000-0005-0000-0000-00004F2A0000}"/>
    <cellStyle name="Migliaia 47 3 2 7" xfId="10593" xr:uid="{00000000-0005-0000-0000-0000502A0000}"/>
    <cellStyle name="Migliaia 47 3 2 8" xfId="10594" xr:uid="{00000000-0005-0000-0000-0000512A0000}"/>
    <cellStyle name="Migliaia 47 3 2 9" xfId="10595" xr:uid="{00000000-0005-0000-0000-0000522A0000}"/>
    <cellStyle name="Migliaia 47 3 3" xfId="10596" xr:uid="{00000000-0005-0000-0000-0000532A0000}"/>
    <cellStyle name="Migliaia 47 3 3 2" xfId="10597" xr:uid="{00000000-0005-0000-0000-0000542A0000}"/>
    <cellStyle name="Migliaia 47 3 3 2 2" xfId="10598" xr:uid="{00000000-0005-0000-0000-0000552A0000}"/>
    <cellStyle name="Migliaia 47 3 3 2 2 2" xfId="10599" xr:uid="{00000000-0005-0000-0000-0000562A0000}"/>
    <cellStyle name="Migliaia 47 3 3 2 2 2 2" xfId="10600" xr:uid="{00000000-0005-0000-0000-0000572A0000}"/>
    <cellStyle name="Migliaia 47 3 3 2 2 3" xfId="10601" xr:uid="{00000000-0005-0000-0000-0000582A0000}"/>
    <cellStyle name="Migliaia 47 3 3 2 3" xfId="10602" xr:uid="{00000000-0005-0000-0000-0000592A0000}"/>
    <cellStyle name="Migliaia 47 3 3 2 3 2" xfId="10603" xr:uid="{00000000-0005-0000-0000-00005A2A0000}"/>
    <cellStyle name="Migliaia 47 3 3 2 4" xfId="10604" xr:uid="{00000000-0005-0000-0000-00005B2A0000}"/>
    <cellStyle name="Migliaia 47 3 3 2 5" xfId="10605" xr:uid="{00000000-0005-0000-0000-00005C2A0000}"/>
    <cellStyle name="Migliaia 47 3 3 2 6" xfId="10606" xr:uid="{00000000-0005-0000-0000-00005D2A0000}"/>
    <cellStyle name="Migliaia 47 3 3 3" xfId="10607" xr:uid="{00000000-0005-0000-0000-00005E2A0000}"/>
    <cellStyle name="Migliaia 47 3 3 3 2" xfId="10608" xr:uid="{00000000-0005-0000-0000-00005F2A0000}"/>
    <cellStyle name="Migliaia 47 3 3 3 2 2" xfId="10609" xr:uid="{00000000-0005-0000-0000-0000602A0000}"/>
    <cellStyle name="Migliaia 47 3 3 3 3" xfId="10610" xr:uid="{00000000-0005-0000-0000-0000612A0000}"/>
    <cellStyle name="Migliaia 47 3 3 4" xfId="10611" xr:uid="{00000000-0005-0000-0000-0000622A0000}"/>
    <cellStyle name="Migliaia 47 3 3 4 2" xfId="10612" xr:uid="{00000000-0005-0000-0000-0000632A0000}"/>
    <cellStyle name="Migliaia 47 3 3 5" xfId="10613" xr:uid="{00000000-0005-0000-0000-0000642A0000}"/>
    <cellStyle name="Migliaia 47 3 3 6" xfId="10614" xr:uid="{00000000-0005-0000-0000-0000652A0000}"/>
    <cellStyle name="Migliaia 47 3 3 7" xfId="10615" xr:uid="{00000000-0005-0000-0000-0000662A0000}"/>
    <cellStyle name="Migliaia 47 3 3 8" xfId="10616" xr:uid="{00000000-0005-0000-0000-0000672A0000}"/>
    <cellStyle name="Migliaia 47 3 4" xfId="10617" xr:uid="{00000000-0005-0000-0000-0000682A0000}"/>
    <cellStyle name="Migliaia 47 3 4 2" xfId="10618" xr:uid="{00000000-0005-0000-0000-0000692A0000}"/>
    <cellStyle name="Migliaia 47 3 4 2 2" xfId="10619" xr:uid="{00000000-0005-0000-0000-00006A2A0000}"/>
    <cellStyle name="Migliaia 47 3 4 2 2 2" xfId="10620" xr:uid="{00000000-0005-0000-0000-00006B2A0000}"/>
    <cellStyle name="Migliaia 47 3 4 2 3" xfId="10621" xr:uid="{00000000-0005-0000-0000-00006C2A0000}"/>
    <cellStyle name="Migliaia 47 3 4 3" xfId="10622" xr:uid="{00000000-0005-0000-0000-00006D2A0000}"/>
    <cellStyle name="Migliaia 47 3 4 3 2" xfId="10623" xr:uid="{00000000-0005-0000-0000-00006E2A0000}"/>
    <cellStyle name="Migliaia 47 3 4 4" xfId="10624" xr:uid="{00000000-0005-0000-0000-00006F2A0000}"/>
    <cellStyle name="Migliaia 47 3 4 5" xfId="10625" xr:uid="{00000000-0005-0000-0000-0000702A0000}"/>
    <cellStyle name="Migliaia 47 3 4 6" xfId="10626" xr:uid="{00000000-0005-0000-0000-0000712A0000}"/>
    <cellStyle name="Migliaia 47 3 5" xfId="10627" xr:uid="{00000000-0005-0000-0000-0000722A0000}"/>
    <cellStyle name="Migliaia 47 3 5 2" xfId="10628" xr:uid="{00000000-0005-0000-0000-0000732A0000}"/>
    <cellStyle name="Migliaia 47 3 5 2 2" xfId="10629" xr:uid="{00000000-0005-0000-0000-0000742A0000}"/>
    <cellStyle name="Migliaia 47 3 5 3" xfId="10630" xr:uid="{00000000-0005-0000-0000-0000752A0000}"/>
    <cellStyle name="Migliaia 47 3 6" xfId="10631" xr:uid="{00000000-0005-0000-0000-0000762A0000}"/>
    <cellStyle name="Migliaia 47 3 6 2" xfId="10632" xr:uid="{00000000-0005-0000-0000-0000772A0000}"/>
    <cellStyle name="Migliaia 47 3 7" xfId="10633" xr:uid="{00000000-0005-0000-0000-0000782A0000}"/>
    <cellStyle name="Migliaia 47 3 8" xfId="10634" xr:uid="{00000000-0005-0000-0000-0000792A0000}"/>
    <cellStyle name="Migliaia 47 3 9" xfId="10635" xr:uid="{00000000-0005-0000-0000-00007A2A0000}"/>
    <cellStyle name="Migliaia 47 4" xfId="10636" xr:uid="{00000000-0005-0000-0000-00007B2A0000}"/>
    <cellStyle name="Migliaia 47 4 10" xfId="18265" xr:uid="{00000000-0005-0000-0000-00007C2A0000}"/>
    <cellStyle name="Migliaia 47 4 2" xfId="10637" xr:uid="{00000000-0005-0000-0000-00007D2A0000}"/>
    <cellStyle name="Migliaia 47 4 2 2" xfId="10638" xr:uid="{00000000-0005-0000-0000-00007E2A0000}"/>
    <cellStyle name="Migliaia 47 4 2 2 2" xfId="10639" xr:uid="{00000000-0005-0000-0000-00007F2A0000}"/>
    <cellStyle name="Migliaia 47 4 2 2 2 2" xfId="10640" xr:uid="{00000000-0005-0000-0000-0000802A0000}"/>
    <cellStyle name="Migliaia 47 4 2 2 2 2 2" xfId="10641" xr:uid="{00000000-0005-0000-0000-0000812A0000}"/>
    <cellStyle name="Migliaia 47 4 2 2 2 3" xfId="10642" xr:uid="{00000000-0005-0000-0000-0000822A0000}"/>
    <cellStyle name="Migliaia 47 4 2 2 3" xfId="10643" xr:uid="{00000000-0005-0000-0000-0000832A0000}"/>
    <cellStyle name="Migliaia 47 4 2 2 3 2" xfId="10644" xr:uid="{00000000-0005-0000-0000-0000842A0000}"/>
    <cellStyle name="Migliaia 47 4 2 2 4" xfId="10645" xr:uid="{00000000-0005-0000-0000-0000852A0000}"/>
    <cellStyle name="Migliaia 47 4 2 2 5" xfId="10646" xr:uid="{00000000-0005-0000-0000-0000862A0000}"/>
    <cellStyle name="Migliaia 47 4 2 2 6" xfId="10647" xr:uid="{00000000-0005-0000-0000-0000872A0000}"/>
    <cellStyle name="Migliaia 47 4 2 3" xfId="10648" xr:uid="{00000000-0005-0000-0000-0000882A0000}"/>
    <cellStyle name="Migliaia 47 4 2 3 2" xfId="10649" xr:uid="{00000000-0005-0000-0000-0000892A0000}"/>
    <cellStyle name="Migliaia 47 4 2 3 2 2" xfId="10650" xr:uid="{00000000-0005-0000-0000-00008A2A0000}"/>
    <cellStyle name="Migliaia 47 4 2 3 3" xfId="10651" xr:uid="{00000000-0005-0000-0000-00008B2A0000}"/>
    <cellStyle name="Migliaia 47 4 2 4" xfId="10652" xr:uid="{00000000-0005-0000-0000-00008C2A0000}"/>
    <cellStyle name="Migliaia 47 4 2 4 2" xfId="10653" xr:uid="{00000000-0005-0000-0000-00008D2A0000}"/>
    <cellStyle name="Migliaia 47 4 2 5" xfId="10654" xr:uid="{00000000-0005-0000-0000-00008E2A0000}"/>
    <cellStyle name="Migliaia 47 4 2 6" xfId="10655" xr:uid="{00000000-0005-0000-0000-00008F2A0000}"/>
    <cellStyle name="Migliaia 47 4 2 7" xfId="10656" xr:uid="{00000000-0005-0000-0000-0000902A0000}"/>
    <cellStyle name="Migliaia 47 4 3" xfId="10657" xr:uid="{00000000-0005-0000-0000-0000912A0000}"/>
    <cellStyle name="Migliaia 47 4 3 2" xfId="10658" xr:uid="{00000000-0005-0000-0000-0000922A0000}"/>
    <cellStyle name="Migliaia 47 4 3 2 2" xfId="10659" xr:uid="{00000000-0005-0000-0000-0000932A0000}"/>
    <cellStyle name="Migliaia 47 4 3 2 2 2" xfId="10660" xr:uid="{00000000-0005-0000-0000-0000942A0000}"/>
    <cellStyle name="Migliaia 47 4 3 2 3" xfId="10661" xr:uid="{00000000-0005-0000-0000-0000952A0000}"/>
    <cellStyle name="Migliaia 47 4 3 3" xfId="10662" xr:uid="{00000000-0005-0000-0000-0000962A0000}"/>
    <cellStyle name="Migliaia 47 4 3 3 2" xfId="10663" xr:uid="{00000000-0005-0000-0000-0000972A0000}"/>
    <cellStyle name="Migliaia 47 4 3 4" xfId="10664" xr:uid="{00000000-0005-0000-0000-0000982A0000}"/>
    <cellStyle name="Migliaia 47 4 3 5" xfId="10665" xr:uid="{00000000-0005-0000-0000-0000992A0000}"/>
    <cellStyle name="Migliaia 47 4 3 6" xfId="10666" xr:uid="{00000000-0005-0000-0000-00009A2A0000}"/>
    <cellStyle name="Migliaia 47 4 4" xfId="10667" xr:uid="{00000000-0005-0000-0000-00009B2A0000}"/>
    <cellStyle name="Migliaia 47 4 4 2" xfId="10668" xr:uid="{00000000-0005-0000-0000-00009C2A0000}"/>
    <cellStyle name="Migliaia 47 4 4 2 2" xfId="10669" xr:uid="{00000000-0005-0000-0000-00009D2A0000}"/>
    <cellStyle name="Migliaia 47 4 4 3" xfId="10670" xr:uid="{00000000-0005-0000-0000-00009E2A0000}"/>
    <cellStyle name="Migliaia 47 4 5" xfId="10671" xr:uid="{00000000-0005-0000-0000-00009F2A0000}"/>
    <cellStyle name="Migliaia 47 4 5 2" xfId="10672" xr:uid="{00000000-0005-0000-0000-0000A02A0000}"/>
    <cellStyle name="Migliaia 47 4 6" xfId="10673" xr:uid="{00000000-0005-0000-0000-0000A12A0000}"/>
    <cellStyle name="Migliaia 47 4 7" xfId="10674" xr:uid="{00000000-0005-0000-0000-0000A22A0000}"/>
    <cellStyle name="Migliaia 47 4 8" xfId="10675" xr:uid="{00000000-0005-0000-0000-0000A32A0000}"/>
    <cellStyle name="Migliaia 47 4 9" xfId="10676" xr:uid="{00000000-0005-0000-0000-0000A42A0000}"/>
    <cellStyle name="Migliaia 47 5" xfId="10677" xr:uid="{00000000-0005-0000-0000-0000A52A0000}"/>
    <cellStyle name="Migliaia 47 5 2" xfId="10678" xr:uid="{00000000-0005-0000-0000-0000A62A0000}"/>
    <cellStyle name="Migliaia 47 5 2 2" xfId="10679" xr:uid="{00000000-0005-0000-0000-0000A72A0000}"/>
    <cellStyle name="Migliaia 47 5 2 2 2" xfId="10680" xr:uid="{00000000-0005-0000-0000-0000A82A0000}"/>
    <cellStyle name="Migliaia 47 5 2 3" xfId="10681" xr:uid="{00000000-0005-0000-0000-0000A92A0000}"/>
    <cellStyle name="Migliaia 47 5 3" xfId="10682" xr:uid="{00000000-0005-0000-0000-0000AA2A0000}"/>
    <cellStyle name="Migliaia 47 5 3 2" xfId="10683" xr:uid="{00000000-0005-0000-0000-0000AB2A0000}"/>
    <cellStyle name="Migliaia 47 5 4" xfId="10684" xr:uid="{00000000-0005-0000-0000-0000AC2A0000}"/>
    <cellStyle name="Migliaia 47 5 5" xfId="10685" xr:uid="{00000000-0005-0000-0000-0000AD2A0000}"/>
    <cellStyle name="Migliaia 47 5 6" xfId="10686" xr:uid="{00000000-0005-0000-0000-0000AE2A0000}"/>
    <cellStyle name="Migliaia 47 5 7" xfId="10687" xr:uid="{00000000-0005-0000-0000-0000AF2A0000}"/>
    <cellStyle name="Migliaia 47 5 8" xfId="18266" xr:uid="{00000000-0005-0000-0000-0000B02A0000}"/>
    <cellStyle name="Migliaia 47 6" xfId="10688" xr:uid="{00000000-0005-0000-0000-0000B12A0000}"/>
    <cellStyle name="Migliaia 47 6 2" xfId="10689" xr:uid="{00000000-0005-0000-0000-0000B22A0000}"/>
    <cellStyle name="Migliaia 47 6 2 2" xfId="10690" xr:uid="{00000000-0005-0000-0000-0000B32A0000}"/>
    <cellStyle name="Migliaia 47 6 3" xfId="10691" xr:uid="{00000000-0005-0000-0000-0000B42A0000}"/>
    <cellStyle name="Migliaia 47 6 4" xfId="10692" xr:uid="{00000000-0005-0000-0000-0000B52A0000}"/>
    <cellStyle name="Migliaia 47 6 5" xfId="10693" xr:uid="{00000000-0005-0000-0000-0000B62A0000}"/>
    <cellStyle name="Migliaia 47 7" xfId="10694" xr:uid="{00000000-0005-0000-0000-0000B72A0000}"/>
    <cellStyle name="Migliaia 47 7 2" xfId="10695" xr:uid="{00000000-0005-0000-0000-0000B82A0000}"/>
    <cellStyle name="Migliaia 47 7 2 2" xfId="10696" xr:uid="{00000000-0005-0000-0000-0000B92A0000}"/>
    <cellStyle name="Migliaia 47 7 3" xfId="10697" xr:uid="{00000000-0005-0000-0000-0000BA2A0000}"/>
    <cellStyle name="Migliaia 47 7 4" xfId="10698" xr:uid="{00000000-0005-0000-0000-0000BB2A0000}"/>
    <cellStyle name="Migliaia 47 7 5" xfId="10699" xr:uid="{00000000-0005-0000-0000-0000BC2A0000}"/>
    <cellStyle name="Migliaia 47 8" xfId="10700" xr:uid="{00000000-0005-0000-0000-0000BD2A0000}"/>
    <cellStyle name="Migliaia 47 8 2" xfId="10701" xr:uid="{00000000-0005-0000-0000-0000BE2A0000}"/>
    <cellStyle name="Migliaia 47 9" xfId="10702" xr:uid="{00000000-0005-0000-0000-0000BF2A0000}"/>
    <cellStyle name="Migliaia 47 9 2" xfId="10703" xr:uid="{00000000-0005-0000-0000-0000C02A0000}"/>
    <cellStyle name="Migliaia 48" xfId="10704" xr:uid="{00000000-0005-0000-0000-0000C12A0000}"/>
    <cellStyle name="Migliaia 48 10" xfId="10705" xr:uid="{00000000-0005-0000-0000-0000C22A0000}"/>
    <cellStyle name="Migliaia 48 11" xfId="10706" xr:uid="{00000000-0005-0000-0000-0000C32A0000}"/>
    <cellStyle name="Migliaia 48 12" xfId="10707" xr:uid="{00000000-0005-0000-0000-0000C42A0000}"/>
    <cellStyle name="Migliaia 48 13" xfId="10708" xr:uid="{00000000-0005-0000-0000-0000C52A0000}"/>
    <cellStyle name="Migliaia 48 14" xfId="10709" xr:uid="{00000000-0005-0000-0000-0000C62A0000}"/>
    <cellStyle name="Migliaia 48 15" xfId="10710" xr:uid="{00000000-0005-0000-0000-0000C72A0000}"/>
    <cellStyle name="Migliaia 48 16" xfId="10711" xr:uid="{00000000-0005-0000-0000-0000C82A0000}"/>
    <cellStyle name="Migliaia 48 17" xfId="18267" xr:uid="{00000000-0005-0000-0000-0000C92A0000}"/>
    <cellStyle name="Migliaia 48 2" xfId="10712" xr:uid="{00000000-0005-0000-0000-0000CA2A0000}"/>
    <cellStyle name="Migliaia 48 2 10" xfId="10713" xr:uid="{00000000-0005-0000-0000-0000CB2A0000}"/>
    <cellStyle name="Migliaia 48 2 11" xfId="10714" xr:uid="{00000000-0005-0000-0000-0000CC2A0000}"/>
    <cellStyle name="Migliaia 48 2 12" xfId="18268" xr:uid="{00000000-0005-0000-0000-0000CD2A0000}"/>
    <cellStyle name="Migliaia 48 2 2" xfId="10715" xr:uid="{00000000-0005-0000-0000-0000CE2A0000}"/>
    <cellStyle name="Migliaia 48 2 2 10" xfId="10716" xr:uid="{00000000-0005-0000-0000-0000CF2A0000}"/>
    <cellStyle name="Migliaia 48 2 2 2" xfId="10717" xr:uid="{00000000-0005-0000-0000-0000D02A0000}"/>
    <cellStyle name="Migliaia 48 2 2 2 2" xfId="10718" xr:uid="{00000000-0005-0000-0000-0000D12A0000}"/>
    <cellStyle name="Migliaia 48 2 2 2 2 2" xfId="10719" xr:uid="{00000000-0005-0000-0000-0000D22A0000}"/>
    <cellStyle name="Migliaia 48 2 2 2 3" xfId="10720" xr:uid="{00000000-0005-0000-0000-0000D32A0000}"/>
    <cellStyle name="Migliaia 48 2 2 3" xfId="10721" xr:uid="{00000000-0005-0000-0000-0000D42A0000}"/>
    <cellStyle name="Migliaia 48 2 2 3 2" xfId="10722" xr:uid="{00000000-0005-0000-0000-0000D52A0000}"/>
    <cellStyle name="Migliaia 48 2 2 4" xfId="10723" xr:uid="{00000000-0005-0000-0000-0000D62A0000}"/>
    <cellStyle name="Migliaia 48 2 2 5" xfId="10724" xr:uid="{00000000-0005-0000-0000-0000D72A0000}"/>
    <cellStyle name="Migliaia 48 2 2 6" xfId="10725" xr:uid="{00000000-0005-0000-0000-0000D82A0000}"/>
    <cellStyle name="Migliaia 48 2 2 7" xfId="10726" xr:uid="{00000000-0005-0000-0000-0000D92A0000}"/>
    <cellStyle name="Migliaia 48 2 2 8" xfId="10727" xr:uid="{00000000-0005-0000-0000-0000DA2A0000}"/>
    <cellStyle name="Migliaia 48 2 2 9" xfId="10728" xr:uid="{00000000-0005-0000-0000-0000DB2A0000}"/>
    <cellStyle name="Migliaia 48 2 3" xfId="10729" xr:uid="{00000000-0005-0000-0000-0000DC2A0000}"/>
    <cellStyle name="Migliaia 48 2 3 2" xfId="10730" xr:uid="{00000000-0005-0000-0000-0000DD2A0000}"/>
    <cellStyle name="Migliaia 48 2 3 2 2" xfId="10731" xr:uid="{00000000-0005-0000-0000-0000DE2A0000}"/>
    <cellStyle name="Migliaia 48 2 3 3" xfId="10732" xr:uid="{00000000-0005-0000-0000-0000DF2A0000}"/>
    <cellStyle name="Migliaia 48 2 3 4" xfId="10733" xr:uid="{00000000-0005-0000-0000-0000E02A0000}"/>
    <cellStyle name="Migliaia 48 2 4" xfId="10734" xr:uid="{00000000-0005-0000-0000-0000E12A0000}"/>
    <cellStyle name="Migliaia 48 2 4 2" xfId="10735" xr:uid="{00000000-0005-0000-0000-0000E22A0000}"/>
    <cellStyle name="Migliaia 48 2 5" xfId="10736" xr:uid="{00000000-0005-0000-0000-0000E32A0000}"/>
    <cellStyle name="Migliaia 48 2 6" xfId="10737" xr:uid="{00000000-0005-0000-0000-0000E42A0000}"/>
    <cellStyle name="Migliaia 48 2 7" xfId="10738" xr:uid="{00000000-0005-0000-0000-0000E52A0000}"/>
    <cellStyle name="Migliaia 48 2 8" xfId="10739" xr:uid="{00000000-0005-0000-0000-0000E62A0000}"/>
    <cellStyle name="Migliaia 48 2 9" xfId="10740" xr:uid="{00000000-0005-0000-0000-0000E72A0000}"/>
    <cellStyle name="Migliaia 48 3" xfId="10741" xr:uid="{00000000-0005-0000-0000-0000E82A0000}"/>
    <cellStyle name="Migliaia 48 3 10" xfId="10742" xr:uid="{00000000-0005-0000-0000-0000E92A0000}"/>
    <cellStyle name="Migliaia 48 3 11" xfId="10743" xr:uid="{00000000-0005-0000-0000-0000EA2A0000}"/>
    <cellStyle name="Migliaia 48 3 12" xfId="10744" xr:uid="{00000000-0005-0000-0000-0000EB2A0000}"/>
    <cellStyle name="Migliaia 48 3 13" xfId="10745" xr:uid="{00000000-0005-0000-0000-0000EC2A0000}"/>
    <cellStyle name="Migliaia 48 3 14" xfId="18269" xr:uid="{00000000-0005-0000-0000-0000ED2A0000}"/>
    <cellStyle name="Migliaia 48 3 2" xfId="10746" xr:uid="{00000000-0005-0000-0000-0000EE2A0000}"/>
    <cellStyle name="Migliaia 48 3 2 10" xfId="10747" xr:uid="{00000000-0005-0000-0000-0000EF2A0000}"/>
    <cellStyle name="Migliaia 48 3 2 11" xfId="18270" xr:uid="{00000000-0005-0000-0000-0000F02A0000}"/>
    <cellStyle name="Migliaia 48 3 2 2" xfId="10748" xr:uid="{00000000-0005-0000-0000-0000F12A0000}"/>
    <cellStyle name="Migliaia 48 3 2 2 2" xfId="10749" xr:uid="{00000000-0005-0000-0000-0000F22A0000}"/>
    <cellStyle name="Migliaia 48 3 2 2 2 2" xfId="10750" xr:uid="{00000000-0005-0000-0000-0000F32A0000}"/>
    <cellStyle name="Migliaia 48 3 2 2 3" xfId="10751" xr:uid="{00000000-0005-0000-0000-0000F42A0000}"/>
    <cellStyle name="Migliaia 48 3 2 2 4" xfId="10752" xr:uid="{00000000-0005-0000-0000-0000F52A0000}"/>
    <cellStyle name="Migliaia 48 3 2 3" xfId="10753" xr:uid="{00000000-0005-0000-0000-0000F62A0000}"/>
    <cellStyle name="Migliaia 48 3 2 3 2" xfId="10754" xr:uid="{00000000-0005-0000-0000-0000F72A0000}"/>
    <cellStyle name="Migliaia 48 3 2 4" xfId="10755" xr:uid="{00000000-0005-0000-0000-0000F82A0000}"/>
    <cellStyle name="Migliaia 48 3 2 5" xfId="10756" xr:uid="{00000000-0005-0000-0000-0000F92A0000}"/>
    <cellStyle name="Migliaia 48 3 2 6" xfId="10757" xr:uid="{00000000-0005-0000-0000-0000FA2A0000}"/>
    <cellStyle name="Migliaia 48 3 2 7" xfId="10758" xr:uid="{00000000-0005-0000-0000-0000FB2A0000}"/>
    <cellStyle name="Migliaia 48 3 2 8" xfId="10759" xr:uid="{00000000-0005-0000-0000-0000FC2A0000}"/>
    <cellStyle name="Migliaia 48 3 2 9" xfId="10760" xr:uid="{00000000-0005-0000-0000-0000FD2A0000}"/>
    <cellStyle name="Migliaia 48 3 3" xfId="10761" xr:uid="{00000000-0005-0000-0000-0000FE2A0000}"/>
    <cellStyle name="Migliaia 48 3 3 2" xfId="10762" xr:uid="{00000000-0005-0000-0000-0000FF2A0000}"/>
    <cellStyle name="Migliaia 48 3 3 2 2" xfId="10763" xr:uid="{00000000-0005-0000-0000-0000002B0000}"/>
    <cellStyle name="Migliaia 48 3 3 2 2 2" xfId="10764" xr:uid="{00000000-0005-0000-0000-0000012B0000}"/>
    <cellStyle name="Migliaia 48 3 3 2 2 2 2" xfId="10765" xr:uid="{00000000-0005-0000-0000-0000022B0000}"/>
    <cellStyle name="Migliaia 48 3 3 2 2 3" xfId="10766" xr:uid="{00000000-0005-0000-0000-0000032B0000}"/>
    <cellStyle name="Migliaia 48 3 3 2 3" xfId="10767" xr:uid="{00000000-0005-0000-0000-0000042B0000}"/>
    <cellStyle name="Migliaia 48 3 3 2 3 2" xfId="10768" xr:uid="{00000000-0005-0000-0000-0000052B0000}"/>
    <cellStyle name="Migliaia 48 3 3 2 4" xfId="10769" xr:uid="{00000000-0005-0000-0000-0000062B0000}"/>
    <cellStyle name="Migliaia 48 3 3 2 5" xfId="10770" xr:uid="{00000000-0005-0000-0000-0000072B0000}"/>
    <cellStyle name="Migliaia 48 3 3 2 6" xfId="10771" xr:uid="{00000000-0005-0000-0000-0000082B0000}"/>
    <cellStyle name="Migliaia 48 3 3 3" xfId="10772" xr:uid="{00000000-0005-0000-0000-0000092B0000}"/>
    <cellStyle name="Migliaia 48 3 3 3 2" xfId="10773" xr:uid="{00000000-0005-0000-0000-00000A2B0000}"/>
    <cellStyle name="Migliaia 48 3 3 3 2 2" xfId="10774" xr:uid="{00000000-0005-0000-0000-00000B2B0000}"/>
    <cellStyle name="Migliaia 48 3 3 3 3" xfId="10775" xr:uid="{00000000-0005-0000-0000-00000C2B0000}"/>
    <cellStyle name="Migliaia 48 3 3 4" xfId="10776" xr:uid="{00000000-0005-0000-0000-00000D2B0000}"/>
    <cellStyle name="Migliaia 48 3 3 4 2" xfId="10777" xr:uid="{00000000-0005-0000-0000-00000E2B0000}"/>
    <cellStyle name="Migliaia 48 3 3 5" xfId="10778" xr:uid="{00000000-0005-0000-0000-00000F2B0000}"/>
    <cellStyle name="Migliaia 48 3 3 6" xfId="10779" xr:uid="{00000000-0005-0000-0000-0000102B0000}"/>
    <cellStyle name="Migliaia 48 3 3 7" xfId="10780" xr:uid="{00000000-0005-0000-0000-0000112B0000}"/>
    <cellStyle name="Migliaia 48 3 3 8" xfId="10781" xr:uid="{00000000-0005-0000-0000-0000122B0000}"/>
    <cellStyle name="Migliaia 48 3 4" xfId="10782" xr:uid="{00000000-0005-0000-0000-0000132B0000}"/>
    <cellStyle name="Migliaia 48 3 4 2" xfId="10783" xr:uid="{00000000-0005-0000-0000-0000142B0000}"/>
    <cellStyle name="Migliaia 48 3 4 2 2" xfId="10784" xr:uid="{00000000-0005-0000-0000-0000152B0000}"/>
    <cellStyle name="Migliaia 48 3 4 2 2 2" xfId="10785" xr:uid="{00000000-0005-0000-0000-0000162B0000}"/>
    <cellStyle name="Migliaia 48 3 4 2 3" xfId="10786" xr:uid="{00000000-0005-0000-0000-0000172B0000}"/>
    <cellStyle name="Migliaia 48 3 4 3" xfId="10787" xr:uid="{00000000-0005-0000-0000-0000182B0000}"/>
    <cellStyle name="Migliaia 48 3 4 3 2" xfId="10788" xr:uid="{00000000-0005-0000-0000-0000192B0000}"/>
    <cellStyle name="Migliaia 48 3 4 4" xfId="10789" xr:uid="{00000000-0005-0000-0000-00001A2B0000}"/>
    <cellStyle name="Migliaia 48 3 4 5" xfId="10790" xr:uid="{00000000-0005-0000-0000-00001B2B0000}"/>
    <cellStyle name="Migliaia 48 3 4 6" xfId="10791" xr:uid="{00000000-0005-0000-0000-00001C2B0000}"/>
    <cellStyle name="Migliaia 48 3 5" xfId="10792" xr:uid="{00000000-0005-0000-0000-00001D2B0000}"/>
    <cellStyle name="Migliaia 48 3 5 2" xfId="10793" xr:uid="{00000000-0005-0000-0000-00001E2B0000}"/>
    <cellStyle name="Migliaia 48 3 5 2 2" xfId="10794" xr:uid="{00000000-0005-0000-0000-00001F2B0000}"/>
    <cellStyle name="Migliaia 48 3 5 3" xfId="10795" xr:uid="{00000000-0005-0000-0000-0000202B0000}"/>
    <cellStyle name="Migliaia 48 3 6" xfId="10796" xr:uid="{00000000-0005-0000-0000-0000212B0000}"/>
    <cellStyle name="Migliaia 48 3 6 2" xfId="10797" xr:uid="{00000000-0005-0000-0000-0000222B0000}"/>
    <cellStyle name="Migliaia 48 3 7" xfId="10798" xr:uid="{00000000-0005-0000-0000-0000232B0000}"/>
    <cellStyle name="Migliaia 48 3 8" xfId="10799" xr:uid="{00000000-0005-0000-0000-0000242B0000}"/>
    <cellStyle name="Migliaia 48 3 9" xfId="10800" xr:uid="{00000000-0005-0000-0000-0000252B0000}"/>
    <cellStyle name="Migliaia 48 4" xfId="10801" xr:uid="{00000000-0005-0000-0000-0000262B0000}"/>
    <cellStyle name="Migliaia 48 4 10" xfId="18271" xr:uid="{00000000-0005-0000-0000-0000272B0000}"/>
    <cellStyle name="Migliaia 48 4 2" xfId="10802" xr:uid="{00000000-0005-0000-0000-0000282B0000}"/>
    <cellStyle name="Migliaia 48 4 2 2" xfId="10803" xr:uid="{00000000-0005-0000-0000-0000292B0000}"/>
    <cellStyle name="Migliaia 48 4 2 2 2" xfId="10804" xr:uid="{00000000-0005-0000-0000-00002A2B0000}"/>
    <cellStyle name="Migliaia 48 4 2 2 2 2" xfId="10805" xr:uid="{00000000-0005-0000-0000-00002B2B0000}"/>
    <cellStyle name="Migliaia 48 4 2 2 2 2 2" xfId="10806" xr:uid="{00000000-0005-0000-0000-00002C2B0000}"/>
    <cellStyle name="Migliaia 48 4 2 2 2 3" xfId="10807" xr:uid="{00000000-0005-0000-0000-00002D2B0000}"/>
    <cellStyle name="Migliaia 48 4 2 2 3" xfId="10808" xr:uid="{00000000-0005-0000-0000-00002E2B0000}"/>
    <cellStyle name="Migliaia 48 4 2 2 3 2" xfId="10809" xr:uid="{00000000-0005-0000-0000-00002F2B0000}"/>
    <cellStyle name="Migliaia 48 4 2 2 4" xfId="10810" xr:uid="{00000000-0005-0000-0000-0000302B0000}"/>
    <cellStyle name="Migliaia 48 4 2 2 5" xfId="10811" xr:uid="{00000000-0005-0000-0000-0000312B0000}"/>
    <cellStyle name="Migliaia 48 4 2 2 6" xfId="10812" xr:uid="{00000000-0005-0000-0000-0000322B0000}"/>
    <cellStyle name="Migliaia 48 4 2 3" xfId="10813" xr:uid="{00000000-0005-0000-0000-0000332B0000}"/>
    <cellStyle name="Migliaia 48 4 2 3 2" xfId="10814" xr:uid="{00000000-0005-0000-0000-0000342B0000}"/>
    <cellStyle name="Migliaia 48 4 2 3 2 2" xfId="10815" xr:uid="{00000000-0005-0000-0000-0000352B0000}"/>
    <cellStyle name="Migliaia 48 4 2 3 3" xfId="10816" xr:uid="{00000000-0005-0000-0000-0000362B0000}"/>
    <cellStyle name="Migliaia 48 4 2 4" xfId="10817" xr:uid="{00000000-0005-0000-0000-0000372B0000}"/>
    <cellStyle name="Migliaia 48 4 2 4 2" xfId="10818" xr:uid="{00000000-0005-0000-0000-0000382B0000}"/>
    <cellStyle name="Migliaia 48 4 2 5" xfId="10819" xr:uid="{00000000-0005-0000-0000-0000392B0000}"/>
    <cellStyle name="Migliaia 48 4 2 6" xfId="10820" xr:uid="{00000000-0005-0000-0000-00003A2B0000}"/>
    <cellStyle name="Migliaia 48 4 2 7" xfId="10821" xr:uid="{00000000-0005-0000-0000-00003B2B0000}"/>
    <cellStyle name="Migliaia 48 4 3" xfId="10822" xr:uid="{00000000-0005-0000-0000-00003C2B0000}"/>
    <cellStyle name="Migliaia 48 4 3 2" xfId="10823" xr:uid="{00000000-0005-0000-0000-00003D2B0000}"/>
    <cellStyle name="Migliaia 48 4 3 2 2" xfId="10824" xr:uid="{00000000-0005-0000-0000-00003E2B0000}"/>
    <cellStyle name="Migliaia 48 4 3 2 2 2" xfId="10825" xr:uid="{00000000-0005-0000-0000-00003F2B0000}"/>
    <cellStyle name="Migliaia 48 4 3 2 3" xfId="10826" xr:uid="{00000000-0005-0000-0000-0000402B0000}"/>
    <cellStyle name="Migliaia 48 4 3 3" xfId="10827" xr:uid="{00000000-0005-0000-0000-0000412B0000}"/>
    <cellStyle name="Migliaia 48 4 3 3 2" xfId="10828" xr:uid="{00000000-0005-0000-0000-0000422B0000}"/>
    <cellStyle name="Migliaia 48 4 3 4" xfId="10829" xr:uid="{00000000-0005-0000-0000-0000432B0000}"/>
    <cellStyle name="Migliaia 48 4 3 5" xfId="10830" xr:uid="{00000000-0005-0000-0000-0000442B0000}"/>
    <cellStyle name="Migliaia 48 4 3 6" xfId="10831" xr:uid="{00000000-0005-0000-0000-0000452B0000}"/>
    <cellStyle name="Migliaia 48 4 4" xfId="10832" xr:uid="{00000000-0005-0000-0000-0000462B0000}"/>
    <cellStyle name="Migliaia 48 4 4 2" xfId="10833" xr:uid="{00000000-0005-0000-0000-0000472B0000}"/>
    <cellStyle name="Migliaia 48 4 4 2 2" xfId="10834" xr:uid="{00000000-0005-0000-0000-0000482B0000}"/>
    <cellStyle name="Migliaia 48 4 4 3" xfId="10835" xr:uid="{00000000-0005-0000-0000-0000492B0000}"/>
    <cellStyle name="Migliaia 48 4 5" xfId="10836" xr:uid="{00000000-0005-0000-0000-00004A2B0000}"/>
    <cellStyle name="Migliaia 48 4 5 2" xfId="10837" xr:uid="{00000000-0005-0000-0000-00004B2B0000}"/>
    <cellStyle name="Migliaia 48 4 6" xfId="10838" xr:uid="{00000000-0005-0000-0000-00004C2B0000}"/>
    <cellStyle name="Migliaia 48 4 7" xfId="10839" xr:uid="{00000000-0005-0000-0000-00004D2B0000}"/>
    <cellStyle name="Migliaia 48 4 8" xfId="10840" xr:uid="{00000000-0005-0000-0000-00004E2B0000}"/>
    <cellStyle name="Migliaia 48 4 9" xfId="10841" xr:uid="{00000000-0005-0000-0000-00004F2B0000}"/>
    <cellStyle name="Migliaia 48 5" xfId="10842" xr:uid="{00000000-0005-0000-0000-0000502B0000}"/>
    <cellStyle name="Migliaia 48 5 2" xfId="10843" xr:uid="{00000000-0005-0000-0000-0000512B0000}"/>
    <cellStyle name="Migliaia 48 5 2 2" xfId="10844" xr:uid="{00000000-0005-0000-0000-0000522B0000}"/>
    <cellStyle name="Migliaia 48 5 2 2 2" xfId="10845" xr:uid="{00000000-0005-0000-0000-0000532B0000}"/>
    <cellStyle name="Migliaia 48 5 2 3" xfId="10846" xr:uid="{00000000-0005-0000-0000-0000542B0000}"/>
    <cellStyle name="Migliaia 48 5 3" xfId="10847" xr:uid="{00000000-0005-0000-0000-0000552B0000}"/>
    <cellStyle name="Migliaia 48 5 3 2" xfId="10848" xr:uid="{00000000-0005-0000-0000-0000562B0000}"/>
    <cellStyle name="Migliaia 48 5 4" xfId="10849" xr:uid="{00000000-0005-0000-0000-0000572B0000}"/>
    <cellStyle name="Migliaia 48 5 5" xfId="10850" xr:uid="{00000000-0005-0000-0000-0000582B0000}"/>
    <cellStyle name="Migliaia 48 5 6" xfId="10851" xr:uid="{00000000-0005-0000-0000-0000592B0000}"/>
    <cellStyle name="Migliaia 48 5 7" xfId="10852" xr:uid="{00000000-0005-0000-0000-00005A2B0000}"/>
    <cellStyle name="Migliaia 48 5 8" xfId="18272" xr:uid="{00000000-0005-0000-0000-00005B2B0000}"/>
    <cellStyle name="Migliaia 48 6" xfId="10853" xr:uid="{00000000-0005-0000-0000-00005C2B0000}"/>
    <cellStyle name="Migliaia 48 6 2" xfId="10854" xr:uid="{00000000-0005-0000-0000-00005D2B0000}"/>
    <cellStyle name="Migliaia 48 6 2 2" xfId="10855" xr:uid="{00000000-0005-0000-0000-00005E2B0000}"/>
    <cellStyle name="Migliaia 48 6 3" xfId="10856" xr:uid="{00000000-0005-0000-0000-00005F2B0000}"/>
    <cellStyle name="Migliaia 48 6 4" xfId="10857" xr:uid="{00000000-0005-0000-0000-0000602B0000}"/>
    <cellStyle name="Migliaia 48 6 5" xfId="10858" xr:uid="{00000000-0005-0000-0000-0000612B0000}"/>
    <cellStyle name="Migliaia 48 7" xfId="10859" xr:uid="{00000000-0005-0000-0000-0000622B0000}"/>
    <cellStyle name="Migliaia 48 7 2" xfId="10860" xr:uid="{00000000-0005-0000-0000-0000632B0000}"/>
    <cellStyle name="Migliaia 48 7 2 2" xfId="10861" xr:uid="{00000000-0005-0000-0000-0000642B0000}"/>
    <cellStyle name="Migliaia 48 7 3" xfId="10862" xr:uid="{00000000-0005-0000-0000-0000652B0000}"/>
    <cellStyle name="Migliaia 48 7 4" xfId="10863" xr:uid="{00000000-0005-0000-0000-0000662B0000}"/>
    <cellStyle name="Migliaia 48 7 5" xfId="10864" xr:uid="{00000000-0005-0000-0000-0000672B0000}"/>
    <cellStyle name="Migliaia 48 8" xfId="10865" xr:uid="{00000000-0005-0000-0000-0000682B0000}"/>
    <cellStyle name="Migliaia 48 8 2" xfId="10866" xr:uid="{00000000-0005-0000-0000-0000692B0000}"/>
    <cellStyle name="Migliaia 48 9" xfId="10867" xr:uid="{00000000-0005-0000-0000-00006A2B0000}"/>
    <cellStyle name="Migliaia 48 9 2" xfId="10868" xr:uid="{00000000-0005-0000-0000-00006B2B0000}"/>
    <cellStyle name="Migliaia 49" xfId="10869" xr:uid="{00000000-0005-0000-0000-00006C2B0000}"/>
    <cellStyle name="Migliaia 49 10" xfId="10870" xr:uid="{00000000-0005-0000-0000-00006D2B0000}"/>
    <cellStyle name="Migliaia 49 11" xfId="10871" xr:uid="{00000000-0005-0000-0000-00006E2B0000}"/>
    <cellStyle name="Migliaia 49 12" xfId="10872" xr:uid="{00000000-0005-0000-0000-00006F2B0000}"/>
    <cellStyle name="Migliaia 49 13" xfId="10873" xr:uid="{00000000-0005-0000-0000-0000702B0000}"/>
    <cellStyle name="Migliaia 49 14" xfId="10874" xr:uid="{00000000-0005-0000-0000-0000712B0000}"/>
    <cellStyle name="Migliaia 49 15" xfId="10875" xr:uid="{00000000-0005-0000-0000-0000722B0000}"/>
    <cellStyle name="Migliaia 49 16" xfId="10876" xr:uid="{00000000-0005-0000-0000-0000732B0000}"/>
    <cellStyle name="Migliaia 49 17" xfId="18273" xr:uid="{00000000-0005-0000-0000-0000742B0000}"/>
    <cellStyle name="Migliaia 49 2" xfId="10877" xr:uid="{00000000-0005-0000-0000-0000752B0000}"/>
    <cellStyle name="Migliaia 49 2 10" xfId="10878" xr:uid="{00000000-0005-0000-0000-0000762B0000}"/>
    <cellStyle name="Migliaia 49 2 11" xfId="10879" xr:uid="{00000000-0005-0000-0000-0000772B0000}"/>
    <cellStyle name="Migliaia 49 2 12" xfId="18274" xr:uid="{00000000-0005-0000-0000-0000782B0000}"/>
    <cellStyle name="Migliaia 49 2 2" xfId="10880" xr:uid="{00000000-0005-0000-0000-0000792B0000}"/>
    <cellStyle name="Migliaia 49 2 2 10" xfId="10881" xr:uid="{00000000-0005-0000-0000-00007A2B0000}"/>
    <cellStyle name="Migliaia 49 2 2 2" xfId="10882" xr:uid="{00000000-0005-0000-0000-00007B2B0000}"/>
    <cellStyle name="Migliaia 49 2 2 2 2" xfId="10883" xr:uid="{00000000-0005-0000-0000-00007C2B0000}"/>
    <cellStyle name="Migliaia 49 2 2 2 2 2" xfId="10884" xr:uid="{00000000-0005-0000-0000-00007D2B0000}"/>
    <cellStyle name="Migliaia 49 2 2 2 3" xfId="10885" xr:uid="{00000000-0005-0000-0000-00007E2B0000}"/>
    <cellStyle name="Migliaia 49 2 2 3" xfId="10886" xr:uid="{00000000-0005-0000-0000-00007F2B0000}"/>
    <cellStyle name="Migliaia 49 2 2 3 2" xfId="10887" xr:uid="{00000000-0005-0000-0000-0000802B0000}"/>
    <cellStyle name="Migliaia 49 2 2 4" xfId="10888" xr:uid="{00000000-0005-0000-0000-0000812B0000}"/>
    <cellStyle name="Migliaia 49 2 2 5" xfId="10889" xr:uid="{00000000-0005-0000-0000-0000822B0000}"/>
    <cellStyle name="Migliaia 49 2 2 6" xfId="10890" xr:uid="{00000000-0005-0000-0000-0000832B0000}"/>
    <cellStyle name="Migliaia 49 2 2 7" xfId="10891" xr:uid="{00000000-0005-0000-0000-0000842B0000}"/>
    <cellStyle name="Migliaia 49 2 2 8" xfId="10892" xr:uid="{00000000-0005-0000-0000-0000852B0000}"/>
    <cellStyle name="Migliaia 49 2 2 9" xfId="10893" xr:uid="{00000000-0005-0000-0000-0000862B0000}"/>
    <cellStyle name="Migliaia 49 2 3" xfId="10894" xr:uid="{00000000-0005-0000-0000-0000872B0000}"/>
    <cellStyle name="Migliaia 49 2 3 2" xfId="10895" xr:uid="{00000000-0005-0000-0000-0000882B0000}"/>
    <cellStyle name="Migliaia 49 2 3 2 2" xfId="10896" xr:uid="{00000000-0005-0000-0000-0000892B0000}"/>
    <cellStyle name="Migliaia 49 2 3 3" xfId="10897" xr:uid="{00000000-0005-0000-0000-00008A2B0000}"/>
    <cellStyle name="Migliaia 49 2 3 4" xfId="10898" xr:uid="{00000000-0005-0000-0000-00008B2B0000}"/>
    <cellStyle name="Migliaia 49 2 4" xfId="10899" xr:uid="{00000000-0005-0000-0000-00008C2B0000}"/>
    <cellStyle name="Migliaia 49 2 4 2" xfId="10900" xr:uid="{00000000-0005-0000-0000-00008D2B0000}"/>
    <cellStyle name="Migliaia 49 2 5" xfId="10901" xr:uid="{00000000-0005-0000-0000-00008E2B0000}"/>
    <cellStyle name="Migliaia 49 2 6" xfId="10902" xr:uid="{00000000-0005-0000-0000-00008F2B0000}"/>
    <cellStyle name="Migliaia 49 2 7" xfId="10903" xr:uid="{00000000-0005-0000-0000-0000902B0000}"/>
    <cellStyle name="Migliaia 49 2 8" xfId="10904" xr:uid="{00000000-0005-0000-0000-0000912B0000}"/>
    <cellStyle name="Migliaia 49 2 9" xfId="10905" xr:uid="{00000000-0005-0000-0000-0000922B0000}"/>
    <cellStyle name="Migliaia 49 3" xfId="10906" xr:uid="{00000000-0005-0000-0000-0000932B0000}"/>
    <cellStyle name="Migliaia 49 3 10" xfId="10907" xr:uid="{00000000-0005-0000-0000-0000942B0000}"/>
    <cellStyle name="Migliaia 49 3 11" xfId="10908" xr:uid="{00000000-0005-0000-0000-0000952B0000}"/>
    <cellStyle name="Migliaia 49 3 12" xfId="10909" xr:uid="{00000000-0005-0000-0000-0000962B0000}"/>
    <cellStyle name="Migliaia 49 3 13" xfId="10910" xr:uid="{00000000-0005-0000-0000-0000972B0000}"/>
    <cellStyle name="Migliaia 49 3 14" xfId="18275" xr:uid="{00000000-0005-0000-0000-0000982B0000}"/>
    <cellStyle name="Migliaia 49 3 2" xfId="10911" xr:uid="{00000000-0005-0000-0000-0000992B0000}"/>
    <cellStyle name="Migliaia 49 3 2 10" xfId="10912" xr:uid="{00000000-0005-0000-0000-00009A2B0000}"/>
    <cellStyle name="Migliaia 49 3 2 11" xfId="18276" xr:uid="{00000000-0005-0000-0000-00009B2B0000}"/>
    <cellStyle name="Migliaia 49 3 2 2" xfId="10913" xr:uid="{00000000-0005-0000-0000-00009C2B0000}"/>
    <cellStyle name="Migliaia 49 3 2 2 2" xfId="10914" xr:uid="{00000000-0005-0000-0000-00009D2B0000}"/>
    <cellStyle name="Migliaia 49 3 2 2 2 2" xfId="10915" xr:uid="{00000000-0005-0000-0000-00009E2B0000}"/>
    <cellStyle name="Migliaia 49 3 2 2 3" xfId="10916" xr:uid="{00000000-0005-0000-0000-00009F2B0000}"/>
    <cellStyle name="Migliaia 49 3 2 2 4" xfId="10917" xr:uid="{00000000-0005-0000-0000-0000A02B0000}"/>
    <cellStyle name="Migliaia 49 3 2 3" xfId="10918" xr:uid="{00000000-0005-0000-0000-0000A12B0000}"/>
    <cellStyle name="Migliaia 49 3 2 3 2" xfId="10919" xr:uid="{00000000-0005-0000-0000-0000A22B0000}"/>
    <cellStyle name="Migliaia 49 3 2 4" xfId="10920" xr:uid="{00000000-0005-0000-0000-0000A32B0000}"/>
    <cellStyle name="Migliaia 49 3 2 5" xfId="10921" xr:uid="{00000000-0005-0000-0000-0000A42B0000}"/>
    <cellStyle name="Migliaia 49 3 2 6" xfId="10922" xr:uid="{00000000-0005-0000-0000-0000A52B0000}"/>
    <cellStyle name="Migliaia 49 3 2 7" xfId="10923" xr:uid="{00000000-0005-0000-0000-0000A62B0000}"/>
    <cellStyle name="Migliaia 49 3 2 8" xfId="10924" xr:uid="{00000000-0005-0000-0000-0000A72B0000}"/>
    <cellStyle name="Migliaia 49 3 2 9" xfId="10925" xr:uid="{00000000-0005-0000-0000-0000A82B0000}"/>
    <cellStyle name="Migliaia 49 3 3" xfId="10926" xr:uid="{00000000-0005-0000-0000-0000A92B0000}"/>
    <cellStyle name="Migliaia 49 3 3 2" xfId="10927" xr:uid="{00000000-0005-0000-0000-0000AA2B0000}"/>
    <cellStyle name="Migliaia 49 3 3 2 2" xfId="10928" xr:uid="{00000000-0005-0000-0000-0000AB2B0000}"/>
    <cellStyle name="Migliaia 49 3 3 2 2 2" xfId="10929" xr:uid="{00000000-0005-0000-0000-0000AC2B0000}"/>
    <cellStyle name="Migliaia 49 3 3 2 2 2 2" xfId="10930" xr:uid="{00000000-0005-0000-0000-0000AD2B0000}"/>
    <cellStyle name="Migliaia 49 3 3 2 2 3" xfId="10931" xr:uid="{00000000-0005-0000-0000-0000AE2B0000}"/>
    <cellStyle name="Migliaia 49 3 3 2 3" xfId="10932" xr:uid="{00000000-0005-0000-0000-0000AF2B0000}"/>
    <cellStyle name="Migliaia 49 3 3 2 3 2" xfId="10933" xr:uid="{00000000-0005-0000-0000-0000B02B0000}"/>
    <cellStyle name="Migliaia 49 3 3 2 4" xfId="10934" xr:uid="{00000000-0005-0000-0000-0000B12B0000}"/>
    <cellStyle name="Migliaia 49 3 3 2 5" xfId="10935" xr:uid="{00000000-0005-0000-0000-0000B22B0000}"/>
    <cellStyle name="Migliaia 49 3 3 2 6" xfId="10936" xr:uid="{00000000-0005-0000-0000-0000B32B0000}"/>
    <cellStyle name="Migliaia 49 3 3 3" xfId="10937" xr:uid="{00000000-0005-0000-0000-0000B42B0000}"/>
    <cellStyle name="Migliaia 49 3 3 3 2" xfId="10938" xr:uid="{00000000-0005-0000-0000-0000B52B0000}"/>
    <cellStyle name="Migliaia 49 3 3 3 2 2" xfId="10939" xr:uid="{00000000-0005-0000-0000-0000B62B0000}"/>
    <cellStyle name="Migliaia 49 3 3 3 3" xfId="10940" xr:uid="{00000000-0005-0000-0000-0000B72B0000}"/>
    <cellStyle name="Migliaia 49 3 3 4" xfId="10941" xr:uid="{00000000-0005-0000-0000-0000B82B0000}"/>
    <cellStyle name="Migliaia 49 3 3 4 2" xfId="10942" xr:uid="{00000000-0005-0000-0000-0000B92B0000}"/>
    <cellStyle name="Migliaia 49 3 3 5" xfId="10943" xr:uid="{00000000-0005-0000-0000-0000BA2B0000}"/>
    <cellStyle name="Migliaia 49 3 3 6" xfId="10944" xr:uid="{00000000-0005-0000-0000-0000BB2B0000}"/>
    <cellStyle name="Migliaia 49 3 3 7" xfId="10945" xr:uid="{00000000-0005-0000-0000-0000BC2B0000}"/>
    <cellStyle name="Migliaia 49 3 3 8" xfId="10946" xr:uid="{00000000-0005-0000-0000-0000BD2B0000}"/>
    <cellStyle name="Migliaia 49 3 4" xfId="10947" xr:uid="{00000000-0005-0000-0000-0000BE2B0000}"/>
    <cellStyle name="Migliaia 49 3 4 2" xfId="10948" xr:uid="{00000000-0005-0000-0000-0000BF2B0000}"/>
    <cellStyle name="Migliaia 49 3 4 2 2" xfId="10949" xr:uid="{00000000-0005-0000-0000-0000C02B0000}"/>
    <cellStyle name="Migliaia 49 3 4 2 2 2" xfId="10950" xr:uid="{00000000-0005-0000-0000-0000C12B0000}"/>
    <cellStyle name="Migliaia 49 3 4 2 3" xfId="10951" xr:uid="{00000000-0005-0000-0000-0000C22B0000}"/>
    <cellStyle name="Migliaia 49 3 4 3" xfId="10952" xr:uid="{00000000-0005-0000-0000-0000C32B0000}"/>
    <cellStyle name="Migliaia 49 3 4 3 2" xfId="10953" xr:uid="{00000000-0005-0000-0000-0000C42B0000}"/>
    <cellStyle name="Migliaia 49 3 4 4" xfId="10954" xr:uid="{00000000-0005-0000-0000-0000C52B0000}"/>
    <cellStyle name="Migliaia 49 3 4 5" xfId="10955" xr:uid="{00000000-0005-0000-0000-0000C62B0000}"/>
    <cellStyle name="Migliaia 49 3 4 6" xfId="10956" xr:uid="{00000000-0005-0000-0000-0000C72B0000}"/>
    <cellStyle name="Migliaia 49 3 5" xfId="10957" xr:uid="{00000000-0005-0000-0000-0000C82B0000}"/>
    <cellStyle name="Migliaia 49 3 5 2" xfId="10958" xr:uid="{00000000-0005-0000-0000-0000C92B0000}"/>
    <cellStyle name="Migliaia 49 3 5 2 2" xfId="10959" xr:uid="{00000000-0005-0000-0000-0000CA2B0000}"/>
    <cellStyle name="Migliaia 49 3 5 3" xfId="10960" xr:uid="{00000000-0005-0000-0000-0000CB2B0000}"/>
    <cellStyle name="Migliaia 49 3 6" xfId="10961" xr:uid="{00000000-0005-0000-0000-0000CC2B0000}"/>
    <cellStyle name="Migliaia 49 3 6 2" xfId="10962" xr:uid="{00000000-0005-0000-0000-0000CD2B0000}"/>
    <cellStyle name="Migliaia 49 3 7" xfId="10963" xr:uid="{00000000-0005-0000-0000-0000CE2B0000}"/>
    <cellStyle name="Migliaia 49 3 8" xfId="10964" xr:uid="{00000000-0005-0000-0000-0000CF2B0000}"/>
    <cellStyle name="Migliaia 49 3 9" xfId="10965" xr:uid="{00000000-0005-0000-0000-0000D02B0000}"/>
    <cellStyle name="Migliaia 49 4" xfId="10966" xr:uid="{00000000-0005-0000-0000-0000D12B0000}"/>
    <cellStyle name="Migliaia 49 4 10" xfId="18277" xr:uid="{00000000-0005-0000-0000-0000D22B0000}"/>
    <cellStyle name="Migliaia 49 4 2" xfId="10967" xr:uid="{00000000-0005-0000-0000-0000D32B0000}"/>
    <cellStyle name="Migliaia 49 4 2 2" xfId="10968" xr:uid="{00000000-0005-0000-0000-0000D42B0000}"/>
    <cellStyle name="Migliaia 49 4 2 2 2" xfId="10969" xr:uid="{00000000-0005-0000-0000-0000D52B0000}"/>
    <cellStyle name="Migliaia 49 4 2 2 2 2" xfId="10970" xr:uid="{00000000-0005-0000-0000-0000D62B0000}"/>
    <cellStyle name="Migliaia 49 4 2 2 2 2 2" xfId="10971" xr:uid="{00000000-0005-0000-0000-0000D72B0000}"/>
    <cellStyle name="Migliaia 49 4 2 2 2 3" xfId="10972" xr:uid="{00000000-0005-0000-0000-0000D82B0000}"/>
    <cellStyle name="Migliaia 49 4 2 2 3" xfId="10973" xr:uid="{00000000-0005-0000-0000-0000D92B0000}"/>
    <cellStyle name="Migliaia 49 4 2 2 3 2" xfId="10974" xr:uid="{00000000-0005-0000-0000-0000DA2B0000}"/>
    <cellStyle name="Migliaia 49 4 2 2 4" xfId="10975" xr:uid="{00000000-0005-0000-0000-0000DB2B0000}"/>
    <cellStyle name="Migliaia 49 4 2 2 5" xfId="10976" xr:uid="{00000000-0005-0000-0000-0000DC2B0000}"/>
    <cellStyle name="Migliaia 49 4 2 2 6" xfId="10977" xr:uid="{00000000-0005-0000-0000-0000DD2B0000}"/>
    <cellStyle name="Migliaia 49 4 2 3" xfId="10978" xr:uid="{00000000-0005-0000-0000-0000DE2B0000}"/>
    <cellStyle name="Migliaia 49 4 2 3 2" xfId="10979" xr:uid="{00000000-0005-0000-0000-0000DF2B0000}"/>
    <cellStyle name="Migliaia 49 4 2 3 2 2" xfId="10980" xr:uid="{00000000-0005-0000-0000-0000E02B0000}"/>
    <cellStyle name="Migliaia 49 4 2 3 3" xfId="10981" xr:uid="{00000000-0005-0000-0000-0000E12B0000}"/>
    <cellStyle name="Migliaia 49 4 2 4" xfId="10982" xr:uid="{00000000-0005-0000-0000-0000E22B0000}"/>
    <cellStyle name="Migliaia 49 4 2 4 2" xfId="10983" xr:uid="{00000000-0005-0000-0000-0000E32B0000}"/>
    <cellStyle name="Migliaia 49 4 2 5" xfId="10984" xr:uid="{00000000-0005-0000-0000-0000E42B0000}"/>
    <cellStyle name="Migliaia 49 4 2 6" xfId="10985" xr:uid="{00000000-0005-0000-0000-0000E52B0000}"/>
    <cellStyle name="Migliaia 49 4 2 7" xfId="10986" xr:uid="{00000000-0005-0000-0000-0000E62B0000}"/>
    <cellStyle name="Migliaia 49 4 3" xfId="10987" xr:uid="{00000000-0005-0000-0000-0000E72B0000}"/>
    <cellStyle name="Migliaia 49 4 3 2" xfId="10988" xr:uid="{00000000-0005-0000-0000-0000E82B0000}"/>
    <cellStyle name="Migliaia 49 4 3 2 2" xfId="10989" xr:uid="{00000000-0005-0000-0000-0000E92B0000}"/>
    <cellStyle name="Migliaia 49 4 3 2 2 2" xfId="10990" xr:uid="{00000000-0005-0000-0000-0000EA2B0000}"/>
    <cellStyle name="Migliaia 49 4 3 2 3" xfId="10991" xr:uid="{00000000-0005-0000-0000-0000EB2B0000}"/>
    <cellStyle name="Migliaia 49 4 3 3" xfId="10992" xr:uid="{00000000-0005-0000-0000-0000EC2B0000}"/>
    <cellStyle name="Migliaia 49 4 3 3 2" xfId="10993" xr:uid="{00000000-0005-0000-0000-0000ED2B0000}"/>
    <cellStyle name="Migliaia 49 4 3 4" xfId="10994" xr:uid="{00000000-0005-0000-0000-0000EE2B0000}"/>
    <cellStyle name="Migliaia 49 4 3 5" xfId="10995" xr:uid="{00000000-0005-0000-0000-0000EF2B0000}"/>
    <cellStyle name="Migliaia 49 4 3 6" xfId="10996" xr:uid="{00000000-0005-0000-0000-0000F02B0000}"/>
    <cellStyle name="Migliaia 49 4 4" xfId="10997" xr:uid="{00000000-0005-0000-0000-0000F12B0000}"/>
    <cellStyle name="Migliaia 49 4 4 2" xfId="10998" xr:uid="{00000000-0005-0000-0000-0000F22B0000}"/>
    <cellStyle name="Migliaia 49 4 4 2 2" xfId="10999" xr:uid="{00000000-0005-0000-0000-0000F32B0000}"/>
    <cellStyle name="Migliaia 49 4 4 3" xfId="11000" xr:uid="{00000000-0005-0000-0000-0000F42B0000}"/>
    <cellStyle name="Migliaia 49 4 5" xfId="11001" xr:uid="{00000000-0005-0000-0000-0000F52B0000}"/>
    <cellStyle name="Migliaia 49 4 5 2" xfId="11002" xr:uid="{00000000-0005-0000-0000-0000F62B0000}"/>
    <cellStyle name="Migliaia 49 4 6" xfId="11003" xr:uid="{00000000-0005-0000-0000-0000F72B0000}"/>
    <cellStyle name="Migliaia 49 4 7" xfId="11004" xr:uid="{00000000-0005-0000-0000-0000F82B0000}"/>
    <cellStyle name="Migliaia 49 4 8" xfId="11005" xr:uid="{00000000-0005-0000-0000-0000F92B0000}"/>
    <cellStyle name="Migliaia 49 4 9" xfId="11006" xr:uid="{00000000-0005-0000-0000-0000FA2B0000}"/>
    <cellStyle name="Migliaia 49 5" xfId="11007" xr:uid="{00000000-0005-0000-0000-0000FB2B0000}"/>
    <cellStyle name="Migliaia 49 5 2" xfId="11008" xr:uid="{00000000-0005-0000-0000-0000FC2B0000}"/>
    <cellStyle name="Migliaia 49 5 2 2" xfId="11009" xr:uid="{00000000-0005-0000-0000-0000FD2B0000}"/>
    <cellStyle name="Migliaia 49 5 2 2 2" xfId="11010" xr:uid="{00000000-0005-0000-0000-0000FE2B0000}"/>
    <cellStyle name="Migliaia 49 5 2 3" xfId="11011" xr:uid="{00000000-0005-0000-0000-0000FF2B0000}"/>
    <cellStyle name="Migliaia 49 5 3" xfId="11012" xr:uid="{00000000-0005-0000-0000-0000002C0000}"/>
    <cellStyle name="Migliaia 49 5 3 2" xfId="11013" xr:uid="{00000000-0005-0000-0000-0000012C0000}"/>
    <cellStyle name="Migliaia 49 5 4" xfId="11014" xr:uid="{00000000-0005-0000-0000-0000022C0000}"/>
    <cellStyle name="Migliaia 49 5 5" xfId="11015" xr:uid="{00000000-0005-0000-0000-0000032C0000}"/>
    <cellStyle name="Migliaia 49 5 6" xfId="11016" xr:uid="{00000000-0005-0000-0000-0000042C0000}"/>
    <cellStyle name="Migliaia 49 5 7" xfId="11017" xr:uid="{00000000-0005-0000-0000-0000052C0000}"/>
    <cellStyle name="Migliaia 49 5 8" xfId="18278" xr:uid="{00000000-0005-0000-0000-0000062C0000}"/>
    <cellStyle name="Migliaia 49 6" xfId="11018" xr:uid="{00000000-0005-0000-0000-0000072C0000}"/>
    <cellStyle name="Migliaia 49 6 2" xfId="11019" xr:uid="{00000000-0005-0000-0000-0000082C0000}"/>
    <cellStyle name="Migliaia 49 6 2 2" xfId="11020" xr:uid="{00000000-0005-0000-0000-0000092C0000}"/>
    <cellStyle name="Migliaia 49 6 3" xfId="11021" xr:uid="{00000000-0005-0000-0000-00000A2C0000}"/>
    <cellStyle name="Migliaia 49 6 4" xfId="11022" xr:uid="{00000000-0005-0000-0000-00000B2C0000}"/>
    <cellStyle name="Migliaia 49 6 5" xfId="11023" xr:uid="{00000000-0005-0000-0000-00000C2C0000}"/>
    <cellStyle name="Migliaia 49 7" xfId="11024" xr:uid="{00000000-0005-0000-0000-00000D2C0000}"/>
    <cellStyle name="Migliaia 49 7 2" xfId="11025" xr:uid="{00000000-0005-0000-0000-00000E2C0000}"/>
    <cellStyle name="Migliaia 49 7 2 2" xfId="11026" xr:uid="{00000000-0005-0000-0000-00000F2C0000}"/>
    <cellStyle name="Migliaia 49 7 3" xfId="11027" xr:uid="{00000000-0005-0000-0000-0000102C0000}"/>
    <cellStyle name="Migliaia 49 7 4" xfId="11028" xr:uid="{00000000-0005-0000-0000-0000112C0000}"/>
    <cellStyle name="Migliaia 49 7 5" xfId="11029" xr:uid="{00000000-0005-0000-0000-0000122C0000}"/>
    <cellStyle name="Migliaia 49 8" xfId="11030" xr:uid="{00000000-0005-0000-0000-0000132C0000}"/>
    <cellStyle name="Migliaia 49 8 2" xfId="11031" xr:uid="{00000000-0005-0000-0000-0000142C0000}"/>
    <cellStyle name="Migliaia 49 9" xfId="11032" xr:uid="{00000000-0005-0000-0000-0000152C0000}"/>
    <cellStyle name="Migliaia 49 9 2" xfId="11033" xr:uid="{00000000-0005-0000-0000-0000162C0000}"/>
    <cellStyle name="Migliaia 5" xfId="11034" xr:uid="{00000000-0005-0000-0000-0000172C0000}"/>
    <cellStyle name="Migliaia 5 10" xfId="11035" xr:uid="{00000000-0005-0000-0000-0000182C0000}"/>
    <cellStyle name="Migliaia 5 11" xfId="11036" xr:uid="{00000000-0005-0000-0000-0000192C0000}"/>
    <cellStyle name="Migliaia 5 12" xfId="11037" xr:uid="{00000000-0005-0000-0000-00001A2C0000}"/>
    <cellStyle name="Migliaia 5 13" xfId="11038" xr:uid="{00000000-0005-0000-0000-00001B2C0000}"/>
    <cellStyle name="Migliaia 5 14" xfId="11039" xr:uid="{00000000-0005-0000-0000-00001C2C0000}"/>
    <cellStyle name="Migliaia 5 15" xfId="11040" xr:uid="{00000000-0005-0000-0000-00001D2C0000}"/>
    <cellStyle name="Migliaia 5 16" xfId="11041" xr:uid="{00000000-0005-0000-0000-00001E2C0000}"/>
    <cellStyle name="Migliaia 5 17" xfId="18279" xr:uid="{00000000-0005-0000-0000-00001F2C0000}"/>
    <cellStyle name="Migliaia 5 2" xfId="11042" xr:uid="{00000000-0005-0000-0000-0000202C0000}"/>
    <cellStyle name="Migliaia 5 2 10" xfId="11043" xr:uid="{00000000-0005-0000-0000-0000212C0000}"/>
    <cellStyle name="Migliaia 5 2 11" xfId="11044" xr:uid="{00000000-0005-0000-0000-0000222C0000}"/>
    <cellStyle name="Migliaia 5 2 12" xfId="18280" xr:uid="{00000000-0005-0000-0000-0000232C0000}"/>
    <cellStyle name="Migliaia 5 2 2" xfId="11045" xr:uid="{00000000-0005-0000-0000-0000242C0000}"/>
    <cellStyle name="Migliaia 5 2 2 10" xfId="11046" xr:uid="{00000000-0005-0000-0000-0000252C0000}"/>
    <cellStyle name="Migliaia 5 2 2 2" xfId="11047" xr:uid="{00000000-0005-0000-0000-0000262C0000}"/>
    <cellStyle name="Migliaia 5 2 2 2 2" xfId="11048" xr:uid="{00000000-0005-0000-0000-0000272C0000}"/>
    <cellStyle name="Migliaia 5 2 2 2 2 2" xfId="11049" xr:uid="{00000000-0005-0000-0000-0000282C0000}"/>
    <cellStyle name="Migliaia 5 2 2 2 3" xfId="11050" xr:uid="{00000000-0005-0000-0000-0000292C0000}"/>
    <cellStyle name="Migliaia 5 2 2 3" xfId="11051" xr:uid="{00000000-0005-0000-0000-00002A2C0000}"/>
    <cellStyle name="Migliaia 5 2 2 3 2" xfId="11052" xr:uid="{00000000-0005-0000-0000-00002B2C0000}"/>
    <cellStyle name="Migliaia 5 2 2 4" xfId="11053" xr:uid="{00000000-0005-0000-0000-00002C2C0000}"/>
    <cellStyle name="Migliaia 5 2 2 5" xfId="11054" xr:uid="{00000000-0005-0000-0000-00002D2C0000}"/>
    <cellStyle name="Migliaia 5 2 2 6" xfId="11055" xr:uid="{00000000-0005-0000-0000-00002E2C0000}"/>
    <cellStyle name="Migliaia 5 2 2 7" xfId="11056" xr:uid="{00000000-0005-0000-0000-00002F2C0000}"/>
    <cellStyle name="Migliaia 5 2 2 8" xfId="11057" xr:uid="{00000000-0005-0000-0000-0000302C0000}"/>
    <cellStyle name="Migliaia 5 2 2 9" xfId="11058" xr:uid="{00000000-0005-0000-0000-0000312C0000}"/>
    <cellStyle name="Migliaia 5 2 3" xfId="11059" xr:uid="{00000000-0005-0000-0000-0000322C0000}"/>
    <cellStyle name="Migliaia 5 2 3 2" xfId="11060" xr:uid="{00000000-0005-0000-0000-0000332C0000}"/>
    <cellStyle name="Migliaia 5 2 3 2 2" xfId="11061" xr:uid="{00000000-0005-0000-0000-0000342C0000}"/>
    <cellStyle name="Migliaia 5 2 3 3" xfId="11062" xr:uid="{00000000-0005-0000-0000-0000352C0000}"/>
    <cellStyle name="Migliaia 5 2 3 4" xfId="11063" xr:uid="{00000000-0005-0000-0000-0000362C0000}"/>
    <cellStyle name="Migliaia 5 2 4" xfId="11064" xr:uid="{00000000-0005-0000-0000-0000372C0000}"/>
    <cellStyle name="Migliaia 5 2 4 2" xfId="11065" xr:uid="{00000000-0005-0000-0000-0000382C0000}"/>
    <cellStyle name="Migliaia 5 2 5" xfId="11066" xr:uid="{00000000-0005-0000-0000-0000392C0000}"/>
    <cellStyle name="Migliaia 5 2 6" xfId="11067" xr:uid="{00000000-0005-0000-0000-00003A2C0000}"/>
    <cellStyle name="Migliaia 5 2 7" xfId="11068" xr:uid="{00000000-0005-0000-0000-00003B2C0000}"/>
    <cellStyle name="Migliaia 5 2 8" xfId="11069" xr:uid="{00000000-0005-0000-0000-00003C2C0000}"/>
    <cellStyle name="Migliaia 5 2 9" xfId="11070" xr:uid="{00000000-0005-0000-0000-00003D2C0000}"/>
    <cellStyle name="Migliaia 5 3" xfId="11071" xr:uid="{00000000-0005-0000-0000-00003E2C0000}"/>
    <cellStyle name="Migliaia 5 3 10" xfId="11072" xr:uid="{00000000-0005-0000-0000-00003F2C0000}"/>
    <cellStyle name="Migliaia 5 3 11" xfId="11073" xr:uid="{00000000-0005-0000-0000-0000402C0000}"/>
    <cellStyle name="Migliaia 5 3 12" xfId="11074" xr:uid="{00000000-0005-0000-0000-0000412C0000}"/>
    <cellStyle name="Migliaia 5 3 13" xfId="11075" xr:uid="{00000000-0005-0000-0000-0000422C0000}"/>
    <cellStyle name="Migliaia 5 3 14" xfId="18281" xr:uid="{00000000-0005-0000-0000-0000432C0000}"/>
    <cellStyle name="Migliaia 5 3 2" xfId="11076" xr:uid="{00000000-0005-0000-0000-0000442C0000}"/>
    <cellStyle name="Migliaia 5 3 2 10" xfId="11077" xr:uid="{00000000-0005-0000-0000-0000452C0000}"/>
    <cellStyle name="Migliaia 5 3 2 11" xfId="18282" xr:uid="{00000000-0005-0000-0000-0000462C0000}"/>
    <cellStyle name="Migliaia 5 3 2 2" xfId="11078" xr:uid="{00000000-0005-0000-0000-0000472C0000}"/>
    <cellStyle name="Migliaia 5 3 2 2 2" xfId="11079" xr:uid="{00000000-0005-0000-0000-0000482C0000}"/>
    <cellStyle name="Migliaia 5 3 2 2 2 2" xfId="11080" xr:uid="{00000000-0005-0000-0000-0000492C0000}"/>
    <cellStyle name="Migliaia 5 3 2 2 3" xfId="11081" xr:uid="{00000000-0005-0000-0000-00004A2C0000}"/>
    <cellStyle name="Migliaia 5 3 2 2 4" xfId="11082" xr:uid="{00000000-0005-0000-0000-00004B2C0000}"/>
    <cellStyle name="Migliaia 5 3 2 3" xfId="11083" xr:uid="{00000000-0005-0000-0000-00004C2C0000}"/>
    <cellStyle name="Migliaia 5 3 2 3 2" xfId="11084" xr:uid="{00000000-0005-0000-0000-00004D2C0000}"/>
    <cellStyle name="Migliaia 5 3 2 4" xfId="11085" xr:uid="{00000000-0005-0000-0000-00004E2C0000}"/>
    <cellStyle name="Migliaia 5 3 2 5" xfId="11086" xr:uid="{00000000-0005-0000-0000-00004F2C0000}"/>
    <cellStyle name="Migliaia 5 3 2 6" xfId="11087" xr:uid="{00000000-0005-0000-0000-0000502C0000}"/>
    <cellStyle name="Migliaia 5 3 2 7" xfId="11088" xr:uid="{00000000-0005-0000-0000-0000512C0000}"/>
    <cellStyle name="Migliaia 5 3 2 8" xfId="11089" xr:uid="{00000000-0005-0000-0000-0000522C0000}"/>
    <cellStyle name="Migliaia 5 3 2 9" xfId="11090" xr:uid="{00000000-0005-0000-0000-0000532C0000}"/>
    <cellStyle name="Migliaia 5 3 3" xfId="11091" xr:uid="{00000000-0005-0000-0000-0000542C0000}"/>
    <cellStyle name="Migliaia 5 3 3 2" xfId="11092" xr:uid="{00000000-0005-0000-0000-0000552C0000}"/>
    <cellStyle name="Migliaia 5 3 3 2 2" xfId="11093" xr:uid="{00000000-0005-0000-0000-0000562C0000}"/>
    <cellStyle name="Migliaia 5 3 3 2 2 2" xfId="11094" xr:uid="{00000000-0005-0000-0000-0000572C0000}"/>
    <cellStyle name="Migliaia 5 3 3 2 2 2 2" xfId="11095" xr:uid="{00000000-0005-0000-0000-0000582C0000}"/>
    <cellStyle name="Migliaia 5 3 3 2 2 3" xfId="11096" xr:uid="{00000000-0005-0000-0000-0000592C0000}"/>
    <cellStyle name="Migliaia 5 3 3 2 3" xfId="11097" xr:uid="{00000000-0005-0000-0000-00005A2C0000}"/>
    <cellStyle name="Migliaia 5 3 3 2 3 2" xfId="11098" xr:uid="{00000000-0005-0000-0000-00005B2C0000}"/>
    <cellStyle name="Migliaia 5 3 3 2 4" xfId="11099" xr:uid="{00000000-0005-0000-0000-00005C2C0000}"/>
    <cellStyle name="Migliaia 5 3 3 2 5" xfId="11100" xr:uid="{00000000-0005-0000-0000-00005D2C0000}"/>
    <cellStyle name="Migliaia 5 3 3 2 6" xfId="11101" xr:uid="{00000000-0005-0000-0000-00005E2C0000}"/>
    <cellStyle name="Migliaia 5 3 3 3" xfId="11102" xr:uid="{00000000-0005-0000-0000-00005F2C0000}"/>
    <cellStyle name="Migliaia 5 3 3 3 2" xfId="11103" xr:uid="{00000000-0005-0000-0000-0000602C0000}"/>
    <cellStyle name="Migliaia 5 3 3 3 2 2" xfId="11104" xr:uid="{00000000-0005-0000-0000-0000612C0000}"/>
    <cellStyle name="Migliaia 5 3 3 3 3" xfId="11105" xr:uid="{00000000-0005-0000-0000-0000622C0000}"/>
    <cellStyle name="Migliaia 5 3 3 4" xfId="11106" xr:uid="{00000000-0005-0000-0000-0000632C0000}"/>
    <cellStyle name="Migliaia 5 3 3 4 2" xfId="11107" xr:uid="{00000000-0005-0000-0000-0000642C0000}"/>
    <cellStyle name="Migliaia 5 3 3 5" xfId="11108" xr:uid="{00000000-0005-0000-0000-0000652C0000}"/>
    <cellStyle name="Migliaia 5 3 3 6" xfId="11109" xr:uid="{00000000-0005-0000-0000-0000662C0000}"/>
    <cellStyle name="Migliaia 5 3 3 7" xfId="11110" xr:uid="{00000000-0005-0000-0000-0000672C0000}"/>
    <cellStyle name="Migliaia 5 3 3 8" xfId="11111" xr:uid="{00000000-0005-0000-0000-0000682C0000}"/>
    <cellStyle name="Migliaia 5 3 4" xfId="11112" xr:uid="{00000000-0005-0000-0000-0000692C0000}"/>
    <cellStyle name="Migliaia 5 3 4 2" xfId="11113" xr:uid="{00000000-0005-0000-0000-00006A2C0000}"/>
    <cellStyle name="Migliaia 5 3 4 2 2" xfId="11114" xr:uid="{00000000-0005-0000-0000-00006B2C0000}"/>
    <cellStyle name="Migliaia 5 3 4 2 2 2" xfId="11115" xr:uid="{00000000-0005-0000-0000-00006C2C0000}"/>
    <cellStyle name="Migliaia 5 3 4 2 3" xfId="11116" xr:uid="{00000000-0005-0000-0000-00006D2C0000}"/>
    <cellStyle name="Migliaia 5 3 4 3" xfId="11117" xr:uid="{00000000-0005-0000-0000-00006E2C0000}"/>
    <cellStyle name="Migliaia 5 3 4 3 2" xfId="11118" xr:uid="{00000000-0005-0000-0000-00006F2C0000}"/>
    <cellStyle name="Migliaia 5 3 4 4" xfId="11119" xr:uid="{00000000-0005-0000-0000-0000702C0000}"/>
    <cellStyle name="Migliaia 5 3 4 5" xfId="11120" xr:uid="{00000000-0005-0000-0000-0000712C0000}"/>
    <cellStyle name="Migliaia 5 3 4 6" xfId="11121" xr:uid="{00000000-0005-0000-0000-0000722C0000}"/>
    <cellStyle name="Migliaia 5 3 5" xfId="11122" xr:uid="{00000000-0005-0000-0000-0000732C0000}"/>
    <cellStyle name="Migliaia 5 3 5 2" xfId="11123" xr:uid="{00000000-0005-0000-0000-0000742C0000}"/>
    <cellStyle name="Migliaia 5 3 5 2 2" xfId="11124" xr:uid="{00000000-0005-0000-0000-0000752C0000}"/>
    <cellStyle name="Migliaia 5 3 5 3" xfId="11125" xr:uid="{00000000-0005-0000-0000-0000762C0000}"/>
    <cellStyle name="Migliaia 5 3 6" xfId="11126" xr:uid="{00000000-0005-0000-0000-0000772C0000}"/>
    <cellStyle name="Migliaia 5 3 6 2" xfId="11127" xr:uid="{00000000-0005-0000-0000-0000782C0000}"/>
    <cellStyle name="Migliaia 5 3 7" xfId="11128" xr:uid="{00000000-0005-0000-0000-0000792C0000}"/>
    <cellStyle name="Migliaia 5 3 8" xfId="11129" xr:uid="{00000000-0005-0000-0000-00007A2C0000}"/>
    <cellStyle name="Migliaia 5 3 9" xfId="11130" xr:uid="{00000000-0005-0000-0000-00007B2C0000}"/>
    <cellStyle name="Migliaia 5 4" xfId="11131" xr:uid="{00000000-0005-0000-0000-00007C2C0000}"/>
    <cellStyle name="Migliaia 5 4 10" xfId="18283" xr:uid="{00000000-0005-0000-0000-00007D2C0000}"/>
    <cellStyle name="Migliaia 5 4 2" xfId="11132" xr:uid="{00000000-0005-0000-0000-00007E2C0000}"/>
    <cellStyle name="Migliaia 5 4 2 2" xfId="11133" xr:uid="{00000000-0005-0000-0000-00007F2C0000}"/>
    <cellStyle name="Migliaia 5 4 2 2 2" xfId="11134" xr:uid="{00000000-0005-0000-0000-0000802C0000}"/>
    <cellStyle name="Migliaia 5 4 2 2 2 2" xfId="11135" xr:uid="{00000000-0005-0000-0000-0000812C0000}"/>
    <cellStyle name="Migliaia 5 4 2 2 2 2 2" xfId="11136" xr:uid="{00000000-0005-0000-0000-0000822C0000}"/>
    <cellStyle name="Migliaia 5 4 2 2 2 3" xfId="11137" xr:uid="{00000000-0005-0000-0000-0000832C0000}"/>
    <cellStyle name="Migliaia 5 4 2 2 3" xfId="11138" xr:uid="{00000000-0005-0000-0000-0000842C0000}"/>
    <cellStyle name="Migliaia 5 4 2 2 3 2" xfId="11139" xr:uid="{00000000-0005-0000-0000-0000852C0000}"/>
    <cellStyle name="Migliaia 5 4 2 2 4" xfId="11140" xr:uid="{00000000-0005-0000-0000-0000862C0000}"/>
    <cellStyle name="Migliaia 5 4 2 2 5" xfId="11141" xr:uid="{00000000-0005-0000-0000-0000872C0000}"/>
    <cellStyle name="Migliaia 5 4 2 2 6" xfId="11142" xr:uid="{00000000-0005-0000-0000-0000882C0000}"/>
    <cellStyle name="Migliaia 5 4 2 3" xfId="11143" xr:uid="{00000000-0005-0000-0000-0000892C0000}"/>
    <cellStyle name="Migliaia 5 4 2 3 2" xfId="11144" xr:uid="{00000000-0005-0000-0000-00008A2C0000}"/>
    <cellStyle name="Migliaia 5 4 2 3 2 2" xfId="11145" xr:uid="{00000000-0005-0000-0000-00008B2C0000}"/>
    <cellStyle name="Migliaia 5 4 2 3 3" xfId="11146" xr:uid="{00000000-0005-0000-0000-00008C2C0000}"/>
    <cellStyle name="Migliaia 5 4 2 4" xfId="11147" xr:uid="{00000000-0005-0000-0000-00008D2C0000}"/>
    <cellStyle name="Migliaia 5 4 2 4 2" xfId="11148" xr:uid="{00000000-0005-0000-0000-00008E2C0000}"/>
    <cellStyle name="Migliaia 5 4 2 5" xfId="11149" xr:uid="{00000000-0005-0000-0000-00008F2C0000}"/>
    <cellStyle name="Migliaia 5 4 2 6" xfId="11150" xr:uid="{00000000-0005-0000-0000-0000902C0000}"/>
    <cellStyle name="Migliaia 5 4 2 7" xfId="11151" xr:uid="{00000000-0005-0000-0000-0000912C0000}"/>
    <cellStyle name="Migliaia 5 4 3" xfId="11152" xr:uid="{00000000-0005-0000-0000-0000922C0000}"/>
    <cellStyle name="Migliaia 5 4 3 2" xfId="11153" xr:uid="{00000000-0005-0000-0000-0000932C0000}"/>
    <cellStyle name="Migliaia 5 4 3 2 2" xfId="11154" xr:uid="{00000000-0005-0000-0000-0000942C0000}"/>
    <cellStyle name="Migliaia 5 4 3 2 2 2" xfId="11155" xr:uid="{00000000-0005-0000-0000-0000952C0000}"/>
    <cellStyle name="Migliaia 5 4 3 2 3" xfId="11156" xr:uid="{00000000-0005-0000-0000-0000962C0000}"/>
    <cellStyle name="Migliaia 5 4 3 3" xfId="11157" xr:uid="{00000000-0005-0000-0000-0000972C0000}"/>
    <cellStyle name="Migliaia 5 4 3 3 2" xfId="11158" xr:uid="{00000000-0005-0000-0000-0000982C0000}"/>
    <cellStyle name="Migliaia 5 4 3 4" xfId="11159" xr:uid="{00000000-0005-0000-0000-0000992C0000}"/>
    <cellStyle name="Migliaia 5 4 3 5" xfId="11160" xr:uid="{00000000-0005-0000-0000-00009A2C0000}"/>
    <cellStyle name="Migliaia 5 4 3 6" xfId="11161" xr:uid="{00000000-0005-0000-0000-00009B2C0000}"/>
    <cellStyle name="Migliaia 5 4 4" xfId="11162" xr:uid="{00000000-0005-0000-0000-00009C2C0000}"/>
    <cellStyle name="Migliaia 5 4 4 2" xfId="11163" xr:uid="{00000000-0005-0000-0000-00009D2C0000}"/>
    <cellStyle name="Migliaia 5 4 4 2 2" xfId="11164" xr:uid="{00000000-0005-0000-0000-00009E2C0000}"/>
    <cellStyle name="Migliaia 5 4 4 3" xfId="11165" xr:uid="{00000000-0005-0000-0000-00009F2C0000}"/>
    <cellStyle name="Migliaia 5 4 5" xfId="11166" xr:uid="{00000000-0005-0000-0000-0000A02C0000}"/>
    <cellStyle name="Migliaia 5 4 5 2" xfId="11167" xr:uid="{00000000-0005-0000-0000-0000A12C0000}"/>
    <cellStyle name="Migliaia 5 4 6" xfId="11168" xr:uid="{00000000-0005-0000-0000-0000A22C0000}"/>
    <cellStyle name="Migliaia 5 4 7" xfId="11169" xr:uid="{00000000-0005-0000-0000-0000A32C0000}"/>
    <cellStyle name="Migliaia 5 4 8" xfId="11170" xr:uid="{00000000-0005-0000-0000-0000A42C0000}"/>
    <cellStyle name="Migliaia 5 4 9" xfId="11171" xr:uid="{00000000-0005-0000-0000-0000A52C0000}"/>
    <cellStyle name="Migliaia 5 5" xfId="11172" xr:uid="{00000000-0005-0000-0000-0000A62C0000}"/>
    <cellStyle name="Migliaia 5 5 2" xfId="11173" xr:uid="{00000000-0005-0000-0000-0000A72C0000}"/>
    <cellStyle name="Migliaia 5 5 2 2" xfId="11174" xr:uid="{00000000-0005-0000-0000-0000A82C0000}"/>
    <cellStyle name="Migliaia 5 5 2 2 2" xfId="11175" xr:uid="{00000000-0005-0000-0000-0000A92C0000}"/>
    <cellStyle name="Migliaia 5 5 2 3" xfId="11176" xr:uid="{00000000-0005-0000-0000-0000AA2C0000}"/>
    <cellStyle name="Migliaia 5 5 3" xfId="11177" xr:uid="{00000000-0005-0000-0000-0000AB2C0000}"/>
    <cellStyle name="Migliaia 5 5 3 2" xfId="11178" xr:uid="{00000000-0005-0000-0000-0000AC2C0000}"/>
    <cellStyle name="Migliaia 5 5 4" xfId="11179" xr:uid="{00000000-0005-0000-0000-0000AD2C0000}"/>
    <cellStyle name="Migliaia 5 5 5" xfId="11180" xr:uid="{00000000-0005-0000-0000-0000AE2C0000}"/>
    <cellStyle name="Migliaia 5 5 6" xfId="11181" xr:uid="{00000000-0005-0000-0000-0000AF2C0000}"/>
    <cellStyle name="Migliaia 5 5 7" xfId="11182" xr:uid="{00000000-0005-0000-0000-0000B02C0000}"/>
    <cellStyle name="Migliaia 5 5 8" xfId="18284" xr:uid="{00000000-0005-0000-0000-0000B12C0000}"/>
    <cellStyle name="Migliaia 5 6" xfId="11183" xr:uid="{00000000-0005-0000-0000-0000B22C0000}"/>
    <cellStyle name="Migliaia 5 6 2" xfId="11184" xr:uid="{00000000-0005-0000-0000-0000B32C0000}"/>
    <cellStyle name="Migliaia 5 6 2 2" xfId="11185" xr:uid="{00000000-0005-0000-0000-0000B42C0000}"/>
    <cellStyle name="Migliaia 5 6 3" xfId="11186" xr:uid="{00000000-0005-0000-0000-0000B52C0000}"/>
    <cellStyle name="Migliaia 5 6 4" xfId="11187" xr:uid="{00000000-0005-0000-0000-0000B62C0000}"/>
    <cellStyle name="Migliaia 5 6 5" xfId="11188" xr:uid="{00000000-0005-0000-0000-0000B72C0000}"/>
    <cellStyle name="Migliaia 5 7" xfId="11189" xr:uid="{00000000-0005-0000-0000-0000B82C0000}"/>
    <cellStyle name="Migliaia 5 7 2" xfId="11190" xr:uid="{00000000-0005-0000-0000-0000B92C0000}"/>
    <cellStyle name="Migliaia 5 7 2 2" xfId="11191" xr:uid="{00000000-0005-0000-0000-0000BA2C0000}"/>
    <cellStyle name="Migliaia 5 7 3" xfId="11192" xr:uid="{00000000-0005-0000-0000-0000BB2C0000}"/>
    <cellStyle name="Migliaia 5 7 4" xfId="11193" xr:uid="{00000000-0005-0000-0000-0000BC2C0000}"/>
    <cellStyle name="Migliaia 5 7 5" xfId="11194" xr:uid="{00000000-0005-0000-0000-0000BD2C0000}"/>
    <cellStyle name="Migliaia 5 8" xfId="11195" xr:uid="{00000000-0005-0000-0000-0000BE2C0000}"/>
    <cellStyle name="Migliaia 5 8 2" xfId="11196" xr:uid="{00000000-0005-0000-0000-0000BF2C0000}"/>
    <cellStyle name="Migliaia 5 9" xfId="11197" xr:uid="{00000000-0005-0000-0000-0000C02C0000}"/>
    <cellStyle name="Migliaia 5 9 2" xfId="11198" xr:uid="{00000000-0005-0000-0000-0000C12C0000}"/>
    <cellStyle name="Migliaia 50" xfId="11199" xr:uid="{00000000-0005-0000-0000-0000C22C0000}"/>
    <cellStyle name="Migliaia 50 10" xfId="11200" xr:uid="{00000000-0005-0000-0000-0000C32C0000}"/>
    <cellStyle name="Migliaia 50 11" xfId="11201" xr:uid="{00000000-0005-0000-0000-0000C42C0000}"/>
    <cellStyle name="Migliaia 50 12" xfId="11202" xr:uid="{00000000-0005-0000-0000-0000C52C0000}"/>
    <cellStyle name="Migliaia 50 13" xfId="11203" xr:uid="{00000000-0005-0000-0000-0000C62C0000}"/>
    <cellStyle name="Migliaia 50 14" xfId="11204" xr:uid="{00000000-0005-0000-0000-0000C72C0000}"/>
    <cellStyle name="Migliaia 50 15" xfId="11205" xr:uid="{00000000-0005-0000-0000-0000C82C0000}"/>
    <cellStyle name="Migliaia 50 16" xfId="11206" xr:uid="{00000000-0005-0000-0000-0000C92C0000}"/>
    <cellStyle name="Migliaia 50 17" xfId="18285" xr:uid="{00000000-0005-0000-0000-0000CA2C0000}"/>
    <cellStyle name="Migliaia 50 2" xfId="11207" xr:uid="{00000000-0005-0000-0000-0000CB2C0000}"/>
    <cellStyle name="Migliaia 50 2 10" xfId="11208" xr:uid="{00000000-0005-0000-0000-0000CC2C0000}"/>
    <cellStyle name="Migliaia 50 2 11" xfId="11209" xr:uid="{00000000-0005-0000-0000-0000CD2C0000}"/>
    <cellStyle name="Migliaia 50 2 12" xfId="18286" xr:uid="{00000000-0005-0000-0000-0000CE2C0000}"/>
    <cellStyle name="Migliaia 50 2 2" xfId="11210" xr:uid="{00000000-0005-0000-0000-0000CF2C0000}"/>
    <cellStyle name="Migliaia 50 2 2 10" xfId="11211" xr:uid="{00000000-0005-0000-0000-0000D02C0000}"/>
    <cellStyle name="Migliaia 50 2 2 2" xfId="11212" xr:uid="{00000000-0005-0000-0000-0000D12C0000}"/>
    <cellStyle name="Migliaia 50 2 2 2 2" xfId="11213" xr:uid="{00000000-0005-0000-0000-0000D22C0000}"/>
    <cellStyle name="Migliaia 50 2 2 2 2 2" xfId="11214" xr:uid="{00000000-0005-0000-0000-0000D32C0000}"/>
    <cellStyle name="Migliaia 50 2 2 2 3" xfId="11215" xr:uid="{00000000-0005-0000-0000-0000D42C0000}"/>
    <cellStyle name="Migliaia 50 2 2 3" xfId="11216" xr:uid="{00000000-0005-0000-0000-0000D52C0000}"/>
    <cellStyle name="Migliaia 50 2 2 3 2" xfId="11217" xr:uid="{00000000-0005-0000-0000-0000D62C0000}"/>
    <cellStyle name="Migliaia 50 2 2 4" xfId="11218" xr:uid="{00000000-0005-0000-0000-0000D72C0000}"/>
    <cellStyle name="Migliaia 50 2 2 5" xfId="11219" xr:uid="{00000000-0005-0000-0000-0000D82C0000}"/>
    <cellStyle name="Migliaia 50 2 2 6" xfId="11220" xr:uid="{00000000-0005-0000-0000-0000D92C0000}"/>
    <cellStyle name="Migliaia 50 2 2 7" xfId="11221" xr:uid="{00000000-0005-0000-0000-0000DA2C0000}"/>
    <cellStyle name="Migliaia 50 2 2 8" xfId="11222" xr:uid="{00000000-0005-0000-0000-0000DB2C0000}"/>
    <cellStyle name="Migliaia 50 2 2 9" xfId="11223" xr:uid="{00000000-0005-0000-0000-0000DC2C0000}"/>
    <cellStyle name="Migliaia 50 2 3" xfId="11224" xr:uid="{00000000-0005-0000-0000-0000DD2C0000}"/>
    <cellStyle name="Migliaia 50 2 3 2" xfId="11225" xr:uid="{00000000-0005-0000-0000-0000DE2C0000}"/>
    <cellStyle name="Migliaia 50 2 3 2 2" xfId="11226" xr:uid="{00000000-0005-0000-0000-0000DF2C0000}"/>
    <cellStyle name="Migliaia 50 2 3 3" xfId="11227" xr:uid="{00000000-0005-0000-0000-0000E02C0000}"/>
    <cellStyle name="Migliaia 50 2 3 4" xfId="11228" xr:uid="{00000000-0005-0000-0000-0000E12C0000}"/>
    <cellStyle name="Migliaia 50 2 4" xfId="11229" xr:uid="{00000000-0005-0000-0000-0000E22C0000}"/>
    <cellStyle name="Migliaia 50 2 4 2" xfId="11230" xr:uid="{00000000-0005-0000-0000-0000E32C0000}"/>
    <cellStyle name="Migliaia 50 2 5" xfId="11231" xr:uid="{00000000-0005-0000-0000-0000E42C0000}"/>
    <cellStyle name="Migliaia 50 2 6" xfId="11232" xr:uid="{00000000-0005-0000-0000-0000E52C0000}"/>
    <cellStyle name="Migliaia 50 2 7" xfId="11233" xr:uid="{00000000-0005-0000-0000-0000E62C0000}"/>
    <cellStyle name="Migliaia 50 2 8" xfId="11234" xr:uid="{00000000-0005-0000-0000-0000E72C0000}"/>
    <cellStyle name="Migliaia 50 2 9" xfId="11235" xr:uid="{00000000-0005-0000-0000-0000E82C0000}"/>
    <cellStyle name="Migliaia 50 3" xfId="11236" xr:uid="{00000000-0005-0000-0000-0000E92C0000}"/>
    <cellStyle name="Migliaia 50 3 10" xfId="11237" xr:uid="{00000000-0005-0000-0000-0000EA2C0000}"/>
    <cellStyle name="Migliaia 50 3 11" xfId="11238" xr:uid="{00000000-0005-0000-0000-0000EB2C0000}"/>
    <cellStyle name="Migliaia 50 3 12" xfId="11239" xr:uid="{00000000-0005-0000-0000-0000EC2C0000}"/>
    <cellStyle name="Migliaia 50 3 13" xfId="11240" xr:uid="{00000000-0005-0000-0000-0000ED2C0000}"/>
    <cellStyle name="Migliaia 50 3 14" xfId="18287" xr:uid="{00000000-0005-0000-0000-0000EE2C0000}"/>
    <cellStyle name="Migliaia 50 3 2" xfId="11241" xr:uid="{00000000-0005-0000-0000-0000EF2C0000}"/>
    <cellStyle name="Migliaia 50 3 2 10" xfId="11242" xr:uid="{00000000-0005-0000-0000-0000F02C0000}"/>
    <cellStyle name="Migliaia 50 3 2 11" xfId="18288" xr:uid="{00000000-0005-0000-0000-0000F12C0000}"/>
    <cellStyle name="Migliaia 50 3 2 2" xfId="11243" xr:uid="{00000000-0005-0000-0000-0000F22C0000}"/>
    <cellStyle name="Migliaia 50 3 2 2 2" xfId="11244" xr:uid="{00000000-0005-0000-0000-0000F32C0000}"/>
    <cellStyle name="Migliaia 50 3 2 2 2 2" xfId="11245" xr:uid="{00000000-0005-0000-0000-0000F42C0000}"/>
    <cellStyle name="Migliaia 50 3 2 2 3" xfId="11246" xr:uid="{00000000-0005-0000-0000-0000F52C0000}"/>
    <cellStyle name="Migliaia 50 3 2 2 4" xfId="11247" xr:uid="{00000000-0005-0000-0000-0000F62C0000}"/>
    <cellStyle name="Migliaia 50 3 2 3" xfId="11248" xr:uid="{00000000-0005-0000-0000-0000F72C0000}"/>
    <cellStyle name="Migliaia 50 3 2 3 2" xfId="11249" xr:uid="{00000000-0005-0000-0000-0000F82C0000}"/>
    <cellStyle name="Migliaia 50 3 2 4" xfId="11250" xr:uid="{00000000-0005-0000-0000-0000F92C0000}"/>
    <cellStyle name="Migliaia 50 3 2 5" xfId="11251" xr:uid="{00000000-0005-0000-0000-0000FA2C0000}"/>
    <cellStyle name="Migliaia 50 3 2 6" xfId="11252" xr:uid="{00000000-0005-0000-0000-0000FB2C0000}"/>
    <cellStyle name="Migliaia 50 3 2 7" xfId="11253" xr:uid="{00000000-0005-0000-0000-0000FC2C0000}"/>
    <cellStyle name="Migliaia 50 3 2 8" xfId="11254" xr:uid="{00000000-0005-0000-0000-0000FD2C0000}"/>
    <cellStyle name="Migliaia 50 3 2 9" xfId="11255" xr:uid="{00000000-0005-0000-0000-0000FE2C0000}"/>
    <cellStyle name="Migliaia 50 3 3" xfId="11256" xr:uid="{00000000-0005-0000-0000-0000FF2C0000}"/>
    <cellStyle name="Migliaia 50 3 3 2" xfId="11257" xr:uid="{00000000-0005-0000-0000-0000002D0000}"/>
    <cellStyle name="Migliaia 50 3 3 2 2" xfId="11258" xr:uid="{00000000-0005-0000-0000-0000012D0000}"/>
    <cellStyle name="Migliaia 50 3 3 2 2 2" xfId="11259" xr:uid="{00000000-0005-0000-0000-0000022D0000}"/>
    <cellStyle name="Migliaia 50 3 3 2 2 2 2" xfId="11260" xr:uid="{00000000-0005-0000-0000-0000032D0000}"/>
    <cellStyle name="Migliaia 50 3 3 2 2 3" xfId="11261" xr:uid="{00000000-0005-0000-0000-0000042D0000}"/>
    <cellStyle name="Migliaia 50 3 3 2 3" xfId="11262" xr:uid="{00000000-0005-0000-0000-0000052D0000}"/>
    <cellStyle name="Migliaia 50 3 3 2 3 2" xfId="11263" xr:uid="{00000000-0005-0000-0000-0000062D0000}"/>
    <cellStyle name="Migliaia 50 3 3 2 4" xfId="11264" xr:uid="{00000000-0005-0000-0000-0000072D0000}"/>
    <cellStyle name="Migliaia 50 3 3 2 5" xfId="11265" xr:uid="{00000000-0005-0000-0000-0000082D0000}"/>
    <cellStyle name="Migliaia 50 3 3 2 6" xfId="11266" xr:uid="{00000000-0005-0000-0000-0000092D0000}"/>
    <cellStyle name="Migliaia 50 3 3 3" xfId="11267" xr:uid="{00000000-0005-0000-0000-00000A2D0000}"/>
    <cellStyle name="Migliaia 50 3 3 3 2" xfId="11268" xr:uid="{00000000-0005-0000-0000-00000B2D0000}"/>
    <cellStyle name="Migliaia 50 3 3 3 2 2" xfId="11269" xr:uid="{00000000-0005-0000-0000-00000C2D0000}"/>
    <cellStyle name="Migliaia 50 3 3 3 3" xfId="11270" xr:uid="{00000000-0005-0000-0000-00000D2D0000}"/>
    <cellStyle name="Migliaia 50 3 3 4" xfId="11271" xr:uid="{00000000-0005-0000-0000-00000E2D0000}"/>
    <cellStyle name="Migliaia 50 3 3 4 2" xfId="11272" xr:uid="{00000000-0005-0000-0000-00000F2D0000}"/>
    <cellStyle name="Migliaia 50 3 3 5" xfId="11273" xr:uid="{00000000-0005-0000-0000-0000102D0000}"/>
    <cellStyle name="Migliaia 50 3 3 6" xfId="11274" xr:uid="{00000000-0005-0000-0000-0000112D0000}"/>
    <cellStyle name="Migliaia 50 3 3 7" xfId="11275" xr:uid="{00000000-0005-0000-0000-0000122D0000}"/>
    <cellStyle name="Migliaia 50 3 3 8" xfId="11276" xr:uid="{00000000-0005-0000-0000-0000132D0000}"/>
    <cellStyle name="Migliaia 50 3 4" xfId="11277" xr:uid="{00000000-0005-0000-0000-0000142D0000}"/>
    <cellStyle name="Migliaia 50 3 4 2" xfId="11278" xr:uid="{00000000-0005-0000-0000-0000152D0000}"/>
    <cellStyle name="Migliaia 50 3 4 2 2" xfId="11279" xr:uid="{00000000-0005-0000-0000-0000162D0000}"/>
    <cellStyle name="Migliaia 50 3 4 2 2 2" xfId="11280" xr:uid="{00000000-0005-0000-0000-0000172D0000}"/>
    <cellStyle name="Migliaia 50 3 4 2 3" xfId="11281" xr:uid="{00000000-0005-0000-0000-0000182D0000}"/>
    <cellStyle name="Migliaia 50 3 4 3" xfId="11282" xr:uid="{00000000-0005-0000-0000-0000192D0000}"/>
    <cellStyle name="Migliaia 50 3 4 3 2" xfId="11283" xr:uid="{00000000-0005-0000-0000-00001A2D0000}"/>
    <cellStyle name="Migliaia 50 3 4 4" xfId="11284" xr:uid="{00000000-0005-0000-0000-00001B2D0000}"/>
    <cellStyle name="Migliaia 50 3 4 5" xfId="11285" xr:uid="{00000000-0005-0000-0000-00001C2D0000}"/>
    <cellStyle name="Migliaia 50 3 4 6" xfId="11286" xr:uid="{00000000-0005-0000-0000-00001D2D0000}"/>
    <cellStyle name="Migliaia 50 3 5" xfId="11287" xr:uid="{00000000-0005-0000-0000-00001E2D0000}"/>
    <cellStyle name="Migliaia 50 3 5 2" xfId="11288" xr:uid="{00000000-0005-0000-0000-00001F2D0000}"/>
    <cellStyle name="Migliaia 50 3 5 2 2" xfId="11289" xr:uid="{00000000-0005-0000-0000-0000202D0000}"/>
    <cellStyle name="Migliaia 50 3 5 3" xfId="11290" xr:uid="{00000000-0005-0000-0000-0000212D0000}"/>
    <cellStyle name="Migliaia 50 3 6" xfId="11291" xr:uid="{00000000-0005-0000-0000-0000222D0000}"/>
    <cellStyle name="Migliaia 50 3 6 2" xfId="11292" xr:uid="{00000000-0005-0000-0000-0000232D0000}"/>
    <cellStyle name="Migliaia 50 3 7" xfId="11293" xr:uid="{00000000-0005-0000-0000-0000242D0000}"/>
    <cellStyle name="Migliaia 50 3 8" xfId="11294" xr:uid="{00000000-0005-0000-0000-0000252D0000}"/>
    <cellStyle name="Migliaia 50 3 9" xfId="11295" xr:uid="{00000000-0005-0000-0000-0000262D0000}"/>
    <cellStyle name="Migliaia 50 4" xfId="11296" xr:uid="{00000000-0005-0000-0000-0000272D0000}"/>
    <cellStyle name="Migliaia 50 4 10" xfId="18289" xr:uid="{00000000-0005-0000-0000-0000282D0000}"/>
    <cellStyle name="Migliaia 50 4 2" xfId="11297" xr:uid="{00000000-0005-0000-0000-0000292D0000}"/>
    <cellStyle name="Migliaia 50 4 2 2" xfId="11298" xr:uid="{00000000-0005-0000-0000-00002A2D0000}"/>
    <cellStyle name="Migliaia 50 4 2 2 2" xfId="11299" xr:uid="{00000000-0005-0000-0000-00002B2D0000}"/>
    <cellStyle name="Migliaia 50 4 2 2 2 2" xfId="11300" xr:uid="{00000000-0005-0000-0000-00002C2D0000}"/>
    <cellStyle name="Migliaia 50 4 2 2 2 2 2" xfId="11301" xr:uid="{00000000-0005-0000-0000-00002D2D0000}"/>
    <cellStyle name="Migliaia 50 4 2 2 2 3" xfId="11302" xr:uid="{00000000-0005-0000-0000-00002E2D0000}"/>
    <cellStyle name="Migliaia 50 4 2 2 3" xfId="11303" xr:uid="{00000000-0005-0000-0000-00002F2D0000}"/>
    <cellStyle name="Migliaia 50 4 2 2 3 2" xfId="11304" xr:uid="{00000000-0005-0000-0000-0000302D0000}"/>
    <cellStyle name="Migliaia 50 4 2 2 4" xfId="11305" xr:uid="{00000000-0005-0000-0000-0000312D0000}"/>
    <cellStyle name="Migliaia 50 4 2 2 5" xfId="11306" xr:uid="{00000000-0005-0000-0000-0000322D0000}"/>
    <cellStyle name="Migliaia 50 4 2 2 6" xfId="11307" xr:uid="{00000000-0005-0000-0000-0000332D0000}"/>
    <cellStyle name="Migliaia 50 4 2 3" xfId="11308" xr:uid="{00000000-0005-0000-0000-0000342D0000}"/>
    <cellStyle name="Migliaia 50 4 2 3 2" xfId="11309" xr:uid="{00000000-0005-0000-0000-0000352D0000}"/>
    <cellStyle name="Migliaia 50 4 2 3 2 2" xfId="11310" xr:uid="{00000000-0005-0000-0000-0000362D0000}"/>
    <cellStyle name="Migliaia 50 4 2 3 3" xfId="11311" xr:uid="{00000000-0005-0000-0000-0000372D0000}"/>
    <cellStyle name="Migliaia 50 4 2 4" xfId="11312" xr:uid="{00000000-0005-0000-0000-0000382D0000}"/>
    <cellStyle name="Migliaia 50 4 2 4 2" xfId="11313" xr:uid="{00000000-0005-0000-0000-0000392D0000}"/>
    <cellStyle name="Migliaia 50 4 2 5" xfId="11314" xr:uid="{00000000-0005-0000-0000-00003A2D0000}"/>
    <cellStyle name="Migliaia 50 4 2 6" xfId="11315" xr:uid="{00000000-0005-0000-0000-00003B2D0000}"/>
    <cellStyle name="Migliaia 50 4 2 7" xfId="11316" xr:uid="{00000000-0005-0000-0000-00003C2D0000}"/>
    <cellStyle name="Migliaia 50 4 3" xfId="11317" xr:uid="{00000000-0005-0000-0000-00003D2D0000}"/>
    <cellStyle name="Migliaia 50 4 3 2" xfId="11318" xr:uid="{00000000-0005-0000-0000-00003E2D0000}"/>
    <cellStyle name="Migliaia 50 4 3 2 2" xfId="11319" xr:uid="{00000000-0005-0000-0000-00003F2D0000}"/>
    <cellStyle name="Migliaia 50 4 3 2 2 2" xfId="11320" xr:uid="{00000000-0005-0000-0000-0000402D0000}"/>
    <cellStyle name="Migliaia 50 4 3 2 3" xfId="11321" xr:uid="{00000000-0005-0000-0000-0000412D0000}"/>
    <cellStyle name="Migliaia 50 4 3 3" xfId="11322" xr:uid="{00000000-0005-0000-0000-0000422D0000}"/>
    <cellStyle name="Migliaia 50 4 3 3 2" xfId="11323" xr:uid="{00000000-0005-0000-0000-0000432D0000}"/>
    <cellStyle name="Migliaia 50 4 3 4" xfId="11324" xr:uid="{00000000-0005-0000-0000-0000442D0000}"/>
    <cellStyle name="Migliaia 50 4 3 5" xfId="11325" xr:uid="{00000000-0005-0000-0000-0000452D0000}"/>
    <cellStyle name="Migliaia 50 4 3 6" xfId="11326" xr:uid="{00000000-0005-0000-0000-0000462D0000}"/>
    <cellStyle name="Migliaia 50 4 4" xfId="11327" xr:uid="{00000000-0005-0000-0000-0000472D0000}"/>
    <cellStyle name="Migliaia 50 4 4 2" xfId="11328" xr:uid="{00000000-0005-0000-0000-0000482D0000}"/>
    <cellStyle name="Migliaia 50 4 4 2 2" xfId="11329" xr:uid="{00000000-0005-0000-0000-0000492D0000}"/>
    <cellStyle name="Migliaia 50 4 4 3" xfId="11330" xr:uid="{00000000-0005-0000-0000-00004A2D0000}"/>
    <cellStyle name="Migliaia 50 4 5" xfId="11331" xr:uid="{00000000-0005-0000-0000-00004B2D0000}"/>
    <cellStyle name="Migliaia 50 4 5 2" xfId="11332" xr:uid="{00000000-0005-0000-0000-00004C2D0000}"/>
    <cellStyle name="Migliaia 50 4 6" xfId="11333" xr:uid="{00000000-0005-0000-0000-00004D2D0000}"/>
    <cellStyle name="Migliaia 50 4 7" xfId="11334" xr:uid="{00000000-0005-0000-0000-00004E2D0000}"/>
    <cellStyle name="Migliaia 50 4 8" xfId="11335" xr:uid="{00000000-0005-0000-0000-00004F2D0000}"/>
    <cellStyle name="Migliaia 50 4 9" xfId="11336" xr:uid="{00000000-0005-0000-0000-0000502D0000}"/>
    <cellStyle name="Migliaia 50 5" xfId="11337" xr:uid="{00000000-0005-0000-0000-0000512D0000}"/>
    <cellStyle name="Migliaia 50 5 2" xfId="11338" xr:uid="{00000000-0005-0000-0000-0000522D0000}"/>
    <cellStyle name="Migliaia 50 5 2 2" xfId="11339" xr:uid="{00000000-0005-0000-0000-0000532D0000}"/>
    <cellStyle name="Migliaia 50 5 2 2 2" xfId="11340" xr:uid="{00000000-0005-0000-0000-0000542D0000}"/>
    <cellStyle name="Migliaia 50 5 2 3" xfId="11341" xr:uid="{00000000-0005-0000-0000-0000552D0000}"/>
    <cellStyle name="Migliaia 50 5 3" xfId="11342" xr:uid="{00000000-0005-0000-0000-0000562D0000}"/>
    <cellStyle name="Migliaia 50 5 3 2" xfId="11343" xr:uid="{00000000-0005-0000-0000-0000572D0000}"/>
    <cellStyle name="Migliaia 50 5 4" xfId="11344" xr:uid="{00000000-0005-0000-0000-0000582D0000}"/>
    <cellStyle name="Migliaia 50 5 5" xfId="11345" xr:uid="{00000000-0005-0000-0000-0000592D0000}"/>
    <cellStyle name="Migliaia 50 5 6" xfId="11346" xr:uid="{00000000-0005-0000-0000-00005A2D0000}"/>
    <cellStyle name="Migliaia 50 5 7" xfId="11347" xr:uid="{00000000-0005-0000-0000-00005B2D0000}"/>
    <cellStyle name="Migliaia 50 5 8" xfId="18290" xr:uid="{00000000-0005-0000-0000-00005C2D0000}"/>
    <cellStyle name="Migliaia 50 6" xfId="11348" xr:uid="{00000000-0005-0000-0000-00005D2D0000}"/>
    <cellStyle name="Migliaia 50 6 2" xfId="11349" xr:uid="{00000000-0005-0000-0000-00005E2D0000}"/>
    <cellStyle name="Migliaia 50 6 2 2" xfId="11350" xr:uid="{00000000-0005-0000-0000-00005F2D0000}"/>
    <cellStyle name="Migliaia 50 6 3" xfId="11351" xr:uid="{00000000-0005-0000-0000-0000602D0000}"/>
    <cellStyle name="Migliaia 50 6 4" xfId="11352" xr:uid="{00000000-0005-0000-0000-0000612D0000}"/>
    <cellStyle name="Migliaia 50 6 5" xfId="11353" xr:uid="{00000000-0005-0000-0000-0000622D0000}"/>
    <cellStyle name="Migliaia 50 7" xfId="11354" xr:uid="{00000000-0005-0000-0000-0000632D0000}"/>
    <cellStyle name="Migliaia 50 7 2" xfId="11355" xr:uid="{00000000-0005-0000-0000-0000642D0000}"/>
    <cellStyle name="Migliaia 50 7 2 2" xfId="11356" xr:uid="{00000000-0005-0000-0000-0000652D0000}"/>
    <cellStyle name="Migliaia 50 7 3" xfId="11357" xr:uid="{00000000-0005-0000-0000-0000662D0000}"/>
    <cellStyle name="Migliaia 50 7 4" xfId="11358" xr:uid="{00000000-0005-0000-0000-0000672D0000}"/>
    <cellStyle name="Migliaia 50 7 5" xfId="11359" xr:uid="{00000000-0005-0000-0000-0000682D0000}"/>
    <cellStyle name="Migliaia 50 8" xfId="11360" xr:uid="{00000000-0005-0000-0000-0000692D0000}"/>
    <cellStyle name="Migliaia 50 8 2" xfId="11361" xr:uid="{00000000-0005-0000-0000-00006A2D0000}"/>
    <cellStyle name="Migliaia 50 9" xfId="11362" xr:uid="{00000000-0005-0000-0000-00006B2D0000}"/>
    <cellStyle name="Migliaia 50 9 2" xfId="11363" xr:uid="{00000000-0005-0000-0000-00006C2D0000}"/>
    <cellStyle name="Migliaia 51" xfId="11364" xr:uid="{00000000-0005-0000-0000-00006D2D0000}"/>
    <cellStyle name="Migliaia 51 10" xfId="11365" xr:uid="{00000000-0005-0000-0000-00006E2D0000}"/>
    <cellStyle name="Migliaia 51 11" xfId="11366" xr:uid="{00000000-0005-0000-0000-00006F2D0000}"/>
    <cellStyle name="Migliaia 51 12" xfId="11367" xr:uid="{00000000-0005-0000-0000-0000702D0000}"/>
    <cellStyle name="Migliaia 51 13" xfId="11368" xr:uid="{00000000-0005-0000-0000-0000712D0000}"/>
    <cellStyle name="Migliaia 51 14" xfId="11369" xr:uid="{00000000-0005-0000-0000-0000722D0000}"/>
    <cellStyle name="Migliaia 51 15" xfId="11370" xr:uid="{00000000-0005-0000-0000-0000732D0000}"/>
    <cellStyle name="Migliaia 51 16" xfId="11371" xr:uid="{00000000-0005-0000-0000-0000742D0000}"/>
    <cellStyle name="Migliaia 51 17" xfId="18291" xr:uid="{00000000-0005-0000-0000-0000752D0000}"/>
    <cellStyle name="Migliaia 51 2" xfId="11372" xr:uid="{00000000-0005-0000-0000-0000762D0000}"/>
    <cellStyle name="Migliaia 51 2 10" xfId="11373" xr:uid="{00000000-0005-0000-0000-0000772D0000}"/>
    <cellStyle name="Migliaia 51 2 11" xfId="11374" xr:uid="{00000000-0005-0000-0000-0000782D0000}"/>
    <cellStyle name="Migliaia 51 2 12" xfId="18292" xr:uid="{00000000-0005-0000-0000-0000792D0000}"/>
    <cellStyle name="Migliaia 51 2 2" xfId="11375" xr:uid="{00000000-0005-0000-0000-00007A2D0000}"/>
    <cellStyle name="Migliaia 51 2 2 10" xfId="11376" xr:uid="{00000000-0005-0000-0000-00007B2D0000}"/>
    <cellStyle name="Migliaia 51 2 2 2" xfId="11377" xr:uid="{00000000-0005-0000-0000-00007C2D0000}"/>
    <cellStyle name="Migliaia 51 2 2 2 2" xfId="11378" xr:uid="{00000000-0005-0000-0000-00007D2D0000}"/>
    <cellStyle name="Migliaia 51 2 2 2 2 2" xfId="11379" xr:uid="{00000000-0005-0000-0000-00007E2D0000}"/>
    <cellStyle name="Migliaia 51 2 2 2 3" xfId="11380" xr:uid="{00000000-0005-0000-0000-00007F2D0000}"/>
    <cellStyle name="Migliaia 51 2 2 3" xfId="11381" xr:uid="{00000000-0005-0000-0000-0000802D0000}"/>
    <cellStyle name="Migliaia 51 2 2 3 2" xfId="11382" xr:uid="{00000000-0005-0000-0000-0000812D0000}"/>
    <cellStyle name="Migliaia 51 2 2 4" xfId="11383" xr:uid="{00000000-0005-0000-0000-0000822D0000}"/>
    <cellStyle name="Migliaia 51 2 2 5" xfId="11384" xr:uid="{00000000-0005-0000-0000-0000832D0000}"/>
    <cellStyle name="Migliaia 51 2 2 6" xfId="11385" xr:uid="{00000000-0005-0000-0000-0000842D0000}"/>
    <cellStyle name="Migliaia 51 2 2 7" xfId="11386" xr:uid="{00000000-0005-0000-0000-0000852D0000}"/>
    <cellStyle name="Migliaia 51 2 2 8" xfId="11387" xr:uid="{00000000-0005-0000-0000-0000862D0000}"/>
    <cellStyle name="Migliaia 51 2 2 9" xfId="11388" xr:uid="{00000000-0005-0000-0000-0000872D0000}"/>
    <cellStyle name="Migliaia 51 2 3" xfId="11389" xr:uid="{00000000-0005-0000-0000-0000882D0000}"/>
    <cellStyle name="Migliaia 51 2 3 2" xfId="11390" xr:uid="{00000000-0005-0000-0000-0000892D0000}"/>
    <cellStyle name="Migliaia 51 2 3 2 2" xfId="11391" xr:uid="{00000000-0005-0000-0000-00008A2D0000}"/>
    <cellStyle name="Migliaia 51 2 3 3" xfId="11392" xr:uid="{00000000-0005-0000-0000-00008B2D0000}"/>
    <cellStyle name="Migliaia 51 2 3 4" xfId="11393" xr:uid="{00000000-0005-0000-0000-00008C2D0000}"/>
    <cellStyle name="Migliaia 51 2 4" xfId="11394" xr:uid="{00000000-0005-0000-0000-00008D2D0000}"/>
    <cellStyle name="Migliaia 51 2 4 2" xfId="11395" xr:uid="{00000000-0005-0000-0000-00008E2D0000}"/>
    <cellStyle name="Migliaia 51 2 5" xfId="11396" xr:uid="{00000000-0005-0000-0000-00008F2D0000}"/>
    <cellStyle name="Migliaia 51 2 6" xfId="11397" xr:uid="{00000000-0005-0000-0000-0000902D0000}"/>
    <cellStyle name="Migliaia 51 2 7" xfId="11398" xr:uid="{00000000-0005-0000-0000-0000912D0000}"/>
    <cellStyle name="Migliaia 51 2 8" xfId="11399" xr:uid="{00000000-0005-0000-0000-0000922D0000}"/>
    <cellStyle name="Migliaia 51 2 9" xfId="11400" xr:uid="{00000000-0005-0000-0000-0000932D0000}"/>
    <cellStyle name="Migliaia 51 3" xfId="11401" xr:uid="{00000000-0005-0000-0000-0000942D0000}"/>
    <cellStyle name="Migliaia 51 3 10" xfId="11402" xr:uid="{00000000-0005-0000-0000-0000952D0000}"/>
    <cellStyle name="Migliaia 51 3 11" xfId="11403" xr:uid="{00000000-0005-0000-0000-0000962D0000}"/>
    <cellStyle name="Migliaia 51 3 12" xfId="11404" xr:uid="{00000000-0005-0000-0000-0000972D0000}"/>
    <cellStyle name="Migliaia 51 3 13" xfId="11405" xr:uid="{00000000-0005-0000-0000-0000982D0000}"/>
    <cellStyle name="Migliaia 51 3 14" xfId="18293" xr:uid="{00000000-0005-0000-0000-0000992D0000}"/>
    <cellStyle name="Migliaia 51 3 2" xfId="11406" xr:uid="{00000000-0005-0000-0000-00009A2D0000}"/>
    <cellStyle name="Migliaia 51 3 2 10" xfId="11407" xr:uid="{00000000-0005-0000-0000-00009B2D0000}"/>
    <cellStyle name="Migliaia 51 3 2 11" xfId="18294" xr:uid="{00000000-0005-0000-0000-00009C2D0000}"/>
    <cellStyle name="Migliaia 51 3 2 2" xfId="11408" xr:uid="{00000000-0005-0000-0000-00009D2D0000}"/>
    <cellStyle name="Migliaia 51 3 2 2 2" xfId="11409" xr:uid="{00000000-0005-0000-0000-00009E2D0000}"/>
    <cellStyle name="Migliaia 51 3 2 2 2 2" xfId="11410" xr:uid="{00000000-0005-0000-0000-00009F2D0000}"/>
    <cellStyle name="Migliaia 51 3 2 2 3" xfId="11411" xr:uid="{00000000-0005-0000-0000-0000A02D0000}"/>
    <cellStyle name="Migliaia 51 3 2 2 4" xfId="11412" xr:uid="{00000000-0005-0000-0000-0000A12D0000}"/>
    <cellStyle name="Migliaia 51 3 2 3" xfId="11413" xr:uid="{00000000-0005-0000-0000-0000A22D0000}"/>
    <cellStyle name="Migliaia 51 3 2 3 2" xfId="11414" xr:uid="{00000000-0005-0000-0000-0000A32D0000}"/>
    <cellStyle name="Migliaia 51 3 2 4" xfId="11415" xr:uid="{00000000-0005-0000-0000-0000A42D0000}"/>
    <cellStyle name="Migliaia 51 3 2 5" xfId="11416" xr:uid="{00000000-0005-0000-0000-0000A52D0000}"/>
    <cellStyle name="Migliaia 51 3 2 6" xfId="11417" xr:uid="{00000000-0005-0000-0000-0000A62D0000}"/>
    <cellStyle name="Migliaia 51 3 2 7" xfId="11418" xr:uid="{00000000-0005-0000-0000-0000A72D0000}"/>
    <cellStyle name="Migliaia 51 3 2 8" xfId="11419" xr:uid="{00000000-0005-0000-0000-0000A82D0000}"/>
    <cellStyle name="Migliaia 51 3 2 9" xfId="11420" xr:uid="{00000000-0005-0000-0000-0000A92D0000}"/>
    <cellStyle name="Migliaia 51 3 3" xfId="11421" xr:uid="{00000000-0005-0000-0000-0000AA2D0000}"/>
    <cellStyle name="Migliaia 51 3 3 2" xfId="11422" xr:uid="{00000000-0005-0000-0000-0000AB2D0000}"/>
    <cellStyle name="Migliaia 51 3 3 2 2" xfId="11423" xr:uid="{00000000-0005-0000-0000-0000AC2D0000}"/>
    <cellStyle name="Migliaia 51 3 3 2 2 2" xfId="11424" xr:uid="{00000000-0005-0000-0000-0000AD2D0000}"/>
    <cellStyle name="Migliaia 51 3 3 2 2 2 2" xfId="11425" xr:uid="{00000000-0005-0000-0000-0000AE2D0000}"/>
    <cellStyle name="Migliaia 51 3 3 2 2 3" xfId="11426" xr:uid="{00000000-0005-0000-0000-0000AF2D0000}"/>
    <cellStyle name="Migliaia 51 3 3 2 3" xfId="11427" xr:uid="{00000000-0005-0000-0000-0000B02D0000}"/>
    <cellStyle name="Migliaia 51 3 3 2 3 2" xfId="11428" xr:uid="{00000000-0005-0000-0000-0000B12D0000}"/>
    <cellStyle name="Migliaia 51 3 3 2 4" xfId="11429" xr:uid="{00000000-0005-0000-0000-0000B22D0000}"/>
    <cellStyle name="Migliaia 51 3 3 2 5" xfId="11430" xr:uid="{00000000-0005-0000-0000-0000B32D0000}"/>
    <cellStyle name="Migliaia 51 3 3 2 6" xfId="11431" xr:uid="{00000000-0005-0000-0000-0000B42D0000}"/>
    <cellStyle name="Migliaia 51 3 3 3" xfId="11432" xr:uid="{00000000-0005-0000-0000-0000B52D0000}"/>
    <cellStyle name="Migliaia 51 3 3 3 2" xfId="11433" xr:uid="{00000000-0005-0000-0000-0000B62D0000}"/>
    <cellStyle name="Migliaia 51 3 3 3 2 2" xfId="11434" xr:uid="{00000000-0005-0000-0000-0000B72D0000}"/>
    <cellStyle name="Migliaia 51 3 3 3 3" xfId="11435" xr:uid="{00000000-0005-0000-0000-0000B82D0000}"/>
    <cellStyle name="Migliaia 51 3 3 4" xfId="11436" xr:uid="{00000000-0005-0000-0000-0000B92D0000}"/>
    <cellStyle name="Migliaia 51 3 3 4 2" xfId="11437" xr:uid="{00000000-0005-0000-0000-0000BA2D0000}"/>
    <cellStyle name="Migliaia 51 3 3 5" xfId="11438" xr:uid="{00000000-0005-0000-0000-0000BB2D0000}"/>
    <cellStyle name="Migliaia 51 3 3 6" xfId="11439" xr:uid="{00000000-0005-0000-0000-0000BC2D0000}"/>
    <cellStyle name="Migliaia 51 3 3 7" xfId="11440" xr:uid="{00000000-0005-0000-0000-0000BD2D0000}"/>
    <cellStyle name="Migliaia 51 3 3 8" xfId="11441" xr:uid="{00000000-0005-0000-0000-0000BE2D0000}"/>
    <cellStyle name="Migliaia 51 3 4" xfId="11442" xr:uid="{00000000-0005-0000-0000-0000BF2D0000}"/>
    <cellStyle name="Migliaia 51 3 4 2" xfId="11443" xr:uid="{00000000-0005-0000-0000-0000C02D0000}"/>
    <cellStyle name="Migliaia 51 3 4 2 2" xfId="11444" xr:uid="{00000000-0005-0000-0000-0000C12D0000}"/>
    <cellStyle name="Migliaia 51 3 4 2 2 2" xfId="11445" xr:uid="{00000000-0005-0000-0000-0000C22D0000}"/>
    <cellStyle name="Migliaia 51 3 4 2 3" xfId="11446" xr:uid="{00000000-0005-0000-0000-0000C32D0000}"/>
    <cellStyle name="Migliaia 51 3 4 3" xfId="11447" xr:uid="{00000000-0005-0000-0000-0000C42D0000}"/>
    <cellStyle name="Migliaia 51 3 4 3 2" xfId="11448" xr:uid="{00000000-0005-0000-0000-0000C52D0000}"/>
    <cellStyle name="Migliaia 51 3 4 4" xfId="11449" xr:uid="{00000000-0005-0000-0000-0000C62D0000}"/>
    <cellStyle name="Migliaia 51 3 4 5" xfId="11450" xr:uid="{00000000-0005-0000-0000-0000C72D0000}"/>
    <cellStyle name="Migliaia 51 3 4 6" xfId="11451" xr:uid="{00000000-0005-0000-0000-0000C82D0000}"/>
    <cellStyle name="Migliaia 51 3 5" xfId="11452" xr:uid="{00000000-0005-0000-0000-0000C92D0000}"/>
    <cellStyle name="Migliaia 51 3 5 2" xfId="11453" xr:uid="{00000000-0005-0000-0000-0000CA2D0000}"/>
    <cellStyle name="Migliaia 51 3 5 2 2" xfId="11454" xr:uid="{00000000-0005-0000-0000-0000CB2D0000}"/>
    <cellStyle name="Migliaia 51 3 5 3" xfId="11455" xr:uid="{00000000-0005-0000-0000-0000CC2D0000}"/>
    <cellStyle name="Migliaia 51 3 6" xfId="11456" xr:uid="{00000000-0005-0000-0000-0000CD2D0000}"/>
    <cellStyle name="Migliaia 51 3 6 2" xfId="11457" xr:uid="{00000000-0005-0000-0000-0000CE2D0000}"/>
    <cellStyle name="Migliaia 51 3 7" xfId="11458" xr:uid="{00000000-0005-0000-0000-0000CF2D0000}"/>
    <cellStyle name="Migliaia 51 3 8" xfId="11459" xr:uid="{00000000-0005-0000-0000-0000D02D0000}"/>
    <cellStyle name="Migliaia 51 3 9" xfId="11460" xr:uid="{00000000-0005-0000-0000-0000D12D0000}"/>
    <cellStyle name="Migliaia 51 4" xfId="11461" xr:uid="{00000000-0005-0000-0000-0000D22D0000}"/>
    <cellStyle name="Migliaia 51 4 10" xfId="18295" xr:uid="{00000000-0005-0000-0000-0000D32D0000}"/>
    <cellStyle name="Migliaia 51 4 2" xfId="11462" xr:uid="{00000000-0005-0000-0000-0000D42D0000}"/>
    <cellStyle name="Migliaia 51 4 2 2" xfId="11463" xr:uid="{00000000-0005-0000-0000-0000D52D0000}"/>
    <cellStyle name="Migliaia 51 4 2 2 2" xfId="11464" xr:uid="{00000000-0005-0000-0000-0000D62D0000}"/>
    <cellStyle name="Migliaia 51 4 2 2 2 2" xfId="11465" xr:uid="{00000000-0005-0000-0000-0000D72D0000}"/>
    <cellStyle name="Migliaia 51 4 2 2 2 2 2" xfId="11466" xr:uid="{00000000-0005-0000-0000-0000D82D0000}"/>
    <cellStyle name="Migliaia 51 4 2 2 2 3" xfId="11467" xr:uid="{00000000-0005-0000-0000-0000D92D0000}"/>
    <cellStyle name="Migliaia 51 4 2 2 3" xfId="11468" xr:uid="{00000000-0005-0000-0000-0000DA2D0000}"/>
    <cellStyle name="Migliaia 51 4 2 2 3 2" xfId="11469" xr:uid="{00000000-0005-0000-0000-0000DB2D0000}"/>
    <cellStyle name="Migliaia 51 4 2 2 4" xfId="11470" xr:uid="{00000000-0005-0000-0000-0000DC2D0000}"/>
    <cellStyle name="Migliaia 51 4 2 2 5" xfId="11471" xr:uid="{00000000-0005-0000-0000-0000DD2D0000}"/>
    <cellStyle name="Migliaia 51 4 2 2 6" xfId="11472" xr:uid="{00000000-0005-0000-0000-0000DE2D0000}"/>
    <cellStyle name="Migliaia 51 4 2 3" xfId="11473" xr:uid="{00000000-0005-0000-0000-0000DF2D0000}"/>
    <cellStyle name="Migliaia 51 4 2 3 2" xfId="11474" xr:uid="{00000000-0005-0000-0000-0000E02D0000}"/>
    <cellStyle name="Migliaia 51 4 2 3 2 2" xfId="11475" xr:uid="{00000000-0005-0000-0000-0000E12D0000}"/>
    <cellStyle name="Migliaia 51 4 2 3 3" xfId="11476" xr:uid="{00000000-0005-0000-0000-0000E22D0000}"/>
    <cellStyle name="Migliaia 51 4 2 4" xfId="11477" xr:uid="{00000000-0005-0000-0000-0000E32D0000}"/>
    <cellStyle name="Migliaia 51 4 2 4 2" xfId="11478" xr:uid="{00000000-0005-0000-0000-0000E42D0000}"/>
    <cellStyle name="Migliaia 51 4 2 5" xfId="11479" xr:uid="{00000000-0005-0000-0000-0000E52D0000}"/>
    <cellStyle name="Migliaia 51 4 2 6" xfId="11480" xr:uid="{00000000-0005-0000-0000-0000E62D0000}"/>
    <cellStyle name="Migliaia 51 4 2 7" xfId="11481" xr:uid="{00000000-0005-0000-0000-0000E72D0000}"/>
    <cellStyle name="Migliaia 51 4 3" xfId="11482" xr:uid="{00000000-0005-0000-0000-0000E82D0000}"/>
    <cellStyle name="Migliaia 51 4 3 2" xfId="11483" xr:uid="{00000000-0005-0000-0000-0000E92D0000}"/>
    <cellStyle name="Migliaia 51 4 3 2 2" xfId="11484" xr:uid="{00000000-0005-0000-0000-0000EA2D0000}"/>
    <cellStyle name="Migliaia 51 4 3 2 2 2" xfId="11485" xr:uid="{00000000-0005-0000-0000-0000EB2D0000}"/>
    <cellStyle name="Migliaia 51 4 3 2 3" xfId="11486" xr:uid="{00000000-0005-0000-0000-0000EC2D0000}"/>
    <cellStyle name="Migliaia 51 4 3 3" xfId="11487" xr:uid="{00000000-0005-0000-0000-0000ED2D0000}"/>
    <cellStyle name="Migliaia 51 4 3 3 2" xfId="11488" xr:uid="{00000000-0005-0000-0000-0000EE2D0000}"/>
    <cellStyle name="Migliaia 51 4 3 4" xfId="11489" xr:uid="{00000000-0005-0000-0000-0000EF2D0000}"/>
    <cellStyle name="Migliaia 51 4 3 5" xfId="11490" xr:uid="{00000000-0005-0000-0000-0000F02D0000}"/>
    <cellStyle name="Migliaia 51 4 3 6" xfId="11491" xr:uid="{00000000-0005-0000-0000-0000F12D0000}"/>
    <cellStyle name="Migliaia 51 4 4" xfId="11492" xr:uid="{00000000-0005-0000-0000-0000F22D0000}"/>
    <cellStyle name="Migliaia 51 4 4 2" xfId="11493" xr:uid="{00000000-0005-0000-0000-0000F32D0000}"/>
    <cellStyle name="Migliaia 51 4 4 2 2" xfId="11494" xr:uid="{00000000-0005-0000-0000-0000F42D0000}"/>
    <cellStyle name="Migliaia 51 4 4 3" xfId="11495" xr:uid="{00000000-0005-0000-0000-0000F52D0000}"/>
    <cellStyle name="Migliaia 51 4 5" xfId="11496" xr:uid="{00000000-0005-0000-0000-0000F62D0000}"/>
    <cellStyle name="Migliaia 51 4 5 2" xfId="11497" xr:uid="{00000000-0005-0000-0000-0000F72D0000}"/>
    <cellStyle name="Migliaia 51 4 6" xfId="11498" xr:uid="{00000000-0005-0000-0000-0000F82D0000}"/>
    <cellStyle name="Migliaia 51 4 7" xfId="11499" xr:uid="{00000000-0005-0000-0000-0000F92D0000}"/>
    <cellStyle name="Migliaia 51 4 8" xfId="11500" xr:uid="{00000000-0005-0000-0000-0000FA2D0000}"/>
    <cellStyle name="Migliaia 51 4 9" xfId="11501" xr:uid="{00000000-0005-0000-0000-0000FB2D0000}"/>
    <cellStyle name="Migliaia 51 5" xfId="11502" xr:uid="{00000000-0005-0000-0000-0000FC2D0000}"/>
    <cellStyle name="Migliaia 51 5 2" xfId="11503" xr:uid="{00000000-0005-0000-0000-0000FD2D0000}"/>
    <cellStyle name="Migliaia 51 5 2 2" xfId="11504" xr:uid="{00000000-0005-0000-0000-0000FE2D0000}"/>
    <cellStyle name="Migliaia 51 5 2 2 2" xfId="11505" xr:uid="{00000000-0005-0000-0000-0000FF2D0000}"/>
    <cellStyle name="Migliaia 51 5 2 3" xfId="11506" xr:uid="{00000000-0005-0000-0000-0000002E0000}"/>
    <cellStyle name="Migliaia 51 5 3" xfId="11507" xr:uid="{00000000-0005-0000-0000-0000012E0000}"/>
    <cellStyle name="Migliaia 51 5 3 2" xfId="11508" xr:uid="{00000000-0005-0000-0000-0000022E0000}"/>
    <cellStyle name="Migliaia 51 5 4" xfId="11509" xr:uid="{00000000-0005-0000-0000-0000032E0000}"/>
    <cellStyle name="Migliaia 51 5 5" xfId="11510" xr:uid="{00000000-0005-0000-0000-0000042E0000}"/>
    <cellStyle name="Migliaia 51 5 6" xfId="11511" xr:uid="{00000000-0005-0000-0000-0000052E0000}"/>
    <cellStyle name="Migliaia 51 5 7" xfId="11512" xr:uid="{00000000-0005-0000-0000-0000062E0000}"/>
    <cellStyle name="Migliaia 51 5 8" xfId="18296" xr:uid="{00000000-0005-0000-0000-0000072E0000}"/>
    <cellStyle name="Migliaia 51 6" xfId="11513" xr:uid="{00000000-0005-0000-0000-0000082E0000}"/>
    <cellStyle name="Migliaia 51 6 2" xfId="11514" xr:uid="{00000000-0005-0000-0000-0000092E0000}"/>
    <cellStyle name="Migliaia 51 6 2 2" xfId="11515" xr:uid="{00000000-0005-0000-0000-00000A2E0000}"/>
    <cellStyle name="Migliaia 51 6 3" xfId="11516" xr:uid="{00000000-0005-0000-0000-00000B2E0000}"/>
    <cellStyle name="Migliaia 51 6 4" xfId="11517" xr:uid="{00000000-0005-0000-0000-00000C2E0000}"/>
    <cellStyle name="Migliaia 51 6 5" xfId="11518" xr:uid="{00000000-0005-0000-0000-00000D2E0000}"/>
    <cellStyle name="Migliaia 51 7" xfId="11519" xr:uid="{00000000-0005-0000-0000-00000E2E0000}"/>
    <cellStyle name="Migliaia 51 7 2" xfId="11520" xr:uid="{00000000-0005-0000-0000-00000F2E0000}"/>
    <cellStyle name="Migliaia 51 7 2 2" xfId="11521" xr:uid="{00000000-0005-0000-0000-0000102E0000}"/>
    <cellStyle name="Migliaia 51 7 3" xfId="11522" xr:uid="{00000000-0005-0000-0000-0000112E0000}"/>
    <cellStyle name="Migliaia 51 7 4" xfId="11523" xr:uid="{00000000-0005-0000-0000-0000122E0000}"/>
    <cellStyle name="Migliaia 51 7 5" xfId="11524" xr:uid="{00000000-0005-0000-0000-0000132E0000}"/>
    <cellStyle name="Migliaia 51 8" xfId="11525" xr:uid="{00000000-0005-0000-0000-0000142E0000}"/>
    <cellStyle name="Migliaia 51 8 2" xfId="11526" xr:uid="{00000000-0005-0000-0000-0000152E0000}"/>
    <cellStyle name="Migliaia 51 9" xfId="11527" xr:uid="{00000000-0005-0000-0000-0000162E0000}"/>
    <cellStyle name="Migliaia 51 9 2" xfId="11528" xr:uid="{00000000-0005-0000-0000-0000172E0000}"/>
    <cellStyle name="Migliaia 52" xfId="11529" xr:uid="{00000000-0005-0000-0000-0000182E0000}"/>
    <cellStyle name="Migliaia 52 10" xfId="11530" xr:uid="{00000000-0005-0000-0000-0000192E0000}"/>
    <cellStyle name="Migliaia 52 11" xfId="11531" xr:uid="{00000000-0005-0000-0000-00001A2E0000}"/>
    <cellStyle name="Migliaia 52 12" xfId="11532" xr:uid="{00000000-0005-0000-0000-00001B2E0000}"/>
    <cellStyle name="Migliaia 52 13" xfId="11533" xr:uid="{00000000-0005-0000-0000-00001C2E0000}"/>
    <cellStyle name="Migliaia 52 14" xfId="11534" xr:uid="{00000000-0005-0000-0000-00001D2E0000}"/>
    <cellStyle name="Migliaia 52 15" xfId="11535" xr:uid="{00000000-0005-0000-0000-00001E2E0000}"/>
    <cellStyle name="Migliaia 52 16" xfId="11536" xr:uid="{00000000-0005-0000-0000-00001F2E0000}"/>
    <cellStyle name="Migliaia 52 17" xfId="18297" xr:uid="{00000000-0005-0000-0000-0000202E0000}"/>
    <cellStyle name="Migliaia 52 2" xfId="11537" xr:uid="{00000000-0005-0000-0000-0000212E0000}"/>
    <cellStyle name="Migliaia 52 2 10" xfId="11538" xr:uid="{00000000-0005-0000-0000-0000222E0000}"/>
    <cellStyle name="Migliaia 52 2 11" xfId="11539" xr:uid="{00000000-0005-0000-0000-0000232E0000}"/>
    <cellStyle name="Migliaia 52 2 12" xfId="18298" xr:uid="{00000000-0005-0000-0000-0000242E0000}"/>
    <cellStyle name="Migliaia 52 2 2" xfId="11540" xr:uid="{00000000-0005-0000-0000-0000252E0000}"/>
    <cellStyle name="Migliaia 52 2 2 10" xfId="11541" xr:uid="{00000000-0005-0000-0000-0000262E0000}"/>
    <cellStyle name="Migliaia 52 2 2 2" xfId="11542" xr:uid="{00000000-0005-0000-0000-0000272E0000}"/>
    <cellStyle name="Migliaia 52 2 2 2 2" xfId="11543" xr:uid="{00000000-0005-0000-0000-0000282E0000}"/>
    <cellStyle name="Migliaia 52 2 2 2 2 2" xfId="11544" xr:uid="{00000000-0005-0000-0000-0000292E0000}"/>
    <cellStyle name="Migliaia 52 2 2 2 3" xfId="11545" xr:uid="{00000000-0005-0000-0000-00002A2E0000}"/>
    <cellStyle name="Migliaia 52 2 2 3" xfId="11546" xr:uid="{00000000-0005-0000-0000-00002B2E0000}"/>
    <cellStyle name="Migliaia 52 2 2 3 2" xfId="11547" xr:uid="{00000000-0005-0000-0000-00002C2E0000}"/>
    <cellStyle name="Migliaia 52 2 2 4" xfId="11548" xr:uid="{00000000-0005-0000-0000-00002D2E0000}"/>
    <cellStyle name="Migliaia 52 2 2 5" xfId="11549" xr:uid="{00000000-0005-0000-0000-00002E2E0000}"/>
    <cellStyle name="Migliaia 52 2 2 6" xfId="11550" xr:uid="{00000000-0005-0000-0000-00002F2E0000}"/>
    <cellStyle name="Migliaia 52 2 2 7" xfId="11551" xr:uid="{00000000-0005-0000-0000-0000302E0000}"/>
    <cellStyle name="Migliaia 52 2 2 8" xfId="11552" xr:uid="{00000000-0005-0000-0000-0000312E0000}"/>
    <cellStyle name="Migliaia 52 2 2 9" xfId="11553" xr:uid="{00000000-0005-0000-0000-0000322E0000}"/>
    <cellStyle name="Migliaia 52 2 3" xfId="11554" xr:uid="{00000000-0005-0000-0000-0000332E0000}"/>
    <cellStyle name="Migliaia 52 2 3 2" xfId="11555" xr:uid="{00000000-0005-0000-0000-0000342E0000}"/>
    <cellStyle name="Migliaia 52 2 3 2 2" xfId="11556" xr:uid="{00000000-0005-0000-0000-0000352E0000}"/>
    <cellStyle name="Migliaia 52 2 3 3" xfId="11557" xr:uid="{00000000-0005-0000-0000-0000362E0000}"/>
    <cellStyle name="Migliaia 52 2 3 4" xfId="11558" xr:uid="{00000000-0005-0000-0000-0000372E0000}"/>
    <cellStyle name="Migliaia 52 2 4" xfId="11559" xr:uid="{00000000-0005-0000-0000-0000382E0000}"/>
    <cellStyle name="Migliaia 52 2 4 2" xfId="11560" xr:uid="{00000000-0005-0000-0000-0000392E0000}"/>
    <cellStyle name="Migliaia 52 2 5" xfId="11561" xr:uid="{00000000-0005-0000-0000-00003A2E0000}"/>
    <cellStyle name="Migliaia 52 2 6" xfId="11562" xr:uid="{00000000-0005-0000-0000-00003B2E0000}"/>
    <cellStyle name="Migliaia 52 2 7" xfId="11563" xr:uid="{00000000-0005-0000-0000-00003C2E0000}"/>
    <cellStyle name="Migliaia 52 2 8" xfId="11564" xr:uid="{00000000-0005-0000-0000-00003D2E0000}"/>
    <cellStyle name="Migliaia 52 2 9" xfId="11565" xr:uid="{00000000-0005-0000-0000-00003E2E0000}"/>
    <cellStyle name="Migliaia 52 3" xfId="11566" xr:uid="{00000000-0005-0000-0000-00003F2E0000}"/>
    <cellStyle name="Migliaia 52 3 10" xfId="11567" xr:uid="{00000000-0005-0000-0000-0000402E0000}"/>
    <cellStyle name="Migliaia 52 3 11" xfId="11568" xr:uid="{00000000-0005-0000-0000-0000412E0000}"/>
    <cellStyle name="Migliaia 52 3 12" xfId="11569" xr:uid="{00000000-0005-0000-0000-0000422E0000}"/>
    <cellStyle name="Migliaia 52 3 13" xfId="11570" xr:uid="{00000000-0005-0000-0000-0000432E0000}"/>
    <cellStyle name="Migliaia 52 3 14" xfId="18299" xr:uid="{00000000-0005-0000-0000-0000442E0000}"/>
    <cellStyle name="Migliaia 52 3 2" xfId="11571" xr:uid="{00000000-0005-0000-0000-0000452E0000}"/>
    <cellStyle name="Migliaia 52 3 2 10" xfId="11572" xr:uid="{00000000-0005-0000-0000-0000462E0000}"/>
    <cellStyle name="Migliaia 52 3 2 11" xfId="18300" xr:uid="{00000000-0005-0000-0000-0000472E0000}"/>
    <cellStyle name="Migliaia 52 3 2 2" xfId="11573" xr:uid="{00000000-0005-0000-0000-0000482E0000}"/>
    <cellStyle name="Migliaia 52 3 2 2 2" xfId="11574" xr:uid="{00000000-0005-0000-0000-0000492E0000}"/>
    <cellStyle name="Migliaia 52 3 2 2 2 2" xfId="11575" xr:uid="{00000000-0005-0000-0000-00004A2E0000}"/>
    <cellStyle name="Migliaia 52 3 2 2 3" xfId="11576" xr:uid="{00000000-0005-0000-0000-00004B2E0000}"/>
    <cellStyle name="Migliaia 52 3 2 2 4" xfId="11577" xr:uid="{00000000-0005-0000-0000-00004C2E0000}"/>
    <cellStyle name="Migliaia 52 3 2 3" xfId="11578" xr:uid="{00000000-0005-0000-0000-00004D2E0000}"/>
    <cellStyle name="Migliaia 52 3 2 3 2" xfId="11579" xr:uid="{00000000-0005-0000-0000-00004E2E0000}"/>
    <cellStyle name="Migliaia 52 3 2 4" xfId="11580" xr:uid="{00000000-0005-0000-0000-00004F2E0000}"/>
    <cellStyle name="Migliaia 52 3 2 5" xfId="11581" xr:uid="{00000000-0005-0000-0000-0000502E0000}"/>
    <cellStyle name="Migliaia 52 3 2 6" xfId="11582" xr:uid="{00000000-0005-0000-0000-0000512E0000}"/>
    <cellStyle name="Migliaia 52 3 2 7" xfId="11583" xr:uid="{00000000-0005-0000-0000-0000522E0000}"/>
    <cellStyle name="Migliaia 52 3 2 8" xfId="11584" xr:uid="{00000000-0005-0000-0000-0000532E0000}"/>
    <cellStyle name="Migliaia 52 3 2 9" xfId="11585" xr:uid="{00000000-0005-0000-0000-0000542E0000}"/>
    <cellStyle name="Migliaia 52 3 3" xfId="11586" xr:uid="{00000000-0005-0000-0000-0000552E0000}"/>
    <cellStyle name="Migliaia 52 3 3 2" xfId="11587" xr:uid="{00000000-0005-0000-0000-0000562E0000}"/>
    <cellStyle name="Migliaia 52 3 3 2 2" xfId="11588" xr:uid="{00000000-0005-0000-0000-0000572E0000}"/>
    <cellStyle name="Migliaia 52 3 3 2 2 2" xfId="11589" xr:uid="{00000000-0005-0000-0000-0000582E0000}"/>
    <cellStyle name="Migliaia 52 3 3 2 2 2 2" xfId="11590" xr:uid="{00000000-0005-0000-0000-0000592E0000}"/>
    <cellStyle name="Migliaia 52 3 3 2 2 3" xfId="11591" xr:uid="{00000000-0005-0000-0000-00005A2E0000}"/>
    <cellStyle name="Migliaia 52 3 3 2 3" xfId="11592" xr:uid="{00000000-0005-0000-0000-00005B2E0000}"/>
    <cellStyle name="Migliaia 52 3 3 2 3 2" xfId="11593" xr:uid="{00000000-0005-0000-0000-00005C2E0000}"/>
    <cellStyle name="Migliaia 52 3 3 2 4" xfId="11594" xr:uid="{00000000-0005-0000-0000-00005D2E0000}"/>
    <cellStyle name="Migliaia 52 3 3 2 5" xfId="11595" xr:uid="{00000000-0005-0000-0000-00005E2E0000}"/>
    <cellStyle name="Migliaia 52 3 3 2 6" xfId="11596" xr:uid="{00000000-0005-0000-0000-00005F2E0000}"/>
    <cellStyle name="Migliaia 52 3 3 3" xfId="11597" xr:uid="{00000000-0005-0000-0000-0000602E0000}"/>
    <cellStyle name="Migliaia 52 3 3 3 2" xfId="11598" xr:uid="{00000000-0005-0000-0000-0000612E0000}"/>
    <cellStyle name="Migliaia 52 3 3 3 2 2" xfId="11599" xr:uid="{00000000-0005-0000-0000-0000622E0000}"/>
    <cellStyle name="Migliaia 52 3 3 3 3" xfId="11600" xr:uid="{00000000-0005-0000-0000-0000632E0000}"/>
    <cellStyle name="Migliaia 52 3 3 4" xfId="11601" xr:uid="{00000000-0005-0000-0000-0000642E0000}"/>
    <cellStyle name="Migliaia 52 3 3 4 2" xfId="11602" xr:uid="{00000000-0005-0000-0000-0000652E0000}"/>
    <cellStyle name="Migliaia 52 3 3 5" xfId="11603" xr:uid="{00000000-0005-0000-0000-0000662E0000}"/>
    <cellStyle name="Migliaia 52 3 3 6" xfId="11604" xr:uid="{00000000-0005-0000-0000-0000672E0000}"/>
    <cellStyle name="Migliaia 52 3 3 7" xfId="11605" xr:uid="{00000000-0005-0000-0000-0000682E0000}"/>
    <cellStyle name="Migliaia 52 3 3 8" xfId="11606" xr:uid="{00000000-0005-0000-0000-0000692E0000}"/>
    <cellStyle name="Migliaia 52 3 4" xfId="11607" xr:uid="{00000000-0005-0000-0000-00006A2E0000}"/>
    <cellStyle name="Migliaia 52 3 4 2" xfId="11608" xr:uid="{00000000-0005-0000-0000-00006B2E0000}"/>
    <cellStyle name="Migliaia 52 3 4 2 2" xfId="11609" xr:uid="{00000000-0005-0000-0000-00006C2E0000}"/>
    <cellStyle name="Migliaia 52 3 4 2 2 2" xfId="11610" xr:uid="{00000000-0005-0000-0000-00006D2E0000}"/>
    <cellStyle name="Migliaia 52 3 4 2 3" xfId="11611" xr:uid="{00000000-0005-0000-0000-00006E2E0000}"/>
    <cellStyle name="Migliaia 52 3 4 3" xfId="11612" xr:uid="{00000000-0005-0000-0000-00006F2E0000}"/>
    <cellStyle name="Migliaia 52 3 4 3 2" xfId="11613" xr:uid="{00000000-0005-0000-0000-0000702E0000}"/>
    <cellStyle name="Migliaia 52 3 4 4" xfId="11614" xr:uid="{00000000-0005-0000-0000-0000712E0000}"/>
    <cellStyle name="Migliaia 52 3 4 5" xfId="11615" xr:uid="{00000000-0005-0000-0000-0000722E0000}"/>
    <cellStyle name="Migliaia 52 3 4 6" xfId="11616" xr:uid="{00000000-0005-0000-0000-0000732E0000}"/>
    <cellStyle name="Migliaia 52 3 5" xfId="11617" xr:uid="{00000000-0005-0000-0000-0000742E0000}"/>
    <cellStyle name="Migliaia 52 3 5 2" xfId="11618" xr:uid="{00000000-0005-0000-0000-0000752E0000}"/>
    <cellStyle name="Migliaia 52 3 5 2 2" xfId="11619" xr:uid="{00000000-0005-0000-0000-0000762E0000}"/>
    <cellStyle name="Migliaia 52 3 5 3" xfId="11620" xr:uid="{00000000-0005-0000-0000-0000772E0000}"/>
    <cellStyle name="Migliaia 52 3 6" xfId="11621" xr:uid="{00000000-0005-0000-0000-0000782E0000}"/>
    <cellStyle name="Migliaia 52 3 6 2" xfId="11622" xr:uid="{00000000-0005-0000-0000-0000792E0000}"/>
    <cellStyle name="Migliaia 52 3 7" xfId="11623" xr:uid="{00000000-0005-0000-0000-00007A2E0000}"/>
    <cellStyle name="Migliaia 52 3 8" xfId="11624" xr:uid="{00000000-0005-0000-0000-00007B2E0000}"/>
    <cellStyle name="Migliaia 52 3 9" xfId="11625" xr:uid="{00000000-0005-0000-0000-00007C2E0000}"/>
    <cellStyle name="Migliaia 52 4" xfId="11626" xr:uid="{00000000-0005-0000-0000-00007D2E0000}"/>
    <cellStyle name="Migliaia 52 4 10" xfId="18301" xr:uid="{00000000-0005-0000-0000-00007E2E0000}"/>
    <cellStyle name="Migliaia 52 4 2" xfId="11627" xr:uid="{00000000-0005-0000-0000-00007F2E0000}"/>
    <cellStyle name="Migliaia 52 4 2 2" xfId="11628" xr:uid="{00000000-0005-0000-0000-0000802E0000}"/>
    <cellStyle name="Migliaia 52 4 2 2 2" xfId="11629" xr:uid="{00000000-0005-0000-0000-0000812E0000}"/>
    <cellStyle name="Migliaia 52 4 2 2 2 2" xfId="11630" xr:uid="{00000000-0005-0000-0000-0000822E0000}"/>
    <cellStyle name="Migliaia 52 4 2 2 2 2 2" xfId="11631" xr:uid="{00000000-0005-0000-0000-0000832E0000}"/>
    <cellStyle name="Migliaia 52 4 2 2 2 3" xfId="11632" xr:uid="{00000000-0005-0000-0000-0000842E0000}"/>
    <cellStyle name="Migliaia 52 4 2 2 3" xfId="11633" xr:uid="{00000000-0005-0000-0000-0000852E0000}"/>
    <cellStyle name="Migliaia 52 4 2 2 3 2" xfId="11634" xr:uid="{00000000-0005-0000-0000-0000862E0000}"/>
    <cellStyle name="Migliaia 52 4 2 2 4" xfId="11635" xr:uid="{00000000-0005-0000-0000-0000872E0000}"/>
    <cellStyle name="Migliaia 52 4 2 2 5" xfId="11636" xr:uid="{00000000-0005-0000-0000-0000882E0000}"/>
    <cellStyle name="Migliaia 52 4 2 2 6" xfId="11637" xr:uid="{00000000-0005-0000-0000-0000892E0000}"/>
    <cellStyle name="Migliaia 52 4 2 3" xfId="11638" xr:uid="{00000000-0005-0000-0000-00008A2E0000}"/>
    <cellStyle name="Migliaia 52 4 2 3 2" xfId="11639" xr:uid="{00000000-0005-0000-0000-00008B2E0000}"/>
    <cellStyle name="Migliaia 52 4 2 3 2 2" xfId="11640" xr:uid="{00000000-0005-0000-0000-00008C2E0000}"/>
    <cellStyle name="Migliaia 52 4 2 3 3" xfId="11641" xr:uid="{00000000-0005-0000-0000-00008D2E0000}"/>
    <cellStyle name="Migliaia 52 4 2 4" xfId="11642" xr:uid="{00000000-0005-0000-0000-00008E2E0000}"/>
    <cellStyle name="Migliaia 52 4 2 4 2" xfId="11643" xr:uid="{00000000-0005-0000-0000-00008F2E0000}"/>
    <cellStyle name="Migliaia 52 4 2 5" xfId="11644" xr:uid="{00000000-0005-0000-0000-0000902E0000}"/>
    <cellStyle name="Migliaia 52 4 2 6" xfId="11645" xr:uid="{00000000-0005-0000-0000-0000912E0000}"/>
    <cellStyle name="Migliaia 52 4 2 7" xfId="11646" xr:uid="{00000000-0005-0000-0000-0000922E0000}"/>
    <cellStyle name="Migliaia 52 4 3" xfId="11647" xr:uid="{00000000-0005-0000-0000-0000932E0000}"/>
    <cellStyle name="Migliaia 52 4 3 2" xfId="11648" xr:uid="{00000000-0005-0000-0000-0000942E0000}"/>
    <cellStyle name="Migliaia 52 4 3 2 2" xfId="11649" xr:uid="{00000000-0005-0000-0000-0000952E0000}"/>
    <cellStyle name="Migliaia 52 4 3 2 2 2" xfId="11650" xr:uid="{00000000-0005-0000-0000-0000962E0000}"/>
    <cellStyle name="Migliaia 52 4 3 2 3" xfId="11651" xr:uid="{00000000-0005-0000-0000-0000972E0000}"/>
    <cellStyle name="Migliaia 52 4 3 3" xfId="11652" xr:uid="{00000000-0005-0000-0000-0000982E0000}"/>
    <cellStyle name="Migliaia 52 4 3 3 2" xfId="11653" xr:uid="{00000000-0005-0000-0000-0000992E0000}"/>
    <cellStyle name="Migliaia 52 4 3 4" xfId="11654" xr:uid="{00000000-0005-0000-0000-00009A2E0000}"/>
    <cellStyle name="Migliaia 52 4 3 5" xfId="11655" xr:uid="{00000000-0005-0000-0000-00009B2E0000}"/>
    <cellStyle name="Migliaia 52 4 3 6" xfId="11656" xr:uid="{00000000-0005-0000-0000-00009C2E0000}"/>
    <cellStyle name="Migliaia 52 4 4" xfId="11657" xr:uid="{00000000-0005-0000-0000-00009D2E0000}"/>
    <cellStyle name="Migliaia 52 4 4 2" xfId="11658" xr:uid="{00000000-0005-0000-0000-00009E2E0000}"/>
    <cellStyle name="Migliaia 52 4 4 2 2" xfId="11659" xr:uid="{00000000-0005-0000-0000-00009F2E0000}"/>
    <cellStyle name="Migliaia 52 4 4 3" xfId="11660" xr:uid="{00000000-0005-0000-0000-0000A02E0000}"/>
    <cellStyle name="Migliaia 52 4 5" xfId="11661" xr:uid="{00000000-0005-0000-0000-0000A12E0000}"/>
    <cellStyle name="Migliaia 52 4 5 2" xfId="11662" xr:uid="{00000000-0005-0000-0000-0000A22E0000}"/>
    <cellStyle name="Migliaia 52 4 6" xfId="11663" xr:uid="{00000000-0005-0000-0000-0000A32E0000}"/>
    <cellStyle name="Migliaia 52 4 7" xfId="11664" xr:uid="{00000000-0005-0000-0000-0000A42E0000}"/>
    <cellStyle name="Migliaia 52 4 8" xfId="11665" xr:uid="{00000000-0005-0000-0000-0000A52E0000}"/>
    <cellStyle name="Migliaia 52 4 9" xfId="11666" xr:uid="{00000000-0005-0000-0000-0000A62E0000}"/>
    <cellStyle name="Migliaia 52 5" xfId="11667" xr:uid="{00000000-0005-0000-0000-0000A72E0000}"/>
    <cellStyle name="Migliaia 52 5 2" xfId="11668" xr:uid="{00000000-0005-0000-0000-0000A82E0000}"/>
    <cellStyle name="Migliaia 52 5 2 2" xfId="11669" xr:uid="{00000000-0005-0000-0000-0000A92E0000}"/>
    <cellStyle name="Migliaia 52 5 2 2 2" xfId="11670" xr:uid="{00000000-0005-0000-0000-0000AA2E0000}"/>
    <cellStyle name="Migliaia 52 5 2 3" xfId="11671" xr:uid="{00000000-0005-0000-0000-0000AB2E0000}"/>
    <cellStyle name="Migliaia 52 5 3" xfId="11672" xr:uid="{00000000-0005-0000-0000-0000AC2E0000}"/>
    <cellStyle name="Migliaia 52 5 3 2" xfId="11673" xr:uid="{00000000-0005-0000-0000-0000AD2E0000}"/>
    <cellStyle name="Migliaia 52 5 4" xfId="11674" xr:uid="{00000000-0005-0000-0000-0000AE2E0000}"/>
    <cellStyle name="Migliaia 52 5 5" xfId="11675" xr:uid="{00000000-0005-0000-0000-0000AF2E0000}"/>
    <cellStyle name="Migliaia 52 5 6" xfId="11676" xr:uid="{00000000-0005-0000-0000-0000B02E0000}"/>
    <cellStyle name="Migliaia 52 5 7" xfId="11677" xr:uid="{00000000-0005-0000-0000-0000B12E0000}"/>
    <cellStyle name="Migliaia 52 5 8" xfId="18302" xr:uid="{00000000-0005-0000-0000-0000B22E0000}"/>
    <cellStyle name="Migliaia 52 6" xfId="11678" xr:uid="{00000000-0005-0000-0000-0000B32E0000}"/>
    <cellStyle name="Migliaia 52 6 2" xfId="11679" xr:uid="{00000000-0005-0000-0000-0000B42E0000}"/>
    <cellStyle name="Migliaia 52 6 2 2" xfId="11680" xr:uid="{00000000-0005-0000-0000-0000B52E0000}"/>
    <cellStyle name="Migliaia 52 6 3" xfId="11681" xr:uid="{00000000-0005-0000-0000-0000B62E0000}"/>
    <cellStyle name="Migliaia 52 6 4" xfId="11682" xr:uid="{00000000-0005-0000-0000-0000B72E0000}"/>
    <cellStyle name="Migliaia 52 6 5" xfId="11683" xr:uid="{00000000-0005-0000-0000-0000B82E0000}"/>
    <cellStyle name="Migliaia 52 7" xfId="11684" xr:uid="{00000000-0005-0000-0000-0000B92E0000}"/>
    <cellStyle name="Migliaia 52 7 2" xfId="11685" xr:uid="{00000000-0005-0000-0000-0000BA2E0000}"/>
    <cellStyle name="Migliaia 52 7 2 2" xfId="11686" xr:uid="{00000000-0005-0000-0000-0000BB2E0000}"/>
    <cellStyle name="Migliaia 52 7 3" xfId="11687" xr:uid="{00000000-0005-0000-0000-0000BC2E0000}"/>
    <cellStyle name="Migliaia 52 7 4" xfId="11688" xr:uid="{00000000-0005-0000-0000-0000BD2E0000}"/>
    <cellStyle name="Migliaia 52 7 5" xfId="11689" xr:uid="{00000000-0005-0000-0000-0000BE2E0000}"/>
    <cellStyle name="Migliaia 52 8" xfId="11690" xr:uid="{00000000-0005-0000-0000-0000BF2E0000}"/>
    <cellStyle name="Migliaia 52 8 2" xfId="11691" xr:uid="{00000000-0005-0000-0000-0000C02E0000}"/>
    <cellStyle name="Migliaia 52 9" xfId="11692" xr:uid="{00000000-0005-0000-0000-0000C12E0000}"/>
    <cellStyle name="Migliaia 52 9 2" xfId="11693" xr:uid="{00000000-0005-0000-0000-0000C22E0000}"/>
    <cellStyle name="Migliaia 53" xfId="11694" xr:uid="{00000000-0005-0000-0000-0000C32E0000}"/>
    <cellStyle name="Migliaia 53 10" xfId="11695" xr:uid="{00000000-0005-0000-0000-0000C42E0000}"/>
    <cellStyle name="Migliaia 53 11" xfId="11696" xr:uid="{00000000-0005-0000-0000-0000C52E0000}"/>
    <cellStyle name="Migliaia 53 12" xfId="11697" xr:uid="{00000000-0005-0000-0000-0000C62E0000}"/>
    <cellStyle name="Migliaia 53 13" xfId="11698" xr:uid="{00000000-0005-0000-0000-0000C72E0000}"/>
    <cellStyle name="Migliaia 53 14" xfId="11699" xr:uid="{00000000-0005-0000-0000-0000C82E0000}"/>
    <cellStyle name="Migliaia 53 15" xfId="11700" xr:uid="{00000000-0005-0000-0000-0000C92E0000}"/>
    <cellStyle name="Migliaia 53 16" xfId="11701" xr:uid="{00000000-0005-0000-0000-0000CA2E0000}"/>
    <cellStyle name="Migliaia 53 17" xfId="18303" xr:uid="{00000000-0005-0000-0000-0000CB2E0000}"/>
    <cellStyle name="Migliaia 53 2" xfId="11702" xr:uid="{00000000-0005-0000-0000-0000CC2E0000}"/>
    <cellStyle name="Migliaia 53 2 10" xfId="11703" xr:uid="{00000000-0005-0000-0000-0000CD2E0000}"/>
    <cellStyle name="Migliaia 53 2 11" xfId="11704" xr:uid="{00000000-0005-0000-0000-0000CE2E0000}"/>
    <cellStyle name="Migliaia 53 2 12" xfId="18304" xr:uid="{00000000-0005-0000-0000-0000CF2E0000}"/>
    <cellStyle name="Migliaia 53 2 2" xfId="11705" xr:uid="{00000000-0005-0000-0000-0000D02E0000}"/>
    <cellStyle name="Migliaia 53 2 2 10" xfId="11706" xr:uid="{00000000-0005-0000-0000-0000D12E0000}"/>
    <cellStyle name="Migliaia 53 2 2 2" xfId="11707" xr:uid="{00000000-0005-0000-0000-0000D22E0000}"/>
    <cellStyle name="Migliaia 53 2 2 2 2" xfId="11708" xr:uid="{00000000-0005-0000-0000-0000D32E0000}"/>
    <cellStyle name="Migliaia 53 2 2 2 2 2" xfId="11709" xr:uid="{00000000-0005-0000-0000-0000D42E0000}"/>
    <cellStyle name="Migliaia 53 2 2 2 3" xfId="11710" xr:uid="{00000000-0005-0000-0000-0000D52E0000}"/>
    <cellStyle name="Migliaia 53 2 2 3" xfId="11711" xr:uid="{00000000-0005-0000-0000-0000D62E0000}"/>
    <cellStyle name="Migliaia 53 2 2 3 2" xfId="11712" xr:uid="{00000000-0005-0000-0000-0000D72E0000}"/>
    <cellStyle name="Migliaia 53 2 2 4" xfId="11713" xr:uid="{00000000-0005-0000-0000-0000D82E0000}"/>
    <cellStyle name="Migliaia 53 2 2 5" xfId="11714" xr:uid="{00000000-0005-0000-0000-0000D92E0000}"/>
    <cellStyle name="Migliaia 53 2 2 6" xfId="11715" xr:uid="{00000000-0005-0000-0000-0000DA2E0000}"/>
    <cellStyle name="Migliaia 53 2 2 7" xfId="11716" xr:uid="{00000000-0005-0000-0000-0000DB2E0000}"/>
    <cellStyle name="Migliaia 53 2 2 8" xfId="11717" xr:uid="{00000000-0005-0000-0000-0000DC2E0000}"/>
    <cellStyle name="Migliaia 53 2 2 9" xfId="11718" xr:uid="{00000000-0005-0000-0000-0000DD2E0000}"/>
    <cellStyle name="Migliaia 53 2 3" xfId="11719" xr:uid="{00000000-0005-0000-0000-0000DE2E0000}"/>
    <cellStyle name="Migliaia 53 2 3 2" xfId="11720" xr:uid="{00000000-0005-0000-0000-0000DF2E0000}"/>
    <cellStyle name="Migliaia 53 2 3 2 2" xfId="11721" xr:uid="{00000000-0005-0000-0000-0000E02E0000}"/>
    <cellStyle name="Migliaia 53 2 3 3" xfId="11722" xr:uid="{00000000-0005-0000-0000-0000E12E0000}"/>
    <cellStyle name="Migliaia 53 2 3 4" xfId="11723" xr:uid="{00000000-0005-0000-0000-0000E22E0000}"/>
    <cellStyle name="Migliaia 53 2 4" xfId="11724" xr:uid="{00000000-0005-0000-0000-0000E32E0000}"/>
    <cellStyle name="Migliaia 53 2 4 2" xfId="11725" xr:uid="{00000000-0005-0000-0000-0000E42E0000}"/>
    <cellStyle name="Migliaia 53 2 5" xfId="11726" xr:uid="{00000000-0005-0000-0000-0000E52E0000}"/>
    <cellStyle name="Migliaia 53 2 6" xfId="11727" xr:uid="{00000000-0005-0000-0000-0000E62E0000}"/>
    <cellStyle name="Migliaia 53 2 7" xfId="11728" xr:uid="{00000000-0005-0000-0000-0000E72E0000}"/>
    <cellStyle name="Migliaia 53 2 8" xfId="11729" xr:uid="{00000000-0005-0000-0000-0000E82E0000}"/>
    <cellStyle name="Migliaia 53 2 9" xfId="11730" xr:uid="{00000000-0005-0000-0000-0000E92E0000}"/>
    <cellStyle name="Migliaia 53 3" xfId="11731" xr:uid="{00000000-0005-0000-0000-0000EA2E0000}"/>
    <cellStyle name="Migliaia 53 3 10" xfId="11732" xr:uid="{00000000-0005-0000-0000-0000EB2E0000}"/>
    <cellStyle name="Migliaia 53 3 11" xfId="11733" xr:uid="{00000000-0005-0000-0000-0000EC2E0000}"/>
    <cellStyle name="Migliaia 53 3 12" xfId="11734" xr:uid="{00000000-0005-0000-0000-0000ED2E0000}"/>
    <cellStyle name="Migliaia 53 3 13" xfId="11735" xr:uid="{00000000-0005-0000-0000-0000EE2E0000}"/>
    <cellStyle name="Migliaia 53 3 14" xfId="18305" xr:uid="{00000000-0005-0000-0000-0000EF2E0000}"/>
    <cellStyle name="Migliaia 53 3 2" xfId="11736" xr:uid="{00000000-0005-0000-0000-0000F02E0000}"/>
    <cellStyle name="Migliaia 53 3 2 10" xfId="11737" xr:uid="{00000000-0005-0000-0000-0000F12E0000}"/>
    <cellStyle name="Migliaia 53 3 2 11" xfId="18306" xr:uid="{00000000-0005-0000-0000-0000F22E0000}"/>
    <cellStyle name="Migliaia 53 3 2 2" xfId="11738" xr:uid="{00000000-0005-0000-0000-0000F32E0000}"/>
    <cellStyle name="Migliaia 53 3 2 2 2" xfId="11739" xr:uid="{00000000-0005-0000-0000-0000F42E0000}"/>
    <cellStyle name="Migliaia 53 3 2 2 2 2" xfId="11740" xr:uid="{00000000-0005-0000-0000-0000F52E0000}"/>
    <cellStyle name="Migliaia 53 3 2 2 3" xfId="11741" xr:uid="{00000000-0005-0000-0000-0000F62E0000}"/>
    <cellStyle name="Migliaia 53 3 2 2 4" xfId="11742" xr:uid="{00000000-0005-0000-0000-0000F72E0000}"/>
    <cellStyle name="Migliaia 53 3 2 3" xfId="11743" xr:uid="{00000000-0005-0000-0000-0000F82E0000}"/>
    <cellStyle name="Migliaia 53 3 2 3 2" xfId="11744" xr:uid="{00000000-0005-0000-0000-0000F92E0000}"/>
    <cellStyle name="Migliaia 53 3 2 4" xfId="11745" xr:uid="{00000000-0005-0000-0000-0000FA2E0000}"/>
    <cellStyle name="Migliaia 53 3 2 5" xfId="11746" xr:uid="{00000000-0005-0000-0000-0000FB2E0000}"/>
    <cellStyle name="Migliaia 53 3 2 6" xfId="11747" xr:uid="{00000000-0005-0000-0000-0000FC2E0000}"/>
    <cellStyle name="Migliaia 53 3 2 7" xfId="11748" xr:uid="{00000000-0005-0000-0000-0000FD2E0000}"/>
    <cellStyle name="Migliaia 53 3 2 8" xfId="11749" xr:uid="{00000000-0005-0000-0000-0000FE2E0000}"/>
    <cellStyle name="Migliaia 53 3 2 9" xfId="11750" xr:uid="{00000000-0005-0000-0000-0000FF2E0000}"/>
    <cellStyle name="Migliaia 53 3 3" xfId="11751" xr:uid="{00000000-0005-0000-0000-0000002F0000}"/>
    <cellStyle name="Migliaia 53 3 3 2" xfId="11752" xr:uid="{00000000-0005-0000-0000-0000012F0000}"/>
    <cellStyle name="Migliaia 53 3 3 2 2" xfId="11753" xr:uid="{00000000-0005-0000-0000-0000022F0000}"/>
    <cellStyle name="Migliaia 53 3 3 2 2 2" xfId="11754" xr:uid="{00000000-0005-0000-0000-0000032F0000}"/>
    <cellStyle name="Migliaia 53 3 3 2 2 2 2" xfId="11755" xr:uid="{00000000-0005-0000-0000-0000042F0000}"/>
    <cellStyle name="Migliaia 53 3 3 2 2 3" xfId="11756" xr:uid="{00000000-0005-0000-0000-0000052F0000}"/>
    <cellStyle name="Migliaia 53 3 3 2 3" xfId="11757" xr:uid="{00000000-0005-0000-0000-0000062F0000}"/>
    <cellStyle name="Migliaia 53 3 3 2 3 2" xfId="11758" xr:uid="{00000000-0005-0000-0000-0000072F0000}"/>
    <cellStyle name="Migliaia 53 3 3 2 4" xfId="11759" xr:uid="{00000000-0005-0000-0000-0000082F0000}"/>
    <cellStyle name="Migliaia 53 3 3 2 5" xfId="11760" xr:uid="{00000000-0005-0000-0000-0000092F0000}"/>
    <cellStyle name="Migliaia 53 3 3 2 6" xfId="11761" xr:uid="{00000000-0005-0000-0000-00000A2F0000}"/>
    <cellStyle name="Migliaia 53 3 3 3" xfId="11762" xr:uid="{00000000-0005-0000-0000-00000B2F0000}"/>
    <cellStyle name="Migliaia 53 3 3 3 2" xfId="11763" xr:uid="{00000000-0005-0000-0000-00000C2F0000}"/>
    <cellStyle name="Migliaia 53 3 3 3 2 2" xfId="11764" xr:uid="{00000000-0005-0000-0000-00000D2F0000}"/>
    <cellStyle name="Migliaia 53 3 3 3 3" xfId="11765" xr:uid="{00000000-0005-0000-0000-00000E2F0000}"/>
    <cellStyle name="Migliaia 53 3 3 4" xfId="11766" xr:uid="{00000000-0005-0000-0000-00000F2F0000}"/>
    <cellStyle name="Migliaia 53 3 3 4 2" xfId="11767" xr:uid="{00000000-0005-0000-0000-0000102F0000}"/>
    <cellStyle name="Migliaia 53 3 3 5" xfId="11768" xr:uid="{00000000-0005-0000-0000-0000112F0000}"/>
    <cellStyle name="Migliaia 53 3 3 6" xfId="11769" xr:uid="{00000000-0005-0000-0000-0000122F0000}"/>
    <cellStyle name="Migliaia 53 3 3 7" xfId="11770" xr:uid="{00000000-0005-0000-0000-0000132F0000}"/>
    <cellStyle name="Migliaia 53 3 3 8" xfId="11771" xr:uid="{00000000-0005-0000-0000-0000142F0000}"/>
    <cellStyle name="Migliaia 53 3 4" xfId="11772" xr:uid="{00000000-0005-0000-0000-0000152F0000}"/>
    <cellStyle name="Migliaia 53 3 4 2" xfId="11773" xr:uid="{00000000-0005-0000-0000-0000162F0000}"/>
    <cellStyle name="Migliaia 53 3 4 2 2" xfId="11774" xr:uid="{00000000-0005-0000-0000-0000172F0000}"/>
    <cellStyle name="Migliaia 53 3 4 2 2 2" xfId="11775" xr:uid="{00000000-0005-0000-0000-0000182F0000}"/>
    <cellStyle name="Migliaia 53 3 4 2 3" xfId="11776" xr:uid="{00000000-0005-0000-0000-0000192F0000}"/>
    <cellStyle name="Migliaia 53 3 4 3" xfId="11777" xr:uid="{00000000-0005-0000-0000-00001A2F0000}"/>
    <cellStyle name="Migliaia 53 3 4 3 2" xfId="11778" xr:uid="{00000000-0005-0000-0000-00001B2F0000}"/>
    <cellStyle name="Migliaia 53 3 4 4" xfId="11779" xr:uid="{00000000-0005-0000-0000-00001C2F0000}"/>
    <cellStyle name="Migliaia 53 3 4 5" xfId="11780" xr:uid="{00000000-0005-0000-0000-00001D2F0000}"/>
    <cellStyle name="Migliaia 53 3 4 6" xfId="11781" xr:uid="{00000000-0005-0000-0000-00001E2F0000}"/>
    <cellStyle name="Migliaia 53 3 5" xfId="11782" xr:uid="{00000000-0005-0000-0000-00001F2F0000}"/>
    <cellStyle name="Migliaia 53 3 5 2" xfId="11783" xr:uid="{00000000-0005-0000-0000-0000202F0000}"/>
    <cellStyle name="Migliaia 53 3 5 2 2" xfId="11784" xr:uid="{00000000-0005-0000-0000-0000212F0000}"/>
    <cellStyle name="Migliaia 53 3 5 3" xfId="11785" xr:uid="{00000000-0005-0000-0000-0000222F0000}"/>
    <cellStyle name="Migliaia 53 3 6" xfId="11786" xr:uid="{00000000-0005-0000-0000-0000232F0000}"/>
    <cellStyle name="Migliaia 53 3 6 2" xfId="11787" xr:uid="{00000000-0005-0000-0000-0000242F0000}"/>
    <cellStyle name="Migliaia 53 3 7" xfId="11788" xr:uid="{00000000-0005-0000-0000-0000252F0000}"/>
    <cellStyle name="Migliaia 53 3 8" xfId="11789" xr:uid="{00000000-0005-0000-0000-0000262F0000}"/>
    <cellStyle name="Migliaia 53 3 9" xfId="11790" xr:uid="{00000000-0005-0000-0000-0000272F0000}"/>
    <cellStyle name="Migliaia 53 4" xfId="11791" xr:uid="{00000000-0005-0000-0000-0000282F0000}"/>
    <cellStyle name="Migliaia 53 4 10" xfId="18307" xr:uid="{00000000-0005-0000-0000-0000292F0000}"/>
    <cellStyle name="Migliaia 53 4 2" xfId="11792" xr:uid="{00000000-0005-0000-0000-00002A2F0000}"/>
    <cellStyle name="Migliaia 53 4 2 2" xfId="11793" xr:uid="{00000000-0005-0000-0000-00002B2F0000}"/>
    <cellStyle name="Migliaia 53 4 2 2 2" xfId="11794" xr:uid="{00000000-0005-0000-0000-00002C2F0000}"/>
    <cellStyle name="Migliaia 53 4 2 2 2 2" xfId="11795" xr:uid="{00000000-0005-0000-0000-00002D2F0000}"/>
    <cellStyle name="Migliaia 53 4 2 2 2 2 2" xfId="11796" xr:uid="{00000000-0005-0000-0000-00002E2F0000}"/>
    <cellStyle name="Migliaia 53 4 2 2 2 3" xfId="11797" xr:uid="{00000000-0005-0000-0000-00002F2F0000}"/>
    <cellStyle name="Migliaia 53 4 2 2 3" xfId="11798" xr:uid="{00000000-0005-0000-0000-0000302F0000}"/>
    <cellStyle name="Migliaia 53 4 2 2 3 2" xfId="11799" xr:uid="{00000000-0005-0000-0000-0000312F0000}"/>
    <cellStyle name="Migliaia 53 4 2 2 4" xfId="11800" xr:uid="{00000000-0005-0000-0000-0000322F0000}"/>
    <cellStyle name="Migliaia 53 4 2 2 5" xfId="11801" xr:uid="{00000000-0005-0000-0000-0000332F0000}"/>
    <cellStyle name="Migliaia 53 4 2 2 6" xfId="11802" xr:uid="{00000000-0005-0000-0000-0000342F0000}"/>
    <cellStyle name="Migliaia 53 4 2 3" xfId="11803" xr:uid="{00000000-0005-0000-0000-0000352F0000}"/>
    <cellStyle name="Migliaia 53 4 2 3 2" xfId="11804" xr:uid="{00000000-0005-0000-0000-0000362F0000}"/>
    <cellStyle name="Migliaia 53 4 2 3 2 2" xfId="11805" xr:uid="{00000000-0005-0000-0000-0000372F0000}"/>
    <cellStyle name="Migliaia 53 4 2 3 3" xfId="11806" xr:uid="{00000000-0005-0000-0000-0000382F0000}"/>
    <cellStyle name="Migliaia 53 4 2 4" xfId="11807" xr:uid="{00000000-0005-0000-0000-0000392F0000}"/>
    <cellStyle name="Migliaia 53 4 2 4 2" xfId="11808" xr:uid="{00000000-0005-0000-0000-00003A2F0000}"/>
    <cellStyle name="Migliaia 53 4 2 5" xfId="11809" xr:uid="{00000000-0005-0000-0000-00003B2F0000}"/>
    <cellStyle name="Migliaia 53 4 2 6" xfId="11810" xr:uid="{00000000-0005-0000-0000-00003C2F0000}"/>
    <cellStyle name="Migliaia 53 4 2 7" xfId="11811" xr:uid="{00000000-0005-0000-0000-00003D2F0000}"/>
    <cellStyle name="Migliaia 53 4 3" xfId="11812" xr:uid="{00000000-0005-0000-0000-00003E2F0000}"/>
    <cellStyle name="Migliaia 53 4 3 2" xfId="11813" xr:uid="{00000000-0005-0000-0000-00003F2F0000}"/>
    <cellStyle name="Migliaia 53 4 3 2 2" xfId="11814" xr:uid="{00000000-0005-0000-0000-0000402F0000}"/>
    <cellStyle name="Migliaia 53 4 3 2 2 2" xfId="11815" xr:uid="{00000000-0005-0000-0000-0000412F0000}"/>
    <cellStyle name="Migliaia 53 4 3 2 3" xfId="11816" xr:uid="{00000000-0005-0000-0000-0000422F0000}"/>
    <cellStyle name="Migliaia 53 4 3 3" xfId="11817" xr:uid="{00000000-0005-0000-0000-0000432F0000}"/>
    <cellStyle name="Migliaia 53 4 3 3 2" xfId="11818" xr:uid="{00000000-0005-0000-0000-0000442F0000}"/>
    <cellStyle name="Migliaia 53 4 3 4" xfId="11819" xr:uid="{00000000-0005-0000-0000-0000452F0000}"/>
    <cellStyle name="Migliaia 53 4 3 5" xfId="11820" xr:uid="{00000000-0005-0000-0000-0000462F0000}"/>
    <cellStyle name="Migliaia 53 4 3 6" xfId="11821" xr:uid="{00000000-0005-0000-0000-0000472F0000}"/>
    <cellStyle name="Migliaia 53 4 4" xfId="11822" xr:uid="{00000000-0005-0000-0000-0000482F0000}"/>
    <cellStyle name="Migliaia 53 4 4 2" xfId="11823" xr:uid="{00000000-0005-0000-0000-0000492F0000}"/>
    <cellStyle name="Migliaia 53 4 4 2 2" xfId="11824" xr:uid="{00000000-0005-0000-0000-00004A2F0000}"/>
    <cellStyle name="Migliaia 53 4 4 3" xfId="11825" xr:uid="{00000000-0005-0000-0000-00004B2F0000}"/>
    <cellStyle name="Migliaia 53 4 5" xfId="11826" xr:uid="{00000000-0005-0000-0000-00004C2F0000}"/>
    <cellStyle name="Migliaia 53 4 5 2" xfId="11827" xr:uid="{00000000-0005-0000-0000-00004D2F0000}"/>
    <cellStyle name="Migliaia 53 4 6" xfId="11828" xr:uid="{00000000-0005-0000-0000-00004E2F0000}"/>
    <cellStyle name="Migliaia 53 4 7" xfId="11829" xr:uid="{00000000-0005-0000-0000-00004F2F0000}"/>
    <cellStyle name="Migliaia 53 4 8" xfId="11830" xr:uid="{00000000-0005-0000-0000-0000502F0000}"/>
    <cellStyle name="Migliaia 53 4 9" xfId="11831" xr:uid="{00000000-0005-0000-0000-0000512F0000}"/>
    <cellStyle name="Migliaia 53 5" xfId="11832" xr:uid="{00000000-0005-0000-0000-0000522F0000}"/>
    <cellStyle name="Migliaia 53 5 2" xfId="11833" xr:uid="{00000000-0005-0000-0000-0000532F0000}"/>
    <cellStyle name="Migliaia 53 5 2 2" xfId="11834" xr:uid="{00000000-0005-0000-0000-0000542F0000}"/>
    <cellStyle name="Migliaia 53 5 2 2 2" xfId="11835" xr:uid="{00000000-0005-0000-0000-0000552F0000}"/>
    <cellStyle name="Migliaia 53 5 2 3" xfId="11836" xr:uid="{00000000-0005-0000-0000-0000562F0000}"/>
    <cellStyle name="Migliaia 53 5 3" xfId="11837" xr:uid="{00000000-0005-0000-0000-0000572F0000}"/>
    <cellStyle name="Migliaia 53 5 3 2" xfId="11838" xr:uid="{00000000-0005-0000-0000-0000582F0000}"/>
    <cellStyle name="Migliaia 53 5 4" xfId="11839" xr:uid="{00000000-0005-0000-0000-0000592F0000}"/>
    <cellStyle name="Migliaia 53 5 5" xfId="11840" xr:uid="{00000000-0005-0000-0000-00005A2F0000}"/>
    <cellStyle name="Migliaia 53 5 6" xfId="11841" xr:uid="{00000000-0005-0000-0000-00005B2F0000}"/>
    <cellStyle name="Migliaia 53 5 7" xfId="11842" xr:uid="{00000000-0005-0000-0000-00005C2F0000}"/>
    <cellStyle name="Migliaia 53 5 8" xfId="18308" xr:uid="{00000000-0005-0000-0000-00005D2F0000}"/>
    <cellStyle name="Migliaia 53 6" xfId="11843" xr:uid="{00000000-0005-0000-0000-00005E2F0000}"/>
    <cellStyle name="Migliaia 53 6 2" xfId="11844" xr:uid="{00000000-0005-0000-0000-00005F2F0000}"/>
    <cellStyle name="Migliaia 53 6 2 2" xfId="11845" xr:uid="{00000000-0005-0000-0000-0000602F0000}"/>
    <cellStyle name="Migliaia 53 6 3" xfId="11846" xr:uid="{00000000-0005-0000-0000-0000612F0000}"/>
    <cellStyle name="Migliaia 53 6 4" xfId="11847" xr:uid="{00000000-0005-0000-0000-0000622F0000}"/>
    <cellStyle name="Migliaia 53 6 5" xfId="11848" xr:uid="{00000000-0005-0000-0000-0000632F0000}"/>
    <cellStyle name="Migliaia 53 7" xfId="11849" xr:uid="{00000000-0005-0000-0000-0000642F0000}"/>
    <cellStyle name="Migliaia 53 7 2" xfId="11850" xr:uid="{00000000-0005-0000-0000-0000652F0000}"/>
    <cellStyle name="Migliaia 53 7 2 2" xfId="11851" xr:uid="{00000000-0005-0000-0000-0000662F0000}"/>
    <cellStyle name="Migliaia 53 7 3" xfId="11852" xr:uid="{00000000-0005-0000-0000-0000672F0000}"/>
    <cellStyle name="Migliaia 53 7 4" xfId="11853" xr:uid="{00000000-0005-0000-0000-0000682F0000}"/>
    <cellStyle name="Migliaia 53 7 5" xfId="11854" xr:uid="{00000000-0005-0000-0000-0000692F0000}"/>
    <cellStyle name="Migliaia 53 8" xfId="11855" xr:uid="{00000000-0005-0000-0000-00006A2F0000}"/>
    <cellStyle name="Migliaia 53 8 2" xfId="11856" xr:uid="{00000000-0005-0000-0000-00006B2F0000}"/>
    <cellStyle name="Migliaia 53 9" xfId="11857" xr:uid="{00000000-0005-0000-0000-00006C2F0000}"/>
    <cellStyle name="Migliaia 53 9 2" xfId="11858" xr:uid="{00000000-0005-0000-0000-00006D2F0000}"/>
    <cellStyle name="Migliaia 54" xfId="11859" xr:uid="{00000000-0005-0000-0000-00006E2F0000}"/>
    <cellStyle name="Migliaia 54 10" xfId="11860" xr:uid="{00000000-0005-0000-0000-00006F2F0000}"/>
    <cellStyle name="Migliaia 54 11" xfId="11861" xr:uid="{00000000-0005-0000-0000-0000702F0000}"/>
    <cellStyle name="Migliaia 54 12" xfId="11862" xr:uid="{00000000-0005-0000-0000-0000712F0000}"/>
    <cellStyle name="Migliaia 54 13" xfId="11863" xr:uid="{00000000-0005-0000-0000-0000722F0000}"/>
    <cellStyle name="Migliaia 54 14" xfId="11864" xr:uid="{00000000-0005-0000-0000-0000732F0000}"/>
    <cellStyle name="Migliaia 54 15" xfId="11865" xr:uid="{00000000-0005-0000-0000-0000742F0000}"/>
    <cellStyle name="Migliaia 54 16" xfId="11866" xr:uid="{00000000-0005-0000-0000-0000752F0000}"/>
    <cellStyle name="Migliaia 54 17" xfId="18309" xr:uid="{00000000-0005-0000-0000-0000762F0000}"/>
    <cellStyle name="Migliaia 54 2" xfId="11867" xr:uid="{00000000-0005-0000-0000-0000772F0000}"/>
    <cellStyle name="Migliaia 54 2 10" xfId="11868" xr:uid="{00000000-0005-0000-0000-0000782F0000}"/>
    <cellStyle name="Migliaia 54 2 11" xfId="11869" xr:uid="{00000000-0005-0000-0000-0000792F0000}"/>
    <cellStyle name="Migliaia 54 2 12" xfId="18310" xr:uid="{00000000-0005-0000-0000-00007A2F0000}"/>
    <cellStyle name="Migliaia 54 2 2" xfId="11870" xr:uid="{00000000-0005-0000-0000-00007B2F0000}"/>
    <cellStyle name="Migliaia 54 2 2 10" xfId="11871" xr:uid="{00000000-0005-0000-0000-00007C2F0000}"/>
    <cellStyle name="Migliaia 54 2 2 2" xfId="11872" xr:uid="{00000000-0005-0000-0000-00007D2F0000}"/>
    <cellStyle name="Migliaia 54 2 2 2 2" xfId="11873" xr:uid="{00000000-0005-0000-0000-00007E2F0000}"/>
    <cellStyle name="Migliaia 54 2 2 2 2 2" xfId="11874" xr:uid="{00000000-0005-0000-0000-00007F2F0000}"/>
    <cellStyle name="Migliaia 54 2 2 2 3" xfId="11875" xr:uid="{00000000-0005-0000-0000-0000802F0000}"/>
    <cellStyle name="Migliaia 54 2 2 3" xfId="11876" xr:uid="{00000000-0005-0000-0000-0000812F0000}"/>
    <cellStyle name="Migliaia 54 2 2 3 2" xfId="11877" xr:uid="{00000000-0005-0000-0000-0000822F0000}"/>
    <cellStyle name="Migliaia 54 2 2 4" xfId="11878" xr:uid="{00000000-0005-0000-0000-0000832F0000}"/>
    <cellStyle name="Migliaia 54 2 2 5" xfId="11879" xr:uid="{00000000-0005-0000-0000-0000842F0000}"/>
    <cellStyle name="Migliaia 54 2 2 6" xfId="11880" xr:uid="{00000000-0005-0000-0000-0000852F0000}"/>
    <cellStyle name="Migliaia 54 2 2 7" xfId="11881" xr:uid="{00000000-0005-0000-0000-0000862F0000}"/>
    <cellStyle name="Migliaia 54 2 2 8" xfId="11882" xr:uid="{00000000-0005-0000-0000-0000872F0000}"/>
    <cellStyle name="Migliaia 54 2 2 9" xfId="11883" xr:uid="{00000000-0005-0000-0000-0000882F0000}"/>
    <cellStyle name="Migliaia 54 2 3" xfId="11884" xr:uid="{00000000-0005-0000-0000-0000892F0000}"/>
    <cellStyle name="Migliaia 54 2 3 2" xfId="11885" xr:uid="{00000000-0005-0000-0000-00008A2F0000}"/>
    <cellStyle name="Migliaia 54 2 3 2 2" xfId="11886" xr:uid="{00000000-0005-0000-0000-00008B2F0000}"/>
    <cellStyle name="Migliaia 54 2 3 3" xfId="11887" xr:uid="{00000000-0005-0000-0000-00008C2F0000}"/>
    <cellStyle name="Migliaia 54 2 3 4" xfId="11888" xr:uid="{00000000-0005-0000-0000-00008D2F0000}"/>
    <cellStyle name="Migliaia 54 2 4" xfId="11889" xr:uid="{00000000-0005-0000-0000-00008E2F0000}"/>
    <cellStyle name="Migliaia 54 2 4 2" xfId="11890" xr:uid="{00000000-0005-0000-0000-00008F2F0000}"/>
    <cellStyle name="Migliaia 54 2 5" xfId="11891" xr:uid="{00000000-0005-0000-0000-0000902F0000}"/>
    <cellStyle name="Migliaia 54 2 6" xfId="11892" xr:uid="{00000000-0005-0000-0000-0000912F0000}"/>
    <cellStyle name="Migliaia 54 2 7" xfId="11893" xr:uid="{00000000-0005-0000-0000-0000922F0000}"/>
    <cellStyle name="Migliaia 54 2 8" xfId="11894" xr:uid="{00000000-0005-0000-0000-0000932F0000}"/>
    <cellStyle name="Migliaia 54 2 9" xfId="11895" xr:uid="{00000000-0005-0000-0000-0000942F0000}"/>
    <cellStyle name="Migliaia 54 3" xfId="11896" xr:uid="{00000000-0005-0000-0000-0000952F0000}"/>
    <cellStyle name="Migliaia 54 3 10" xfId="11897" xr:uid="{00000000-0005-0000-0000-0000962F0000}"/>
    <cellStyle name="Migliaia 54 3 11" xfId="11898" xr:uid="{00000000-0005-0000-0000-0000972F0000}"/>
    <cellStyle name="Migliaia 54 3 12" xfId="11899" xr:uid="{00000000-0005-0000-0000-0000982F0000}"/>
    <cellStyle name="Migliaia 54 3 13" xfId="11900" xr:uid="{00000000-0005-0000-0000-0000992F0000}"/>
    <cellStyle name="Migliaia 54 3 14" xfId="18311" xr:uid="{00000000-0005-0000-0000-00009A2F0000}"/>
    <cellStyle name="Migliaia 54 3 2" xfId="11901" xr:uid="{00000000-0005-0000-0000-00009B2F0000}"/>
    <cellStyle name="Migliaia 54 3 2 10" xfId="11902" xr:uid="{00000000-0005-0000-0000-00009C2F0000}"/>
    <cellStyle name="Migliaia 54 3 2 11" xfId="18312" xr:uid="{00000000-0005-0000-0000-00009D2F0000}"/>
    <cellStyle name="Migliaia 54 3 2 2" xfId="11903" xr:uid="{00000000-0005-0000-0000-00009E2F0000}"/>
    <cellStyle name="Migliaia 54 3 2 2 2" xfId="11904" xr:uid="{00000000-0005-0000-0000-00009F2F0000}"/>
    <cellStyle name="Migliaia 54 3 2 2 2 2" xfId="11905" xr:uid="{00000000-0005-0000-0000-0000A02F0000}"/>
    <cellStyle name="Migliaia 54 3 2 2 3" xfId="11906" xr:uid="{00000000-0005-0000-0000-0000A12F0000}"/>
    <cellStyle name="Migliaia 54 3 2 2 4" xfId="11907" xr:uid="{00000000-0005-0000-0000-0000A22F0000}"/>
    <cellStyle name="Migliaia 54 3 2 3" xfId="11908" xr:uid="{00000000-0005-0000-0000-0000A32F0000}"/>
    <cellStyle name="Migliaia 54 3 2 3 2" xfId="11909" xr:uid="{00000000-0005-0000-0000-0000A42F0000}"/>
    <cellStyle name="Migliaia 54 3 2 4" xfId="11910" xr:uid="{00000000-0005-0000-0000-0000A52F0000}"/>
    <cellStyle name="Migliaia 54 3 2 5" xfId="11911" xr:uid="{00000000-0005-0000-0000-0000A62F0000}"/>
    <cellStyle name="Migliaia 54 3 2 6" xfId="11912" xr:uid="{00000000-0005-0000-0000-0000A72F0000}"/>
    <cellStyle name="Migliaia 54 3 2 7" xfId="11913" xr:uid="{00000000-0005-0000-0000-0000A82F0000}"/>
    <cellStyle name="Migliaia 54 3 2 8" xfId="11914" xr:uid="{00000000-0005-0000-0000-0000A92F0000}"/>
    <cellStyle name="Migliaia 54 3 2 9" xfId="11915" xr:uid="{00000000-0005-0000-0000-0000AA2F0000}"/>
    <cellStyle name="Migliaia 54 3 3" xfId="11916" xr:uid="{00000000-0005-0000-0000-0000AB2F0000}"/>
    <cellStyle name="Migliaia 54 3 3 2" xfId="11917" xr:uid="{00000000-0005-0000-0000-0000AC2F0000}"/>
    <cellStyle name="Migliaia 54 3 3 2 2" xfId="11918" xr:uid="{00000000-0005-0000-0000-0000AD2F0000}"/>
    <cellStyle name="Migliaia 54 3 3 2 2 2" xfId="11919" xr:uid="{00000000-0005-0000-0000-0000AE2F0000}"/>
    <cellStyle name="Migliaia 54 3 3 2 2 2 2" xfId="11920" xr:uid="{00000000-0005-0000-0000-0000AF2F0000}"/>
    <cellStyle name="Migliaia 54 3 3 2 2 3" xfId="11921" xr:uid="{00000000-0005-0000-0000-0000B02F0000}"/>
    <cellStyle name="Migliaia 54 3 3 2 3" xfId="11922" xr:uid="{00000000-0005-0000-0000-0000B12F0000}"/>
    <cellStyle name="Migliaia 54 3 3 2 3 2" xfId="11923" xr:uid="{00000000-0005-0000-0000-0000B22F0000}"/>
    <cellStyle name="Migliaia 54 3 3 2 4" xfId="11924" xr:uid="{00000000-0005-0000-0000-0000B32F0000}"/>
    <cellStyle name="Migliaia 54 3 3 2 5" xfId="11925" xr:uid="{00000000-0005-0000-0000-0000B42F0000}"/>
    <cellStyle name="Migliaia 54 3 3 2 6" xfId="11926" xr:uid="{00000000-0005-0000-0000-0000B52F0000}"/>
    <cellStyle name="Migliaia 54 3 3 3" xfId="11927" xr:uid="{00000000-0005-0000-0000-0000B62F0000}"/>
    <cellStyle name="Migliaia 54 3 3 3 2" xfId="11928" xr:uid="{00000000-0005-0000-0000-0000B72F0000}"/>
    <cellStyle name="Migliaia 54 3 3 3 2 2" xfId="11929" xr:uid="{00000000-0005-0000-0000-0000B82F0000}"/>
    <cellStyle name="Migliaia 54 3 3 3 3" xfId="11930" xr:uid="{00000000-0005-0000-0000-0000B92F0000}"/>
    <cellStyle name="Migliaia 54 3 3 4" xfId="11931" xr:uid="{00000000-0005-0000-0000-0000BA2F0000}"/>
    <cellStyle name="Migliaia 54 3 3 4 2" xfId="11932" xr:uid="{00000000-0005-0000-0000-0000BB2F0000}"/>
    <cellStyle name="Migliaia 54 3 3 5" xfId="11933" xr:uid="{00000000-0005-0000-0000-0000BC2F0000}"/>
    <cellStyle name="Migliaia 54 3 3 6" xfId="11934" xr:uid="{00000000-0005-0000-0000-0000BD2F0000}"/>
    <cellStyle name="Migliaia 54 3 3 7" xfId="11935" xr:uid="{00000000-0005-0000-0000-0000BE2F0000}"/>
    <cellStyle name="Migliaia 54 3 3 8" xfId="11936" xr:uid="{00000000-0005-0000-0000-0000BF2F0000}"/>
    <cellStyle name="Migliaia 54 3 4" xfId="11937" xr:uid="{00000000-0005-0000-0000-0000C02F0000}"/>
    <cellStyle name="Migliaia 54 3 4 2" xfId="11938" xr:uid="{00000000-0005-0000-0000-0000C12F0000}"/>
    <cellStyle name="Migliaia 54 3 4 2 2" xfId="11939" xr:uid="{00000000-0005-0000-0000-0000C22F0000}"/>
    <cellStyle name="Migliaia 54 3 4 2 2 2" xfId="11940" xr:uid="{00000000-0005-0000-0000-0000C32F0000}"/>
    <cellStyle name="Migliaia 54 3 4 2 3" xfId="11941" xr:uid="{00000000-0005-0000-0000-0000C42F0000}"/>
    <cellStyle name="Migliaia 54 3 4 3" xfId="11942" xr:uid="{00000000-0005-0000-0000-0000C52F0000}"/>
    <cellStyle name="Migliaia 54 3 4 3 2" xfId="11943" xr:uid="{00000000-0005-0000-0000-0000C62F0000}"/>
    <cellStyle name="Migliaia 54 3 4 4" xfId="11944" xr:uid="{00000000-0005-0000-0000-0000C72F0000}"/>
    <cellStyle name="Migliaia 54 3 4 5" xfId="11945" xr:uid="{00000000-0005-0000-0000-0000C82F0000}"/>
    <cellStyle name="Migliaia 54 3 4 6" xfId="11946" xr:uid="{00000000-0005-0000-0000-0000C92F0000}"/>
    <cellStyle name="Migliaia 54 3 5" xfId="11947" xr:uid="{00000000-0005-0000-0000-0000CA2F0000}"/>
    <cellStyle name="Migliaia 54 3 5 2" xfId="11948" xr:uid="{00000000-0005-0000-0000-0000CB2F0000}"/>
    <cellStyle name="Migliaia 54 3 5 2 2" xfId="11949" xr:uid="{00000000-0005-0000-0000-0000CC2F0000}"/>
    <cellStyle name="Migliaia 54 3 5 3" xfId="11950" xr:uid="{00000000-0005-0000-0000-0000CD2F0000}"/>
    <cellStyle name="Migliaia 54 3 6" xfId="11951" xr:uid="{00000000-0005-0000-0000-0000CE2F0000}"/>
    <cellStyle name="Migliaia 54 3 6 2" xfId="11952" xr:uid="{00000000-0005-0000-0000-0000CF2F0000}"/>
    <cellStyle name="Migliaia 54 3 7" xfId="11953" xr:uid="{00000000-0005-0000-0000-0000D02F0000}"/>
    <cellStyle name="Migliaia 54 3 8" xfId="11954" xr:uid="{00000000-0005-0000-0000-0000D12F0000}"/>
    <cellStyle name="Migliaia 54 3 9" xfId="11955" xr:uid="{00000000-0005-0000-0000-0000D22F0000}"/>
    <cellStyle name="Migliaia 54 4" xfId="11956" xr:uid="{00000000-0005-0000-0000-0000D32F0000}"/>
    <cellStyle name="Migliaia 54 4 10" xfId="18313" xr:uid="{00000000-0005-0000-0000-0000D42F0000}"/>
    <cellStyle name="Migliaia 54 4 2" xfId="11957" xr:uid="{00000000-0005-0000-0000-0000D52F0000}"/>
    <cellStyle name="Migliaia 54 4 2 2" xfId="11958" xr:uid="{00000000-0005-0000-0000-0000D62F0000}"/>
    <cellStyle name="Migliaia 54 4 2 2 2" xfId="11959" xr:uid="{00000000-0005-0000-0000-0000D72F0000}"/>
    <cellStyle name="Migliaia 54 4 2 2 2 2" xfId="11960" xr:uid="{00000000-0005-0000-0000-0000D82F0000}"/>
    <cellStyle name="Migliaia 54 4 2 2 2 2 2" xfId="11961" xr:uid="{00000000-0005-0000-0000-0000D92F0000}"/>
    <cellStyle name="Migliaia 54 4 2 2 2 3" xfId="11962" xr:uid="{00000000-0005-0000-0000-0000DA2F0000}"/>
    <cellStyle name="Migliaia 54 4 2 2 3" xfId="11963" xr:uid="{00000000-0005-0000-0000-0000DB2F0000}"/>
    <cellStyle name="Migliaia 54 4 2 2 3 2" xfId="11964" xr:uid="{00000000-0005-0000-0000-0000DC2F0000}"/>
    <cellStyle name="Migliaia 54 4 2 2 4" xfId="11965" xr:uid="{00000000-0005-0000-0000-0000DD2F0000}"/>
    <cellStyle name="Migliaia 54 4 2 2 5" xfId="11966" xr:uid="{00000000-0005-0000-0000-0000DE2F0000}"/>
    <cellStyle name="Migliaia 54 4 2 2 6" xfId="11967" xr:uid="{00000000-0005-0000-0000-0000DF2F0000}"/>
    <cellStyle name="Migliaia 54 4 2 3" xfId="11968" xr:uid="{00000000-0005-0000-0000-0000E02F0000}"/>
    <cellStyle name="Migliaia 54 4 2 3 2" xfId="11969" xr:uid="{00000000-0005-0000-0000-0000E12F0000}"/>
    <cellStyle name="Migliaia 54 4 2 3 2 2" xfId="11970" xr:uid="{00000000-0005-0000-0000-0000E22F0000}"/>
    <cellStyle name="Migliaia 54 4 2 3 3" xfId="11971" xr:uid="{00000000-0005-0000-0000-0000E32F0000}"/>
    <cellStyle name="Migliaia 54 4 2 4" xfId="11972" xr:uid="{00000000-0005-0000-0000-0000E42F0000}"/>
    <cellStyle name="Migliaia 54 4 2 4 2" xfId="11973" xr:uid="{00000000-0005-0000-0000-0000E52F0000}"/>
    <cellStyle name="Migliaia 54 4 2 5" xfId="11974" xr:uid="{00000000-0005-0000-0000-0000E62F0000}"/>
    <cellStyle name="Migliaia 54 4 2 6" xfId="11975" xr:uid="{00000000-0005-0000-0000-0000E72F0000}"/>
    <cellStyle name="Migliaia 54 4 2 7" xfId="11976" xr:uid="{00000000-0005-0000-0000-0000E82F0000}"/>
    <cellStyle name="Migliaia 54 4 3" xfId="11977" xr:uid="{00000000-0005-0000-0000-0000E92F0000}"/>
    <cellStyle name="Migliaia 54 4 3 2" xfId="11978" xr:uid="{00000000-0005-0000-0000-0000EA2F0000}"/>
    <cellStyle name="Migliaia 54 4 3 2 2" xfId="11979" xr:uid="{00000000-0005-0000-0000-0000EB2F0000}"/>
    <cellStyle name="Migliaia 54 4 3 2 2 2" xfId="11980" xr:uid="{00000000-0005-0000-0000-0000EC2F0000}"/>
    <cellStyle name="Migliaia 54 4 3 2 3" xfId="11981" xr:uid="{00000000-0005-0000-0000-0000ED2F0000}"/>
    <cellStyle name="Migliaia 54 4 3 3" xfId="11982" xr:uid="{00000000-0005-0000-0000-0000EE2F0000}"/>
    <cellStyle name="Migliaia 54 4 3 3 2" xfId="11983" xr:uid="{00000000-0005-0000-0000-0000EF2F0000}"/>
    <cellStyle name="Migliaia 54 4 3 4" xfId="11984" xr:uid="{00000000-0005-0000-0000-0000F02F0000}"/>
    <cellStyle name="Migliaia 54 4 3 5" xfId="11985" xr:uid="{00000000-0005-0000-0000-0000F12F0000}"/>
    <cellStyle name="Migliaia 54 4 3 6" xfId="11986" xr:uid="{00000000-0005-0000-0000-0000F22F0000}"/>
    <cellStyle name="Migliaia 54 4 4" xfId="11987" xr:uid="{00000000-0005-0000-0000-0000F32F0000}"/>
    <cellStyle name="Migliaia 54 4 4 2" xfId="11988" xr:uid="{00000000-0005-0000-0000-0000F42F0000}"/>
    <cellStyle name="Migliaia 54 4 4 2 2" xfId="11989" xr:uid="{00000000-0005-0000-0000-0000F52F0000}"/>
    <cellStyle name="Migliaia 54 4 4 3" xfId="11990" xr:uid="{00000000-0005-0000-0000-0000F62F0000}"/>
    <cellStyle name="Migliaia 54 4 5" xfId="11991" xr:uid="{00000000-0005-0000-0000-0000F72F0000}"/>
    <cellStyle name="Migliaia 54 4 5 2" xfId="11992" xr:uid="{00000000-0005-0000-0000-0000F82F0000}"/>
    <cellStyle name="Migliaia 54 4 6" xfId="11993" xr:uid="{00000000-0005-0000-0000-0000F92F0000}"/>
    <cellStyle name="Migliaia 54 4 7" xfId="11994" xr:uid="{00000000-0005-0000-0000-0000FA2F0000}"/>
    <cellStyle name="Migliaia 54 4 8" xfId="11995" xr:uid="{00000000-0005-0000-0000-0000FB2F0000}"/>
    <cellStyle name="Migliaia 54 4 9" xfId="11996" xr:uid="{00000000-0005-0000-0000-0000FC2F0000}"/>
    <cellStyle name="Migliaia 54 5" xfId="11997" xr:uid="{00000000-0005-0000-0000-0000FD2F0000}"/>
    <cellStyle name="Migliaia 54 5 2" xfId="11998" xr:uid="{00000000-0005-0000-0000-0000FE2F0000}"/>
    <cellStyle name="Migliaia 54 5 2 2" xfId="11999" xr:uid="{00000000-0005-0000-0000-0000FF2F0000}"/>
    <cellStyle name="Migliaia 54 5 2 2 2" xfId="12000" xr:uid="{00000000-0005-0000-0000-000000300000}"/>
    <cellStyle name="Migliaia 54 5 2 3" xfId="12001" xr:uid="{00000000-0005-0000-0000-000001300000}"/>
    <cellStyle name="Migliaia 54 5 3" xfId="12002" xr:uid="{00000000-0005-0000-0000-000002300000}"/>
    <cellStyle name="Migliaia 54 5 3 2" xfId="12003" xr:uid="{00000000-0005-0000-0000-000003300000}"/>
    <cellStyle name="Migliaia 54 5 4" xfId="12004" xr:uid="{00000000-0005-0000-0000-000004300000}"/>
    <cellStyle name="Migliaia 54 5 5" xfId="12005" xr:uid="{00000000-0005-0000-0000-000005300000}"/>
    <cellStyle name="Migliaia 54 5 6" xfId="12006" xr:uid="{00000000-0005-0000-0000-000006300000}"/>
    <cellStyle name="Migliaia 54 5 7" xfId="12007" xr:uid="{00000000-0005-0000-0000-000007300000}"/>
    <cellStyle name="Migliaia 54 5 8" xfId="18314" xr:uid="{00000000-0005-0000-0000-000008300000}"/>
    <cellStyle name="Migliaia 54 6" xfId="12008" xr:uid="{00000000-0005-0000-0000-000009300000}"/>
    <cellStyle name="Migliaia 54 6 2" xfId="12009" xr:uid="{00000000-0005-0000-0000-00000A300000}"/>
    <cellStyle name="Migliaia 54 6 2 2" xfId="12010" xr:uid="{00000000-0005-0000-0000-00000B300000}"/>
    <cellStyle name="Migliaia 54 6 3" xfId="12011" xr:uid="{00000000-0005-0000-0000-00000C300000}"/>
    <cellStyle name="Migliaia 54 6 4" xfId="12012" xr:uid="{00000000-0005-0000-0000-00000D300000}"/>
    <cellStyle name="Migliaia 54 6 5" xfId="12013" xr:uid="{00000000-0005-0000-0000-00000E300000}"/>
    <cellStyle name="Migliaia 54 7" xfId="12014" xr:uid="{00000000-0005-0000-0000-00000F300000}"/>
    <cellStyle name="Migliaia 54 7 2" xfId="12015" xr:uid="{00000000-0005-0000-0000-000010300000}"/>
    <cellStyle name="Migliaia 54 7 2 2" xfId="12016" xr:uid="{00000000-0005-0000-0000-000011300000}"/>
    <cellStyle name="Migliaia 54 7 3" xfId="12017" xr:uid="{00000000-0005-0000-0000-000012300000}"/>
    <cellStyle name="Migliaia 54 7 4" xfId="12018" xr:uid="{00000000-0005-0000-0000-000013300000}"/>
    <cellStyle name="Migliaia 54 7 5" xfId="12019" xr:uid="{00000000-0005-0000-0000-000014300000}"/>
    <cellStyle name="Migliaia 54 8" xfId="12020" xr:uid="{00000000-0005-0000-0000-000015300000}"/>
    <cellStyle name="Migliaia 54 8 2" xfId="12021" xr:uid="{00000000-0005-0000-0000-000016300000}"/>
    <cellStyle name="Migliaia 54 9" xfId="12022" xr:uid="{00000000-0005-0000-0000-000017300000}"/>
    <cellStyle name="Migliaia 54 9 2" xfId="12023" xr:uid="{00000000-0005-0000-0000-000018300000}"/>
    <cellStyle name="Migliaia 55" xfId="12024" xr:uid="{00000000-0005-0000-0000-000019300000}"/>
    <cellStyle name="Migliaia 55 10" xfId="12025" xr:uid="{00000000-0005-0000-0000-00001A300000}"/>
    <cellStyle name="Migliaia 55 11" xfId="12026" xr:uid="{00000000-0005-0000-0000-00001B300000}"/>
    <cellStyle name="Migliaia 55 12" xfId="12027" xr:uid="{00000000-0005-0000-0000-00001C300000}"/>
    <cellStyle name="Migliaia 55 13" xfId="12028" xr:uid="{00000000-0005-0000-0000-00001D300000}"/>
    <cellStyle name="Migliaia 55 14" xfId="12029" xr:uid="{00000000-0005-0000-0000-00001E300000}"/>
    <cellStyle name="Migliaia 55 15" xfId="12030" xr:uid="{00000000-0005-0000-0000-00001F300000}"/>
    <cellStyle name="Migliaia 55 16" xfId="12031" xr:uid="{00000000-0005-0000-0000-000020300000}"/>
    <cellStyle name="Migliaia 55 17" xfId="18315" xr:uid="{00000000-0005-0000-0000-000021300000}"/>
    <cellStyle name="Migliaia 55 2" xfId="12032" xr:uid="{00000000-0005-0000-0000-000022300000}"/>
    <cellStyle name="Migliaia 55 2 10" xfId="12033" xr:uid="{00000000-0005-0000-0000-000023300000}"/>
    <cellStyle name="Migliaia 55 2 11" xfId="12034" xr:uid="{00000000-0005-0000-0000-000024300000}"/>
    <cellStyle name="Migliaia 55 2 12" xfId="18316" xr:uid="{00000000-0005-0000-0000-000025300000}"/>
    <cellStyle name="Migliaia 55 2 2" xfId="12035" xr:uid="{00000000-0005-0000-0000-000026300000}"/>
    <cellStyle name="Migliaia 55 2 2 10" xfId="12036" xr:uid="{00000000-0005-0000-0000-000027300000}"/>
    <cellStyle name="Migliaia 55 2 2 2" xfId="12037" xr:uid="{00000000-0005-0000-0000-000028300000}"/>
    <cellStyle name="Migliaia 55 2 2 2 2" xfId="12038" xr:uid="{00000000-0005-0000-0000-000029300000}"/>
    <cellStyle name="Migliaia 55 2 2 2 2 2" xfId="12039" xr:uid="{00000000-0005-0000-0000-00002A300000}"/>
    <cellStyle name="Migliaia 55 2 2 2 3" xfId="12040" xr:uid="{00000000-0005-0000-0000-00002B300000}"/>
    <cellStyle name="Migliaia 55 2 2 3" xfId="12041" xr:uid="{00000000-0005-0000-0000-00002C300000}"/>
    <cellStyle name="Migliaia 55 2 2 3 2" xfId="12042" xr:uid="{00000000-0005-0000-0000-00002D300000}"/>
    <cellStyle name="Migliaia 55 2 2 4" xfId="12043" xr:uid="{00000000-0005-0000-0000-00002E300000}"/>
    <cellStyle name="Migliaia 55 2 2 5" xfId="12044" xr:uid="{00000000-0005-0000-0000-00002F300000}"/>
    <cellStyle name="Migliaia 55 2 2 6" xfId="12045" xr:uid="{00000000-0005-0000-0000-000030300000}"/>
    <cellStyle name="Migliaia 55 2 2 7" xfId="12046" xr:uid="{00000000-0005-0000-0000-000031300000}"/>
    <cellStyle name="Migliaia 55 2 2 8" xfId="12047" xr:uid="{00000000-0005-0000-0000-000032300000}"/>
    <cellStyle name="Migliaia 55 2 2 9" xfId="12048" xr:uid="{00000000-0005-0000-0000-000033300000}"/>
    <cellStyle name="Migliaia 55 2 3" xfId="12049" xr:uid="{00000000-0005-0000-0000-000034300000}"/>
    <cellStyle name="Migliaia 55 2 3 2" xfId="12050" xr:uid="{00000000-0005-0000-0000-000035300000}"/>
    <cellStyle name="Migliaia 55 2 3 2 2" xfId="12051" xr:uid="{00000000-0005-0000-0000-000036300000}"/>
    <cellStyle name="Migliaia 55 2 3 3" xfId="12052" xr:uid="{00000000-0005-0000-0000-000037300000}"/>
    <cellStyle name="Migliaia 55 2 3 4" xfId="12053" xr:uid="{00000000-0005-0000-0000-000038300000}"/>
    <cellStyle name="Migliaia 55 2 4" xfId="12054" xr:uid="{00000000-0005-0000-0000-000039300000}"/>
    <cellStyle name="Migliaia 55 2 4 2" xfId="12055" xr:uid="{00000000-0005-0000-0000-00003A300000}"/>
    <cellStyle name="Migliaia 55 2 5" xfId="12056" xr:uid="{00000000-0005-0000-0000-00003B300000}"/>
    <cellStyle name="Migliaia 55 2 6" xfId="12057" xr:uid="{00000000-0005-0000-0000-00003C300000}"/>
    <cellStyle name="Migliaia 55 2 7" xfId="12058" xr:uid="{00000000-0005-0000-0000-00003D300000}"/>
    <cellStyle name="Migliaia 55 2 8" xfId="12059" xr:uid="{00000000-0005-0000-0000-00003E300000}"/>
    <cellStyle name="Migliaia 55 2 9" xfId="12060" xr:uid="{00000000-0005-0000-0000-00003F300000}"/>
    <cellStyle name="Migliaia 55 3" xfId="12061" xr:uid="{00000000-0005-0000-0000-000040300000}"/>
    <cellStyle name="Migliaia 55 3 10" xfId="12062" xr:uid="{00000000-0005-0000-0000-000041300000}"/>
    <cellStyle name="Migliaia 55 3 11" xfId="12063" xr:uid="{00000000-0005-0000-0000-000042300000}"/>
    <cellStyle name="Migliaia 55 3 12" xfId="12064" xr:uid="{00000000-0005-0000-0000-000043300000}"/>
    <cellStyle name="Migliaia 55 3 13" xfId="12065" xr:uid="{00000000-0005-0000-0000-000044300000}"/>
    <cellStyle name="Migliaia 55 3 14" xfId="18317" xr:uid="{00000000-0005-0000-0000-000045300000}"/>
    <cellStyle name="Migliaia 55 3 2" xfId="12066" xr:uid="{00000000-0005-0000-0000-000046300000}"/>
    <cellStyle name="Migliaia 55 3 2 10" xfId="12067" xr:uid="{00000000-0005-0000-0000-000047300000}"/>
    <cellStyle name="Migliaia 55 3 2 11" xfId="18318" xr:uid="{00000000-0005-0000-0000-000048300000}"/>
    <cellStyle name="Migliaia 55 3 2 2" xfId="12068" xr:uid="{00000000-0005-0000-0000-000049300000}"/>
    <cellStyle name="Migliaia 55 3 2 2 2" xfId="12069" xr:uid="{00000000-0005-0000-0000-00004A300000}"/>
    <cellStyle name="Migliaia 55 3 2 2 2 2" xfId="12070" xr:uid="{00000000-0005-0000-0000-00004B300000}"/>
    <cellStyle name="Migliaia 55 3 2 2 3" xfId="12071" xr:uid="{00000000-0005-0000-0000-00004C300000}"/>
    <cellStyle name="Migliaia 55 3 2 2 4" xfId="12072" xr:uid="{00000000-0005-0000-0000-00004D300000}"/>
    <cellStyle name="Migliaia 55 3 2 3" xfId="12073" xr:uid="{00000000-0005-0000-0000-00004E300000}"/>
    <cellStyle name="Migliaia 55 3 2 3 2" xfId="12074" xr:uid="{00000000-0005-0000-0000-00004F300000}"/>
    <cellStyle name="Migliaia 55 3 2 4" xfId="12075" xr:uid="{00000000-0005-0000-0000-000050300000}"/>
    <cellStyle name="Migliaia 55 3 2 5" xfId="12076" xr:uid="{00000000-0005-0000-0000-000051300000}"/>
    <cellStyle name="Migliaia 55 3 2 6" xfId="12077" xr:uid="{00000000-0005-0000-0000-000052300000}"/>
    <cellStyle name="Migliaia 55 3 2 7" xfId="12078" xr:uid="{00000000-0005-0000-0000-000053300000}"/>
    <cellStyle name="Migliaia 55 3 2 8" xfId="12079" xr:uid="{00000000-0005-0000-0000-000054300000}"/>
    <cellStyle name="Migliaia 55 3 2 9" xfId="12080" xr:uid="{00000000-0005-0000-0000-000055300000}"/>
    <cellStyle name="Migliaia 55 3 3" xfId="12081" xr:uid="{00000000-0005-0000-0000-000056300000}"/>
    <cellStyle name="Migliaia 55 3 3 2" xfId="12082" xr:uid="{00000000-0005-0000-0000-000057300000}"/>
    <cellStyle name="Migliaia 55 3 3 2 2" xfId="12083" xr:uid="{00000000-0005-0000-0000-000058300000}"/>
    <cellStyle name="Migliaia 55 3 3 2 2 2" xfId="12084" xr:uid="{00000000-0005-0000-0000-000059300000}"/>
    <cellStyle name="Migliaia 55 3 3 2 2 2 2" xfId="12085" xr:uid="{00000000-0005-0000-0000-00005A300000}"/>
    <cellStyle name="Migliaia 55 3 3 2 2 3" xfId="12086" xr:uid="{00000000-0005-0000-0000-00005B300000}"/>
    <cellStyle name="Migliaia 55 3 3 2 3" xfId="12087" xr:uid="{00000000-0005-0000-0000-00005C300000}"/>
    <cellStyle name="Migliaia 55 3 3 2 3 2" xfId="12088" xr:uid="{00000000-0005-0000-0000-00005D300000}"/>
    <cellStyle name="Migliaia 55 3 3 2 4" xfId="12089" xr:uid="{00000000-0005-0000-0000-00005E300000}"/>
    <cellStyle name="Migliaia 55 3 3 2 5" xfId="12090" xr:uid="{00000000-0005-0000-0000-00005F300000}"/>
    <cellStyle name="Migliaia 55 3 3 2 6" xfId="12091" xr:uid="{00000000-0005-0000-0000-000060300000}"/>
    <cellStyle name="Migliaia 55 3 3 3" xfId="12092" xr:uid="{00000000-0005-0000-0000-000061300000}"/>
    <cellStyle name="Migliaia 55 3 3 3 2" xfId="12093" xr:uid="{00000000-0005-0000-0000-000062300000}"/>
    <cellStyle name="Migliaia 55 3 3 3 2 2" xfId="12094" xr:uid="{00000000-0005-0000-0000-000063300000}"/>
    <cellStyle name="Migliaia 55 3 3 3 3" xfId="12095" xr:uid="{00000000-0005-0000-0000-000064300000}"/>
    <cellStyle name="Migliaia 55 3 3 4" xfId="12096" xr:uid="{00000000-0005-0000-0000-000065300000}"/>
    <cellStyle name="Migliaia 55 3 3 4 2" xfId="12097" xr:uid="{00000000-0005-0000-0000-000066300000}"/>
    <cellStyle name="Migliaia 55 3 3 5" xfId="12098" xr:uid="{00000000-0005-0000-0000-000067300000}"/>
    <cellStyle name="Migliaia 55 3 3 6" xfId="12099" xr:uid="{00000000-0005-0000-0000-000068300000}"/>
    <cellStyle name="Migliaia 55 3 3 7" xfId="12100" xr:uid="{00000000-0005-0000-0000-000069300000}"/>
    <cellStyle name="Migliaia 55 3 3 8" xfId="12101" xr:uid="{00000000-0005-0000-0000-00006A300000}"/>
    <cellStyle name="Migliaia 55 3 4" xfId="12102" xr:uid="{00000000-0005-0000-0000-00006B300000}"/>
    <cellStyle name="Migliaia 55 3 4 2" xfId="12103" xr:uid="{00000000-0005-0000-0000-00006C300000}"/>
    <cellStyle name="Migliaia 55 3 4 2 2" xfId="12104" xr:uid="{00000000-0005-0000-0000-00006D300000}"/>
    <cellStyle name="Migliaia 55 3 4 2 2 2" xfId="12105" xr:uid="{00000000-0005-0000-0000-00006E300000}"/>
    <cellStyle name="Migliaia 55 3 4 2 3" xfId="12106" xr:uid="{00000000-0005-0000-0000-00006F300000}"/>
    <cellStyle name="Migliaia 55 3 4 3" xfId="12107" xr:uid="{00000000-0005-0000-0000-000070300000}"/>
    <cellStyle name="Migliaia 55 3 4 3 2" xfId="12108" xr:uid="{00000000-0005-0000-0000-000071300000}"/>
    <cellStyle name="Migliaia 55 3 4 4" xfId="12109" xr:uid="{00000000-0005-0000-0000-000072300000}"/>
    <cellStyle name="Migliaia 55 3 4 5" xfId="12110" xr:uid="{00000000-0005-0000-0000-000073300000}"/>
    <cellStyle name="Migliaia 55 3 4 6" xfId="12111" xr:uid="{00000000-0005-0000-0000-000074300000}"/>
    <cellStyle name="Migliaia 55 3 5" xfId="12112" xr:uid="{00000000-0005-0000-0000-000075300000}"/>
    <cellStyle name="Migliaia 55 3 5 2" xfId="12113" xr:uid="{00000000-0005-0000-0000-000076300000}"/>
    <cellStyle name="Migliaia 55 3 5 2 2" xfId="12114" xr:uid="{00000000-0005-0000-0000-000077300000}"/>
    <cellStyle name="Migliaia 55 3 5 3" xfId="12115" xr:uid="{00000000-0005-0000-0000-000078300000}"/>
    <cellStyle name="Migliaia 55 3 6" xfId="12116" xr:uid="{00000000-0005-0000-0000-000079300000}"/>
    <cellStyle name="Migliaia 55 3 6 2" xfId="12117" xr:uid="{00000000-0005-0000-0000-00007A300000}"/>
    <cellStyle name="Migliaia 55 3 7" xfId="12118" xr:uid="{00000000-0005-0000-0000-00007B300000}"/>
    <cellStyle name="Migliaia 55 3 8" xfId="12119" xr:uid="{00000000-0005-0000-0000-00007C300000}"/>
    <cellStyle name="Migliaia 55 3 9" xfId="12120" xr:uid="{00000000-0005-0000-0000-00007D300000}"/>
    <cellStyle name="Migliaia 55 4" xfId="12121" xr:uid="{00000000-0005-0000-0000-00007E300000}"/>
    <cellStyle name="Migliaia 55 4 10" xfId="18319" xr:uid="{00000000-0005-0000-0000-00007F300000}"/>
    <cellStyle name="Migliaia 55 4 2" xfId="12122" xr:uid="{00000000-0005-0000-0000-000080300000}"/>
    <cellStyle name="Migliaia 55 4 2 2" xfId="12123" xr:uid="{00000000-0005-0000-0000-000081300000}"/>
    <cellStyle name="Migliaia 55 4 2 2 2" xfId="12124" xr:uid="{00000000-0005-0000-0000-000082300000}"/>
    <cellStyle name="Migliaia 55 4 2 2 2 2" xfId="12125" xr:uid="{00000000-0005-0000-0000-000083300000}"/>
    <cellStyle name="Migliaia 55 4 2 2 2 2 2" xfId="12126" xr:uid="{00000000-0005-0000-0000-000084300000}"/>
    <cellStyle name="Migliaia 55 4 2 2 2 3" xfId="12127" xr:uid="{00000000-0005-0000-0000-000085300000}"/>
    <cellStyle name="Migliaia 55 4 2 2 3" xfId="12128" xr:uid="{00000000-0005-0000-0000-000086300000}"/>
    <cellStyle name="Migliaia 55 4 2 2 3 2" xfId="12129" xr:uid="{00000000-0005-0000-0000-000087300000}"/>
    <cellStyle name="Migliaia 55 4 2 2 4" xfId="12130" xr:uid="{00000000-0005-0000-0000-000088300000}"/>
    <cellStyle name="Migliaia 55 4 2 2 5" xfId="12131" xr:uid="{00000000-0005-0000-0000-000089300000}"/>
    <cellStyle name="Migliaia 55 4 2 2 6" xfId="12132" xr:uid="{00000000-0005-0000-0000-00008A300000}"/>
    <cellStyle name="Migliaia 55 4 2 3" xfId="12133" xr:uid="{00000000-0005-0000-0000-00008B300000}"/>
    <cellStyle name="Migliaia 55 4 2 3 2" xfId="12134" xr:uid="{00000000-0005-0000-0000-00008C300000}"/>
    <cellStyle name="Migliaia 55 4 2 3 2 2" xfId="12135" xr:uid="{00000000-0005-0000-0000-00008D300000}"/>
    <cellStyle name="Migliaia 55 4 2 3 3" xfId="12136" xr:uid="{00000000-0005-0000-0000-00008E300000}"/>
    <cellStyle name="Migliaia 55 4 2 4" xfId="12137" xr:uid="{00000000-0005-0000-0000-00008F300000}"/>
    <cellStyle name="Migliaia 55 4 2 4 2" xfId="12138" xr:uid="{00000000-0005-0000-0000-000090300000}"/>
    <cellStyle name="Migliaia 55 4 2 5" xfId="12139" xr:uid="{00000000-0005-0000-0000-000091300000}"/>
    <cellStyle name="Migliaia 55 4 2 6" xfId="12140" xr:uid="{00000000-0005-0000-0000-000092300000}"/>
    <cellStyle name="Migliaia 55 4 2 7" xfId="12141" xr:uid="{00000000-0005-0000-0000-000093300000}"/>
    <cellStyle name="Migliaia 55 4 3" xfId="12142" xr:uid="{00000000-0005-0000-0000-000094300000}"/>
    <cellStyle name="Migliaia 55 4 3 2" xfId="12143" xr:uid="{00000000-0005-0000-0000-000095300000}"/>
    <cellStyle name="Migliaia 55 4 3 2 2" xfId="12144" xr:uid="{00000000-0005-0000-0000-000096300000}"/>
    <cellStyle name="Migliaia 55 4 3 2 2 2" xfId="12145" xr:uid="{00000000-0005-0000-0000-000097300000}"/>
    <cellStyle name="Migliaia 55 4 3 2 3" xfId="12146" xr:uid="{00000000-0005-0000-0000-000098300000}"/>
    <cellStyle name="Migliaia 55 4 3 3" xfId="12147" xr:uid="{00000000-0005-0000-0000-000099300000}"/>
    <cellStyle name="Migliaia 55 4 3 3 2" xfId="12148" xr:uid="{00000000-0005-0000-0000-00009A300000}"/>
    <cellStyle name="Migliaia 55 4 3 4" xfId="12149" xr:uid="{00000000-0005-0000-0000-00009B300000}"/>
    <cellStyle name="Migliaia 55 4 3 5" xfId="12150" xr:uid="{00000000-0005-0000-0000-00009C300000}"/>
    <cellStyle name="Migliaia 55 4 3 6" xfId="12151" xr:uid="{00000000-0005-0000-0000-00009D300000}"/>
    <cellStyle name="Migliaia 55 4 4" xfId="12152" xr:uid="{00000000-0005-0000-0000-00009E300000}"/>
    <cellStyle name="Migliaia 55 4 4 2" xfId="12153" xr:uid="{00000000-0005-0000-0000-00009F300000}"/>
    <cellStyle name="Migliaia 55 4 4 2 2" xfId="12154" xr:uid="{00000000-0005-0000-0000-0000A0300000}"/>
    <cellStyle name="Migliaia 55 4 4 3" xfId="12155" xr:uid="{00000000-0005-0000-0000-0000A1300000}"/>
    <cellStyle name="Migliaia 55 4 5" xfId="12156" xr:uid="{00000000-0005-0000-0000-0000A2300000}"/>
    <cellStyle name="Migliaia 55 4 5 2" xfId="12157" xr:uid="{00000000-0005-0000-0000-0000A3300000}"/>
    <cellStyle name="Migliaia 55 4 6" xfId="12158" xr:uid="{00000000-0005-0000-0000-0000A4300000}"/>
    <cellStyle name="Migliaia 55 4 7" xfId="12159" xr:uid="{00000000-0005-0000-0000-0000A5300000}"/>
    <cellStyle name="Migliaia 55 4 8" xfId="12160" xr:uid="{00000000-0005-0000-0000-0000A6300000}"/>
    <cellStyle name="Migliaia 55 4 9" xfId="12161" xr:uid="{00000000-0005-0000-0000-0000A7300000}"/>
    <cellStyle name="Migliaia 55 5" xfId="12162" xr:uid="{00000000-0005-0000-0000-0000A8300000}"/>
    <cellStyle name="Migliaia 55 5 2" xfId="12163" xr:uid="{00000000-0005-0000-0000-0000A9300000}"/>
    <cellStyle name="Migliaia 55 5 2 2" xfId="12164" xr:uid="{00000000-0005-0000-0000-0000AA300000}"/>
    <cellStyle name="Migliaia 55 5 2 2 2" xfId="12165" xr:uid="{00000000-0005-0000-0000-0000AB300000}"/>
    <cellStyle name="Migliaia 55 5 2 3" xfId="12166" xr:uid="{00000000-0005-0000-0000-0000AC300000}"/>
    <cellStyle name="Migliaia 55 5 3" xfId="12167" xr:uid="{00000000-0005-0000-0000-0000AD300000}"/>
    <cellStyle name="Migliaia 55 5 3 2" xfId="12168" xr:uid="{00000000-0005-0000-0000-0000AE300000}"/>
    <cellStyle name="Migliaia 55 5 4" xfId="12169" xr:uid="{00000000-0005-0000-0000-0000AF300000}"/>
    <cellStyle name="Migliaia 55 5 5" xfId="12170" xr:uid="{00000000-0005-0000-0000-0000B0300000}"/>
    <cellStyle name="Migliaia 55 5 6" xfId="12171" xr:uid="{00000000-0005-0000-0000-0000B1300000}"/>
    <cellStyle name="Migliaia 55 5 7" xfId="12172" xr:uid="{00000000-0005-0000-0000-0000B2300000}"/>
    <cellStyle name="Migliaia 55 5 8" xfId="18320" xr:uid="{00000000-0005-0000-0000-0000B3300000}"/>
    <cellStyle name="Migliaia 55 6" xfId="12173" xr:uid="{00000000-0005-0000-0000-0000B4300000}"/>
    <cellStyle name="Migliaia 55 6 2" xfId="12174" xr:uid="{00000000-0005-0000-0000-0000B5300000}"/>
    <cellStyle name="Migliaia 55 6 2 2" xfId="12175" xr:uid="{00000000-0005-0000-0000-0000B6300000}"/>
    <cellStyle name="Migliaia 55 6 3" xfId="12176" xr:uid="{00000000-0005-0000-0000-0000B7300000}"/>
    <cellStyle name="Migliaia 55 6 4" xfId="12177" xr:uid="{00000000-0005-0000-0000-0000B8300000}"/>
    <cellStyle name="Migliaia 55 6 5" xfId="12178" xr:uid="{00000000-0005-0000-0000-0000B9300000}"/>
    <cellStyle name="Migliaia 55 7" xfId="12179" xr:uid="{00000000-0005-0000-0000-0000BA300000}"/>
    <cellStyle name="Migliaia 55 7 2" xfId="12180" xr:uid="{00000000-0005-0000-0000-0000BB300000}"/>
    <cellStyle name="Migliaia 55 7 2 2" xfId="12181" xr:uid="{00000000-0005-0000-0000-0000BC300000}"/>
    <cellStyle name="Migliaia 55 7 3" xfId="12182" xr:uid="{00000000-0005-0000-0000-0000BD300000}"/>
    <cellStyle name="Migliaia 55 7 4" xfId="12183" xr:uid="{00000000-0005-0000-0000-0000BE300000}"/>
    <cellStyle name="Migliaia 55 7 5" xfId="12184" xr:uid="{00000000-0005-0000-0000-0000BF300000}"/>
    <cellStyle name="Migliaia 55 8" xfId="12185" xr:uid="{00000000-0005-0000-0000-0000C0300000}"/>
    <cellStyle name="Migliaia 55 8 2" xfId="12186" xr:uid="{00000000-0005-0000-0000-0000C1300000}"/>
    <cellStyle name="Migliaia 55 9" xfId="12187" xr:uid="{00000000-0005-0000-0000-0000C2300000}"/>
    <cellStyle name="Migliaia 55 9 2" xfId="12188" xr:uid="{00000000-0005-0000-0000-0000C3300000}"/>
    <cellStyle name="Migliaia 56" xfId="12189" xr:uid="{00000000-0005-0000-0000-0000C4300000}"/>
    <cellStyle name="Migliaia 56 10" xfId="12190" xr:uid="{00000000-0005-0000-0000-0000C5300000}"/>
    <cellStyle name="Migliaia 56 11" xfId="12191" xr:uid="{00000000-0005-0000-0000-0000C6300000}"/>
    <cellStyle name="Migliaia 56 12" xfId="12192" xr:uid="{00000000-0005-0000-0000-0000C7300000}"/>
    <cellStyle name="Migliaia 56 13" xfId="12193" xr:uid="{00000000-0005-0000-0000-0000C8300000}"/>
    <cellStyle name="Migliaia 56 14" xfId="12194" xr:uid="{00000000-0005-0000-0000-0000C9300000}"/>
    <cellStyle name="Migliaia 56 15" xfId="12195" xr:uid="{00000000-0005-0000-0000-0000CA300000}"/>
    <cellStyle name="Migliaia 56 16" xfId="12196" xr:uid="{00000000-0005-0000-0000-0000CB300000}"/>
    <cellStyle name="Migliaia 56 17" xfId="18321" xr:uid="{00000000-0005-0000-0000-0000CC300000}"/>
    <cellStyle name="Migliaia 56 2" xfId="12197" xr:uid="{00000000-0005-0000-0000-0000CD300000}"/>
    <cellStyle name="Migliaia 56 2 10" xfId="12198" xr:uid="{00000000-0005-0000-0000-0000CE300000}"/>
    <cellStyle name="Migliaia 56 2 11" xfId="12199" xr:uid="{00000000-0005-0000-0000-0000CF300000}"/>
    <cellStyle name="Migliaia 56 2 12" xfId="18322" xr:uid="{00000000-0005-0000-0000-0000D0300000}"/>
    <cellStyle name="Migliaia 56 2 2" xfId="12200" xr:uid="{00000000-0005-0000-0000-0000D1300000}"/>
    <cellStyle name="Migliaia 56 2 2 10" xfId="12201" xr:uid="{00000000-0005-0000-0000-0000D2300000}"/>
    <cellStyle name="Migliaia 56 2 2 2" xfId="12202" xr:uid="{00000000-0005-0000-0000-0000D3300000}"/>
    <cellStyle name="Migliaia 56 2 2 2 2" xfId="12203" xr:uid="{00000000-0005-0000-0000-0000D4300000}"/>
    <cellStyle name="Migliaia 56 2 2 2 2 2" xfId="12204" xr:uid="{00000000-0005-0000-0000-0000D5300000}"/>
    <cellStyle name="Migliaia 56 2 2 2 3" xfId="12205" xr:uid="{00000000-0005-0000-0000-0000D6300000}"/>
    <cellStyle name="Migliaia 56 2 2 3" xfId="12206" xr:uid="{00000000-0005-0000-0000-0000D7300000}"/>
    <cellStyle name="Migliaia 56 2 2 3 2" xfId="12207" xr:uid="{00000000-0005-0000-0000-0000D8300000}"/>
    <cellStyle name="Migliaia 56 2 2 4" xfId="12208" xr:uid="{00000000-0005-0000-0000-0000D9300000}"/>
    <cellStyle name="Migliaia 56 2 2 5" xfId="12209" xr:uid="{00000000-0005-0000-0000-0000DA300000}"/>
    <cellStyle name="Migliaia 56 2 2 6" xfId="12210" xr:uid="{00000000-0005-0000-0000-0000DB300000}"/>
    <cellStyle name="Migliaia 56 2 2 7" xfId="12211" xr:uid="{00000000-0005-0000-0000-0000DC300000}"/>
    <cellStyle name="Migliaia 56 2 2 8" xfId="12212" xr:uid="{00000000-0005-0000-0000-0000DD300000}"/>
    <cellStyle name="Migliaia 56 2 2 9" xfId="12213" xr:uid="{00000000-0005-0000-0000-0000DE300000}"/>
    <cellStyle name="Migliaia 56 2 3" xfId="12214" xr:uid="{00000000-0005-0000-0000-0000DF300000}"/>
    <cellStyle name="Migliaia 56 2 3 2" xfId="12215" xr:uid="{00000000-0005-0000-0000-0000E0300000}"/>
    <cellStyle name="Migliaia 56 2 3 2 2" xfId="12216" xr:uid="{00000000-0005-0000-0000-0000E1300000}"/>
    <cellStyle name="Migliaia 56 2 3 3" xfId="12217" xr:uid="{00000000-0005-0000-0000-0000E2300000}"/>
    <cellStyle name="Migliaia 56 2 3 4" xfId="12218" xr:uid="{00000000-0005-0000-0000-0000E3300000}"/>
    <cellStyle name="Migliaia 56 2 4" xfId="12219" xr:uid="{00000000-0005-0000-0000-0000E4300000}"/>
    <cellStyle name="Migliaia 56 2 4 2" xfId="12220" xr:uid="{00000000-0005-0000-0000-0000E5300000}"/>
    <cellStyle name="Migliaia 56 2 5" xfId="12221" xr:uid="{00000000-0005-0000-0000-0000E6300000}"/>
    <cellStyle name="Migliaia 56 2 6" xfId="12222" xr:uid="{00000000-0005-0000-0000-0000E7300000}"/>
    <cellStyle name="Migliaia 56 2 7" xfId="12223" xr:uid="{00000000-0005-0000-0000-0000E8300000}"/>
    <cellStyle name="Migliaia 56 2 8" xfId="12224" xr:uid="{00000000-0005-0000-0000-0000E9300000}"/>
    <cellStyle name="Migliaia 56 2 9" xfId="12225" xr:uid="{00000000-0005-0000-0000-0000EA300000}"/>
    <cellStyle name="Migliaia 56 3" xfId="12226" xr:uid="{00000000-0005-0000-0000-0000EB300000}"/>
    <cellStyle name="Migliaia 56 3 10" xfId="12227" xr:uid="{00000000-0005-0000-0000-0000EC300000}"/>
    <cellStyle name="Migliaia 56 3 11" xfId="12228" xr:uid="{00000000-0005-0000-0000-0000ED300000}"/>
    <cellStyle name="Migliaia 56 3 12" xfId="12229" xr:uid="{00000000-0005-0000-0000-0000EE300000}"/>
    <cellStyle name="Migliaia 56 3 13" xfId="12230" xr:uid="{00000000-0005-0000-0000-0000EF300000}"/>
    <cellStyle name="Migliaia 56 3 14" xfId="18323" xr:uid="{00000000-0005-0000-0000-0000F0300000}"/>
    <cellStyle name="Migliaia 56 3 2" xfId="12231" xr:uid="{00000000-0005-0000-0000-0000F1300000}"/>
    <cellStyle name="Migliaia 56 3 2 10" xfId="12232" xr:uid="{00000000-0005-0000-0000-0000F2300000}"/>
    <cellStyle name="Migliaia 56 3 2 11" xfId="18324" xr:uid="{00000000-0005-0000-0000-0000F3300000}"/>
    <cellStyle name="Migliaia 56 3 2 2" xfId="12233" xr:uid="{00000000-0005-0000-0000-0000F4300000}"/>
    <cellStyle name="Migliaia 56 3 2 2 2" xfId="12234" xr:uid="{00000000-0005-0000-0000-0000F5300000}"/>
    <cellStyle name="Migliaia 56 3 2 2 2 2" xfId="12235" xr:uid="{00000000-0005-0000-0000-0000F6300000}"/>
    <cellStyle name="Migliaia 56 3 2 2 3" xfId="12236" xr:uid="{00000000-0005-0000-0000-0000F7300000}"/>
    <cellStyle name="Migliaia 56 3 2 2 4" xfId="12237" xr:uid="{00000000-0005-0000-0000-0000F8300000}"/>
    <cellStyle name="Migliaia 56 3 2 3" xfId="12238" xr:uid="{00000000-0005-0000-0000-0000F9300000}"/>
    <cellStyle name="Migliaia 56 3 2 3 2" xfId="12239" xr:uid="{00000000-0005-0000-0000-0000FA300000}"/>
    <cellStyle name="Migliaia 56 3 2 4" xfId="12240" xr:uid="{00000000-0005-0000-0000-0000FB300000}"/>
    <cellStyle name="Migliaia 56 3 2 5" xfId="12241" xr:uid="{00000000-0005-0000-0000-0000FC300000}"/>
    <cellStyle name="Migliaia 56 3 2 6" xfId="12242" xr:uid="{00000000-0005-0000-0000-0000FD300000}"/>
    <cellStyle name="Migliaia 56 3 2 7" xfId="12243" xr:uid="{00000000-0005-0000-0000-0000FE300000}"/>
    <cellStyle name="Migliaia 56 3 2 8" xfId="12244" xr:uid="{00000000-0005-0000-0000-0000FF300000}"/>
    <cellStyle name="Migliaia 56 3 2 9" xfId="12245" xr:uid="{00000000-0005-0000-0000-000000310000}"/>
    <cellStyle name="Migliaia 56 3 3" xfId="12246" xr:uid="{00000000-0005-0000-0000-000001310000}"/>
    <cellStyle name="Migliaia 56 3 3 2" xfId="12247" xr:uid="{00000000-0005-0000-0000-000002310000}"/>
    <cellStyle name="Migliaia 56 3 3 2 2" xfId="12248" xr:uid="{00000000-0005-0000-0000-000003310000}"/>
    <cellStyle name="Migliaia 56 3 3 2 2 2" xfId="12249" xr:uid="{00000000-0005-0000-0000-000004310000}"/>
    <cellStyle name="Migliaia 56 3 3 2 2 2 2" xfId="12250" xr:uid="{00000000-0005-0000-0000-000005310000}"/>
    <cellStyle name="Migliaia 56 3 3 2 2 3" xfId="12251" xr:uid="{00000000-0005-0000-0000-000006310000}"/>
    <cellStyle name="Migliaia 56 3 3 2 3" xfId="12252" xr:uid="{00000000-0005-0000-0000-000007310000}"/>
    <cellStyle name="Migliaia 56 3 3 2 3 2" xfId="12253" xr:uid="{00000000-0005-0000-0000-000008310000}"/>
    <cellStyle name="Migliaia 56 3 3 2 4" xfId="12254" xr:uid="{00000000-0005-0000-0000-000009310000}"/>
    <cellStyle name="Migliaia 56 3 3 2 5" xfId="12255" xr:uid="{00000000-0005-0000-0000-00000A310000}"/>
    <cellStyle name="Migliaia 56 3 3 2 6" xfId="12256" xr:uid="{00000000-0005-0000-0000-00000B310000}"/>
    <cellStyle name="Migliaia 56 3 3 3" xfId="12257" xr:uid="{00000000-0005-0000-0000-00000C310000}"/>
    <cellStyle name="Migliaia 56 3 3 3 2" xfId="12258" xr:uid="{00000000-0005-0000-0000-00000D310000}"/>
    <cellStyle name="Migliaia 56 3 3 3 2 2" xfId="12259" xr:uid="{00000000-0005-0000-0000-00000E310000}"/>
    <cellStyle name="Migliaia 56 3 3 3 3" xfId="12260" xr:uid="{00000000-0005-0000-0000-00000F310000}"/>
    <cellStyle name="Migliaia 56 3 3 4" xfId="12261" xr:uid="{00000000-0005-0000-0000-000010310000}"/>
    <cellStyle name="Migliaia 56 3 3 4 2" xfId="12262" xr:uid="{00000000-0005-0000-0000-000011310000}"/>
    <cellStyle name="Migliaia 56 3 3 5" xfId="12263" xr:uid="{00000000-0005-0000-0000-000012310000}"/>
    <cellStyle name="Migliaia 56 3 3 6" xfId="12264" xr:uid="{00000000-0005-0000-0000-000013310000}"/>
    <cellStyle name="Migliaia 56 3 3 7" xfId="12265" xr:uid="{00000000-0005-0000-0000-000014310000}"/>
    <cellStyle name="Migliaia 56 3 3 8" xfId="12266" xr:uid="{00000000-0005-0000-0000-000015310000}"/>
    <cellStyle name="Migliaia 56 3 4" xfId="12267" xr:uid="{00000000-0005-0000-0000-000016310000}"/>
    <cellStyle name="Migliaia 56 3 4 2" xfId="12268" xr:uid="{00000000-0005-0000-0000-000017310000}"/>
    <cellStyle name="Migliaia 56 3 4 2 2" xfId="12269" xr:uid="{00000000-0005-0000-0000-000018310000}"/>
    <cellStyle name="Migliaia 56 3 4 2 2 2" xfId="12270" xr:uid="{00000000-0005-0000-0000-000019310000}"/>
    <cellStyle name="Migliaia 56 3 4 2 3" xfId="12271" xr:uid="{00000000-0005-0000-0000-00001A310000}"/>
    <cellStyle name="Migliaia 56 3 4 3" xfId="12272" xr:uid="{00000000-0005-0000-0000-00001B310000}"/>
    <cellStyle name="Migliaia 56 3 4 3 2" xfId="12273" xr:uid="{00000000-0005-0000-0000-00001C310000}"/>
    <cellStyle name="Migliaia 56 3 4 4" xfId="12274" xr:uid="{00000000-0005-0000-0000-00001D310000}"/>
    <cellStyle name="Migliaia 56 3 4 5" xfId="12275" xr:uid="{00000000-0005-0000-0000-00001E310000}"/>
    <cellStyle name="Migliaia 56 3 4 6" xfId="12276" xr:uid="{00000000-0005-0000-0000-00001F310000}"/>
    <cellStyle name="Migliaia 56 3 5" xfId="12277" xr:uid="{00000000-0005-0000-0000-000020310000}"/>
    <cellStyle name="Migliaia 56 3 5 2" xfId="12278" xr:uid="{00000000-0005-0000-0000-000021310000}"/>
    <cellStyle name="Migliaia 56 3 5 2 2" xfId="12279" xr:uid="{00000000-0005-0000-0000-000022310000}"/>
    <cellStyle name="Migliaia 56 3 5 3" xfId="12280" xr:uid="{00000000-0005-0000-0000-000023310000}"/>
    <cellStyle name="Migliaia 56 3 6" xfId="12281" xr:uid="{00000000-0005-0000-0000-000024310000}"/>
    <cellStyle name="Migliaia 56 3 6 2" xfId="12282" xr:uid="{00000000-0005-0000-0000-000025310000}"/>
    <cellStyle name="Migliaia 56 3 7" xfId="12283" xr:uid="{00000000-0005-0000-0000-000026310000}"/>
    <cellStyle name="Migliaia 56 3 8" xfId="12284" xr:uid="{00000000-0005-0000-0000-000027310000}"/>
    <cellStyle name="Migliaia 56 3 9" xfId="12285" xr:uid="{00000000-0005-0000-0000-000028310000}"/>
    <cellStyle name="Migliaia 56 4" xfId="12286" xr:uid="{00000000-0005-0000-0000-000029310000}"/>
    <cellStyle name="Migliaia 56 4 10" xfId="18325" xr:uid="{00000000-0005-0000-0000-00002A310000}"/>
    <cellStyle name="Migliaia 56 4 2" xfId="12287" xr:uid="{00000000-0005-0000-0000-00002B310000}"/>
    <cellStyle name="Migliaia 56 4 2 2" xfId="12288" xr:uid="{00000000-0005-0000-0000-00002C310000}"/>
    <cellStyle name="Migliaia 56 4 2 2 2" xfId="12289" xr:uid="{00000000-0005-0000-0000-00002D310000}"/>
    <cellStyle name="Migliaia 56 4 2 2 2 2" xfId="12290" xr:uid="{00000000-0005-0000-0000-00002E310000}"/>
    <cellStyle name="Migliaia 56 4 2 2 2 2 2" xfId="12291" xr:uid="{00000000-0005-0000-0000-00002F310000}"/>
    <cellStyle name="Migliaia 56 4 2 2 2 3" xfId="12292" xr:uid="{00000000-0005-0000-0000-000030310000}"/>
    <cellStyle name="Migliaia 56 4 2 2 3" xfId="12293" xr:uid="{00000000-0005-0000-0000-000031310000}"/>
    <cellStyle name="Migliaia 56 4 2 2 3 2" xfId="12294" xr:uid="{00000000-0005-0000-0000-000032310000}"/>
    <cellStyle name="Migliaia 56 4 2 2 4" xfId="12295" xr:uid="{00000000-0005-0000-0000-000033310000}"/>
    <cellStyle name="Migliaia 56 4 2 2 5" xfId="12296" xr:uid="{00000000-0005-0000-0000-000034310000}"/>
    <cellStyle name="Migliaia 56 4 2 2 6" xfId="12297" xr:uid="{00000000-0005-0000-0000-000035310000}"/>
    <cellStyle name="Migliaia 56 4 2 3" xfId="12298" xr:uid="{00000000-0005-0000-0000-000036310000}"/>
    <cellStyle name="Migliaia 56 4 2 3 2" xfId="12299" xr:uid="{00000000-0005-0000-0000-000037310000}"/>
    <cellStyle name="Migliaia 56 4 2 3 2 2" xfId="12300" xr:uid="{00000000-0005-0000-0000-000038310000}"/>
    <cellStyle name="Migliaia 56 4 2 3 3" xfId="12301" xr:uid="{00000000-0005-0000-0000-000039310000}"/>
    <cellStyle name="Migliaia 56 4 2 4" xfId="12302" xr:uid="{00000000-0005-0000-0000-00003A310000}"/>
    <cellStyle name="Migliaia 56 4 2 4 2" xfId="12303" xr:uid="{00000000-0005-0000-0000-00003B310000}"/>
    <cellStyle name="Migliaia 56 4 2 5" xfId="12304" xr:uid="{00000000-0005-0000-0000-00003C310000}"/>
    <cellStyle name="Migliaia 56 4 2 6" xfId="12305" xr:uid="{00000000-0005-0000-0000-00003D310000}"/>
    <cellStyle name="Migliaia 56 4 2 7" xfId="12306" xr:uid="{00000000-0005-0000-0000-00003E310000}"/>
    <cellStyle name="Migliaia 56 4 3" xfId="12307" xr:uid="{00000000-0005-0000-0000-00003F310000}"/>
    <cellStyle name="Migliaia 56 4 3 2" xfId="12308" xr:uid="{00000000-0005-0000-0000-000040310000}"/>
    <cellStyle name="Migliaia 56 4 3 2 2" xfId="12309" xr:uid="{00000000-0005-0000-0000-000041310000}"/>
    <cellStyle name="Migliaia 56 4 3 2 2 2" xfId="12310" xr:uid="{00000000-0005-0000-0000-000042310000}"/>
    <cellStyle name="Migliaia 56 4 3 2 3" xfId="12311" xr:uid="{00000000-0005-0000-0000-000043310000}"/>
    <cellStyle name="Migliaia 56 4 3 3" xfId="12312" xr:uid="{00000000-0005-0000-0000-000044310000}"/>
    <cellStyle name="Migliaia 56 4 3 3 2" xfId="12313" xr:uid="{00000000-0005-0000-0000-000045310000}"/>
    <cellStyle name="Migliaia 56 4 3 4" xfId="12314" xr:uid="{00000000-0005-0000-0000-000046310000}"/>
    <cellStyle name="Migliaia 56 4 3 5" xfId="12315" xr:uid="{00000000-0005-0000-0000-000047310000}"/>
    <cellStyle name="Migliaia 56 4 3 6" xfId="12316" xr:uid="{00000000-0005-0000-0000-000048310000}"/>
    <cellStyle name="Migliaia 56 4 4" xfId="12317" xr:uid="{00000000-0005-0000-0000-000049310000}"/>
    <cellStyle name="Migliaia 56 4 4 2" xfId="12318" xr:uid="{00000000-0005-0000-0000-00004A310000}"/>
    <cellStyle name="Migliaia 56 4 4 2 2" xfId="12319" xr:uid="{00000000-0005-0000-0000-00004B310000}"/>
    <cellStyle name="Migliaia 56 4 4 3" xfId="12320" xr:uid="{00000000-0005-0000-0000-00004C310000}"/>
    <cellStyle name="Migliaia 56 4 5" xfId="12321" xr:uid="{00000000-0005-0000-0000-00004D310000}"/>
    <cellStyle name="Migliaia 56 4 5 2" xfId="12322" xr:uid="{00000000-0005-0000-0000-00004E310000}"/>
    <cellStyle name="Migliaia 56 4 6" xfId="12323" xr:uid="{00000000-0005-0000-0000-00004F310000}"/>
    <cellStyle name="Migliaia 56 4 7" xfId="12324" xr:uid="{00000000-0005-0000-0000-000050310000}"/>
    <cellStyle name="Migliaia 56 4 8" xfId="12325" xr:uid="{00000000-0005-0000-0000-000051310000}"/>
    <cellStyle name="Migliaia 56 4 9" xfId="12326" xr:uid="{00000000-0005-0000-0000-000052310000}"/>
    <cellStyle name="Migliaia 56 5" xfId="12327" xr:uid="{00000000-0005-0000-0000-000053310000}"/>
    <cellStyle name="Migliaia 56 5 2" xfId="12328" xr:uid="{00000000-0005-0000-0000-000054310000}"/>
    <cellStyle name="Migliaia 56 5 2 2" xfId="12329" xr:uid="{00000000-0005-0000-0000-000055310000}"/>
    <cellStyle name="Migliaia 56 5 2 2 2" xfId="12330" xr:uid="{00000000-0005-0000-0000-000056310000}"/>
    <cellStyle name="Migliaia 56 5 2 3" xfId="12331" xr:uid="{00000000-0005-0000-0000-000057310000}"/>
    <cellStyle name="Migliaia 56 5 3" xfId="12332" xr:uid="{00000000-0005-0000-0000-000058310000}"/>
    <cellStyle name="Migliaia 56 5 3 2" xfId="12333" xr:uid="{00000000-0005-0000-0000-000059310000}"/>
    <cellStyle name="Migliaia 56 5 4" xfId="12334" xr:uid="{00000000-0005-0000-0000-00005A310000}"/>
    <cellStyle name="Migliaia 56 5 5" xfId="12335" xr:uid="{00000000-0005-0000-0000-00005B310000}"/>
    <cellStyle name="Migliaia 56 5 6" xfId="12336" xr:uid="{00000000-0005-0000-0000-00005C310000}"/>
    <cellStyle name="Migliaia 56 5 7" xfId="12337" xr:uid="{00000000-0005-0000-0000-00005D310000}"/>
    <cellStyle name="Migliaia 56 5 8" xfId="18326" xr:uid="{00000000-0005-0000-0000-00005E310000}"/>
    <cellStyle name="Migliaia 56 6" xfId="12338" xr:uid="{00000000-0005-0000-0000-00005F310000}"/>
    <cellStyle name="Migliaia 56 6 2" xfId="12339" xr:uid="{00000000-0005-0000-0000-000060310000}"/>
    <cellStyle name="Migliaia 56 6 2 2" xfId="12340" xr:uid="{00000000-0005-0000-0000-000061310000}"/>
    <cellStyle name="Migliaia 56 6 3" xfId="12341" xr:uid="{00000000-0005-0000-0000-000062310000}"/>
    <cellStyle name="Migliaia 56 6 4" xfId="12342" xr:uid="{00000000-0005-0000-0000-000063310000}"/>
    <cellStyle name="Migliaia 56 6 5" xfId="12343" xr:uid="{00000000-0005-0000-0000-000064310000}"/>
    <cellStyle name="Migliaia 56 7" xfId="12344" xr:uid="{00000000-0005-0000-0000-000065310000}"/>
    <cellStyle name="Migliaia 56 7 2" xfId="12345" xr:uid="{00000000-0005-0000-0000-000066310000}"/>
    <cellStyle name="Migliaia 56 7 2 2" xfId="12346" xr:uid="{00000000-0005-0000-0000-000067310000}"/>
    <cellStyle name="Migliaia 56 7 3" xfId="12347" xr:uid="{00000000-0005-0000-0000-000068310000}"/>
    <cellStyle name="Migliaia 56 7 4" xfId="12348" xr:uid="{00000000-0005-0000-0000-000069310000}"/>
    <cellStyle name="Migliaia 56 7 5" xfId="12349" xr:uid="{00000000-0005-0000-0000-00006A310000}"/>
    <cellStyle name="Migliaia 56 8" xfId="12350" xr:uid="{00000000-0005-0000-0000-00006B310000}"/>
    <cellStyle name="Migliaia 56 8 2" xfId="12351" xr:uid="{00000000-0005-0000-0000-00006C310000}"/>
    <cellStyle name="Migliaia 56 9" xfId="12352" xr:uid="{00000000-0005-0000-0000-00006D310000}"/>
    <cellStyle name="Migliaia 56 9 2" xfId="12353" xr:uid="{00000000-0005-0000-0000-00006E310000}"/>
    <cellStyle name="Migliaia 57" xfId="12354" xr:uid="{00000000-0005-0000-0000-00006F310000}"/>
    <cellStyle name="Migliaia 57 10" xfId="12355" xr:uid="{00000000-0005-0000-0000-000070310000}"/>
    <cellStyle name="Migliaia 57 11" xfId="12356" xr:uid="{00000000-0005-0000-0000-000071310000}"/>
    <cellStyle name="Migliaia 57 12" xfId="12357" xr:uid="{00000000-0005-0000-0000-000072310000}"/>
    <cellStyle name="Migliaia 57 13" xfId="12358" xr:uid="{00000000-0005-0000-0000-000073310000}"/>
    <cellStyle name="Migliaia 57 14" xfId="12359" xr:uid="{00000000-0005-0000-0000-000074310000}"/>
    <cellStyle name="Migliaia 57 15" xfId="12360" xr:uid="{00000000-0005-0000-0000-000075310000}"/>
    <cellStyle name="Migliaia 57 16" xfId="12361" xr:uid="{00000000-0005-0000-0000-000076310000}"/>
    <cellStyle name="Migliaia 57 17" xfId="18327" xr:uid="{00000000-0005-0000-0000-000077310000}"/>
    <cellStyle name="Migliaia 57 2" xfId="12362" xr:uid="{00000000-0005-0000-0000-000078310000}"/>
    <cellStyle name="Migliaia 57 2 10" xfId="12363" xr:uid="{00000000-0005-0000-0000-000079310000}"/>
    <cellStyle name="Migliaia 57 2 11" xfId="12364" xr:uid="{00000000-0005-0000-0000-00007A310000}"/>
    <cellStyle name="Migliaia 57 2 12" xfId="18328" xr:uid="{00000000-0005-0000-0000-00007B310000}"/>
    <cellStyle name="Migliaia 57 2 2" xfId="12365" xr:uid="{00000000-0005-0000-0000-00007C310000}"/>
    <cellStyle name="Migliaia 57 2 2 10" xfId="12366" xr:uid="{00000000-0005-0000-0000-00007D310000}"/>
    <cellStyle name="Migliaia 57 2 2 2" xfId="12367" xr:uid="{00000000-0005-0000-0000-00007E310000}"/>
    <cellStyle name="Migliaia 57 2 2 2 2" xfId="12368" xr:uid="{00000000-0005-0000-0000-00007F310000}"/>
    <cellStyle name="Migliaia 57 2 2 2 2 2" xfId="12369" xr:uid="{00000000-0005-0000-0000-000080310000}"/>
    <cellStyle name="Migliaia 57 2 2 2 3" xfId="12370" xr:uid="{00000000-0005-0000-0000-000081310000}"/>
    <cellStyle name="Migliaia 57 2 2 3" xfId="12371" xr:uid="{00000000-0005-0000-0000-000082310000}"/>
    <cellStyle name="Migliaia 57 2 2 3 2" xfId="12372" xr:uid="{00000000-0005-0000-0000-000083310000}"/>
    <cellStyle name="Migliaia 57 2 2 4" xfId="12373" xr:uid="{00000000-0005-0000-0000-000084310000}"/>
    <cellStyle name="Migliaia 57 2 2 5" xfId="12374" xr:uid="{00000000-0005-0000-0000-000085310000}"/>
    <cellStyle name="Migliaia 57 2 2 6" xfId="12375" xr:uid="{00000000-0005-0000-0000-000086310000}"/>
    <cellStyle name="Migliaia 57 2 2 7" xfId="12376" xr:uid="{00000000-0005-0000-0000-000087310000}"/>
    <cellStyle name="Migliaia 57 2 2 8" xfId="12377" xr:uid="{00000000-0005-0000-0000-000088310000}"/>
    <cellStyle name="Migliaia 57 2 2 9" xfId="12378" xr:uid="{00000000-0005-0000-0000-000089310000}"/>
    <cellStyle name="Migliaia 57 2 3" xfId="12379" xr:uid="{00000000-0005-0000-0000-00008A310000}"/>
    <cellStyle name="Migliaia 57 2 3 2" xfId="12380" xr:uid="{00000000-0005-0000-0000-00008B310000}"/>
    <cellStyle name="Migliaia 57 2 3 2 2" xfId="12381" xr:uid="{00000000-0005-0000-0000-00008C310000}"/>
    <cellStyle name="Migliaia 57 2 3 3" xfId="12382" xr:uid="{00000000-0005-0000-0000-00008D310000}"/>
    <cellStyle name="Migliaia 57 2 3 4" xfId="12383" xr:uid="{00000000-0005-0000-0000-00008E310000}"/>
    <cellStyle name="Migliaia 57 2 4" xfId="12384" xr:uid="{00000000-0005-0000-0000-00008F310000}"/>
    <cellStyle name="Migliaia 57 2 4 2" xfId="12385" xr:uid="{00000000-0005-0000-0000-000090310000}"/>
    <cellStyle name="Migliaia 57 2 5" xfId="12386" xr:uid="{00000000-0005-0000-0000-000091310000}"/>
    <cellStyle name="Migliaia 57 2 6" xfId="12387" xr:uid="{00000000-0005-0000-0000-000092310000}"/>
    <cellStyle name="Migliaia 57 2 7" xfId="12388" xr:uid="{00000000-0005-0000-0000-000093310000}"/>
    <cellStyle name="Migliaia 57 2 8" xfId="12389" xr:uid="{00000000-0005-0000-0000-000094310000}"/>
    <cellStyle name="Migliaia 57 2 9" xfId="12390" xr:uid="{00000000-0005-0000-0000-000095310000}"/>
    <cellStyle name="Migliaia 57 3" xfId="12391" xr:uid="{00000000-0005-0000-0000-000096310000}"/>
    <cellStyle name="Migliaia 57 3 10" xfId="12392" xr:uid="{00000000-0005-0000-0000-000097310000}"/>
    <cellStyle name="Migliaia 57 3 11" xfId="12393" xr:uid="{00000000-0005-0000-0000-000098310000}"/>
    <cellStyle name="Migliaia 57 3 12" xfId="12394" xr:uid="{00000000-0005-0000-0000-000099310000}"/>
    <cellStyle name="Migliaia 57 3 13" xfId="12395" xr:uid="{00000000-0005-0000-0000-00009A310000}"/>
    <cellStyle name="Migliaia 57 3 14" xfId="18329" xr:uid="{00000000-0005-0000-0000-00009B310000}"/>
    <cellStyle name="Migliaia 57 3 2" xfId="12396" xr:uid="{00000000-0005-0000-0000-00009C310000}"/>
    <cellStyle name="Migliaia 57 3 2 10" xfId="12397" xr:uid="{00000000-0005-0000-0000-00009D310000}"/>
    <cellStyle name="Migliaia 57 3 2 11" xfId="18330" xr:uid="{00000000-0005-0000-0000-00009E310000}"/>
    <cellStyle name="Migliaia 57 3 2 2" xfId="12398" xr:uid="{00000000-0005-0000-0000-00009F310000}"/>
    <cellStyle name="Migliaia 57 3 2 2 2" xfId="12399" xr:uid="{00000000-0005-0000-0000-0000A0310000}"/>
    <cellStyle name="Migliaia 57 3 2 2 2 2" xfId="12400" xr:uid="{00000000-0005-0000-0000-0000A1310000}"/>
    <cellStyle name="Migliaia 57 3 2 2 3" xfId="12401" xr:uid="{00000000-0005-0000-0000-0000A2310000}"/>
    <cellStyle name="Migliaia 57 3 2 2 4" xfId="12402" xr:uid="{00000000-0005-0000-0000-0000A3310000}"/>
    <cellStyle name="Migliaia 57 3 2 3" xfId="12403" xr:uid="{00000000-0005-0000-0000-0000A4310000}"/>
    <cellStyle name="Migliaia 57 3 2 3 2" xfId="12404" xr:uid="{00000000-0005-0000-0000-0000A5310000}"/>
    <cellStyle name="Migliaia 57 3 2 4" xfId="12405" xr:uid="{00000000-0005-0000-0000-0000A6310000}"/>
    <cellStyle name="Migliaia 57 3 2 5" xfId="12406" xr:uid="{00000000-0005-0000-0000-0000A7310000}"/>
    <cellStyle name="Migliaia 57 3 2 6" xfId="12407" xr:uid="{00000000-0005-0000-0000-0000A8310000}"/>
    <cellStyle name="Migliaia 57 3 2 7" xfId="12408" xr:uid="{00000000-0005-0000-0000-0000A9310000}"/>
    <cellStyle name="Migliaia 57 3 2 8" xfId="12409" xr:uid="{00000000-0005-0000-0000-0000AA310000}"/>
    <cellStyle name="Migliaia 57 3 2 9" xfId="12410" xr:uid="{00000000-0005-0000-0000-0000AB310000}"/>
    <cellStyle name="Migliaia 57 3 3" xfId="12411" xr:uid="{00000000-0005-0000-0000-0000AC310000}"/>
    <cellStyle name="Migliaia 57 3 3 2" xfId="12412" xr:uid="{00000000-0005-0000-0000-0000AD310000}"/>
    <cellStyle name="Migliaia 57 3 3 2 2" xfId="12413" xr:uid="{00000000-0005-0000-0000-0000AE310000}"/>
    <cellStyle name="Migliaia 57 3 3 2 2 2" xfId="12414" xr:uid="{00000000-0005-0000-0000-0000AF310000}"/>
    <cellStyle name="Migliaia 57 3 3 2 2 2 2" xfId="12415" xr:uid="{00000000-0005-0000-0000-0000B0310000}"/>
    <cellStyle name="Migliaia 57 3 3 2 2 3" xfId="12416" xr:uid="{00000000-0005-0000-0000-0000B1310000}"/>
    <cellStyle name="Migliaia 57 3 3 2 3" xfId="12417" xr:uid="{00000000-0005-0000-0000-0000B2310000}"/>
    <cellStyle name="Migliaia 57 3 3 2 3 2" xfId="12418" xr:uid="{00000000-0005-0000-0000-0000B3310000}"/>
    <cellStyle name="Migliaia 57 3 3 2 4" xfId="12419" xr:uid="{00000000-0005-0000-0000-0000B4310000}"/>
    <cellStyle name="Migliaia 57 3 3 2 5" xfId="12420" xr:uid="{00000000-0005-0000-0000-0000B5310000}"/>
    <cellStyle name="Migliaia 57 3 3 2 6" xfId="12421" xr:uid="{00000000-0005-0000-0000-0000B6310000}"/>
    <cellStyle name="Migliaia 57 3 3 3" xfId="12422" xr:uid="{00000000-0005-0000-0000-0000B7310000}"/>
    <cellStyle name="Migliaia 57 3 3 3 2" xfId="12423" xr:uid="{00000000-0005-0000-0000-0000B8310000}"/>
    <cellStyle name="Migliaia 57 3 3 3 2 2" xfId="12424" xr:uid="{00000000-0005-0000-0000-0000B9310000}"/>
    <cellStyle name="Migliaia 57 3 3 3 3" xfId="12425" xr:uid="{00000000-0005-0000-0000-0000BA310000}"/>
    <cellStyle name="Migliaia 57 3 3 4" xfId="12426" xr:uid="{00000000-0005-0000-0000-0000BB310000}"/>
    <cellStyle name="Migliaia 57 3 3 4 2" xfId="12427" xr:uid="{00000000-0005-0000-0000-0000BC310000}"/>
    <cellStyle name="Migliaia 57 3 3 5" xfId="12428" xr:uid="{00000000-0005-0000-0000-0000BD310000}"/>
    <cellStyle name="Migliaia 57 3 3 6" xfId="12429" xr:uid="{00000000-0005-0000-0000-0000BE310000}"/>
    <cellStyle name="Migliaia 57 3 3 7" xfId="12430" xr:uid="{00000000-0005-0000-0000-0000BF310000}"/>
    <cellStyle name="Migliaia 57 3 3 8" xfId="12431" xr:uid="{00000000-0005-0000-0000-0000C0310000}"/>
    <cellStyle name="Migliaia 57 3 4" xfId="12432" xr:uid="{00000000-0005-0000-0000-0000C1310000}"/>
    <cellStyle name="Migliaia 57 3 4 2" xfId="12433" xr:uid="{00000000-0005-0000-0000-0000C2310000}"/>
    <cellStyle name="Migliaia 57 3 4 2 2" xfId="12434" xr:uid="{00000000-0005-0000-0000-0000C3310000}"/>
    <cellStyle name="Migliaia 57 3 4 2 2 2" xfId="12435" xr:uid="{00000000-0005-0000-0000-0000C4310000}"/>
    <cellStyle name="Migliaia 57 3 4 2 3" xfId="12436" xr:uid="{00000000-0005-0000-0000-0000C5310000}"/>
    <cellStyle name="Migliaia 57 3 4 3" xfId="12437" xr:uid="{00000000-0005-0000-0000-0000C6310000}"/>
    <cellStyle name="Migliaia 57 3 4 3 2" xfId="12438" xr:uid="{00000000-0005-0000-0000-0000C7310000}"/>
    <cellStyle name="Migliaia 57 3 4 4" xfId="12439" xr:uid="{00000000-0005-0000-0000-0000C8310000}"/>
    <cellStyle name="Migliaia 57 3 4 5" xfId="12440" xr:uid="{00000000-0005-0000-0000-0000C9310000}"/>
    <cellStyle name="Migliaia 57 3 4 6" xfId="12441" xr:uid="{00000000-0005-0000-0000-0000CA310000}"/>
    <cellStyle name="Migliaia 57 3 5" xfId="12442" xr:uid="{00000000-0005-0000-0000-0000CB310000}"/>
    <cellStyle name="Migliaia 57 3 5 2" xfId="12443" xr:uid="{00000000-0005-0000-0000-0000CC310000}"/>
    <cellStyle name="Migliaia 57 3 5 2 2" xfId="12444" xr:uid="{00000000-0005-0000-0000-0000CD310000}"/>
    <cellStyle name="Migliaia 57 3 5 3" xfId="12445" xr:uid="{00000000-0005-0000-0000-0000CE310000}"/>
    <cellStyle name="Migliaia 57 3 6" xfId="12446" xr:uid="{00000000-0005-0000-0000-0000CF310000}"/>
    <cellStyle name="Migliaia 57 3 6 2" xfId="12447" xr:uid="{00000000-0005-0000-0000-0000D0310000}"/>
    <cellStyle name="Migliaia 57 3 7" xfId="12448" xr:uid="{00000000-0005-0000-0000-0000D1310000}"/>
    <cellStyle name="Migliaia 57 3 8" xfId="12449" xr:uid="{00000000-0005-0000-0000-0000D2310000}"/>
    <cellStyle name="Migliaia 57 3 9" xfId="12450" xr:uid="{00000000-0005-0000-0000-0000D3310000}"/>
    <cellStyle name="Migliaia 57 4" xfId="12451" xr:uid="{00000000-0005-0000-0000-0000D4310000}"/>
    <cellStyle name="Migliaia 57 4 10" xfId="18331" xr:uid="{00000000-0005-0000-0000-0000D5310000}"/>
    <cellStyle name="Migliaia 57 4 2" xfId="12452" xr:uid="{00000000-0005-0000-0000-0000D6310000}"/>
    <cellStyle name="Migliaia 57 4 2 2" xfId="12453" xr:uid="{00000000-0005-0000-0000-0000D7310000}"/>
    <cellStyle name="Migliaia 57 4 2 2 2" xfId="12454" xr:uid="{00000000-0005-0000-0000-0000D8310000}"/>
    <cellStyle name="Migliaia 57 4 2 2 2 2" xfId="12455" xr:uid="{00000000-0005-0000-0000-0000D9310000}"/>
    <cellStyle name="Migliaia 57 4 2 2 2 2 2" xfId="12456" xr:uid="{00000000-0005-0000-0000-0000DA310000}"/>
    <cellStyle name="Migliaia 57 4 2 2 2 3" xfId="12457" xr:uid="{00000000-0005-0000-0000-0000DB310000}"/>
    <cellStyle name="Migliaia 57 4 2 2 3" xfId="12458" xr:uid="{00000000-0005-0000-0000-0000DC310000}"/>
    <cellStyle name="Migliaia 57 4 2 2 3 2" xfId="12459" xr:uid="{00000000-0005-0000-0000-0000DD310000}"/>
    <cellStyle name="Migliaia 57 4 2 2 4" xfId="12460" xr:uid="{00000000-0005-0000-0000-0000DE310000}"/>
    <cellStyle name="Migliaia 57 4 2 2 5" xfId="12461" xr:uid="{00000000-0005-0000-0000-0000DF310000}"/>
    <cellStyle name="Migliaia 57 4 2 2 6" xfId="12462" xr:uid="{00000000-0005-0000-0000-0000E0310000}"/>
    <cellStyle name="Migliaia 57 4 2 3" xfId="12463" xr:uid="{00000000-0005-0000-0000-0000E1310000}"/>
    <cellStyle name="Migliaia 57 4 2 3 2" xfId="12464" xr:uid="{00000000-0005-0000-0000-0000E2310000}"/>
    <cellStyle name="Migliaia 57 4 2 3 2 2" xfId="12465" xr:uid="{00000000-0005-0000-0000-0000E3310000}"/>
    <cellStyle name="Migliaia 57 4 2 3 3" xfId="12466" xr:uid="{00000000-0005-0000-0000-0000E4310000}"/>
    <cellStyle name="Migliaia 57 4 2 4" xfId="12467" xr:uid="{00000000-0005-0000-0000-0000E5310000}"/>
    <cellStyle name="Migliaia 57 4 2 4 2" xfId="12468" xr:uid="{00000000-0005-0000-0000-0000E6310000}"/>
    <cellStyle name="Migliaia 57 4 2 5" xfId="12469" xr:uid="{00000000-0005-0000-0000-0000E7310000}"/>
    <cellStyle name="Migliaia 57 4 2 6" xfId="12470" xr:uid="{00000000-0005-0000-0000-0000E8310000}"/>
    <cellStyle name="Migliaia 57 4 2 7" xfId="12471" xr:uid="{00000000-0005-0000-0000-0000E9310000}"/>
    <cellStyle name="Migliaia 57 4 3" xfId="12472" xr:uid="{00000000-0005-0000-0000-0000EA310000}"/>
    <cellStyle name="Migliaia 57 4 3 2" xfId="12473" xr:uid="{00000000-0005-0000-0000-0000EB310000}"/>
    <cellStyle name="Migliaia 57 4 3 2 2" xfId="12474" xr:uid="{00000000-0005-0000-0000-0000EC310000}"/>
    <cellStyle name="Migliaia 57 4 3 2 2 2" xfId="12475" xr:uid="{00000000-0005-0000-0000-0000ED310000}"/>
    <cellStyle name="Migliaia 57 4 3 2 3" xfId="12476" xr:uid="{00000000-0005-0000-0000-0000EE310000}"/>
    <cellStyle name="Migliaia 57 4 3 3" xfId="12477" xr:uid="{00000000-0005-0000-0000-0000EF310000}"/>
    <cellStyle name="Migliaia 57 4 3 3 2" xfId="12478" xr:uid="{00000000-0005-0000-0000-0000F0310000}"/>
    <cellStyle name="Migliaia 57 4 3 4" xfId="12479" xr:uid="{00000000-0005-0000-0000-0000F1310000}"/>
    <cellStyle name="Migliaia 57 4 3 5" xfId="12480" xr:uid="{00000000-0005-0000-0000-0000F2310000}"/>
    <cellStyle name="Migliaia 57 4 3 6" xfId="12481" xr:uid="{00000000-0005-0000-0000-0000F3310000}"/>
    <cellStyle name="Migliaia 57 4 4" xfId="12482" xr:uid="{00000000-0005-0000-0000-0000F4310000}"/>
    <cellStyle name="Migliaia 57 4 4 2" xfId="12483" xr:uid="{00000000-0005-0000-0000-0000F5310000}"/>
    <cellStyle name="Migliaia 57 4 4 2 2" xfId="12484" xr:uid="{00000000-0005-0000-0000-0000F6310000}"/>
    <cellStyle name="Migliaia 57 4 4 3" xfId="12485" xr:uid="{00000000-0005-0000-0000-0000F7310000}"/>
    <cellStyle name="Migliaia 57 4 5" xfId="12486" xr:uid="{00000000-0005-0000-0000-0000F8310000}"/>
    <cellStyle name="Migliaia 57 4 5 2" xfId="12487" xr:uid="{00000000-0005-0000-0000-0000F9310000}"/>
    <cellStyle name="Migliaia 57 4 6" xfId="12488" xr:uid="{00000000-0005-0000-0000-0000FA310000}"/>
    <cellStyle name="Migliaia 57 4 7" xfId="12489" xr:uid="{00000000-0005-0000-0000-0000FB310000}"/>
    <cellStyle name="Migliaia 57 4 8" xfId="12490" xr:uid="{00000000-0005-0000-0000-0000FC310000}"/>
    <cellStyle name="Migliaia 57 4 9" xfId="12491" xr:uid="{00000000-0005-0000-0000-0000FD310000}"/>
    <cellStyle name="Migliaia 57 5" xfId="12492" xr:uid="{00000000-0005-0000-0000-0000FE310000}"/>
    <cellStyle name="Migliaia 57 5 2" xfId="12493" xr:uid="{00000000-0005-0000-0000-0000FF310000}"/>
    <cellStyle name="Migliaia 57 5 2 2" xfId="12494" xr:uid="{00000000-0005-0000-0000-000000320000}"/>
    <cellStyle name="Migliaia 57 5 2 2 2" xfId="12495" xr:uid="{00000000-0005-0000-0000-000001320000}"/>
    <cellStyle name="Migliaia 57 5 2 3" xfId="12496" xr:uid="{00000000-0005-0000-0000-000002320000}"/>
    <cellStyle name="Migliaia 57 5 3" xfId="12497" xr:uid="{00000000-0005-0000-0000-000003320000}"/>
    <cellStyle name="Migliaia 57 5 3 2" xfId="12498" xr:uid="{00000000-0005-0000-0000-000004320000}"/>
    <cellStyle name="Migliaia 57 5 4" xfId="12499" xr:uid="{00000000-0005-0000-0000-000005320000}"/>
    <cellStyle name="Migliaia 57 5 5" xfId="12500" xr:uid="{00000000-0005-0000-0000-000006320000}"/>
    <cellStyle name="Migliaia 57 5 6" xfId="12501" xr:uid="{00000000-0005-0000-0000-000007320000}"/>
    <cellStyle name="Migliaia 57 5 7" xfId="12502" xr:uid="{00000000-0005-0000-0000-000008320000}"/>
    <cellStyle name="Migliaia 57 5 8" xfId="18332" xr:uid="{00000000-0005-0000-0000-000009320000}"/>
    <cellStyle name="Migliaia 57 6" xfId="12503" xr:uid="{00000000-0005-0000-0000-00000A320000}"/>
    <cellStyle name="Migliaia 57 6 2" xfId="12504" xr:uid="{00000000-0005-0000-0000-00000B320000}"/>
    <cellStyle name="Migliaia 57 6 2 2" xfId="12505" xr:uid="{00000000-0005-0000-0000-00000C320000}"/>
    <cellStyle name="Migliaia 57 6 3" xfId="12506" xr:uid="{00000000-0005-0000-0000-00000D320000}"/>
    <cellStyle name="Migliaia 57 6 4" xfId="12507" xr:uid="{00000000-0005-0000-0000-00000E320000}"/>
    <cellStyle name="Migliaia 57 6 5" xfId="12508" xr:uid="{00000000-0005-0000-0000-00000F320000}"/>
    <cellStyle name="Migliaia 57 7" xfId="12509" xr:uid="{00000000-0005-0000-0000-000010320000}"/>
    <cellStyle name="Migliaia 57 7 2" xfId="12510" xr:uid="{00000000-0005-0000-0000-000011320000}"/>
    <cellStyle name="Migliaia 57 7 2 2" xfId="12511" xr:uid="{00000000-0005-0000-0000-000012320000}"/>
    <cellStyle name="Migliaia 57 7 3" xfId="12512" xr:uid="{00000000-0005-0000-0000-000013320000}"/>
    <cellStyle name="Migliaia 57 7 4" xfId="12513" xr:uid="{00000000-0005-0000-0000-000014320000}"/>
    <cellStyle name="Migliaia 57 7 5" xfId="12514" xr:uid="{00000000-0005-0000-0000-000015320000}"/>
    <cellStyle name="Migliaia 57 8" xfId="12515" xr:uid="{00000000-0005-0000-0000-000016320000}"/>
    <cellStyle name="Migliaia 57 8 2" xfId="12516" xr:uid="{00000000-0005-0000-0000-000017320000}"/>
    <cellStyle name="Migliaia 57 9" xfId="12517" xr:uid="{00000000-0005-0000-0000-000018320000}"/>
    <cellStyle name="Migliaia 57 9 2" xfId="12518" xr:uid="{00000000-0005-0000-0000-000019320000}"/>
    <cellStyle name="Migliaia 58" xfId="12519" xr:uid="{00000000-0005-0000-0000-00001A320000}"/>
    <cellStyle name="Migliaia 58 10" xfId="12520" xr:uid="{00000000-0005-0000-0000-00001B320000}"/>
    <cellStyle name="Migliaia 58 11" xfId="12521" xr:uid="{00000000-0005-0000-0000-00001C320000}"/>
    <cellStyle name="Migliaia 58 12" xfId="12522" xr:uid="{00000000-0005-0000-0000-00001D320000}"/>
    <cellStyle name="Migliaia 58 13" xfId="12523" xr:uid="{00000000-0005-0000-0000-00001E320000}"/>
    <cellStyle name="Migliaia 58 14" xfId="12524" xr:uid="{00000000-0005-0000-0000-00001F320000}"/>
    <cellStyle name="Migliaia 58 15" xfId="12525" xr:uid="{00000000-0005-0000-0000-000020320000}"/>
    <cellStyle name="Migliaia 58 16" xfId="12526" xr:uid="{00000000-0005-0000-0000-000021320000}"/>
    <cellStyle name="Migliaia 58 17" xfId="18333" xr:uid="{00000000-0005-0000-0000-000022320000}"/>
    <cellStyle name="Migliaia 58 2" xfId="12527" xr:uid="{00000000-0005-0000-0000-000023320000}"/>
    <cellStyle name="Migliaia 58 2 10" xfId="12528" xr:uid="{00000000-0005-0000-0000-000024320000}"/>
    <cellStyle name="Migliaia 58 2 11" xfId="12529" xr:uid="{00000000-0005-0000-0000-000025320000}"/>
    <cellStyle name="Migliaia 58 2 12" xfId="18334" xr:uid="{00000000-0005-0000-0000-000026320000}"/>
    <cellStyle name="Migliaia 58 2 2" xfId="12530" xr:uid="{00000000-0005-0000-0000-000027320000}"/>
    <cellStyle name="Migliaia 58 2 2 10" xfId="12531" xr:uid="{00000000-0005-0000-0000-000028320000}"/>
    <cellStyle name="Migliaia 58 2 2 2" xfId="12532" xr:uid="{00000000-0005-0000-0000-000029320000}"/>
    <cellStyle name="Migliaia 58 2 2 2 2" xfId="12533" xr:uid="{00000000-0005-0000-0000-00002A320000}"/>
    <cellStyle name="Migliaia 58 2 2 2 2 2" xfId="12534" xr:uid="{00000000-0005-0000-0000-00002B320000}"/>
    <cellStyle name="Migliaia 58 2 2 2 3" xfId="12535" xr:uid="{00000000-0005-0000-0000-00002C320000}"/>
    <cellStyle name="Migliaia 58 2 2 3" xfId="12536" xr:uid="{00000000-0005-0000-0000-00002D320000}"/>
    <cellStyle name="Migliaia 58 2 2 3 2" xfId="12537" xr:uid="{00000000-0005-0000-0000-00002E320000}"/>
    <cellStyle name="Migliaia 58 2 2 4" xfId="12538" xr:uid="{00000000-0005-0000-0000-00002F320000}"/>
    <cellStyle name="Migliaia 58 2 2 5" xfId="12539" xr:uid="{00000000-0005-0000-0000-000030320000}"/>
    <cellStyle name="Migliaia 58 2 2 6" xfId="12540" xr:uid="{00000000-0005-0000-0000-000031320000}"/>
    <cellStyle name="Migliaia 58 2 2 7" xfId="12541" xr:uid="{00000000-0005-0000-0000-000032320000}"/>
    <cellStyle name="Migliaia 58 2 2 8" xfId="12542" xr:uid="{00000000-0005-0000-0000-000033320000}"/>
    <cellStyle name="Migliaia 58 2 2 9" xfId="12543" xr:uid="{00000000-0005-0000-0000-000034320000}"/>
    <cellStyle name="Migliaia 58 2 3" xfId="12544" xr:uid="{00000000-0005-0000-0000-000035320000}"/>
    <cellStyle name="Migliaia 58 2 3 2" xfId="12545" xr:uid="{00000000-0005-0000-0000-000036320000}"/>
    <cellStyle name="Migliaia 58 2 3 2 2" xfId="12546" xr:uid="{00000000-0005-0000-0000-000037320000}"/>
    <cellStyle name="Migliaia 58 2 3 3" xfId="12547" xr:uid="{00000000-0005-0000-0000-000038320000}"/>
    <cellStyle name="Migliaia 58 2 3 4" xfId="12548" xr:uid="{00000000-0005-0000-0000-000039320000}"/>
    <cellStyle name="Migliaia 58 2 4" xfId="12549" xr:uid="{00000000-0005-0000-0000-00003A320000}"/>
    <cellStyle name="Migliaia 58 2 4 2" xfId="12550" xr:uid="{00000000-0005-0000-0000-00003B320000}"/>
    <cellStyle name="Migliaia 58 2 5" xfId="12551" xr:uid="{00000000-0005-0000-0000-00003C320000}"/>
    <cellStyle name="Migliaia 58 2 6" xfId="12552" xr:uid="{00000000-0005-0000-0000-00003D320000}"/>
    <cellStyle name="Migliaia 58 2 7" xfId="12553" xr:uid="{00000000-0005-0000-0000-00003E320000}"/>
    <cellStyle name="Migliaia 58 2 8" xfId="12554" xr:uid="{00000000-0005-0000-0000-00003F320000}"/>
    <cellStyle name="Migliaia 58 2 9" xfId="12555" xr:uid="{00000000-0005-0000-0000-000040320000}"/>
    <cellStyle name="Migliaia 58 3" xfId="12556" xr:uid="{00000000-0005-0000-0000-000041320000}"/>
    <cellStyle name="Migliaia 58 3 10" xfId="12557" xr:uid="{00000000-0005-0000-0000-000042320000}"/>
    <cellStyle name="Migliaia 58 3 11" xfId="12558" xr:uid="{00000000-0005-0000-0000-000043320000}"/>
    <cellStyle name="Migliaia 58 3 12" xfId="12559" xr:uid="{00000000-0005-0000-0000-000044320000}"/>
    <cellStyle name="Migliaia 58 3 13" xfId="12560" xr:uid="{00000000-0005-0000-0000-000045320000}"/>
    <cellStyle name="Migliaia 58 3 14" xfId="18335" xr:uid="{00000000-0005-0000-0000-000046320000}"/>
    <cellStyle name="Migliaia 58 3 2" xfId="12561" xr:uid="{00000000-0005-0000-0000-000047320000}"/>
    <cellStyle name="Migliaia 58 3 2 10" xfId="12562" xr:uid="{00000000-0005-0000-0000-000048320000}"/>
    <cellStyle name="Migliaia 58 3 2 11" xfId="18336" xr:uid="{00000000-0005-0000-0000-000049320000}"/>
    <cellStyle name="Migliaia 58 3 2 2" xfId="12563" xr:uid="{00000000-0005-0000-0000-00004A320000}"/>
    <cellStyle name="Migliaia 58 3 2 2 2" xfId="12564" xr:uid="{00000000-0005-0000-0000-00004B320000}"/>
    <cellStyle name="Migliaia 58 3 2 2 2 2" xfId="12565" xr:uid="{00000000-0005-0000-0000-00004C320000}"/>
    <cellStyle name="Migliaia 58 3 2 2 3" xfId="12566" xr:uid="{00000000-0005-0000-0000-00004D320000}"/>
    <cellStyle name="Migliaia 58 3 2 2 4" xfId="12567" xr:uid="{00000000-0005-0000-0000-00004E320000}"/>
    <cellStyle name="Migliaia 58 3 2 3" xfId="12568" xr:uid="{00000000-0005-0000-0000-00004F320000}"/>
    <cellStyle name="Migliaia 58 3 2 3 2" xfId="12569" xr:uid="{00000000-0005-0000-0000-000050320000}"/>
    <cellStyle name="Migliaia 58 3 2 4" xfId="12570" xr:uid="{00000000-0005-0000-0000-000051320000}"/>
    <cellStyle name="Migliaia 58 3 2 5" xfId="12571" xr:uid="{00000000-0005-0000-0000-000052320000}"/>
    <cellStyle name="Migliaia 58 3 2 6" xfId="12572" xr:uid="{00000000-0005-0000-0000-000053320000}"/>
    <cellStyle name="Migliaia 58 3 2 7" xfId="12573" xr:uid="{00000000-0005-0000-0000-000054320000}"/>
    <cellStyle name="Migliaia 58 3 2 8" xfId="12574" xr:uid="{00000000-0005-0000-0000-000055320000}"/>
    <cellStyle name="Migliaia 58 3 2 9" xfId="12575" xr:uid="{00000000-0005-0000-0000-000056320000}"/>
    <cellStyle name="Migliaia 58 3 3" xfId="12576" xr:uid="{00000000-0005-0000-0000-000057320000}"/>
    <cellStyle name="Migliaia 58 3 3 2" xfId="12577" xr:uid="{00000000-0005-0000-0000-000058320000}"/>
    <cellStyle name="Migliaia 58 3 3 2 2" xfId="12578" xr:uid="{00000000-0005-0000-0000-000059320000}"/>
    <cellStyle name="Migliaia 58 3 3 2 2 2" xfId="12579" xr:uid="{00000000-0005-0000-0000-00005A320000}"/>
    <cellStyle name="Migliaia 58 3 3 2 2 2 2" xfId="12580" xr:uid="{00000000-0005-0000-0000-00005B320000}"/>
    <cellStyle name="Migliaia 58 3 3 2 2 3" xfId="12581" xr:uid="{00000000-0005-0000-0000-00005C320000}"/>
    <cellStyle name="Migliaia 58 3 3 2 3" xfId="12582" xr:uid="{00000000-0005-0000-0000-00005D320000}"/>
    <cellStyle name="Migliaia 58 3 3 2 3 2" xfId="12583" xr:uid="{00000000-0005-0000-0000-00005E320000}"/>
    <cellStyle name="Migliaia 58 3 3 2 4" xfId="12584" xr:uid="{00000000-0005-0000-0000-00005F320000}"/>
    <cellStyle name="Migliaia 58 3 3 2 5" xfId="12585" xr:uid="{00000000-0005-0000-0000-000060320000}"/>
    <cellStyle name="Migliaia 58 3 3 2 6" xfId="12586" xr:uid="{00000000-0005-0000-0000-000061320000}"/>
    <cellStyle name="Migliaia 58 3 3 3" xfId="12587" xr:uid="{00000000-0005-0000-0000-000062320000}"/>
    <cellStyle name="Migliaia 58 3 3 3 2" xfId="12588" xr:uid="{00000000-0005-0000-0000-000063320000}"/>
    <cellStyle name="Migliaia 58 3 3 3 2 2" xfId="12589" xr:uid="{00000000-0005-0000-0000-000064320000}"/>
    <cellStyle name="Migliaia 58 3 3 3 3" xfId="12590" xr:uid="{00000000-0005-0000-0000-000065320000}"/>
    <cellStyle name="Migliaia 58 3 3 4" xfId="12591" xr:uid="{00000000-0005-0000-0000-000066320000}"/>
    <cellStyle name="Migliaia 58 3 3 4 2" xfId="12592" xr:uid="{00000000-0005-0000-0000-000067320000}"/>
    <cellStyle name="Migliaia 58 3 3 5" xfId="12593" xr:uid="{00000000-0005-0000-0000-000068320000}"/>
    <cellStyle name="Migliaia 58 3 3 6" xfId="12594" xr:uid="{00000000-0005-0000-0000-000069320000}"/>
    <cellStyle name="Migliaia 58 3 3 7" xfId="12595" xr:uid="{00000000-0005-0000-0000-00006A320000}"/>
    <cellStyle name="Migliaia 58 3 3 8" xfId="12596" xr:uid="{00000000-0005-0000-0000-00006B320000}"/>
    <cellStyle name="Migliaia 58 3 4" xfId="12597" xr:uid="{00000000-0005-0000-0000-00006C320000}"/>
    <cellStyle name="Migliaia 58 3 4 2" xfId="12598" xr:uid="{00000000-0005-0000-0000-00006D320000}"/>
    <cellStyle name="Migliaia 58 3 4 2 2" xfId="12599" xr:uid="{00000000-0005-0000-0000-00006E320000}"/>
    <cellStyle name="Migliaia 58 3 4 2 2 2" xfId="12600" xr:uid="{00000000-0005-0000-0000-00006F320000}"/>
    <cellStyle name="Migliaia 58 3 4 2 3" xfId="12601" xr:uid="{00000000-0005-0000-0000-000070320000}"/>
    <cellStyle name="Migliaia 58 3 4 3" xfId="12602" xr:uid="{00000000-0005-0000-0000-000071320000}"/>
    <cellStyle name="Migliaia 58 3 4 3 2" xfId="12603" xr:uid="{00000000-0005-0000-0000-000072320000}"/>
    <cellStyle name="Migliaia 58 3 4 4" xfId="12604" xr:uid="{00000000-0005-0000-0000-000073320000}"/>
    <cellStyle name="Migliaia 58 3 4 5" xfId="12605" xr:uid="{00000000-0005-0000-0000-000074320000}"/>
    <cellStyle name="Migliaia 58 3 4 6" xfId="12606" xr:uid="{00000000-0005-0000-0000-000075320000}"/>
    <cellStyle name="Migliaia 58 3 5" xfId="12607" xr:uid="{00000000-0005-0000-0000-000076320000}"/>
    <cellStyle name="Migliaia 58 3 5 2" xfId="12608" xr:uid="{00000000-0005-0000-0000-000077320000}"/>
    <cellStyle name="Migliaia 58 3 5 2 2" xfId="12609" xr:uid="{00000000-0005-0000-0000-000078320000}"/>
    <cellStyle name="Migliaia 58 3 5 3" xfId="12610" xr:uid="{00000000-0005-0000-0000-000079320000}"/>
    <cellStyle name="Migliaia 58 3 6" xfId="12611" xr:uid="{00000000-0005-0000-0000-00007A320000}"/>
    <cellStyle name="Migliaia 58 3 6 2" xfId="12612" xr:uid="{00000000-0005-0000-0000-00007B320000}"/>
    <cellStyle name="Migliaia 58 3 7" xfId="12613" xr:uid="{00000000-0005-0000-0000-00007C320000}"/>
    <cellStyle name="Migliaia 58 3 8" xfId="12614" xr:uid="{00000000-0005-0000-0000-00007D320000}"/>
    <cellStyle name="Migliaia 58 3 9" xfId="12615" xr:uid="{00000000-0005-0000-0000-00007E320000}"/>
    <cellStyle name="Migliaia 58 4" xfId="12616" xr:uid="{00000000-0005-0000-0000-00007F320000}"/>
    <cellStyle name="Migliaia 58 4 10" xfId="18337" xr:uid="{00000000-0005-0000-0000-000080320000}"/>
    <cellStyle name="Migliaia 58 4 2" xfId="12617" xr:uid="{00000000-0005-0000-0000-000081320000}"/>
    <cellStyle name="Migliaia 58 4 2 2" xfId="12618" xr:uid="{00000000-0005-0000-0000-000082320000}"/>
    <cellStyle name="Migliaia 58 4 2 2 2" xfId="12619" xr:uid="{00000000-0005-0000-0000-000083320000}"/>
    <cellStyle name="Migliaia 58 4 2 2 2 2" xfId="12620" xr:uid="{00000000-0005-0000-0000-000084320000}"/>
    <cellStyle name="Migliaia 58 4 2 2 2 2 2" xfId="12621" xr:uid="{00000000-0005-0000-0000-000085320000}"/>
    <cellStyle name="Migliaia 58 4 2 2 2 3" xfId="12622" xr:uid="{00000000-0005-0000-0000-000086320000}"/>
    <cellStyle name="Migliaia 58 4 2 2 3" xfId="12623" xr:uid="{00000000-0005-0000-0000-000087320000}"/>
    <cellStyle name="Migliaia 58 4 2 2 3 2" xfId="12624" xr:uid="{00000000-0005-0000-0000-000088320000}"/>
    <cellStyle name="Migliaia 58 4 2 2 4" xfId="12625" xr:uid="{00000000-0005-0000-0000-000089320000}"/>
    <cellStyle name="Migliaia 58 4 2 2 5" xfId="12626" xr:uid="{00000000-0005-0000-0000-00008A320000}"/>
    <cellStyle name="Migliaia 58 4 2 2 6" xfId="12627" xr:uid="{00000000-0005-0000-0000-00008B320000}"/>
    <cellStyle name="Migliaia 58 4 2 3" xfId="12628" xr:uid="{00000000-0005-0000-0000-00008C320000}"/>
    <cellStyle name="Migliaia 58 4 2 3 2" xfId="12629" xr:uid="{00000000-0005-0000-0000-00008D320000}"/>
    <cellStyle name="Migliaia 58 4 2 3 2 2" xfId="12630" xr:uid="{00000000-0005-0000-0000-00008E320000}"/>
    <cellStyle name="Migliaia 58 4 2 3 3" xfId="12631" xr:uid="{00000000-0005-0000-0000-00008F320000}"/>
    <cellStyle name="Migliaia 58 4 2 4" xfId="12632" xr:uid="{00000000-0005-0000-0000-000090320000}"/>
    <cellStyle name="Migliaia 58 4 2 4 2" xfId="12633" xr:uid="{00000000-0005-0000-0000-000091320000}"/>
    <cellStyle name="Migliaia 58 4 2 5" xfId="12634" xr:uid="{00000000-0005-0000-0000-000092320000}"/>
    <cellStyle name="Migliaia 58 4 2 6" xfId="12635" xr:uid="{00000000-0005-0000-0000-000093320000}"/>
    <cellStyle name="Migliaia 58 4 2 7" xfId="12636" xr:uid="{00000000-0005-0000-0000-000094320000}"/>
    <cellStyle name="Migliaia 58 4 3" xfId="12637" xr:uid="{00000000-0005-0000-0000-000095320000}"/>
    <cellStyle name="Migliaia 58 4 3 2" xfId="12638" xr:uid="{00000000-0005-0000-0000-000096320000}"/>
    <cellStyle name="Migliaia 58 4 3 2 2" xfId="12639" xr:uid="{00000000-0005-0000-0000-000097320000}"/>
    <cellStyle name="Migliaia 58 4 3 2 2 2" xfId="12640" xr:uid="{00000000-0005-0000-0000-000098320000}"/>
    <cellStyle name="Migliaia 58 4 3 2 3" xfId="12641" xr:uid="{00000000-0005-0000-0000-000099320000}"/>
    <cellStyle name="Migliaia 58 4 3 3" xfId="12642" xr:uid="{00000000-0005-0000-0000-00009A320000}"/>
    <cellStyle name="Migliaia 58 4 3 3 2" xfId="12643" xr:uid="{00000000-0005-0000-0000-00009B320000}"/>
    <cellStyle name="Migliaia 58 4 3 4" xfId="12644" xr:uid="{00000000-0005-0000-0000-00009C320000}"/>
    <cellStyle name="Migliaia 58 4 3 5" xfId="12645" xr:uid="{00000000-0005-0000-0000-00009D320000}"/>
    <cellStyle name="Migliaia 58 4 3 6" xfId="12646" xr:uid="{00000000-0005-0000-0000-00009E320000}"/>
    <cellStyle name="Migliaia 58 4 4" xfId="12647" xr:uid="{00000000-0005-0000-0000-00009F320000}"/>
    <cellStyle name="Migliaia 58 4 4 2" xfId="12648" xr:uid="{00000000-0005-0000-0000-0000A0320000}"/>
    <cellStyle name="Migliaia 58 4 4 2 2" xfId="12649" xr:uid="{00000000-0005-0000-0000-0000A1320000}"/>
    <cellStyle name="Migliaia 58 4 4 3" xfId="12650" xr:uid="{00000000-0005-0000-0000-0000A2320000}"/>
    <cellStyle name="Migliaia 58 4 5" xfId="12651" xr:uid="{00000000-0005-0000-0000-0000A3320000}"/>
    <cellStyle name="Migliaia 58 4 5 2" xfId="12652" xr:uid="{00000000-0005-0000-0000-0000A4320000}"/>
    <cellStyle name="Migliaia 58 4 6" xfId="12653" xr:uid="{00000000-0005-0000-0000-0000A5320000}"/>
    <cellStyle name="Migliaia 58 4 7" xfId="12654" xr:uid="{00000000-0005-0000-0000-0000A6320000}"/>
    <cellStyle name="Migliaia 58 4 8" xfId="12655" xr:uid="{00000000-0005-0000-0000-0000A7320000}"/>
    <cellStyle name="Migliaia 58 4 9" xfId="12656" xr:uid="{00000000-0005-0000-0000-0000A8320000}"/>
    <cellStyle name="Migliaia 58 5" xfId="12657" xr:uid="{00000000-0005-0000-0000-0000A9320000}"/>
    <cellStyle name="Migliaia 58 5 2" xfId="12658" xr:uid="{00000000-0005-0000-0000-0000AA320000}"/>
    <cellStyle name="Migliaia 58 5 2 2" xfId="12659" xr:uid="{00000000-0005-0000-0000-0000AB320000}"/>
    <cellStyle name="Migliaia 58 5 2 2 2" xfId="12660" xr:uid="{00000000-0005-0000-0000-0000AC320000}"/>
    <cellStyle name="Migliaia 58 5 2 3" xfId="12661" xr:uid="{00000000-0005-0000-0000-0000AD320000}"/>
    <cellStyle name="Migliaia 58 5 3" xfId="12662" xr:uid="{00000000-0005-0000-0000-0000AE320000}"/>
    <cellStyle name="Migliaia 58 5 3 2" xfId="12663" xr:uid="{00000000-0005-0000-0000-0000AF320000}"/>
    <cellStyle name="Migliaia 58 5 4" xfId="12664" xr:uid="{00000000-0005-0000-0000-0000B0320000}"/>
    <cellStyle name="Migliaia 58 5 5" xfId="12665" xr:uid="{00000000-0005-0000-0000-0000B1320000}"/>
    <cellStyle name="Migliaia 58 5 6" xfId="12666" xr:uid="{00000000-0005-0000-0000-0000B2320000}"/>
    <cellStyle name="Migliaia 58 5 7" xfId="12667" xr:uid="{00000000-0005-0000-0000-0000B3320000}"/>
    <cellStyle name="Migliaia 58 5 8" xfId="18338" xr:uid="{00000000-0005-0000-0000-0000B4320000}"/>
    <cellStyle name="Migliaia 58 6" xfId="12668" xr:uid="{00000000-0005-0000-0000-0000B5320000}"/>
    <cellStyle name="Migliaia 58 6 2" xfId="12669" xr:uid="{00000000-0005-0000-0000-0000B6320000}"/>
    <cellStyle name="Migliaia 58 6 2 2" xfId="12670" xr:uid="{00000000-0005-0000-0000-0000B7320000}"/>
    <cellStyle name="Migliaia 58 6 3" xfId="12671" xr:uid="{00000000-0005-0000-0000-0000B8320000}"/>
    <cellStyle name="Migliaia 58 6 4" xfId="12672" xr:uid="{00000000-0005-0000-0000-0000B9320000}"/>
    <cellStyle name="Migliaia 58 6 5" xfId="12673" xr:uid="{00000000-0005-0000-0000-0000BA320000}"/>
    <cellStyle name="Migliaia 58 7" xfId="12674" xr:uid="{00000000-0005-0000-0000-0000BB320000}"/>
    <cellStyle name="Migliaia 58 7 2" xfId="12675" xr:uid="{00000000-0005-0000-0000-0000BC320000}"/>
    <cellStyle name="Migliaia 58 7 2 2" xfId="12676" xr:uid="{00000000-0005-0000-0000-0000BD320000}"/>
    <cellStyle name="Migliaia 58 7 3" xfId="12677" xr:uid="{00000000-0005-0000-0000-0000BE320000}"/>
    <cellStyle name="Migliaia 58 7 4" xfId="12678" xr:uid="{00000000-0005-0000-0000-0000BF320000}"/>
    <cellStyle name="Migliaia 58 7 5" xfId="12679" xr:uid="{00000000-0005-0000-0000-0000C0320000}"/>
    <cellStyle name="Migliaia 58 8" xfId="12680" xr:uid="{00000000-0005-0000-0000-0000C1320000}"/>
    <cellStyle name="Migliaia 58 8 2" xfId="12681" xr:uid="{00000000-0005-0000-0000-0000C2320000}"/>
    <cellStyle name="Migliaia 58 9" xfId="12682" xr:uid="{00000000-0005-0000-0000-0000C3320000}"/>
    <cellStyle name="Migliaia 58 9 2" xfId="12683" xr:uid="{00000000-0005-0000-0000-0000C4320000}"/>
    <cellStyle name="Migliaia 59" xfId="12684" xr:uid="{00000000-0005-0000-0000-0000C5320000}"/>
    <cellStyle name="Migliaia 59 10" xfId="12685" xr:uid="{00000000-0005-0000-0000-0000C6320000}"/>
    <cellStyle name="Migliaia 59 11" xfId="12686" xr:uid="{00000000-0005-0000-0000-0000C7320000}"/>
    <cellStyle name="Migliaia 59 12" xfId="12687" xr:uid="{00000000-0005-0000-0000-0000C8320000}"/>
    <cellStyle name="Migliaia 59 13" xfId="12688" xr:uid="{00000000-0005-0000-0000-0000C9320000}"/>
    <cellStyle name="Migliaia 59 14" xfId="12689" xr:uid="{00000000-0005-0000-0000-0000CA320000}"/>
    <cellStyle name="Migliaia 59 15" xfId="12690" xr:uid="{00000000-0005-0000-0000-0000CB320000}"/>
    <cellStyle name="Migliaia 59 16" xfId="12691" xr:uid="{00000000-0005-0000-0000-0000CC320000}"/>
    <cellStyle name="Migliaia 59 17" xfId="18339" xr:uid="{00000000-0005-0000-0000-0000CD320000}"/>
    <cellStyle name="Migliaia 59 2" xfId="12692" xr:uid="{00000000-0005-0000-0000-0000CE320000}"/>
    <cellStyle name="Migliaia 59 2 10" xfId="12693" xr:uid="{00000000-0005-0000-0000-0000CF320000}"/>
    <cellStyle name="Migliaia 59 2 11" xfId="12694" xr:uid="{00000000-0005-0000-0000-0000D0320000}"/>
    <cellStyle name="Migliaia 59 2 12" xfId="18340" xr:uid="{00000000-0005-0000-0000-0000D1320000}"/>
    <cellStyle name="Migliaia 59 2 2" xfId="12695" xr:uid="{00000000-0005-0000-0000-0000D2320000}"/>
    <cellStyle name="Migliaia 59 2 2 10" xfId="12696" xr:uid="{00000000-0005-0000-0000-0000D3320000}"/>
    <cellStyle name="Migliaia 59 2 2 2" xfId="12697" xr:uid="{00000000-0005-0000-0000-0000D4320000}"/>
    <cellStyle name="Migliaia 59 2 2 2 2" xfId="12698" xr:uid="{00000000-0005-0000-0000-0000D5320000}"/>
    <cellStyle name="Migliaia 59 2 2 2 2 2" xfId="12699" xr:uid="{00000000-0005-0000-0000-0000D6320000}"/>
    <cellStyle name="Migliaia 59 2 2 2 3" xfId="12700" xr:uid="{00000000-0005-0000-0000-0000D7320000}"/>
    <cellStyle name="Migliaia 59 2 2 3" xfId="12701" xr:uid="{00000000-0005-0000-0000-0000D8320000}"/>
    <cellStyle name="Migliaia 59 2 2 3 2" xfId="12702" xr:uid="{00000000-0005-0000-0000-0000D9320000}"/>
    <cellStyle name="Migliaia 59 2 2 4" xfId="12703" xr:uid="{00000000-0005-0000-0000-0000DA320000}"/>
    <cellStyle name="Migliaia 59 2 2 5" xfId="12704" xr:uid="{00000000-0005-0000-0000-0000DB320000}"/>
    <cellStyle name="Migliaia 59 2 2 6" xfId="12705" xr:uid="{00000000-0005-0000-0000-0000DC320000}"/>
    <cellStyle name="Migliaia 59 2 2 7" xfId="12706" xr:uid="{00000000-0005-0000-0000-0000DD320000}"/>
    <cellStyle name="Migliaia 59 2 2 8" xfId="12707" xr:uid="{00000000-0005-0000-0000-0000DE320000}"/>
    <cellStyle name="Migliaia 59 2 2 9" xfId="12708" xr:uid="{00000000-0005-0000-0000-0000DF320000}"/>
    <cellStyle name="Migliaia 59 2 3" xfId="12709" xr:uid="{00000000-0005-0000-0000-0000E0320000}"/>
    <cellStyle name="Migliaia 59 2 3 2" xfId="12710" xr:uid="{00000000-0005-0000-0000-0000E1320000}"/>
    <cellStyle name="Migliaia 59 2 3 2 2" xfId="12711" xr:uid="{00000000-0005-0000-0000-0000E2320000}"/>
    <cellStyle name="Migliaia 59 2 3 3" xfId="12712" xr:uid="{00000000-0005-0000-0000-0000E3320000}"/>
    <cellStyle name="Migliaia 59 2 3 4" xfId="12713" xr:uid="{00000000-0005-0000-0000-0000E4320000}"/>
    <cellStyle name="Migliaia 59 2 4" xfId="12714" xr:uid="{00000000-0005-0000-0000-0000E5320000}"/>
    <cellStyle name="Migliaia 59 2 4 2" xfId="12715" xr:uid="{00000000-0005-0000-0000-0000E6320000}"/>
    <cellStyle name="Migliaia 59 2 5" xfId="12716" xr:uid="{00000000-0005-0000-0000-0000E7320000}"/>
    <cellStyle name="Migliaia 59 2 6" xfId="12717" xr:uid="{00000000-0005-0000-0000-0000E8320000}"/>
    <cellStyle name="Migliaia 59 2 7" xfId="12718" xr:uid="{00000000-0005-0000-0000-0000E9320000}"/>
    <cellStyle name="Migliaia 59 2 8" xfId="12719" xr:uid="{00000000-0005-0000-0000-0000EA320000}"/>
    <cellStyle name="Migliaia 59 2 9" xfId="12720" xr:uid="{00000000-0005-0000-0000-0000EB320000}"/>
    <cellStyle name="Migliaia 59 3" xfId="12721" xr:uid="{00000000-0005-0000-0000-0000EC320000}"/>
    <cellStyle name="Migliaia 59 3 10" xfId="12722" xr:uid="{00000000-0005-0000-0000-0000ED320000}"/>
    <cellStyle name="Migliaia 59 3 11" xfId="12723" xr:uid="{00000000-0005-0000-0000-0000EE320000}"/>
    <cellStyle name="Migliaia 59 3 12" xfId="12724" xr:uid="{00000000-0005-0000-0000-0000EF320000}"/>
    <cellStyle name="Migliaia 59 3 13" xfId="12725" xr:uid="{00000000-0005-0000-0000-0000F0320000}"/>
    <cellStyle name="Migliaia 59 3 14" xfId="18341" xr:uid="{00000000-0005-0000-0000-0000F1320000}"/>
    <cellStyle name="Migliaia 59 3 2" xfId="12726" xr:uid="{00000000-0005-0000-0000-0000F2320000}"/>
    <cellStyle name="Migliaia 59 3 2 10" xfId="12727" xr:uid="{00000000-0005-0000-0000-0000F3320000}"/>
    <cellStyle name="Migliaia 59 3 2 11" xfId="18342" xr:uid="{00000000-0005-0000-0000-0000F4320000}"/>
    <cellStyle name="Migliaia 59 3 2 2" xfId="12728" xr:uid="{00000000-0005-0000-0000-0000F5320000}"/>
    <cellStyle name="Migliaia 59 3 2 2 2" xfId="12729" xr:uid="{00000000-0005-0000-0000-0000F6320000}"/>
    <cellStyle name="Migliaia 59 3 2 2 2 2" xfId="12730" xr:uid="{00000000-0005-0000-0000-0000F7320000}"/>
    <cellStyle name="Migliaia 59 3 2 2 3" xfId="12731" xr:uid="{00000000-0005-0000-0000-0000F8320000}"/>
    <cellStyle name="Migliaia 59 3 2 2 4" xfId="12732" xr:uid="{00000000-0005-0000-0000-0000F9320000}"/>
    <cellStyle name="Migliaia 59 3 2 3" xfId="12733" xr:uid="{00000000-0005-0000-0000-0000FA320000}"/>
    <cellStyle name="Migliaia 59 3 2 3 2" xfId="12734" xr:uid="{00000000-0005-0000-0000-0000FB320000}"/>
    <cellStyle name="Migliaia 59 3 2 4" xfId="12735" xr:uid="{00000000-0005-0000-0000-0000FC320000}"/>
    <cellStyle name="Migliaia 59 3 2 5" xfId="12736" xr:uid="{00000000-0005-0000-0000-0000FD320000}"/>
    <cellStyle name="Migliaia 59 3 2 6" xfId="12737" xr:uid="{00000000-0005-0000-0000-0000FE320000}"/>
    <cellStyle name="Migliaia 59 3 2 7" xfId="12738" xr:uid="{00000000-0005-0000-0000-0000FF320000}"/>
    <cellStyle name="Migliaia 59 3 2 8" xfId="12739" xr:uid="{00000000-0005-0000-0000-000000330000}"/>
    <cellStyle name="Migliaia 59 3 2 9" xfId="12740" xr:uid="{00000000-0005-0000-0000-000001330000}"/>
    <cellStyle name="Migliaia 59 3 3" xfId="12741" xr:uid="{00000000-0005-0000-0000-000002330000}"/>
    <cellStyle name="Migliaia 59 3 3 2" xfId="12742" xr:uid="{00000000-0005-0000-0000-000003330000}"/>
    <cellStyle name="Migliaia 59 3 3 2 2" xfId="12743" xr:uid="{00000000-0005-0000-0000-000004330000}"/>
    <cellStyle name="Migliaia 59 3 3 2 2 2" xfId="12744" xr:uid="{00000000-0005-0000-0000-000005330000}"/>
    <cellStyle name="Migliaia 59 3 3 2 2 2 2" xfId="12745" xr:uid="{00000000-0005-0000-0000-000006330000}"/>
    <cellStyle name="Migliaia 59 3 3 2 2 3" xfId="12746" xr:uid="{00000000-0005-0000-0000-000007330000}"/>
    <cellStyle name="Migliaia 59 3 3 2 3" xfId="12747" xr:uid="{00000000-0005-0000-0000-000008330000}"/>
    <cellStyle name="Migliaia 59 3 3 2 3 2" xfId="12748" xr:uid="{00000000-0005-0000-0000-000009330000}"/>
    <cellStyle name="Migliaia 59 3 3 2 4" xfId="12749" xr:uid="{00000000-0005-0000-0000-00000A330000}"/>
    <cellStyle name="Migliaia 59 3 3 2 5" xfId="12750" xr:uid="{00000000-0005-0000-0000-00000B330000}"/>
    <cellStyle name="Migliaia 59 3 3 2 6" xfId="12751" xr:uid="{00000000-0005-0000-0000-00000C330000}"/>
    <cellStyle name="Migliaia 59 3 3 3" xfId="12752" xr:uid="{00000000-0005-0000-0000-00000D330000}"/>
    <cellStyle name="Migliaia 59 3 3 3 2" xfId="12753" xr:uid="{00000000-0005-0000-0000-00000E330000}"/>
    <cellStyle name="Migliaia 59 3 3 3 2 2" xfId="12754" xr:uid="{00000000-0005-0000-0000-00000F330000}"/>
    <cellStyle name="Migliaia 59 3 3 3 3" xfId="12755" xr:uid="{00000000-0005-0000-0000-000010330000}"/>
    <cellStyle name="Migliaia 59 3 3 4" xfId="12756" xr:uid="{00000000-0005-0000-0000-000011330000}"/>
    <cellStyle name="Migliaia 59 3 3 4 2" xfId="12757" xr:uid="{00000000-0005-0000-0000-000012330000}"/>
    <cellStyle name="Migliaia 59 3 3 5" xfId="12758" xr:uid="{00000000-0005-0000-0000-000013330000}"/>
    <cellStyle name="Migliaia 59 3 3 6" xfId="12759" xr:uid="{00000000-0005-0000-0000-000014330000}"/>
    <cellStyle name="Migliaia 59 3 3 7" xfId="12760" xr:uid="{00000000-0005-0000-0000-000015330000}"/>
    <cellStyle name="Migliaia 59 3 3 8" xfId="12761" xr:uid="{00000000-0005-0000-0000-000016330000}"/>
    <cellStyle name="Migliaia 59 3 4" xfId="12762" xr:uid="{00000000-0005-0000-0000-000017330000}"/>
    <cellStyle name="Migliaia 59 3 4 2" xfId="12763" xr:uid="{00000000-0005-0000-0000-000018330000}"/>
    <cellStyle name="Migliaia 59 3 4 2 2" xfId="12764" xr:uid="{00000000-0005-0000-0000-000019330000}"/>
    <cellStyle name="Migliaia 59 3 4 2 2 2" xfId="12765" xr:uid="{00000000-0005-0000-0000-00001A330000}"/>
    <cellStyle name="Migliaia 59 3 4 2 3" xfId="12766" xr:uid="{00000000-0005-0000-0000-00001B330000}"/>
    <cellStyle name="Migliaia 59 3 4 3" xfId="12767" xr:uid="{00000000-0005-0000-0000-00001C330000}"/>
    <cellStyle name="Migliaia 59 3 4 3 2" xfId="12768" xr:uid="{00000000-0005-0000-0000-00001D330000}"/>
    <cellStyle name="Migliaia 59 3 4 4" xfId="12769" xr:uid="{00000000-0005-0000-0000-00001E330000}"/>
    <cellStyle name="Migliaia 59 3 4 5" xfId="12770" xr:uid="{00000000-0005-0000-0000-00001F330000}"/>
    <cellStyle name="Migliaia 59 3 4 6" xfId="12771" xr:uid="{00000000-0005-0000-0000-000020330000}"/>
    <cellStyle name="Migliaia 59 3 5" xfId="12772" xr:uid="{00000000-0005-0000-0000-000021330000}"/>
    <cellStyle name="Migliaia 59 3 5 2" xfId="12773" xr:uid="{00000000-0005-0000-0000-000022330000}"/>
    <cellStyle name="Migliaia 59 3 5 2 2" xfId="12774" xr:uid="{00000000-0005-0000-0000-000023330000}"/>
    <cellStyle name="Migliaia 59 3 5 3" xfId="12775" xr:uid="{00000000-0005-0000-0000-000024330000}"/>
    <cellStyle name="Migliaia 59 3 6" xfId="12776" xr:uid="{00000000-0005-0000-0000-000025330000}"/>
    <cellStyle name="Migliaia 59 3 6 2" xfId="12777" xr:uid="{00000000-0005-0000-0000-000026330000}"/>
    <cellStyle name="Migliaia 59 3 7" xfId="12778" xr:uid="{00000000-0005-0000-0000-000027330000}"/>
    <cellStyle name="Migliaia 59 3 8" xfId="12779" xr:uid="{00000000-0005-0000-0000-000028330000}"/>
    <cellStyle name="Migliaia 59 3 9" xfId="12780" xr:uid="{00000000-0005-0000-0000-000029330000}"/>
    <cellStyle name="Migliaia 59 4" xfId="12781" xr:uid="{00000000-0005-0000-0000-00002A330000}"/>
    <cellStyle name="Migliaia 59 4 10" xfId="18343" xr:uid="{00000000-0005-0000-0000-00002B330000}"/>
    <cellStyle name="Migliaia 59 4 2" xfId="12782" xr:uid="{00000000-0005-0000-0000-00002C330000}"/>
    <cellStyle name="Migliaia 59 4 2 2" xfId="12783" xr:uid="{00000000-0005-0000-0000-00002D330000}"/>
    <cellStyle name="Migliaia 59 4 2 2 2" xfId="12784" xr:uid="{00000000-0005-0000-0000-00002E330000}"/>
    <cellStyle name="Migliaia 59 4 2 2 2 2" xfId="12785" xr:uid="{00000000-0005-0000-0000-00002F330000}"/>
    <cellStyle name="Migliaia 59 4 2 2 2 2 2" xfId="12786" xr:uid="{00000000-0005-0000-0000-000030330000}"/>
    <cellStyle name="Migliaia 59 4 2 2 2 3" xfId="12787" xr:uid="{00000000-0005-0000-0000-000031330000}"/>
    <cellStyle name="Migliaia 59 4 2 2 3" xfId="12788" xr:uid="{00000000-0005-0000-0000-000032330000}"/>
    <cellStyle name="Migliaia 59 4 2 2 3 2" xfId="12789" xr:uid="{00000000-0005-0000-0000-000033330000}"/>
    <cellStyle name="Migliaia 59 4 2 2 4" xfId="12790" xr:uid="{00000000-0005-0000-0000-000034330000}"/>
    <cellStyle name="Migliaia 59 4 2 2 5" xfId="12791" xr:uid="{00000000-0005-0000-0000-000035330000}"/>
    <cellStyle name="Migliaia 59 4 2 2 6" xfId="12792" xr:uid="{00000000-0005-0000-0000-000036330000}"/>
    <cellStyle name="Migliaia 59 4 2 3" xfId="12793" xr:uid="{00000000-0005-0000-0000-000037330000}"/>
    <cellStyle name="Migliaia 59 4 2 3 2" xfId="12794" xr:uid="{00000000-0005-0000-0000-000038330000}"/>
    <cellStyle name="Migliaia 59 4 2 3 2 2" xfId="12795" xr:uid="{00000000-0005-0000-0000-000039330000}"/>
    <cellStyle name="Migliaia 59 4 2 3 3" xfId="12796" xr:uid="{00000000-0005-0000-0000-00003A330000}"/>
    <cellStyle name="Migliaia 59 4 2 4" xfId="12797" xr:uid="{00000000-0005-0000-0000-00003B330000}"/>
    <cellStyle name="Migliaia 59 4 2 4 2" xfId="12798" xr:uid="{00000000-0005-0000-0000-00003C330000}"/>
    <cellStyle name="Migliaia 59 4 2 5" xfId="12799" xr:uid="{00000000-0005-0000-0000-00003D330000}"/>
    <cellStyle name="Migliaia 59 4 2 6" xfId="12800" xr:uid="{00000000-0005-0000-0000-00003E330000}"/>
    <cellStyle name="Migliaia 59 4 2 7" xfId="12801" xr:uid="{00000000-0005-0000-0000-00003F330000}"/>
    <cellStyle name="Migliaia 59 4 3" xfId="12802" xr:uid="{00000000-0005-0000-0000-000040330000}"/>
    <cellStyle name="Migliaia 59 4 3 2" xfId="12803" xr:uid="{00000000-0005-0000-0000-000041330000}"/>
    <cellStyle name="Migliaia 59 4 3 2 2" xfId="12804" xr:uid="{00000000-0005-0000-0000-000042330000}"/>
    <cellStyle name="Migliaia 59 4 3 2 2 2" xfId="12805" xr:uid="{00000000-0005-0000-0000-000043330000}"/>
    <cellStyle name="Migliaia 59 4 3 2 3" xfId="12806" xr:uid="{00000000-0005-0000-0000-000044330000}"/>
    <cellStyle name="Migliaia 59 4 3 3" xfId="12807" xr:uid="{00000000-0005-0000-0000-000045330000}"/>
    <cellStyle name="Migliaia 59 4 3 3 2" xfId="12808" xr:uid="{00000000-0005-0000-0000-000046330000}"/>
    <cellStyle name="Migliaia 59 4 3 4" xfId="12809" xr:uid="{00000000-0005-0000-0000-000047330000}"/>
    <cellStyle name="Migliaia 59 4 3 5" xfId="12810" xr:uid="{00000000-0005-0000-0000-000048330000}"/>
    <cellStyle name="Migliaia 59 4 3 6" xfId="12811" xr:uid="{00000000-0005-0000-0000-000049330000}"/>
    <cellStyle name="Migliaia 59 4 4" xfId="12812" xr:uid="{00000000-0005-0000-0000-00004A330000}"/>
    <cellStyle name="Migliaia 59 4 4 2" xfId="12813" xr:uid="{00000000-0005-0000-0000-00004B330000}"/>
    <cellStyle name="Migliaia 59 4 4 2 2" xfId="12814" xr:uid="{00000000-0005-0000-0000-00004C330000}"/>
    <cellStyle name="Migliaia 59 4 4 3" xfId="12815" xr:uid="{00000000-0005-0000-0000-00004D330000}"/>
    <cellStyle name="Migliaia 59 4 5" xfId="12816" xr:uid="{00000000-0005-0000-0000-00004E330000}"/>
    <cellStyle name="Migliaia 59 4 5 2" xfId="12817" xr:uid="{00000000-0005-0000-0000-00004F330000}"/>
    <cellStyle name="Migliaia 59 4 6" xfId="12818" xr:uid="{00000000-0005-0000-0000-000050330000}"/>
    <cellStyle name="Migliaia 59 4 7" xfId="12819" xr:uid="{00000000-0005-0000-0000-000051330000}"/>
    <cellStyle name="Migliaia 59 4 8" xfId="12820" xr:uid="{00000000-0005-0000-0000-000052330000}"/>
    <cellStyle name="Migliaia 59 4 9" xfId="12821" xr:uid="{00000000-0005-0000-0000-000053330000}"/>
    <cellStyle name="Migliaia 59 5" xfId="12822" xr:uid="{00000000-0005-0000-0000-000054330000}"/>
    <cellStyle name="Migliaia 59 5 2" xfId="12823" xr:uid="{00000000-0005-0000-0000-000055330000}"/>
    <cellStyle name="Migliaia 59 5 2 2" xfId="12824" xr:uid="{00000000-0005-0000-0000-000056330000}"/>
    <cellStyle name="Migliaia 59 5 2 2 2" xfId="12825" xr:uid="{00000000-0005-0000-0000-000057330000}"/>
    <cellStyle name="Migliaia 59 5 2 3" xfId="12826" xr:uid="{00000000-0005-0000-0000-000058330000}"/>
    <cellStyle name="Migliaia 59 5 3" xfId="12827" xr:uid="{00000000-0005-0000-0000-000059330000}"/>
    <cellStyle name="Migliaia 59 5 3 2" xfId="12828" xr:uid="{00000000-0005-0000-0000-00005A330000}"/>
    <cellStyle name="Migliaia 59 5 4" xfId="12829" xr:uid="{00000000-0005-0000-0000-00005B330000}"/>
    <cellStyle name="Migliaia 59 5 5" xfId="12830" xr:uid="{00000000-0005-0000-0000-00005C330000}"/>
    <cellStyle name="Migliaia 59 5 6" xfId="12831" xr:uid="{00000000-0005-0000-0000-00005D330000}"/>
    <cellStyle name="Migliaia 59 5 7" xfId="12832" xr:uid="{00000000-0005-0000-0000-00005E330000}"/>
    <cellStyle name="Migliaia 59 5 8" xfId="18344" xr:uid="{00000000-0005-0000-0000-00005F330000}"/>
    <cellStyle name="Migliaia 59 6" xfId="12833" xr:uid="{00000000-0005-0000-0000-000060330000}"/>
    <cellStyle name="Migliaia 59 6 2" xfId="12834" xr:uid="{00000000-0005-0000-0000-000061330000}"/>
    <cellStyle name="Migliaia 59 6 2 2" xfId="12835" xr:uid="{00000000-0005-0000-0000-000062330000}"/>
    <cellStyle name="Migliaia 59 6 3" xfId="12836" xr:uid="{00000000-0005-0000-0000-000063330000}"/>
    <cellStyle name="Migliaia 59 6 4" xfId="12837" xr:uid="{00000000-0005-0000-0000-000064330000}"/>
    <cellStyle name="Migliaia 59 6 5" xfId="12838" xr:uid="{00000000-0005-0000-0000-000065330000}"/>
    <cellStyle name="Migliaia 59 7" xfId="12839" xr:uid="{00000000-0005-0000-0000-000066330000}"/>
    <cellStyle name="Migliaia 59 7 2" xfId="12840" xr:uid="{00000000-0005-0000-0000-000067330000}"/>
    <cellStyle name="Migliaia 59 7 2 2" xfId="12841" xr:uid="{00000000-0005-0000-0000-000068330000}"/>
    <cellStyle name="Migliaia 59 7 3" xfId="12842" xr:uid="{00000000-0005-0000-0000-000069330000}"/>
    <cellStyle name="Migliaia 59 7 4" xfId="12843" xr:uid="{00000000-0005-0000-0000-00006A330000}"/>
    <cellStyle name="Migliaia 59 7 5" xfId="12844" xr:uid="{00000000-0005-0000-0000-00006B330000}"/>
    <cellStyle name="Migliaia 59 8" xfId="12845" xr:uid="{00000000-0005-0000-0000-00006C330000}"/>
    <cellStyle name="Migliaia 59 8 2" xfId="12846" xr:uid="{00000000-0005-0000-0000-00006D330000}"/>
    <cellStyle name="Migliaia 59 9" xfId="12847" xr:uid="{00000000-0005-0000-0000-00006E330000}"/>
    <cellStyle name="Migliaia 59 9 2" xfId="12848" xr:uid="{00000000-0005-0000-0000-00006F330000}"/>
    <cellStyle name="Migliaia 6" xfId="12849" xr:uid="{00000000-0005-0000-0000-000070330000}"/>
    <cellStyle name="Migliaia 6 10" xfId="12850" xr:uid="{00000000-0005-0000-0000-000071330000}"/>
    <cellStyle name="Migliaia 6 11" xfId="12851" xr:uid="{00000000-0005-0000-0000-000072330000}"/>
    <cellStyle name="Migliaia 6 12" xfId="12852" xr:uid="{00000000-0005-0000-0000-000073330000}"/>
    <cellStyle name="Migliaia 6 13" xfId="12853" xr:uid="{00000000-0005-0000-0000-000074330000}"/>
    <cellStyle name="Migliaia 6 14" xfId="12854" xr:uid="{00000000-0005-0000-0000-000075330000}"/>
    <cellStyle name="Migliaia 6 15" xfId="12855" xr:uid="{00000000-0005-0000-0000-000076330000}"/>
    <cellStyle name="Migliaia 6 16" xfId="12856" xr:uid="{00000000-0005-0000-0000-000077330000}"/>
    <cellStyle name="Migliaia 6 17" xfId="18345" xr:uid="{00000000-0005-0000-0000-000078330000}"/>
    <cellStyle name="Migliaia 6 2" xfId="12857" xr:uid="{00000000-0005-0000-0000-000079330000}"/>
    <cellStyle name="Migliaia 6 2 10" xfId="12858" xr:uid="{00000000-0005-0000-0000-00007A330000}"/>
    <cellStyle name="Migliaia 6 2 11" xfId="12859" xr:uid="{00000000-0005-0000-0000-00007B330000}"/>
    <cellStyle name="Migliaia 6 2 12" xfId="18346" xr:uid="{00000000-0005-0000-0000-00007C330000}"/>
    <cellStyle name="Migliaia 6 2 2" xfId="12860" xr:uid="{00000000-0005-0000-0000-00007D330000}"/>
    <cellStyle name="Migliaia 6 2 2 10" xfId="12861" xr:uid="{00000000-0005-0000-0000-00007E330000}"/>
    <cellStyle name="Migliaia 6 2 2 2" xfId="12862" xr:uid="{00000000-0005-0000-0000-00007F330000}"/>
    <cellStyle name="Migliaia 6 2 2 2 2" xfId="12863" xr:uid="{00000000-0005-0000-0000-000080330000}"/>
    <cellStyle name="Migliaia 6 2 2 2 2 2" xfId="12864" xr:uid="{00000000-0005-0000-0000-000081330000}"/>
    <cellStyle name="Migliaia 6 2 2 2 3" xfId="12865" xr:uid="{00000000-0005-0000-0000-000082330000}"/>
    <cellStyle name="Migliaia 6 2 2 3" xfId="12866" xr:uid="{00000000-0005-0000-0000-000083330000}"/>
    <cellStyle name="Migliaia 6 2 2 3 2" xfId="12867" xr:uid="{00000000-0005-0000-0000-000084330000}"/>
    <cellStyle name="Migliaia 6 2 2 4" xfId="12868" xr:uid="{00000000-0005-0000-0000-000085330000}"/>
    <cellStyle name="Migliaia 6 2 2 5" xfId="12869" xr:uid="{00000000-0005-0000-0000-000086330000}"/>
    <cellStyle name="Migliaia 6 2 2 6" xfId="12870" xr:uid="{00000000-0005-0000-0000-000087330000}"/>
    <cellStyle name="Migliaia 6 2 2 7" xfId="12871" xr:uid="{00000000-0005-0000-0000-000088330000}"/>
    <cellStyle name="Migliaia 6 2 2 8" xfId="12872" xr:uid="{00000000-0005-0000-0000-000089330000}"/>
    <cellStyle name="Migliaia 6 2 2 9" xfId="12873" xr:uid="{00000000-0005-0000-0000-00008A330000}"/>
    <cellStyle name="Migliaia 6 2 3" xfId="12874" xr:uid="{00000000-0005-0000-0000-00008B330000}"/>
    <cellStyle name="Migliaia 6 2 3 2" xfId="12875" xr:uid="{00000000-0005-0000-0000-00008C330000}"/>
    <cellStyle name="Migliaia 6 2 3 2 2" xfId="12876" xr:uid="{00000000-0005-0000-0000-00008D330000}"/>
    <cellStyle name="Migliaia 6 2 3 3" xfId="12877" xr:uid="{00000000-0005-0000-0000-00008E330000}"/>
    <cellStyle name="Migliaia 6 2 3 4" xfId="12878" xr:uid="{00000000-0005-0000-0000-00008F330000}"/>
    <cellStyle name="Migliaia 6 2 4" xfId="12879" xr:uid="{00000000-0005-0000-0000-000090330000}"/>
    <cellStyle name="Migliaia 6 2 4 2" xfId="12880" xr:uid="{00000000-0005-0000-0000-000091330000}"/>
    <cellStyle name="Migliaia 6 2 5" xfId="12881" xr:uid="{00000000-0005-0000-0000-000092330000}"/>
    <cellStyle name="Migliaia 6 2 6" xfId="12882" xr:uid="{00000000-0005-0000-0000-000093330000}"/>
    <cellStyle name="Migliaia 6 2 7" xfId="12883" xr:uid="{00000000-0005-0000-0000-000094330000}"/>
    <cellStyle name="Migliaia 6 2 8" xfId="12884" xr:uid="{00000000-0005-0000-0000-000095330000}"/>
    <cellStyle name="Migliaia 6 2 9" xfId="12885" xr:uid="{00000000-0005-0000-0000-000096330000}"/>
    <cellStyle name="Migliaia 6 3" xfId="12886" xr:uid="{00000000-0005-0000-0000-000097330000}"/>
    <cellStyle name="Migliaia 6 3 10" xfId="12887" xr:uid="{00000000-0005-0000-0000-000098330000}"/>
    <cellStyle name="Migliaia 6 3 11" xfId="12888" xr:uid="{00000000-0005-0000-0000-000099330000}"/>
    <cellStyle name="Migliaia 6 3 12" xfId="12889" xr:uid="{00000000-0005-0000-0000-00009A330000}"/>
    <cellStyle name="Migliaia 6 3 13" xfId="12890" xr:uid="{00000000-0005-0000-0000-00009B330000}"/>
    <cellStyle name="Migliaia 6 3 14" xfId="18347" xr:uid="{00000000-0005-0000-0000-00009C330000}"/>
    <cellStyle name="Migliaia 6 3 2" xfId="12891" xr:uid="{00000000-0005-0000-0000-00009D330000}"/>
    <cellStyle name="Migliaia 6 3 2 10" xfId="12892" xr:uid="{00000000-0005-0000-0000-00009E330000}"/>
    <cellStyle name="Migliaia 6 3 2 11" xfId="18348" xr:uid="{00000000-0005-0000-0000-00009F330000}"/>
    <cellStyle name="Migliaia 6 3 2 2" xfId="12893" xr:uid="{00000000-0005-0000-0000-0000A0330000}"/>
    <cellStyle name="Migliaia 6 3 2 2 2" xfId="12894" xr:uid="{00000000-0005-0000-0000-0000A1330000}"/>
    <cellStyle name="Migliaia 6 3 2 2 2 2" xfId="12895" xr:uid="{00000000-0005-0000-0000-0000A2330000}"/>
    <cellStyle name="Migliaia 6 3 2 2 3" xfId="12896" xr:uid="{00000000-0005-0000-0000-0000A3330000}"/>
    <cellStyle name="Migliaia 6 3 2 2 4" xfId="12897" xr:uid="{00000000-0005-0000-0000-0000A4330000}"/>
    <cellStyle name="Migliaia 6 3 2 3" xfId="12898" xr:uid="{00000000-0005-0000-0000-0000A5330000}"/>
    <cellStyle name="Migliaia 6 3 2 3 2" xfId="12899" xr:uid="{00000000-0005-0000-0000-0000A6330000}"/>
    <cellStyle name="Migliaia 6 3 2 4" xfId="12900" xr:uid="{00000000-0005-0000-0000-0000A7330000}"/>
    <cellStyle name="Migliaia 6 3 2 5" xfId="12901" xr:uid="{00000000-0005-0000-0000-0000A8330000}"/>
    <cellStyle name="Migliaia 6 3 2 6" xfId="12902" xr:uid="{00000000-0005-0000-0000-0000A9330000}"/>
    <cellStyle name="Migliaia 6 3 2 7" xfId="12903" xr:uid="{00000000-0005-0000-0000-0000AA330000}"/>
    <cellStyle name="Migliaia 6 3 2 8" xfId="12904" xr:uid="{00000000-0005-0000-0000-0000AB330000}"/>
    <cellStyle name="Migliaia 6 3 2 9" xfId="12905" xr:uid="{00000000-0005-0000-0000-0000AC330000}"/>
    <cellStyle name="Migliaia 6 3 3" xfId="12906" xr:uid="{00000000-0005-0000-0000-0000AD330000}"/>
    <cellStyle name="Migliaia 6 3 3 2" xfId="12907" xr:uid="{00000000-0005-0000-0000-0000AE330000}"/>
    <cellStyle name="Migliaia 6 3 3 2 2" xfId="12908" xr:uid="{00000000-0005-0000-0000-0000AF330000}"/>
    <cellStyle name="Migliaia 6 3 3 2 2 2" xfId="12909" xr:uid="{00000000-0005-0000-0000-0000B0330000}"/>
    <cellStyle name="Migliaia 6 3 3 2 2 2 2" xfId="12910" xr:uid="{00000000-0005-0000-0000-0000B1330000}"/>
    <cellStyle name="Migliaia 6 3 3 2 2 3" xfId="12911" xr:uid="{00000000-0005-0000-0000-0000B2330000}"/>
    <cellStyle name="Migliaia 6 3 3 2 3" xfId="12912" xr:uid="{00000000-0005-0000-0000-0000B3330000}"/>
    <cellStyle name="Migliaia 6 3 3 2 3 2" xfId="12913" xr:uid="{00000000-0005-0000-0000-0000B4330000}"/>
    <cellStyle name="Migliaia 6 3 3 2 4" xfId="12914" xr:uid="{00000000-0005-0000-0000-0000B5330000}"/>
    <cellStyle name="Migliaia 6 3 3 2 5" xfId="12915" xr:uid="{00000000-0005-0000-0000-0000B6330000}"/>
    <cellStyle name="Migliaia 6 3 3 2 6" xfId="12916" xr:uid="{00000000-0005-0000-0000-0000B7330000}"/>
    <cellStyle name="Migliaia 6 3 3 3" xfId="12917" xr:uid="{00000000-0005-0000-0000-0000B8330000}"/>
    <cellStyle name="Migliaia 6 3 3 3 2" xfId="12918" xr:uid="{00000000-0005-0000-0000-0000B9330000}"/>
    <cellStyle name="Migliaia 6 3 3 3 2 2" xfId="12919" xr:uid="{00000000-0005-0000-0000-0000BA330000}"/>
    <cellStyle name="Migliaia 6 3 3 3 3" xfId="12920" xr:uid="{00000000-0005-0000-0000-0000BB330000}"/>
    <cellStyle name="Migliaia 6 3 3 4" xfId="12921" xr:uid="{00000000-0005-0000-0000-0000BC330000}"/>
    <cellStyle name="Migliaia 6 3 3 4 2" xfId="12922" xr:uid="{00000000-0005-0000-0000-0000BD330000}"/>
    <cellStyle name="Migliaia 6 3 3 5" xfId="12923" xr:uid="{00000000-0005-0000-0000-0000BE330000}"/>
    <cellStyle name="Migliaia 6 3 3 6" xfId="12924" xr:uid="{00000000-0005-0000-0000-0000BF330000}"/>
    <cellStyle name="Migliaia 6 3 3 7" xfId="12925" xr:uid="{00000000-0005-0000-0000-0000C0330000}"/>
    <cellStyle name="Migliaia 6 3 3 8" xfId="12926" xr:uid="{00000000-0005-0000-0000-0000C1330000}"/>
    <cellStyle name="Migliaia 6 3 4" xfId="12927" xr:uid="{00000000-0005-0000-0000-0000C2330000}"/>
    <cellStyle name="Migliaia 6 3 4 2" xfId="12928" xr:uid="{00000000-0005-0000-0000-0000C3330000}"/>
    <cellStyle name="Migliaia 6 3 4 2 2" xfId="12929" xr:uid="{00000000-0005-0000-0000-0000C4330000}"/>
    <cellStyle name="Migliaia 6 3 4 2 2 2" xfId="12930" xr:uid="{00000000-0005-0000-0000-0000C5330000}"/>
    <cellStyle name="Migliaia 6 3 4 2 3" xfId="12931" xr:uid="{00000000-0005-0000-0000-0000C6330000}"/>
    <cellStyle name="Migliaia 6 3 4 3" xfId="12932" xr:uid="{00000000-0005-0000-0000-0000C7330000}"/>
    <cellStyle name="Migliaia 6 3 4 3 2" xfId="12933" xr:uid="{00000000-0005-0000-0000-0000C8330000}"/>
    <cellStyle name="Migliaia 6 3 4 4" xfId="12934" xr:uid="{00000000-0005-0000-0000-0000C9330000}"/>
    <cellStyle name="Migliaia 6 3 4 5" xfId="12935" xr:uid="{00000000-0005-0000-0000-0000CA330000}"/>
    <cellStyle name="Migliaia 6 3 4 6" xfId="12936" xr:uid="{00000000-0005-0000-0000-0000CB330000}"/>
    <cellStyle name="Migliaia 6 3 5" xfId="12937" xr:uid="{00000000-0005-0000-0000-0000CC330000}"/>
    <cellStyle name="Migliaia 6 3 5 2" xfId="12938" xr:uid="{00000000-0005-0000-0000-0000CD330000}"/>
    <cellStyle name="Migliaia 6 3 5 2 2" xfId="12939" xr:uid="{00000000-0005-0000-0000-0000CE330000}"/>
    <cellStyle name="Migliaia 6 3 5 3" xfId="12940" xr:uid="{00000000-0005-0000-0000-0000CF330000}"/>
    <cellStyle name="Migliaia 6 3 6" xfId="12941" xr:uid="{00000000-0005-0000-0000-0000D0330000}"/>
    <cellStyle name="Migliaia 6 3 6 2" xfId="12942" xr:uid="{00000000-0005-0000-0000-0000D1330000}"/>
    <cellStyle name="Migliaia 6 3 7" xfId="12943" xr:uid="{00000000-0005-0000-0000-0000D2330000}"/>
    <cellStyle name="Migliaia 6 3 8" xfId="12944" xr:uid="{00000000-0005-0000-0000-0000D3330000}"/>
    <cellStyle name="Migliaia 6 3 9" xfId="12945" xr:uid="{00000000-0005-0000-0000-0000D4330000}"/>
    <cellStyle name="Migliaia 6 4" xfId="12946" xr:uid="{00000000-0005-0000-0000-0000D5330000}"/>
    <cellStyle name="Migliaia 6 4 10" xfId="18349" xr:uid="{00000000-0005-0000-0000-0000D6330000}"/>
    <cellStyle name="Migliaia 6 4 2" xfId="12947" xr:uid="{00000000-0005-0000-0000-0000D7330000}"/>
    <cellStyle name="Migliaia 6 4 2 2" xfId="12948" xr:uid="{00000000-0005-0000-0000-0000D8330000}"/>
    <cellStyle name="Migliaia 6 4 2 2 2" xfId="12949" xr:uid="{00000000-0005-0000-0000-0000D9330000}"/>
    <cellStyle name="Migliaia 6 4 2 2 2 2" xfId="12950" xr:uid="{00000000-0005-0000-0000-0000DA330000}"/>
    <cellStyle name="Migliaia 6 4 2 2 2 2 2" xfId="12951" xr:uid="{00000000-0005-0000-0000-0000DB330000}"/>
    <cellStyle name="Migliaia 6 4 2 2 2 3" xfId="12952" xr:uid="{00000000-0005-0000-0000-0000DC330000}"/>
    <cellStyle name="Migliaia 6 4 2 2 3" xfId="12953" xr:uid="{00000000-0005-0000-0000-0000DD330000}"/>
    <cellStyle name="Migliaia 6 4 2 2 3 2" xfId="12954" xr:uid="{00000000-0005-0000-0000-0000DE330000}"/>
    <cellStyle name="Migliaia 6 4 2 2 4" xfId="12955" xr:uid="{00000000-0005-0000-0000-0000DF330000}"/>
    <cellStyle name="Migliaia 6 4 2 2 5" xfId="12956" xr:uid="{00000000-0005-0000-0000-0000E0330000}"/>
    <cellStyle name="Migliaia 6 4 2 2 6" xfId="12957" xr:uid="{00000000-0005-0000-0000-0000E1330000}"/>
    <cellStyle name="Migliaia 6 4 2 3" xfId="12958" xr:uid="{00000000-0005-0000-0000-0000E2330000}"/>
    <cellStyle name="Migliaia 6 4 2 3 2" xfId="12959" xr:uid="{00000000-0005-0000-0000-0000E3330000}"/>
    <cellStyle name="Migliaia 6 4 2 3 2 2" xfId="12960" xr:uid="{00000000-0005-0000-0000-0000E4330000}"/>
    <cellStyle name="Migliaia 6 4 2 3 3" xfId="12961" xr:uid="{00000000-0005-0000-0000-0000E5330000}"/>
    <cellStyle name="Migliaia 6 4 2 4" xfId="12962" xr:uid="{00000000-0005-0000-0000-0000E6330000}"/>
    <cellStyle name="Migliaia 6 4 2 4 2" xfId="12963" xr:uid="{00000000-0005-0000-0000-0000E7330000}"/>
    <cellStyle name="Migliaia 6 4 2 5" xfId="12964" xr:uid="{00000000-0005-0000-0000-0000E8330000}"/>
    <cellStyle name="Migliaia 6 4 2 6" xfId="12965" xr:uid="{00000000-0005-0000-0000-0000E9330000}"/>
    <cellStyle name="Migliaia 6 4 2 7" xfId="12966" xr:uid="{00000000-0005-0000-0000-0000EA330000}"/>
    <cellStyle name="Migliaia 6 4 3" xfId="12967" xr:uid="{00000000-0005-0000-0000-0000EB330000}"/>
    <cellStyle name="Migliaia 6 4 3 2" xfId="12968" xr:uid="{00000000-0005-0000-0000-0000EC330000}"/>
    <cellStyle name="Migliaia 6 4 3 2 2" xfId="12969" xr:uid="{00000000-0005-0000-0000-0000ED330000}"/>
    <cellStyle name="Migliaia 6 4 3 2 2 2" xfId="12970" xr:uid="{00000000-0005-0000-0000-0000EE330000}"/>
    <cellStyle name="Migliaia 6 4 3 2 3" xfId="12971" xr:uid="{00000000-0005-0000-0000-0000EF330000}"/>
    <cellStyle name="Migliaia 6 4 3 3" xfId="12972" xr:uid="{00000000-0005-0000-0000-0000F0330000}"/>
    <cellStyle name="Migliaia 6 4 3 3 2" xfId="12973" xr:uid="{00000000-0005-0000-0000-0000F1330000}"/>
    <cellStyle name="Migliaia 6 4 3 4" xfId="12974" xr:uid="{00000000-0005-0000-0000-0000F2330000}"/>
    <cellStyle name="Migliaia 6 4 3 5" xfId="12975" xr:uid="{00000000-0005-0000-0000-0000F3330000}"/>
    <cellStyle name="Migliaia 6 4 3 6" xfId="12976" xr:uid="{00000000-0005-0000-0000-0000F4330000}"/>
    <cellStyle name="Migliaia 6 4 4" xfId="12977" xr:uid="{00000000-0005-0000-0000-0000F5330000}"/>
    <cellStyle name="Migliaia 6 4 4 2" xfId="12978" xr:uid="{00000000-0005-0000-0000-0000F6330000}"/>
    <cellStyle name="Migliaia 6 4 4 2 2" xfId="12979" xr:uid="{00000000-0005-0000-0000-0000F7330000}"/>
    <cellStyle name="Migliaia 6 4 4 3" xfId="12980" xr:uid="{00000000-0005-0000-0000-0000F8330000}"/>
    <cellStyle name="Migliaia 6 4 5" xfId="12981" xr:uid="{00000000-0005-0000-0000-0000F9330000}"/>
    <cellStyle name="Migliaia 6 4 5 2" xfId="12982" xr:uid="{00000000-0005-0000-0000-0000FA330000}"/>
    <cellStyle name="Migliaia 6 4 6" xfId="12983" xr:uid="{00000000-0005-0000-0000-0000FB330000}"/>
    <cellStyle name="Migliaia 6 4 7" xfId="12984" xr:uid="{00000000-0005-0000-0000-0000FC330000}"/>
    <cellStyle name="Migliaia 6 4 8" xfId="12985" xr:uid="{00000000-0005-0000-0000-0000FD330000}"/>
    <cellStyle name="Migliaia 6 4 9" xfId="12986" xr:uid="{00000000-0005-0000-0000-0000FE330000}"/>
    <cellStyle name="Migliaia 6 5" xfId="12987" xr:uid="{00000000-0005-0000-0000-0000FF330000}"/>
    <cellStyle name="Migliaia 6 5 2" xfId="12988" xr:uid="{00000000-0005-0000-0000-000000340000}"/>
    <cellStyle name="Migliaia 6 5 2 2" xfId="12989" xr:uid="{00000000-0005-0000-0000-000001340000}"/>
    <cellStyle name="Migliaia 6 5 2 2 2" xfId="12990" xr:uid="{00000000-0005-0000-0000-000002340000}"/>
    <cellStyle name="Migliaia 6 5 2 3" xfId="12991" xr:uid="{00000000-0005-0000-0000-000003340000}"/>
    <cellStyle name="Migliaia 6 5 3" xfId="12992" xr:uid="{00000000-0005-0000-0000-000004340000}"/>
    <cellStyle name="Migliaia 6 5 3 2" xfId="12993" xr:uid="{00000000-0005-0000-0000-000005340000}"/>
    <cellStyle name="Migliaia 6 5 4" xfId="12994" xr:uid="{00000000-0005-0000-0000-000006340000}"/>
    <cellStyle name="Migliaia 6 5 5" xfId="12995" xr:uid="{00000000-0005-0000-0000-000007340000}"/>
    <cellStyle name="Migliaia 6 5 6" xfId="12996" xr:uid="{00000000-0005-0000-0000-000008340000}"/>
    <cellStyle name="Migliaia 6 5 7" xfId="12997" xr:uid="{00000000-0005-0000-0000-000009340000}"/>
    <cellStyle name="Migliaia 6 5 8" xfId="18350" xr:uid="{00000000-0005-0000-0000-00000A340000}"/>
    <cellStyle name="Migliaia 6 6" xfId="12998" xr:uid="{00000000-0005-0000-0000-00000B340000}"/>
    <cellStyle name="Migliaia 6 6 2" xfId="12999" xr:uid="{00000000-0005-0000-0000-00000C340000}"/>
    <cellStyle name="Migliaia 6 6 2 2" xfId="13000" xr:uid="{00000000-0005-0000-0000-00000D340000}"/>
    <cellStyle name="Migliaia 6 6 3" xfId="13001" xr:uid="{00000000-0005-0000-0000-00000E340000}"/>
    <cellStyle name="Migliaia 6 6 4" xfId="13002" xr:uid="{00000000-0005-0000-0000-00000F340000}"/>
    <cellStyle name="Migliaia 6 6 5" xfId="13003" xr:uid="{00000000-0005-0000-0000-000010340000}"/>
    <cellStyle name="Migliaia 6 7" xfId="13004" xr:uid="{00000000-0005-0000-0000-000011340000}"/>
    <cellStyle name="Migliaia 6 7 2" xfId="13005" xr:uid="{00000000-0005-0000-0000-000012340000}"/>
    <cellStyle name="Migliaia 6 7 2 2" xfId="13006" xr:uid="{00000000-0005-0000-0000-000013340000}"/>
    <cellStyle name="Migliaia 6 7 3" xfId="13007" xr:uid="{00000000-0005-0000-0000-000014340000}"/>
    <cellStyle name="Migliaia 6 7 4" xfId="13008" xr:uid="{00000000-0005-0000-0000-000015340000}"/>
    <cellStyle name="Migliaia 6 7 5" xfId="13009" xr:uid="{00000000-0005-0000-0000-000016340000}"/>
    <cellStyle name="Migliaia 6 8" xfId="13010" xr:uid="{00000000-0005-0000-0000-000017340000}"/>
    <cellStyle name="Migliaia 6 8 2" xfId="13011" xr:uid="{00000000-0005-0000-0000-000018340000}"/>
    <cellStyle name="Migliaia 6 9" xfId="13012" xr:uid="{00000000-0005-0000-0000-000019340000}"/>
    <cellStyle name="Migliaia 6 9 2" xfId="13013" xr:uid="{00000000-0005-0000-0000-00001A340000}"/>
    <cellStyle name="Migliaia 60" xfId="13014" xr:uid="{00000000-0005-0000-0000-00001B340000}"/>
    <cellStyle name="Migliaia 60 10" xfId="13015" xr:uid="{00000000-0005-0000-0000-00001C340000}"/>
    <cellStyle name="Migliaia 60 11" xfId="13016" xr:uid="{00000000-0005-0000-0000-00001D340000}"/>
    <cellStyle name="Migliaia 60 12" xfId="13017" xr:uid="{00000000-0005-0000-0000-00001E340000}"/>
    <cellStyle name="Migliaia 60 13" xfId="13018" xr:uid="{00000000-0005-0000-0000-00001F340000}"/>
    <cellStyle name="Migliaia 60 14" xfId="13019" xr:uid="{00000000-0005-0000-0000-000020340000}"/>
    <cellStyle name="Migliaia 60 15" xfId="13020" xr:uid="{00000000-0005-0000-0000-000021340000}"/>
    <cellStyle name="Migliaia 60 16" xfId="13021" xr:uid="{00000000-0005-0000-0000-000022340000}"/>
    <cellStyle name="Migliaia 60 17" xfId="18351" xr:uid="{00000000-0005-0000-0000-000023340000}"/>
    <cellStyle name="Migliaia 60 2" xfId="13022" xr:uid="{00000000-0005-0000-0000-000024340000}"/>
    <cellStyle name="Migliaia 60 2 10" xfId="13023" xr:uid="{00000000-0005-0000-0000-000025340000}"/>
    <cellStyle name="Migliaia 60 2 11" xfId="13024" xr:uid="{00000000-0005-0000-0000-000026340000}"/>
    <cellStyle name="Migliaia 60 2 12" xfId="18352" xr:uid="{00000000-0005-0000-0000-000027340000}"/>
    <cellStyle name="Migliaia 60 2 2" xfId="13025" xr:uid="{00000000-0005-0000-0000-000028340000}"/>
    <cellStyle name="Migliaia 60 2 2 10" xfId="13026" xr:uid="{00000000-0005-0000-0000-000029340000}"/>
    <cellStyle name="Migliaia 60 2 2 2" xfId="13027" xr:uid="{00000000-0005-0000-0000-00002A340000}"/>
    <cellStyle name="Migliaia 60 2 2 2 2" xfId="13028" xr:uid="{00000000-0005-0000-0000-00002B340000}"/>
    <cellStyle name="Migliaia 60 2 2 2 2 2" xfId="13029" xr:uid="{00000000-0005-0000-0000-00002C340000}"/>
    <cellStyle name="Migliaia 60 2 2 2 3" xfId="13030" xr:uid="{00000000-0005-0000-0000-00002D340000}"/>
    <cellStyle name="Migliaia 60 2 2 3" xfId="13031" xr:uid="{00000000-0005-0000-0000-00002E340000}"/>
    <cellStyle name="Migliaia 60 2 2 3 2" xfId="13032" xr:uid="{00000000-0005-0000-0000-00002F340000}"/>
    <cellStyle name="Migliaia 60 2 2 4" xfId="13033" xr:uid="{00000000-0005-0000-0000-000030340000}"/>
    <cellStyle name="Migliaia 60 2 2 5" xfId="13034" xr:uid="{00000000-0005-0000-0000-000031340000}"/>
    <cellStyle name="Migliaia 60 2 2 6" xfId="13035" xr:uid="{00000000-0005-0000-0000-000032340000}"/>
    <cellStyle name="Migliaia 60 2 2 7" xfId="13036" xr:uid="{00000000-0005-0000-0000-000033340000}"/>
    <cellStyle name="Migliaia 60 2 2 8" xfId="13037" xr:uid="{00000000-0005-0000-0000-000034340000}"/>
    <cellStyle name="Migliaia 60 2 2 9" xfId="13038" xr:uid="{00000000-0005-0000-0000-000035340000}"/>
    <cellStyle name="Migliaia 60 2 3" xfId="13039" xr:uid="{00000000-0005-0000-0000-000036340000}"/>
    <cellStyle name="Migliaia 60 2 3 2" xfId="13040" xr:uid="{00000000-0005-0000-0000-000037340000}"/>
    <cellStyle name="Migliaia 60 2 3 2 2" xfId="13041" xr:uid="{00000000-0005-0000-0000-000038340000}"/>
    <cellStyle name="Migliaia 60 2 3 3" xfId="13042" xr:uid="{00000000-0005-0000-0000-000039340000}"/>
    <cellStyle name="Migliaia 60 2 3 4" xfId="13043" xr:uid="{00000000-0005-0000-0000-00003A340000}"/>
    <cellStyle name="Migliaia 60 2 4" xfId="13044" xr:uid="{00000000-0005-0000-0000-00003B340000}"/>
    <cellStyle name="Migliaia 60 2 4 2" xfId="13045" xr:uid="{00000000-0005-0000-0000-00003C340000}"/>
    <cellStyle name="Migliaia 60 2 5" xfId="13046" xr:uid="{00000000-0005-0000-0000-00003D340000}"/>
    <cellStyle name="Migliaia 60 2 6" xfId="13047" xr:uid="{00000000-0005-0000-0000-00003E340000}"/>
    <cellStyle name="Migliaia 60 2 7" xfId="13048" xr:uid="{00000000-0005-0000-0000-00003F340000}"/>
    <cellStyle name="Migliaia 60 2 8" xfId="13049" xr:uid="{00000000-0005-0000-0000-000040340000}"/>
    <cellStyle name="Migliaia 60 2 9" xfId="13050" xr:uid="{00000000-0005-0000-0000-000041340000}"/>
    <cellStyle name="Migliaia 60 3" xfId="13051" xr:uid="{00000000-0005-0000-0000-000042340000}"/>
    <cellStyle name="Migliaia 60 3 10" xfId="13052" xr:uid="{00000000-0005-0000-0000-000043340000}"/>
    <cellStyle name="Migliaia 60 3 11" xfId="13053" xr:uid="{00000000-0005-0000-0000-000044340000}"/>
    <cellStyle name="Migliaia 60 3 12" xfId="13054" xr:uid="{00000000-0005-0000-0000-000045340000}"/>
    <cellStyle name="Migliaia 60 3 13" xfId="13055" xr:uid="{00000000-0005-0000-0000-000046340000}"/>
    <cellStyle name="Migliaia 60 3 14" xfId="18353" xr:uid="{00000000-0005-0000-0000-000047340000}"/>
    <cellStyle name="Migliaia 60 3 2" xfId="13056" xr:uid="{00000000-0005-0000-0000-000048340000}"/>
    <cellStyle name="Migliaia 60 3 2 10" xfId="13057" xr:uid="{00000000-0005-0000-0000-000049340000}"/>
    <cellStyle name="Migliaia 60 3 2 11" xfId="18354" xr:uid="{00000000-0005-0000-0000-00004A340000}"/>
    <cellStyle name="Migliaia 60 3 2 2" xfId="13058" xr:uid="{00000000-0005-0000-0000-00004B340000}"/>
    <cellStyle name="Migliaia 60 3 2 2 2" xfId="13059" xr:uid="{00000000-0005-0000-0000-00004C340000}"/>
    <cellStyle name="Migliaia 60 3 2 2 2 2" xfId="13060" xr:uid="{00000000-0005-0000-0000-00004D340000}"/>
    <cellStyle name="Migliaia 60 3 2 2 3" xfId="13061" xr:uid="{00000000-0005-0000-0000-00004E340000}"/>
    <cellStyle name="Migliaia 60 3 2 2 4" xfId="13062" xr:uid="{00000000-0005-0000-0000-00004F340000}"/>
    <cellStyle name="Migliaia 60 3 2 3" xfId="13063" xr:uid="{00000000-0005-0000-0000-000050340000}"/>
    <cellStyle name="Migliaia 60 3 2 3 2" xfId="13064" xr:uid="{00000000-0005-0000-0000-000051340000}"/>
    <cellStyle name="Migliaia 60 3 2 4" xfId="13065" xr:uid="{00000000-0005-0000-0000-000052340000}"/>
    <cellStyle name="Migliaia 60 3 2 5" xfId="13066" xr:uid="{00000000-0005-0000-0000-000053340000}"/>
    <cellStyle name="Migliaia 60 3 2 6" xfId="13067" xr:uid="{00000000-0005-0000-0000-000054340000}"/>
    <cellStyle name="Migliaia 60 3 2 7" xfId="13068" xr:uid="{00000000-0005-0000-0000-000055340000}"/>
    <cellStyle name="Migliaia 60 3 2 8" xfId="13069" xr:uid="{00000000-0005-0000-0000-000056340000}"/>
    <cellStyle name="Migliaia 60 3 2 9" xfId="13070" xr:uid="{00000000-0005-0000-0000-000057340000}"/>
    <cellStyle name="Migliaia 60 3 3" xfId="13071" xr:uid="{00000000-0005-0000-0000-000058340000}"/>
    <cellStyle name="Migliaia 60 3 3 2" xfId="13072" xr:uid="{00000000-0005-0000-0000-000059340000}"/>
    <cellStyle name="Migliaia 60 3 3 2 2" xfId="13073" xr:uid="{00000000-0005-0000-0000-00005A340000}"/>
    <cellStyle name="Migliaia 60 3 3 2 2 2" xfId="13074" xr:uid="{00000000-0005-0000-0000-00005B340000}"/>
    <cellStyle name="Migliaia 60 3 3 2 2 2 2" xfId="13075" xr:uid="{00000000-0005-0000-0000-00005C340000}"/>
    <cellStyle name="Migliaia 60 3 3 2 2 3" xfId="13076" xr:uid="{00000000-0005-0000-0000-00005D340000}"/>
    <cellStyle name="Migliaia 60 3 3 2 3" xfId="13077" xr:uid="{00000000-0005-0000-0000-00005E340000}"/>
    <cellStyle name="Migliaia 60 3 3 2 3 2" xfId="13078" xr:uid="{00000000-0005-0000-0000-00005F340000}"/>
    <cellStyle name="Migliaia 60 3 3 2 4" xfId="13079" xr:uid="{00000000-0005-0000-0000-000060340000}"/>
    <cellStyle name="Migliaia 60 3 3 2 5" xfId="13080" xr:uid="{00000000-0005-0000-0000-000061340000}"/>
    <cellStyle name="Migliaia 60 3 3 2 6" xfId="13081" xr:uid="{00000000-0005-0000-0000-000062340000}"/>
    <cellStyle name="Migliaia 60 3 3 3" xfId="13082" xr:uid="{00000000-0005-0000-0000-000063340000}"/>
    <cellStyle name="Migliaia 60 3 3 3 2" xfId="13083" xr:uid="{00000000-0005-0000-0000-000064340000}"/>
    <cellStyle name="Migliaia 60 3 3 3 2 2" xfId="13084" xr:uid="{00000000-0005-0000-0000-000065340000}"/>
    <cellStyle name="Migliaia 60 3 3 3 3" xfId="13085" xr:uid="{00000000-0005-0000-0000-000066340000}"/>
    <cellStyle name="Migliaia 60 3 3 4" xfId="13086" xr:uid="{00000000-0005-0000-0000-000067340000}"/>
    <cellStyle name="Migliaia 60 3 3 4 2" xfId="13087" xr:uid="{00000000-0005-0000-0000-000068340000}"/>
    <cellStyle name="Migliaia 60 3 3 5" xfId="13088" xr:uid="{00000000-0005-0000-0000-000069340000}"/>
    <cellStyle name="Migliaia 60 3 3 6" xfId="13089" xr:uid="{00000000-0005-0000-0000-00006A340000}"/>
    <cellStyle name="Migliaia 60 3 3 7" xfId="13090" xr:uid="{00000000-0005-0000-0000-00006B340000}"/>
    <cellStyle name="Migliaia 60 3 3 8" xfId="13091" xr:uid="{00000000-0005-0000-0000-00006C340000}"/>
    <cellStyle name="Migliaia 60 3 4" xfId="13092" xr:uid="{00000000-0005-0000-0000-00006D340000}"/>
    <cellStyle name="Migliaia 60 3 4 2" xfId="13093" xr:uid="{00000000-0005-0000-0000-00006E340000}"/>
    <cellStyle name="Migliaia 60 3 4 2 2" xfId="13094" xr:uid="{00000000-0005-0000-0000-00006F340000}"/>
    <cellStyle name="Migliaia 60 3 4 2 2 2" xfId="13095" xr:uid="{00000000-0005-0000-0000-000070340000}"/>
    <cellStyle name="Migliaia 60 3 4 2 3" xfId="13096" xr:uid="{00000000-0005-0000-0000-000071340000}"/>
    <cellStyle name="Migliaia 60 3 4 3" xfId="13097" xr:uid="{00000000-0005-0000-0000-000072340000}"/>
    <cellStyle name="Migliaia 60 3 4 3 2" xfId="13098" xr:uid="{00000000-0005-0000-0000-000073340000}"/>
    <cellStyle name="Migliaia 60 3 4 4" xfId="13099" xr:uid="{00000000-0005-0000-0000-000074340000}"/>
    <cellStyle name="Migliaia 60 3 4 5" xfId="13100" xr:uid="{00000000-0005-0000-0000-000075340000}"/>
    <cellStyle name="Migliaia 60 3 4 6" xfId="13101" xr:uid="{00000000-0005-0000-0000-000076340000}"/>
    <cellStyle name="Migliaia 60 3 5" xfId="13102" xr:uid="{00000000-0005-0000-0000-000077340000}"/>
    <cellStyle name="Migliaia 60 3 5 2" xfId="13103" xr:uid="{00000000-0005-0000-0000-000078340000}"/>
    <cellStyle name="Migliaia 60 3 5 2 2" xfId="13104" xr:uid="{00000000-0005-0000-0000-000079340000}"/>
    <cellStyle name="Migliaia 60 3 5 3" xfId="13105" xr:uid="{00000000-0005-0000-0000-00007A340000}"/>
    <cellStyle name="Migliaia 60 3 6" xfId="13106" xr:uid="{00000000-0005-0000-0000-00007B340000}"/>
    <cellStyle name="Migliaia 60 3 6 2" xfId="13107" xr:uid="{00000000-0005-0000-0000-00007C340000}"/>
    <cellStyle name="Migliaia 60 3 7" xfId="13108" xr:uid="{00000000-0005-0000-0000-00007D340000}"/>
    <cellStyle name="Migliaia 60 3 8" xfId="13109" xr:uid="{00000000-0005-0000-0000-00007E340000}"/>
    <cellStyle name="Migliaia 60 3 9" xfId="13110" xr:uid="{00000000-0005-0000-0000-00007F340000}"/>
    <cellStyle name="Migliaia 60 4" xfId="13111" xr:uid="{00000000-0005-0000-0000-000080340000}"/>
    <cellStyle name="Migliaia 60 4 10" xfId="18355" xr:uid="{00000000-0005-0000-0000-000081340000}"/>
    <cellStyle name="Migliaia 60 4 2" xfId="13112" xr:uid="{00000000-0005-0000-0000-000082340000}"/>
    <cellStyle name="Migliaia 60 4 2 2" xfId="13113" xr:uid="{00000000-0005-0000-0000-000083340000}"/>
    <cellStyle name="Migliaia 60 4 2 2 2" xfId="13114" xr:uid="{00000000-0005-0000-0000-000084340000}"/>
    <cellStyle name="Migliaia 60 4 2 2 2 2" xfId="13115" xr:uid="{00000000-0005-0000-0000-000085340000}"/>
    <cellStyle name="Migliaia 60 4 2 2 2 2 2" xfId="13116" xr:uid="{00000000-0005-0000-0000-000086340000}"/>
    <cellStyle name="Migliaia 60 4 2 2 2 3" xfId="13117" xr:uid="{00000000-0005-0000-0000-000087340000}"/>
    <cellStyle name="Migliaia 60 4 2 2 3" xfId="13118" xr:uid="{00000000-0005-0000-0000-000088340000}"/>
    <cellStyle name="Migliaia 60 4 2 2 3 2" xfId="13119" xr:uid="{00000000-0005-0000-0000-000089340000}"/>
    <cellStyle name="Migliaia 60 4 2 2 4" xfId="13120" xr:uid="{00000000-0005-0000-0000-00008A340000}"/>
    <cellStyle name="Migliaia 60 4 2 2 5" xfId="13121" xr:uid="{00000000-0005-0000-0000-00008B340000}"/>
    <cellStyle name="Migliaia 60 4 2 2 6" xfId="13122" xr:uid="{00000000-0005-0000-0000-00008C340000}"/>
    <cellStyle name="Migliaia 60 4 2 3" xfId="13123" xr:uid="{00000000-0005-0000-0000-00008D340000}"/>
    <cellStyle name="Migliaia 60 4 2 3 2" xfId="13124" xr:uid="{00000000-0005-0000-0000-00008E340000}"/>
    <cellStyle name="Migliaia 60 4 2 3 2 2" xfId="13125" xr:uid="{00000000-0005-0000-0000-00008F340000}"/>
    <cellStyle name="Migliaia 60 4 2 3 3" xfId="13126" xr:uid="{00000000-0005-0000-0000-000090340000}"/>
    <cellStyle name="Migliaia 60 4 2 4" xfId="13127" xr:uid="{00000000-0005-0000-0000-000091340000}"/>
    <cellStyle name="Migliaia 60 4 2 4 2" xfId="13128" xr:uid="{00000000-0005-0000-0000-000092340000}"/>
    <cellStyle name="Migliaia 60 4 2 5" xfId="13129" xr:uid="{00000000-0005-0000-0000-000093340000}"/>
    <cellStyle name="Migliaia 60 4 2 6" xfId="13130" xr:uid="{00000000-0005-0000-0000-000094340000}"/>
    <cellStyle name="Migliaia 60 4 2 7" xfId="13131" xr:uid="{00000000-0005-0000-0000-000095340000}"/>
    <cellStyle name="Migliaia 60 4 3" xfId="13132" xr:uid="{00000000-0005-0000-0000-000096340000}"/>
    <cellStyle name="Migliaia 60 4 3 2" xfId="13133" xr:uid="{00000000-0005-0000-0000-000097340000}"/>
    <cellStyle name="Migliaia 60 4 3 2 2" xfId="13134" xr:uid="{00000000-0005-0000-0000-000098340000}"/>
    <cellStyle name="Migliaia 60 4 3 2 2 2" xfId="13135" xr:uid="{00000000-0005-0000-0000-000099340000}"/>
    <cellStyle name="Migliaia 60 4 3 2 3" xfId="13136" xr:uid="{00000000-0005-0000-0000-00009A340000}"/>
    <cellStyle name="Migliaia 60 4 3 3" xfId="13137" xr:uid="{00000000-0005-0000-0000-00009B340000}"/>
    <cellStyle name="Migliaia 60 4 3 3 2" xfId="13138" xr:uid="{00000000-0005-0000-0000-00009C340000}"/>
    <cellStyle name="Migliaia 60 4 3 4" xfId="13139" xr:uid="{00000000-0005-0000-0000-00009D340000}"/>
    <cellStyle name="Migliaia 60 4 3 5" xfId="13140" xr:uid="{00000000-0005-0000-0000-00009E340000}"/>
    <cellStyle name="Migliaia 60 4 3 6" xfId="13141" xr:uid="{00000000-0005-0000-0000-00009F340000}"/>
    <cellStyle name="Migliaia 60 4 4" xfId="13142" xr:uid="{00000000-0005-0000-0000-0000A0340000}"/>
    <cellStyle name="Migliaia 60 4 4 2" xfId="13143" xr:uid="{00000000-0005-0000-0000-0000A1340000}"/>
    <cellStyle name="Migliaia 60 4 4 2 2" xfId="13144" xr:uid="{00000000-0005-0000-0000-0000A2340000}"/>
    <cellStyle name="Migliaia 60 4 4 3" xfId="13145" xr:uid="{00000000-0005-0000-0000-0000A3340000}"/>
    <cellStyle name="Migliaia 60 4 5" xfId="13146" xr:uid="{00000000-0005-0000-0000-0000A4340000}"/>
    <cellStyle name="Migliaia 60 4 5 2" xfId="13147" xr:uid="{00000000-0005-0000-0000-0000A5340000}"/>
    <cellStyle name="Migliaia 60 4 6" xfId="13148" xr:uid="{00000000-0005-0000-0000-0000A6340000}"/>
    <cellStyle name="Migliaia 60 4 7" xfId="13149" xr:uid="{00000000-0005-0000-0000-0000A7340000}"/>
    <cellStyle name="Migliaia 60 4 8" xfId="13150" xr:uid="{00000000-0005-0000-0000-0000A8340000}"/>
    <cellStyle name="Migliaia 60 4 9" xfId="13151" xr:uid="{00000000-0005-0000-0000-0000A9340000}"/>
    <cellStyle name="Migliaia 60 5" xfId="13152" xr:uid="{00000000-0005-0000-0000-0000AA340000}"/>
    <cellStyle name="Migliaia 60 5 2" xfId="13153" xr:uid="{00000000-0005-0000-0000-0000AB340000}"/>
    <cellStyle name="Migliaia 60 5 2 2" xfId="13154" xr:uid="{00000000-0005-0000-0000-0000AC340000}"/>
    <cellStyle name="Migliaia 60 5 2 2 2" xfId="13155" xr:uid="{00000000-0005-0000-0000-0000AD340000}"/>
    <cellStyle name="Migliaia 60 5 2 3" xfId="13156" xr:uid="{00000000-0005-0000-0000-0000AE340000}"/>
    <cellStyle name="Migliaia 60 5 3" xfId="13157" xr:uid="{00000000-0005-0000-0000-0000AF340000}"/>
    <cellStyle name="Migliaia 60 5 3 2" xfId="13158" xr:uid="{00000000-0005-0000-0000-0000B0340000}"/>
    <cellStyle name="Migliaia 60 5 4" xfId="13159" xr:uid="{00000000-0005-0000-0000-0000B1340000}"/>
    <cellStyle name="Migliaia 60 5 5" xfId="13160" xr:uid="{00000000-0005-0000-0000-0000B2340000}"/>
    <cellStyle name="Migliaia 60 5 6" xfId="13161" xr:uid="{00000000-0005-0000-0000-0000B3340000}"/>
    <cellStyle name="Migliaia 60 5 7" xfId="13162" xr:uid="{00000000-0005-0000-0000-0000B4340000}"/>
    <cellStyle name="Migliaia 60 5 8" xfId="18356" xr:uid="{00000000-0005-0000-0000-0000B5340000}"/>
    <cellStyle name="Migliaia 60 6" xfId="13163" xr:uid="{00000000-0005-0000-0000-0000B6340000}"/>
    <cellStyle name="Migliaia 60 6 2" xfId="13164" xr:uid="{00000000-0005-0000-0000-0000B7340000}"/>
    <cellStyle name="Migliaia 60 6 2 2" xfId="13165" xr:uid="{00000000-0005-0000-0000-0000B8340000}"/>
    <cellStyle name="Migliaia 60 6 3" xfId="13166" xr:uid="{00000000-0005-0000-0000-0000B9340000}"/>
    <cellStyle name="Migliaia 60 6 4" xfId="13167" xr:uid="{00000000-0005-0000-0000-0000BA340000}"/>
    <cellStyle name="Migliaia 60 6 5" xfId="13168" xr:uid="{00000000-0005-0000-0000-0000BB340000}"/>
    <cellStyle name="Migliaia 60 7" xfId="13169" xr:uid="{00000000-0005-0000-0000-0000BC340000}"/>
    <cellStyle name="Migliaia 60 7 2" xfId="13170" xr:uid="{00000000-0005-0000-0000-0000BD340000}"/>
    <cellStyle name="Migliaia 60 7 2 2" xfId="13171" xr:uid="{00000000-0005-0000-0000-0000BE340000}"/>
    <cellStyle name="Migliaia 60 7 3" xfId="13172" xr:uid="{00000000-0005-0000-0000-0000BF340000}"/>
    <cellStyle name="Migliaia 60 7 4" xfId="13173" xr:uid="{00000000-0005-0000-0000-0000C0340000}"/>
    <cellStyle name="Migliaia 60 7 5" xfId="13174" xr:uid="{00000000-0005-0000-0000-0000C1340000}"/>
    <cellStyle name="Migliaia 60 8" xfId="13175" xr:uid="{00000000-0005-0000-0000-0000C2340000}"/>
    <cellStyle name="Migliaia 60 8 2" xfId="13176" xr:uid="{00000000-0005-0000-0000-0000C3340000}"/>
    <cellStyle name="Migliaia 60 9" xfId="13177" xr:uid="{00000000-0005-0000-0000-0000C4340000}"/>
    <cellStyle name="Migliaia 60 9 2" xfId="13178" xr:uid="{00000000-0005-0000-0000-0000C5340000}"/>
    <cellStyle name="Migliaia 61" xfId="13179" xr:uid="{00000000-0005-0000-0000-0000C6340000}"/>
    <cellStyle name="Migliaia 61 10" xfId="13180" xr:uid="{00000000-0005-0000-0000-0000C7340000}"/>
    <cellStyle name="Migliaia 61 11" xfId="13181" xr:uid="{00000000-0005-0000-0000-0000C8340000}"/>
    <cellStyle name="Migliaia 61 12" xfId="13182" xr:uid="{00000000-0005-0000-0000-0000C9340000}"/>
    <cellStyle name="Migliaia 61 13" xfId="13183" xr:uid="{00000000-0005-0000-0000-0000CA340000}"/>
    <cellStyle name="Migliaia 61 14" xfId="13184" xr:uid="{00000000-0005-0000-0000-0000CB340000}"/>
    <cellStyle name="Migliaia 61 15" xfId="13185" xr:uid="{00000000-0005-0000-0000-0000CC340000}"/>
    <cellStyle name="Migliaia 61 16" xfId="13186" xr:uid="{00000000-0005-0000-0000-0000CD340000}"/>
    <cellStyle name="Migliaia 61 17" xfId="18357" xr:uid="{00000000-0005-0000-0000-0000CE340000}"/>
    <cellStyle name="Migliaia 61 2" xfId="13187" xr:uid="{00000000-0005-0000-0000-0000CF340000}"/>
    <cellStyle name="Migliaia 61 2 10" xfId="13188" xr:uid="{00000000-0005-0000-0000-0000D0340000}"/>
    <cellStyle name="Migliaia 61 2 11" xfId="13189" xr:uid="{00000000-0005-0000-0000-0000D1340000}"/>
    <cellStyle name="Migliaia 61 2 12" xfId="18358" xr:uid="{00000000-0005-0000-0000-0000D2340000}"/>
    <cellStyle name="Migliaia 61 2 2" xfId="13190" xr:uid="{00000000-0005-0000-0000-0000D3340000}"/>
    <cellStyle name="Migliaia 61 2 2 10" xfId="13191" xr:uid="{00000000-0005-0000-0000-0000D4340000}"/>
    <cellStyle name="Migliaia 61 2 2 2" xfId="13192" xr:uid="{00000000-0005-0000-0000-0000D5340000}"/>
    <cellStyle name="Migliaia 61 2 2 2 2" xfId="13193" xr:uid="{00000000-0005-0000-0000-0000D6340000}"/>
    <cellStyle name="Migliaia 61 2 2 2 2 2" xfId="13194" xr:uid="{00000000-0005-0000-0000-0000D7340000}"/>
    <cellStyle name="Migliaia 61 2 2 2 3" xfId="13195" xr:uid="{00000000-0005-0000-0000-0000D8340000}"/>
    <cellStyle name="Migliaia 61 2 2 3" xfId="13196" xr:uid="{00000000-0005-0000-0000-0000D9340000}"/>
    <cellStyle name="Migliaia 61 2 2 3 2" xfId="13197" xr:uid="{00000000-0005-0000-0000-0000DA340000}"/>
    <cellStyle name="Migliaia 61 2 2 4" xfId="13198" xr:uid="{00000000-0005-0000-0000-0000DB340000}"/>
    <cellStyle name="Migliaia 61 2 2 5" xfId="13199" xr:uid="{00000000-0005-0000-0000-0000DC340000}"/>
    <cellStyle name="Migliaia 61 2 2 6" xfId="13200" xr:uid="{00000000-0005-0000-0000-0000DD340000}"/>
    <cellStyle name="Migliaia 61 2 2 7" xfId="13201" xr:uid="{00000000-0005-0000-0000-0000DE340000}"/>
    <cellStyle name="Migliaia 61 2 2 8" xfId="13202" xr:uid="{00000000-0005-0000-0000-0000DF340000}"/>
    <cellStyle name="Migliaia 61 2 2 9" xfId="13203" xr:uid="{00000000-0005-0000-0000-0000E0340000}"/>
    <cellStyle name="Migliaia 61 2 3" xfId="13204" xr:uid="{00000000-0005-0000-0000-0000E1340000}"/>
    <cellStyle name="Migliaia 61 2 3 2" xfId="13205" xr:uid="{00000000-0005-0000-0000-0000E2340000}"/>
    <cellStyle name="Migliaia 61 2 3 2 2" xfId="13206" xr:uid="{00000000-0005-0000-0000-0000E3340000}"/>
    <cellStyle name="Migliaia 61 2 3 3" xfId="13207" xr:uid="{00000000-0005-0000-0000-0000E4340000}"/>
    <cellStyle name="Migliaia 61 2 3 4" xfId="13208" xr:uid="{00000000-0005-0000-0000-0000E5340000}"/>
    <cellStyle name="Migliaia 61 2 4" xfId="13209" xr:uid="{00000000-0005-0000-0000-0000E6340000}"/>
    <cellStyle name="Migliaia 61 2 4 2" xfId="13210" xr:uid="{00000000-0005-0000-0000-0000E7340000}"/>
    <cellStyle name="Migliaia 61 2 5" xfId="13211" xr:uid="{00000000-0005-0000-0000-0000E8340000}"/>
    <cellStyle name="Migliaia 61 2 6" xfId="13212" xr:uid="{00000000-0005-0000-0000-0000E9340000}"/>
    <cellStyle name="Migliaia 61 2 7" xfId="13213" xr:uid="{00000000-0005-0000-0000-0000EA340000}"/>
    <cellStyle name="Migliaia 61 2 8" xfId="13214" xr:uid="{00000000-0005-0000-0000-0000EB340000}"/>
    <cellStyle name="Migliaia 61 2 9" xfId="13215" xr:uid="{00000000-0005-0000-0000-0000EC340000}"/>
    <cellStyle name="Migliaia 61 3" xfId="13216" xr:uid="{00000000-0005-0000-0000-0000ED340000}"/>
    <cellStyle name="Migliaia 61 3 10" xfId="13217" xr:uid="{00000000-0005-0000-0000-0000EE340000}"/>
    <cellStyle name="Migliaia 61 3 11" xfId="13218" xr:uid="{00000000-0005-0000-0000-0000EF340000}"/>
    <cellStyle name="Migliaia 61 3 12" xfId="13219" xr:uid="{00000000-0005-0000-0000-0000F0340000}"/>
    <cellStyle name="Migliaia 61 3 13" xfId="13220" xr:uid="{00000000-0005-0000-0000-0000F1340000}"/>
    <cellStyle name="Migliaia 61 3 14" xfId="18359" xr:uid="{00000000-0005-0000-0000-0000F2340000}"/>
    <cellStyle name="Migliaia 61 3 2" xfId="13221" xr:uid="{00000000-0005-0000-0000-0000F3340000}"/>
    <cellStyle name="Migliaia 61 3 2 10" xfId="13222" xr:uid="{00000000-0005-0000-0000-0000F4340000}"/>
    <cellStyle name="Migliaia 61 3 2 11" xfId="18360" xr:uid="{00000000-0005-0000-0000-0000F5340000}"/>
    <cellStyle name="Migliaia 61 3 2 2" xfId="13223" xr:uid="{00000000-0005-0000-0000-0000F6340000}"/>
    <cellStyle name="Migliaia 61 3 2 2 2" xfId="13224" xr:uid="{00000000-0005-0000-0000-0000F7340000}"/>
    <cellStyle name="Migliaia 61 3 2 2 2 2" xfId="13225" xr:uid="{00000000-0005-0000-0000-0000F8340000}"/>
    <cellStyle name="Migliaia 61 3 2 2 3" xfId="13226" xr:uid="{00000000-0005-0000-0000-0000F9340000}"/>
    <cellStyle name="Migliaia 61 3 2 2 4" xfId="13227" xr:uid="{00000000-0005-0000-0000-0000FA340000}"/>
    <cellStyle name="Migliaia 61 3 2 3" xfId="13228" xr:uid="{00000000-0005-0000-0000-0000FB340000}"/>
    <cellStyle name="Migliaia 61 3 2 3 2" xfId="13229" xr:uid="{00000000-0005-0000-0000-0000FC340000}"/>
    <cellStyle name="Migliaia 61 3 2 4" xfId="13230" xr:uid="{00000000-0005-0000-0000-0000FD340000}"/>
    <cellStyle name="Migliaia 61 3 2 5" xfId="13231" xr:uid="{00000000-0005-0000-0000-0000FE340000}"/>
    <cellStyle name="Migliaia 61 3 2 6" xfId="13232" xr:uid="{00000000-0005-0000-0000-0000FF340000}"/>
    <cellStyle name="Migliaia 61 3 2 7" xfId="13233" xr:uid="{00000000-0005-0000-0000-000000350000}"/>
    <cellStyle name="Migliaia 61 3 2 8" xfId="13234" xr:uid="{00000000-0005-0000-0000-000001350000}"/>
    <cellStyle name="Migliaia 61 3 2 9" xfId="13235" xr:uid="{00000000-0005-0000-0000-000002350000}"/>
    <cellStyle name="Migliaia 61 3 3" xfId="13236" xr:uid="{00000000-0005-0000-0000-000003350000}"/>
    <cellStyle name="Migliaia 61 3 3 2" xfId="13237" xr:uid="{00000000-0005-0000-0000-000004350000}"/>
    <cellStyle name="Migliaia 61 3 3 2 2" xfId="13238" xr:uid="{00000000-0005-0000-0000-000005350000}"/>
    <cellStyle name="Migliaia 61 3 3 2 2 2" xfId="13239" xr:uid="{00000000-0005-0000-0000-000006350000}"/>
    <cellStyle name="Migliaia 61 3 3 2 2 2 2" xfId="13240" xr:uid="{00000000-0005-0000-0000-000007350000}"/>
    <cellStyle name="Migliaia 61 3 3 2 2 3" xfId="13241" xr:uid="{00000000-0005-0000-0000-000008350000}"/>
    <cellStyle name="Migliaia 61 3 3 2 3" xfId="13242" xr:uid="{00000000-0005-0000-0000-000009350000}"/>
    <cellStyle name="Migliaia 61 3 3 2 3 2" xfId="13243" xr:uid="{00000000-0005-0000-0000-00000A350000}"/>
    <cellStyle name="Migliaia 61 3 3 2 4" xfId="13244" xr:uid="{00000000-0005-0000-0000-00000B350000}"/>
    <cellStyle name="Migliaia 61 3 3 2 5" xfId="13245" xr:uid="{00000000-0005-0000-0000-00000C350000}"/>
    <cellStyle name="Migliaia 61 3 3 2 6" xfId="13246" xr:uid="{00000000-0005-0000-0000-00000D350000}"/>
    <cellStyle name="Migliaia 61 3 3 3" xfId="13247" xr:uid="{00000000-0005-0000-0000-00000E350000}"/>
    <cellStyle name="Migliaia 61 3 3 3 2" xfId="13248" xr:uid="{00000000-0005-0000-0000-00000F350000}"/>
    <cellStyle name="Migliaia 61 3 3 3 2 2" xfId="13249" xr:uid="{00000000-0005-0000-0000-000010350000}"/>
    <cellStyle name="Migliaia 61 3 3 3 3" xfId="13250" xr:uid="{00000000-0005-0000-0000-000011350000}"/>
    <cellStyle name="Migliaia 61 3 3 4" xfId="13251" xr:uid="{00000000-0005-0000-0000-000012350000}"/>
    <cellStyle name="Migliaia 61 3 3 4 2" xfId="13252" xr:uid="{00000000-0005-0000-0000-000013350000}"/>
    <cellStyle name="Migliaia 61 3 3 5" xfId="13253" xr:uid="{00000000-0005-0000-0000-000014350000}"/>
    <cellStyle name="Migliaia 61 3 3 6" xfId="13254" xr:uid="{00000000-0005-0000-0000-000015350000}"/>
    <cellStyle name="Migliaia 61 3 3 7" xfId="13255" xr:uid="{00000000-0005-0000-0000-000016350000}"/>
    <cellStyle name="Migliaia 61 3 3 8" xfId="13256" xr:uid="{00000000-0005-0000-0000-000017350000}"/>
    <cellStyle name="Migliaia 61 3 4" xfId="13257" xr:uid="{00000000-0005-0000-0000-000018350000}"/>
    <cellStyle name="Migliaia 61 3 4 2" xfId="13258" xr:uid="{00000000-0005-0000-0000-000019350000}"/>
    <cellStyle name="Migliaia 61 3 4 2 2" xfId="13259" xr:uid="{00000000-0005-0000-0000-00001A350000}"/>
    <cellStyle name="Migliaia 61 3 4 2 2 2" xfId="13260" xr:uid="{00000000-0005-0000-0000-00001B350000}"/>
    <cellStyle name="Migliaia 61 3 4 2 3" xfId="13261" xr:uid="{00000000-0005-0000-0000-00001C350000}"/>
    <cellStyle name="Migliaia 61 3 4 3" xfId="13262" xr:uid="{00000000-0005-0000-0000-00001D350000}"/>
    <cellStyle name="Migliaia 61 3 4 3 2" xfId="13263" xr:uid="{00000000-0005-0000-0000-00001E350000}"/>
    <cellStyle name="Migliaia 61 3 4 4" xfId="13264" xr:uid="{00000000-0005-0000-0000-00001F350000}"/>
    <cellStyle name="Migliaia 61 3 4 5" xfId="13265" xr:uid="{00000000-0005-0000-0000-000020350000}"/>
    <cellStyle name="Migliaia 61 3 4 6" xfId="13266" xr:uid="{00000000-0005-0000-0000-000021350000}"/>
    <cellStyle name="Migliaia 61 3 5" xfId="13267" xr:uid="{00000000-0005-0000-0000-000022350000}"/>
    <cellStyle name="Migliaia 61 3 5 2" xfId="13268" xr:uid="{00000000-0005-0000-0000-000023350000}"/>
    <cellStyle name="Migliaia 61 3 5 2 2" xfId="13269" xr:uid="{00000000-0005-0000-0000-000024350000}"/>
    <cellStyle name="Migliaia 61 3 5 3" xfId="13270" xr:uid="{00000000-0005-0000-0000-000025350000}"/>
    <cellStyle name="Migliaia 61 3 6" xfId="13271" xr:uid="{00000000-0005-0000-0000-000026350000}"/>
    <cellStyle name="Migliaia 61 3 6 2" xfId="13272" xr:uid="{00000000-0005-0000-0000-000027350000}"/>
    <cellStyle name="Migliaia 61 3 7" xfId="13273" xr:uid="{00000000-0005-0000-0000-000028350000}"/>
    <cellStyle name="Migliaia 61 3 8" xfId="13274" xr:uid="{00000000-0005-0000-0000-000029350000}"/>
    <cellStyle name="Migliaia 61 3 9" xfId="13275" xr:uid="{00000000-0005-0000-0000-00002A350000}"/>
    <cellStyle name="Migliaia 61 4" xfId="13276" xr:uid="{00000000-0005-0000-0000-00002B350000}"/>
    <cellStyle name="Migliaia 61 4 10" xfId="18361" xr:uid="{00000000-0005-0000-0000-00002C350000}"/>
    <cellStyle name="Migliaia 61 4 2" xfId="13277" xr:uid="{00000000-0005-0000-0000-00002D350000}"/>
    <cellStyle name="Migliaia 61 4 2 2" xfId="13278" xr:uid="{00000000-0005-0000-0000-00002E350000}"/>
    <cellStyle name="Migliaia 61 4 2 2 2" xfId="13279" xr:uid="{00000000-0005-0000-0000-00002F350000}"/>
    <cellStyle name="Migliaia 61 4 2 2 2 2" xfId="13280" xr:uid="{00000000-0005-0000-0000-000030350000}"/>
    <cellStyle name="Migliaia 61 4 2 2 2 2 2" xfId="13281" xr:uid="{00000000-0005-0000-0000-000031350000}"/>
    <cellStyle name="Migliaia 61 4 2 2 2 3" xfId="13282" xr:uid="{00000000-0005-0000-0000-000032350000}"/>
    <cellStyle name="Migliaia 61 4 2 2 3" xfId="13283" xr:uid="{00000000-0005-0000-0000-000033350000}"/>
    <cellStyle name="Migliaia 61 4 2 2 3 2" xfId="13284" xr:uid="{00000000-0005-0000-0000-000034350000}"/>
    <cellStyle name="Migliaia 61 4 2 2 4" xfId="13285" xr:uid="{00000000-0005-0000-0000-000035350000}"/>
    <cellStyle name="Migliaia 61 4 2 2 5" xfId="13286" xr:uid="{00000000-0005-0000-0000-000036350000}"/>
    <cellStyle name="Migliaia 61 4 2 2 6" xfId="13287" xr:uid="{00000000-0005-0000-0000-000037350000}"/>
    <cellStyle name="Migliaia 61 4 2 3" xfId="13288" xr:uid="{00000000-0005-0000-0000-000038350000}"/>
    <cellStyle name="Migliaia 61 4 2 3 2" xfId="13289" xr:uid="{00000000-0005-0000-0000-000039350000}"/>
    <cellStyle name="Migliaia 61 4 2 3 2 2" xfId="13290" xr:uid="{00000000-0005-0000-0000-00003A350000}"/>
    <cellStyle name="Migliaia 61 4 2 3 3" xfId="13291" xr:uid="{00000000-0005-0000-0000-00003B350000}"/>
    <cellStyle name="Migliaia 61 4 2 4" xfId="13292" xr:uid="{00000000-0005-0000-0000-00003C350000}"/>
    <cellStyle name="Migliaia 61 4 2 4 2" xfId="13293" xr:uid="{00000000-0005-0000-0000-00003D350000}"/>
    <cellStyle name="Migliaia 61 4 2 5" xfId="13294" xr:uid="{00000000-0005-0000-0000-00003E350000}"/>
    <cellStyle name="Migliaia 61 4 2 6" xfId="13295" xr:uid="{00000000-0005-0000-0000-00003F350000}"/>
    <cellStyle name="Migliaia 61 4 2 7" xfId="13296" xr:uid="{00000000-0005-0000-0000-000040350000}"/>
    <cellStyle name="Migliaia 61 4 3" xfId="13297" xr:uid="{00000000-0005-0000-0000-000041350000}"/>
    <cellStyle name="Migliaia 61 4 3 2" xfId="13298" xr:uid="{00000000-0005-0000-0000-000042350000}"/>
    <cellStyle name="Migliaia 61 4 3 2 2" xfId="13299" xr:uid="{00000000-0005-0000-0000-000043350000}"/>
    <cellStyle name="Migliaia 61 4 3 2 2 2" xfId="13300" xr:uid="{00000000-0005-0000-0000-000044350000}"/>
    <cellStyle name="Migliaia 61 4 3 2 3" xfId="13301" xr:uid="{00000000-0005-0000-0000-000045350000}"/>
    <cellStyle name="Migliaia 61 4 3 3" xfId="13302" xr:uid="{00000000-0005-0000-0000-000046350000}"/>
    <cellStyle name="Migliaia 61 4 3 3 2" xfId="13303" xr:uid="{00000000-0005-0000-0000-000047350000}"/>
    <cellStyle name="Migliaia 61 4 3 4" xfId="13304" xr:uid="{00000000-0005-0000-0000-000048350000}"/>
    <cellStyle name="Migliaia 61 4 3 5" xfId="13305" xr:uid="{00000000-0005-0000-0000-000049350000}"/>
    <cellStyle name="Migliaia 61 4 3 6" xfId="13306" xr:uid="{00000000-0005-0000-0000-00004A350000}"/>
    <cellStyle name="Migliaia 61 4 4" xfId="13307" xr:uid="{00000000-0005-0000-0000-00004B350000}"/>
    <cellStyle name="Migliaia 61 4 4 2" xfId="13308" xr:uid="{00000000-0005-0000-0000-00004C350000}"/>
    <cellStyle name="Migliaia 61 4 4 2 2" xfId="13309" xr:uid="{00000000-0005-0000-0000-00004D350000}"/>
    <cellStyle name="Migliaia 61 4 4 3" xfId="13310" xr:uid="{00000000-0005-0000-0000-00004E350000}"/>
    <cellStyle name="Migliaia 61 4 5" xfId="13311" xr:uid="{00000000-0005-0000-0000-00004F350000}"/>
    <cellStyle name="Migliaia 61 4 5 2" xfId="13312" xr:uid="{00000000-0005-0000-0000-000050350000}"/>
    <cellStyle name="Migliaia 61 4 6" xfId="13313" xr:uid="{00000000-0005-0000-0000-000051350000}"/>
    <cellStyle name="Migliaia 61 4 7" xfId="13314" xr:uid="{00000000-0005-0000-0000-000052350000}"/>
    <cellStyle name="Migliaia 61 4 8" xfId="13315" xr:uid="{00000000-0005-0000-0000-000053350000}"/>
    <cellStyle name="Migliaia 61 4 9" xfId="13316" xr:uid="{00000000-0005-0000-0000-000054350000}"/>
    <cellStyle name="Migliaia 61 5" xfId="13317" xr:uid="{00000000-0005-0000-0000-000055350000}"/>
    <cellStyle name="Migliaia 61 5 2" xfId="13318" xr:uid="{00000000-0005-0000-0000-000056350000}"/>
    <cellStyle name="Migliaia 61 5 2 2" xfId="13319" xr:uid="{00000000-0005-0000-0000-000057350000}"/>
    <cellStyle name="Migliaia 61 5 2 2 2" xfId="13320" xr:uid="{00000000-0005-0000-0000-000058350000}"/>
    <cellStyle name="Migliaia 61 5 2 3" xfId="13321" xr:uid="{00000000-0005-0000-0000-000059350000}"/>
    <cellStyle name="Migliaia 61 5 3" xfId="13322" xr:uid="{00000000-0005-0000-0000-00005A350000}"/>
    <cellStyle name="Migliaia 61 5 3 2" xfId="13323" xr:uid="{00000000-0005-0000-0000-00005B350000}"/>
    <cellStyle name="Migliaia 61 5 4" xfId="13324" xr:uid="{00000000-0005-0000-0000-00005C350000}"/>
    <cellStyle name="Migliaia 61 5 5" xfId="13325" xr:uid="{00000000-0005-0000-0000-00005D350000}"/>
    <cellStyle name="Migliaia 61 5 6" xfId="13326" xr:uid="{00000000-0005-0000-0000-00005E350000}"/>
    <cellStyle name="Migliaia 61 5 7" xfId="13327" xr:uid="{00000000-0005-0000-0000-00005F350000}"/>
    <cellStyle name="Migliaia 61 5 8" xfId="18362" xr:uid="{00000000-0005-0000-0000-000060350000}"/>
    <cellStyle name="Migliaia 61 6" xfId="13328" xr:uid="{00000000-0005-0000-0000-000061350000}"/>
    <cellStyle name="Migliaia 61 6 2" xfId="13329" xr:uid="{00000000-0005-0000-0000-000062350000}"/>
    <cellStyle name="Migliaia 61 6 2 2" xfId="13330" xr:uid="{00000000-0005-0000-0000-000063350000}"/>
    <cellStyle name="Migliaia 61 6 3" xfId="13331" xr:uid="{00000000-0005-0000-0000-000064350000}"/>
    <cellStyle name="Migliaia 61 6 4" xfId="13332" xr:uid="{00000000-0005-0000-0000-000065350000}"/>
    <cellStyle name="Migliaia 61 6 5" xfId="13333" xr:uid="{00000000-0005-0000-0000-000066350000}"/>
    <cellStyle name="Migliaia 61 7" xfId="13334" xr:uid="{00000000-0005-0000-0000-000067350000}"/>
    <cellStyle name="Migliaia 61 7 2" xfId="13335" xr:uid="{00000000-0005-0000-0000-000068350000}"/>
    <cellStyle name="Migliaia 61 7 2 2" xfId="13336" xr:uid="{00000000-0005-0000-0000-000069350000}"/>
    <cellStyle name="Migliaia 61 7 3" xfId="13337" xr:uid="{00000000-0005-0000-0000-00006A350000}"/>
    <cellStyle name="Migliaia 61 7 4" xfId="13338" xr:uid="{00000000-0005-0000-0000-00006B350000}"/>
    <cellStyle name="Migliaia 61 7 5" xfId="13339" xr:uid="{00000000-0005-0000-0000-00006C350000}"/>
    <cellStyle name="Migliaia 61 8" xfId="13340" xr:uid="{00000000-0005-0000-0000-00006D350000}"/>
    <cellStyle name="Migliaia 61 8 2" xfId="13341" xr:uid="{00000000-0005-0000-0000-00006E350000}"/>
    <cellStyle name="Migliaia 61 9" xfId="13342" xr:uid="{00000000-0005-0000-0000-00006F350000}"/>
    <cellStyle name="Migliaia 61 9 2" xfId="13343" xr:uid="{00000000-0005-0000-0000-000070350000}"/>
    <cellStyle name="Migliaia 7" xfId="13344" xr:uid="{00000000-0005-0000-0000-000071350000}"/>
    <cellStyle name="Migliaia 7 10" xfId="13345" xr:uid="{00000000-0005-0000-0000-000072350000}"/>
    <cellStyle name="Migliaia 7 11" xfId="13346" xr:uid="{00000000-0005-0000-0000-000073350000}"/>
    <cellStyle name="Migliaia 7 12" xfId="13347" xr:uid="{00000000-0005-0000-0000-000074350000}"/>
    <cellStyle name="Migliaia 7 13" xfId="13348" xr:uid="{00000000-0005-0000-0000-000075350000}"/>
    <cellStyle name="Migliaia 7 14" xfId="13349" xr:uid="{00000000-0005-0000-0000-000076350000}"/>
    <cellStyle name="Migliaia 7 15" xfId="13350" xr:uid="{00000000-0005-0000-0000-000077350000}"/>
    <cellStyle name="Migliaia 7 16" xfId="13351" xr:uid="{00000000-0005-0000-0000-000078350000}"/>
    <cellStyle name="Migliaia 7 17" xfId="18363" xr:uid="{00000000-0005-0000-0000-000079350000}"/>
    <cellStyle name="Migliaia 7 2" xfId="13352" xr:uid="{00000000-0005-0000-0000-00007A350000}"/>
    <cellStyle name="Migliaia 7 2 10" xfId="13353" xr:uid="{00000000-0005-0000-0000-00007B350000}"/>
    <cellStyle name="Migliaia 7 2 11" xfId="13354" xr:uid="{00000000-0005-0000-0000-00007C350000}"/>
    <cellStyle name="Migliaia 7 2 12" xfId="18364" xr:uid="{00000000-0005-0000-0000-00007D350000}"/>
    <cellStyle name="Migliaia 7 2 2" xfId="13355" xr:uid="{00000000-0005-0000-0000-00007E350000}"/>
    <cellStyle name="Migliaia 7 2 2 10" xfId="13356" xr:uid="{00000000-0005-0000-0000-00007F350000}"/>
    <cellStyle name="Migliaia 7 2 2 2" xfId="13357" xr:uid="{00000000-0005-0000-0000-000080350000}"/>
    <cellStyle name="Migliaia 7 2 2 2 2" xfId="13358" xr:uid="{00000000-0005-0000-0000-000081350000}"/>
    <cellStyle name="Migliaia 7 2 2 2 2 2" xfId="13359" xr:uid="{00000000-0005-0000-0000-000082350000}"/>
    <cellStyle name="Migliaia 7 2 2 2 3" xfId="13360" xr:uid="{00000000-0005-0000-0000-000083350000}"/>
    <cellStyle name="Migliaia 7 2 2 3" xfId="13361" xr:uid="{00000000-0005-0000-0000-000084350000}"/>
    <cellStyle name="Migliaia 7 2 2 3 2" xfId="13362" xr:uid="{00000000-0005-0000-0000-000085350000}"/>
    <cellStyle name="Migliaia 7 2 2 4" xfId="13363" xr:uid="{00000000-0005-0000-0000-000086350000}"/>
    <cellStyle name="Migliaia 7 2 2 5" xfId="13364" xr:uid="{00000000-0005-0000-0000-000087350000}"/>
    <cellStyle name="Migliaia 7 2 2 6" xfId="13365" xr:uid="{00000000-0005-0000-0000-000088350000}"/>
    <cellStyle name="Migliaia 7 2 2 7" xfId="13366" xr:uid="{00000000-0005-0000-0000-000089350000}"/>
    <cellStyle name="Migliaia 7 2 2 8" xfId="13367" xr:uid="{00000000-0005-0000-0000-00008A350000}"/>
    <cellStyle name="Migliaia 7 2 2 9" xfId="13368" xr:uid="{00000000-0005-0000-0000-00008B350000}"/>
    <cellStyle name="Migliaia 7 2 3" xfId="13369" xr:uid="{00000000-0005-0000-0000-00008C350000}"/>
    <cellStyle name="Migliaia 7 2 3 2" xfId="13370" xr:uid="{00000000-0005-0000-0000-00008D350000}"/>
    <cellStyle name="Migliaia 7 2 3 2 2" xfId="13371" xr:uid="{00000000-0005-0000-0000-00008E350000}"/>
    <cellStyle name="Migliaia 7 2 3 3" xfId="13372" xr:uid="{00000000-0005-0000-0000-00008F350000}"/>
    <cellStyle name="Migliaia 7 2 3 4" xfId="13373" xr:uid="{00000000-0005-0000-0000-000090350000}"/>
    <cellStyle name="Migliaia 7 2 4" xfId="13374" xr:uid="{00000000-0005-0000-0000-000091350000}"/>
    <cellStyle name="Migliaia 7 2 4 2" xfId="13375" xr:uid="{00000000-0005-0000-0000-000092350000}"/>
    <cellStyle name="Migliaia 7 2 5" xfId="13376" xr:uid="{00000000-0005-0000-0000-000093350000}"/>
    <cellStyle name="Migliaia 7 2 6" xfId="13377" xr:uid="{00000000-0005-0000-0000-000094350000}"/>
    <cellStyle name="Migliaia 7 2 7" xfId="13378" xr:uid="{00000000-0005-0000-0000-000095350000}"/>
    <cellStyle name="Migliaia 7 2 8" xfId="13379" xr:uid="{00000000-0005-0000-0000-000096350000}"/>
    <cellStyle name="Migliaia 7 2 9" xfId="13380" xr:uid="{00000000-0005-0000-0000-000097350000}"/>
    <cellStyle name="Migliaia 7 3" xfId="13381" xr:uid="{00000000-0005-0000-0000-000098350000}"/>
    <cellStyle name="Migliaia 7 3 10" xfId="13382" xr:uid="{00000000-0005-0000-0000-000099350000}"/>
    <cellStyle name="Migliaia 7 3 11" xfId="13383" xr:uid="{00000000-0005-0000-0000-00009A350000}"/>
    <cellStyle name="Migliaia 7 3 12" xfId="13384" xr:uid="{00000000-0005-0000-0000-00009B350000}"/>
    <cellStyle name="Migliaia 7 3 13" xfId="13385" xr:uid="{00000000-0005-0000-0000-00009C350000}"/>
    <cellStyle name="Migliaia 7 3 14" xfId="18365" xr:uid="{00000000-0005-0000-0000-00009D350000}"/>
    <cellStyle name="Migliaia 7 3 2" xfId="13386" xr:uid="{00000000-0005-0000-0000-00009E350000}"/>
    <cellStyle name="Migliaia 7 3 2 10" xfId="13387" xr:uid="{00000000-0005-0000-0000-00009F350000}"/>
    <cellStyle name="Migliaia 7 3 2 11" xfId="18366" xr:uid="{00000000-0005-0000-0000-0000A0350000}"/>
    <cellStyle name="Migliaia 7 3 2 2" xfId="13388" xr:uid="{00000000-0005-0000-0000-0000A1350000}"/>
    <cellStyle name="Migliaia 7 3 2 2 2" xfId="13389" xr:uid="{00000000-0005-0000-0000-0000A2350000}"/>
    <cellStyle name="Migliaia 7 3 2 2 2 2" xfId="13390" xr:uid="{00000000-0005-0000-0000-0000A3350000}"/>
    <cellStyle name="Migliaia 7 3 2 2 3" xfId="13391" xr:uid="{00000000-0005-0000-0000-0000A4350000}"/>
    <cellStyle name="Migliaia 7 3 2 2 4" xfId="13392" xr:uid="{00000000-0005-0000-0000-0000A5350000}"/>
    <cellStyle name="Migliaia 7 3 2 3" xfId="13393" xr:uid="{00000000-0005-0000-0000-0000A6350000}"/>
    <cellStyle name="Migliaia 7 3 2 3 2" xfId="13394" xr:uid="{00000000-0005-0000-0000-0000A7350000}"/>
    <cellStyle name="Migliaia 7 3 2 4" xfId="13395" xr:uid="{00000000-0005-0000-0000-0000A8350000}"/>
    <cellStyle name="Migliaia 7 3 2 5" xfId="13396" xr:uid="{00000000-0005-0000-0000-0000A9350000}"/>
    <cellStyle name="Migliaia 7 3 2 6" xfId="13397" xr:uid="{00000000-0005-0000-0000-0000AA350000}"/>
    <cellStyle name="Migliaia 7 3 2 7" xfId="13398" xr:uid="{00000000-0005-0000-0000-0000AB350000}"/>
    <cellStyle name="Migliaia 7 3 2 8" xfId="13399" xr:uid="{00000000-0005-0000-0000-0000AC350000}"/>
    <cellStyle name="Migliaia 7 3 2 9" xfId="13400" xr:uid="{00000000-0005-0000-0000-0000AD350000}"/>
    <cellStyle name="Migliaia 7 3 3" xfId="13401" xr:uid="{00000000-0005-0000-0000-0000AE350000}"/>
    <cellStyle name="Migliaia 7 3 3 2" xfId="13402" xr:uid="{00000000-0005-0000-0000-0000AF350000}"/>
    <cellStyle name="Migliaia 7 3 3 2 2" xfId="13403" xr:uid="{00000000-0005-0000-0000-0000B0350000}"/>
    <cellStyle name="Migliaia 7 3 3 2 2 2" xfId="13404" xr:uid="{00000000-0005-0000-0000-0000B1350000}"/>
    <cellStyle name="Migliaia 7 3 3 2 2 2 2" xfId="13405" xr:uid="{00000000-0005-0000-0000-0000B2350000}"/>
    <cellStyle name="Migliaia 7 3 3 2 2 3" xfId="13406" xr:uid="{00000000-0005-0000-0000-0000B3350000}"/>
    <cellStyle name="Migliaia 7 3 3 2 3" xfId="13407" xr:uid="{00000000-0005-0000-0000-0000B4350000}"/>
    <cellStyle name="Migliaia 7 3 3 2 3 2" xfId="13408" xr:uid="{00000000-0005-0000-0000-0000B5350000}"/>
    <cellStyle name="Migliaia 7 3 3 2 4" xfId="13409" xr:uid="{00000000-0005-0000-0000-0000B6350000}"/>
    <cellStyle name="Migliaia 7 3 3 2 5" xfId="13410" xr:uid="{00000000-0005-0000-0000-0000B7350000}"/>
    <cellStyle name="Migliaia 7 3 3 2 6" xfId="13411" xr:uid="{00000000-0005-0000-0000-0000B8350000}"/>
    <cellStyle name="Migliaia 7 3 3 3" xfId="13412" xr:uid="{00000000-0005-0000-0000-0000B9350000}"/>
    <cellStyle name="Migliaia 7 3 3 3 2" xfId="13413" xr:uid="{00000000-0005-0000-0000-0000BA350000}"/>
    <cellStyle name="Migliaia 7 3 3 3 2 2" xfId="13414" xr:uid="{00000000-0005-0000-0000-0000BB350000}"/>
    <cellStyle name="Migliaia 7 3 3 3 3" xfId="13415" xr:uid="{00000000-0005-0000-0000-0000BC350000}"/>
    <cellStyle name="Migliaia 7 3 3 4" xfId="13416" xr:uid="{00000000-0005-0000-0000-0000BD350000}"/>
    <cellStyle name="Migliaia 7 3 3 4 2" xfId="13417" xr:uid="{00000000-0005-0000-0000-0000BE350000}"/>
    <cellStyle name="Migliaia 7 3 3 5" xfId="13418" xr:uid="{00000000-0005-0000-0000-0000BF350000}"/>
    <cellStyle name="Migliaia 7 3 3 6" xfId="13419" xr:uid="{00000000-0005-0000-0000-0000C0350000}"/>
    <cellStyle name="Migliaia 7 3 3 7" xfId="13420" xr:uid="{00000000-0005-0000-0000-0000C1350000}"/>
    <cellStyle name="Migliaia 7 3 3 8" xfId="13421" xr:uid="{00000000-0005-0000-0000-0000C2350000}"/>
    <cellStyle name="Migliaia 7 3 4" xfId="13422" xr:uid="{00000000-0005-0000-0000-0000C3350000}"/>
    <cellStyle name="Migliaia 7 3 4 2" xfId="13423" xr:uid="{00000000-0005-0000-0000-0000C4350000}"/>
    <cellStyle name="Migliaia 7 3 4 2 2" xfId="13424" xr:uid="{00000000-0005-0000-0000-0000C5350000}"/>
    <cellStyle name="Migliaia 7 3 4 2 2 2" xfId="13425" xr:uid="{00000000-0005-0000-0000-0000C6350000}"/>
    <cellStyle name="Migliaia 7 3 4 2 3" xfId="13426" xr:uid="{00000000-0005-0000-0000-0000C7350000}"/>
    <cellStyle name="Migliaia 7 3 4 3" xfId="13427" xr:uid="{00000000-0005-0000-0000-0000C8350000}"/>
    <cellStyle name="Migliaia 7 3 4 3 2" xfId="13428" xr:uid="{00000000-0005-0000-0000-0000C9350000}"/>
    <cellStyle name="Migliaia 7 3 4 4" xfId="13429" xr:uid="{00000000-0005-0000-0000-0000CA350000}"/>
    <cellStyle name="Migliaia 7 3 4 5" xfId="13430" xr:uid="{00000000-0005-0000-0000-0000CB350000}"/>
    <cellStyle name="Migliaia 7 3 4 6" xfId="13431" xr:uid="{00000000-0005-0000-0000-0000CC350000}"/>
    <cellStyle name="Migliaia 7 3 5" xfId="13432" xr:uid="{00000000-0005-0000-0000-0000CD350000}"/>
    <cellStyle name="Migliaia 7 3 5 2" xfId="13433" xr:uid="{00000000-0005-0000-0000-0000CE350000}"/>
    <cellStyle name="Migliaia 7 3 5 2 2" xfId="13434" xr:uid="{00000000-0005-0000-0000-0000CF350000}"/>
    <cellStyle name="Migliaia 7 3 5 3" xfId="13435" xr:uid="{00000000-0005-0000-0000-0000D0350000}"/>
    <cellStyle name="Migliaia 7 3 6" xfId="13436" xr:uid="{00000000-0005-0000-0000-0000D1350000}"/>
    <cellStyle name="Migliaia 7 3 6 2" xfId="13437" xr:uid="{00000000-0005-0000-0000-0000D2350000}"/>
    <cellStyle name="Migliaia 7 3 7" xfId="13438" xr:uid="{00000000-0005-0000-0000-0000D3350000}"/>
    <cellStyle name="Migliaia 7 3 8" xfId="13439" xr:uid="{00000000-0005-0000-0000-0000D4350000}"/>
    <cellStyle name="Migliaia 7 3 9" xfId="13440" xr:uid="{00000000-0005-0000-0000-0000D5350000}"/>
    <cellStyle name="Migliaia 7 4" xfId="13441" xr:uid="{00000000-0005-0000-0000-0000D6350000}"/>
    <cellStyle name="Migliaia 7 4 10" xfId="18367" xr:uid="{00000000-0005-0000-0000-0000D7350000}"/>
    <cellStyle name="Migliaia 7 4 2" xfId="13442" xr:uid="{00000000-0005-0000-0000-0000D8350000}"/>
    <cellStyle name="Migliaia 7 4 2 2" xfId="13443" xr:uid="{00000000-0005-0000-0000-0000D9350000}"/>
    <cellStyle name="Migliaia 7 4 2 2 2" xfId="13444" xr:uid="{00000000-0005-0000-0000-0000DA350000}"/>
    <cellStyle name="Migliaia 7 4 2 2 2 2" xfId="13445" xr:uid="{00000000-0005-0000-0000-0000DB350000}"/>
    <cellStyle name="Migliaia 7 4 2 2 2 2 2" xfId="13446" xr:uid="{00000000-0005-0000-0000-0000DC350000}"/>
    <cellStyle name="Migliaia 7 4 2 2 2 3" xfId="13447" xr:uid="{00000000-0005-0000-0000-0000DD350000}"/>
    <cellStyle name="Migliaia 7 4 2 2 3" xfId="13448" xr:uid="{00000000-0005-0000-0000-0000DE350000}"/>
    <cellStyle name="Migliaia 7 4 2 2 3 2" xfId="13449" xr:uid="{00000000-0005-0000-0000-0000DF350000}"/>
    <cellStyle name="Migliaia 7 4 2 2 4" xfId="13450" xr:uid="{00000000-0005-0000-0000-0000E0350000}"/>
    <cellStyle name="Migliaia 7 4 2 2 5" xfId="13451" xr:uid="{00000000-0005-0000-0000-0000E1350000}"/>
    <cellStyle name="Migliaia 7 4 2 2 6" xfId="13452" xr:uid="{00000000-0005-0000-0000-0000E2350000}"/>
    <cellStyle name="Migliaia 7 4 2 3" xfId="13453" xr:uid="{00000000-0005-0000-0000-0000E3350000}"/>
    <cellStyle name="Migliaia 7 4 2 3 2" xfId="13454" xr:uid="{00000000-0005-0000-0000-0000E4350000}"/>
    <cellStyle name="Migliaia 7 4 2 3 2 2" xfId="13455" xr:uid="{00000000-0005-0000-0000-0000E5350000}"/>
    <cellStyle name="Migliaia 7 4 2 3 3" xfId="13456" xr:uid="{00000000-0005-0000-0000-0000E6350000}"/>
    <cellStyle name="Migliaia 7 4 2 4" xfId="13457" xr:uid="{00000000-0005-0000-0000-0000E7350000}"/>
    <cellStyle name="Migliaia 7 4 2 4 2" xfId="13458" xr:uid="{00000000-0005-0000-0000-0000E8350000}"/>
    <cellStyle name="Migliaia 7 4 2 5" xfId="13459" xr:uid="{00000000-0005-0000-0000-0000E9350000}"/>
    <cellStyle name="Migliaia 7 4 2 6" xfId="13460" xr:uid="{00000000-0005-0000-0000-0000EA350000}"/>
    <cellStyle name="Migliaia 7 4 2 7" xfId="13461" xr:uid="{00000000-0005-0000-0000-0000EB350000}"/>
    <cellStyle name="Migliaia 7 4 3" xfId="13462" xr:uid="{00000000-0005-0000-0000-0000EC350000}"/>
    <cellStyle name="Migliaia 7 4 3 2" xfId="13463" xr:uid="{00000000-0005-0000-0000-0000ED350000}"/>
    <cellStyle name="Migliaia 7 4 3 2 2" xfId="13464" xr:uid="{00000000-0005-0000-0000-0000EE350000}"/>
    <cellStyle name="Migliaia 7 4 3 2 2 2" xfId="13465" xr:uid="{00000000-0005-0000-0000-0000EF350000}"/>
    <cellStyle name="Migliaia 7 4 3 2 3" xfId="13466" xr:uid="{00000000-0005-0000-0000-0000F0350000}"/>
    <cellStyle name="Migliaia 7 4 3 3" xfId="13467" xr:uid="{00000000-0005-0000-0000-0000F1350000}"/>
    <cellStyle name="Migliaia 7 4 3 3 2" xfId="13468" xr:uid="{00000000-0005-0000-0000-0000F2350000}"/>
    <cellStyle name="Migliaia 7 4 3 4" xfId="13469" xr:uid="{00000000-0005-0000-0000-0000F3350000}"/>
    <cellStyle name="Migliaia 7 4 3 5" xfId="13470" xr:uid="{00000000-0005-0000-0000-0000F4350000}"/>
    <cellStyle name="Migliaia 7 4 3 6" xfId="13471" xr:uid="{00000000-0005-0000-0000-0000F5350000}"/>
    <cellStyle name="Migliaia 7 4 4" xfId="13472" xr:uid="{00000000-0005-0000-0000-0000F6350000}"/>
    <cellStyle name="Migliaia 7 4 4 2" xfId="13473" xr:uid="{00000000-0005-0000-0000-0000F7350000}"/>
    <cellStyle name="Migliaia 7 4 4 2 2" xfId="13474" xr:uid="{00000000-0005-0000-0000-0000F8350000}"/>
    <cellStyle name="Migliaia 7 4 4 3" xfId="13475" xr:uid="{00000000-0005-0000-0000-0000F9350000}"/>
    <cellStyle name="Migliaia 7 4 5" xfId="13476" xr:uid="{00000000-0005-0000-0000-0000FA350000}"/>
    <cellStyle name="Migliaia 7 4 5 2" xfId="13477" xr:uid="{00000000-0005-0000-0000-0000FB350000}"/>
    <cellStyle name="Migliaia 7 4 6" xfId="13478" xr:uid="{00000000-0005-0000-0000-0000FC350000}"/>
    <cellStyle name="Migliaia 7 4 7" xfId="13479" xr:uid="{00000000-0005-0000-0000-0000FD350000}"/>
    <cellStyle name="Migliaia 7 4 8" xfId="13480" xr:uid="{00000000-0005-0000-0000-0000FE350000}"/>
    <cellStyle name="Migliaia 7 4 9" xfId="13481" xr:uid="{00000000-0005-0000-0000-0000FF350000}"/>
    <cellStyle name="Migliaia 7 5" xfId="13482" xr:uid="{00000000-0005-0000-0000-000000360000}"/>
    <cellStyle name="Migliaia 7 5 2" xfId="13483" xr:uid="{00000000-0005-0000-0000-000001360000}"/>
    <cellStyle name="Migliaia 7 5 2 2" xfId="13484" xr:uid="{00000000-0005-0000-0000-000002360000}"/>
    <cellStyle name="Migliaia 7 5 2 2 2" xfId="13485" xr:uid="{00000000-0005-0000-0000-000003360000}"/>
    <cellStyle name="Migliaia 7 5 2 3" xfId="13486" xr:uid="{00000000-0005-0000-0000-000004360000}"/>
    <cellStyle name="Migliaia 7 5 3" xfId="13487" xr:uid="{00000000-0005-0000-0000-000005360000}"/>
    <cellStyle name="Migliaia 7 5 3 2" xfId="13488" xr:uid="{00000000-0005-0000-0000-000006360000}"/>
    <cellStyle name="Migliaia 7 5 4" xfId="13489" xr:uid="{00000000-0005-0000-0000-000007360000}"/>
    <cellStyle name="Migliaia 7 5 5" xfId="13490" xr:uid="{00000000-0005-0000-0000-000008360000}"/>
    <cellStyle name="Migliaia 7 5 6" xfId="13491" xr:uid="{00000000-0005-0000-0000-000009360000}"/>
    <cellStyle name="Migliaia 7 5 7" xfId="13492" xr:uid="{00000000-0005-0000-0000-00000A360000}"/>
    <cellStyle name="Migliaia 7 5 8" xfId="18368" xr:uid="{00000000-0005-0000-0000-00000B360000}"/>
    <cellStyle name="Migliaia 7 6" xfId="13493" xr:uid="{00000000-0005-0000-0000-00000C360000}"/>
    <cellStyle name="Migliaia 7 6 2" xfId="13494" xr:uid="{00000000-0005-0000-0000-00000D360000}"/>
    <cellStyle name="Migliaia 7 6 2 2" xfId="13495" xr:uid="{00000000-0005-0000-0000-00000E360000}"/>
    <cellStyle name="Migliaia 7 6 3" xfId="13496" xr:uid="{00000000-0005-0000-0000-00000F360000}"/>
    <cellStyle name="Migliaia 7 6 4" xfId="13497" xr:uid="{00000000-0005-0000-0000-000010360000}"/>
    <cellStyle name="Migliaia 7 6 5" xfId="13498" xr:uid="{00000000-0005-0000-0000-000011360000}"/>
    <cellStyle name="Migliaia 7 7" xfId="13499" xr:uid="{00000000-0005-0000-0000-000012360000}"/>
    <cellStyle name="Migliaia 7 7 2" xfId="13500" xr:uid="{00000000-0005-0000-0000-000013360000}"/>
    <cellStyle name="Migliaia 7 7 2 2" xfId="13501" xr:uid="{00000000-0005-0000-0000-000014360000}"/>
    <cellStyle name="Migliaia 7 7 3" xfId="13502" xr:uid="{00000000-0005-0000-0000-000015360000}"/>
    <cellStyle name="Migliaia 7 7 4" xfId="13503" xr:uid="{00000000-0005-0000-0000-000016360000}"/>
    <cellStyle name="Migliaia 7 7 5" xfId="13504" xr:uid="{00000000-0005-0000-0000-000017360000}"/>
    <cellStyle name="Migliaia 7 8" xfId="13505" xr:uid="{00000000-0005-0000-0000-000018360000}"/>
    <cellStyle name="Migliaia 7 8 2" xfId="13506" xr:uid="{00000000-0005-0000-0000-000019360000}"/>
    <cellStyle name="Migliaia 7 9" xfId="13507" xr:uid="{00000000-0005-0000-0000-00001A360000}"/>
    <cellStyle name="Migliaia 7 9 2" xfId="13508" xr:uid="{00000000-0005-0000-0000-00001B360000}"/>
    <cellStyle name="Migliaia 8" xfId="13509" xr:uid="{00000000-0005-0000-0000-00001C360000}"/>
    <cellStyle name="Migliaia 8 10" xfId="13510" xr:uid="{00000000-0005-0000-0000-00001D360000}"/>
    <cellStyle name="Migliaia 8 11" xfId="13511" xr:uid="{00000000-0005-0000-0000-00001E360000}"/>
    <cellStyle name="Migliaia 8 12" xfId="13512" xr:uid="{00000000-0005-0000-0000-00001F360000}"/>
    <cellStyle name="Migliaia 8 13" xfId="13513" xr:uid="{00000000-0005-0000-0000-000020360000}"/>
    <cellStyle name="Migliaia 8 14" xfId="13514" xr:uid="{00000000-0005-0000-0000-000021360000}"/>
    <cellStyle name="Migliaia 8 15" xfId="13515" xr:uid="{00000000-0005-0000-0000-000022360000}"/>
    <cellStyle name="Migliaia 8 16" xfId="13516" xr:uid="{00000000-0005-0000-0000-000023360000}"/>
    <cellStyle name="Migliaia 8 17" xfId="18369" xr:uid="{00000000-0005-0000-0000-000024360000}"/>
    <cellStyle name="Migliaia 8 2" xfId="13517" xr:uid="{00000000-0005-0000-0000-000025360000}"/>
    <cellStyle name="Migliaia 8 2 10" xfId="13518" xr:uid="{00000000-0005-0000-0000-000026360000}"/>
    <cellStyle name="Migliaia 8 2 11" xfId="13519" xr:uid="{00000000-0005-0000-0000-000027360000}"/>
    <cellStyle name="Migliaia 8 2 12" xfId="18370" xr:uid="{00000000-0005-0000-0000-000028360000}"/>
    <cellStyle name="Migliaia 8 2 2" xfId="13520" xr:uid="{00000000-0005-0000-0000-000029360000}"/>
    <cellStyle name="Migliaia 8 2 2 10" xfId="13521" xr:uid="{00000000-0005-0000-0000-00002A360000}"/>
    <cellStyle name="Migliaia 8 2 2 2" xfId="13522" xr:uid="{00000000-0005-0000-0000-00002B360000}"/>
    <cellStyle name="Migliaia 8 2 2 2 2" xfId="13523" xr:uid="{00000000-0005-0000-0000-00002C360000}"/>
    <cellStyle name="Migliaia 8 2 2 2 2 2" xfId="13524" xr:uid="{00000000-0005-0000-0000-00002D360000}"/>
    <cellStyle name="Migliaia 8 2 2 2 3" xfId="13525" xr:uid="{00000000-0005-0000-0000-00002E360000}"/>
    <cellStyle name="Migliaia 8 2 2 3" xfId="13526" xr:uid="{00000000-0005-0000-0000-00002F360000}"/>
    <cellStyle name="Migliaia 8 2 2 3 2" xfId="13527" xr:uid="{00000000-0005-0000-0000-000030360000}"/>
    <cellStyle name="Migliaia 8 2 2 4" xfId="13528" xr:uid="{00000000-0005-0000-0000-000031360000}"/>
    <cellStyle name="Migliaia 8 2 2 5" xfId="13529" xr:uid="{00000000-0005-0000-0000-000032360000}"/>
    <cellStyle name="Migliaia 8 2 2 6" xfId="13530" xr:uid="{00000000-0005-0000-0000-000033360000}"/>
    <cellStyle name="Migliaia 8 2 2 7" xfId="13531" xr:uid="{00000000-0005-0000-0000-000034360000}"/>
    <cellStyle name="Migliaia 8 2 2 8" xfId="13532" xr:uid="{00000000-0005-0000-0000-000035360000}"/>
    <cellStyle name="Migliaia 8 2 2 9" xfId="13533" xr:uid="{00000000-0005-0000-0000-000036360000}"/>
    <cellStyle name="Migliaia 8 2 3" xfId="13534" xr:uid="{00000000-0005-0000-0000-000037360000}"/>
    <cellStyle name="Migliaia 8 2 3 2" xfId="13535" xr:uid="{00000000-0005-0000-0000-000038360000}"/>
    <cellStyle name="Migliaia 8 2 3 2 2" xfId="13536" xr:uid="{00000000-0005-0000-0000-000039360000}"/>
    <cellStyle name="Migliaia 8 2 3 3" xfId="13537" xr:uid="{00000000-0005-0000-0000-00003A360000}"/>
    <cellStyle name="Migliaia 8 2 3 4" xfId="13538" xr:uid="{00000000-0005-0000-0000-00003B360000}"/>
    <cellStyle name="Migliaia 8 2 4" xfId="13539" xr:uid="{00000000-0005-0000-0000-00003C360000}"/>
    <cellStyle name="Migliaia 8 2 4 2" xfId="13540" xr:uid="{00000000-0005-0000-0000-00003D360000}"/>
    <cellStyle name="Migliaia 8 2 5" xfId="13541" xr:uid="{00000000-0005-0000-0000-00003E360000}"/>
    <cellStyle name="Migliaia 8 2 6" xfId="13542" xr:uid="{00000000-0005-0000-0000-00003F360000}"/>
    <cellStyle name="Migliaia 8 2 7" xfId="13543" xr:uid="{00000000-0005-0000-0000-000040360000}"/>
    <cellStyle name="Migliaia 8 2 8" xfId="13544" xr:uid="{00000000-0005-0000-0000-000041360000}"/>
    <cellStyle name="Migliaia 8 2 9" xfId="13545" xr:uid="{00000000-0005-0000-0000-000042360000}"/>
    <cellStyle name="Migliaia 8 3" xfId="13546" xr:uid="{00000000-0005-0000-0000-000043360000}"/>
    <cellStyle name="Migliaia 8 3 10" xfId="13547" xr:uid="{00000000-0005-0000-0000-000044360000}"/>
    <cellStyle name="Migliaia 8 3 11" xfId="13548" xr:uid="{00000000-0005-0000-0000-000045360000}"/>
    <cellStyle name="Migliaia 8 3 12" xfId="13549" xr:uid="{00000000-0005-0000-0000-000046360000}"/>
    <cellStyle name="Migliaia 8 3 13" xfId="13550" xr:uid="{00000000-0005-0000-0000-000047360000}"/>
    <cellStyle name="Migliaia 8 3 14" xfId="18371" xr:uid="{00000000-0005-0000-0000-000048360000}"/>
    <cellStyle name="Migliaia 8 3 2" xfId="13551" xr:uid="{00000000-0005-0000-0000-000049360000}"/>
    <cellStyle name="Migliaia 8 3 2 10" xfId="13552" xr:uid="{00000000-0005-0000-0000-00004A360000}"/>
    <cellStyle name="Migliaia 8 3 2 11" xfId="18372" xr:uid="{00000000-0005-0000-0000-00004B360000}"/>
    <cellStyle name="Migliaia 8 3 2 2" xfId="13553" xr:uid="{00000000-0005-0000-0000-00004C360000}"/>
    <cellStyle name="Migliaia 8 3 2 2 2" xfId="13554" xr:uid="{00000000-0005-0000-0000-00004D360000}"/>
    <cellStyle name="Migliaia 8 3 2 2 2 2" xfId="13555" xr:uid="{00000000-0005-0000-0000-00004E360000}"/>
    <cellStyle name="Migliaia 8 3 2 2 3" xfId="13556" xr:uid="{00000000-0005-0000-0000-00004F360000}"/>
    <cellStyle name="Migliaia 8 3 2 2 4" xfId="13557" xr:uid="{00000000-0005-0000-0000-000050360000}"/>
    <cellStyle name="Migliaia 8 3 2 3" xfId="13558" xr:uid="{00000000-0005-0000-0000-000051360000}"/>
    <cellStyle name="Migliaia 8 3 2 3 2" xfId="13559" xr:uid="{00000000-0005-0000-0000-000052360000}"/>
    <cellStyle name="Migliaia 8 3 2 4" xfId="13560" xr:uid="{00000000-0005-0000-0000-000053360000}"/>
    <cellStyle name="Migliaia 8 3 2 5" xfId="13561" xr:uid="{00000000-0005-0000-0000-000054360000}"/>
    <cellStyle name="Migliaia 8 3 2 6" xfId="13562" xr:uid="{00000000-0005-0000-0000-000055360000}"/>
    <cellStyle name="Migliaia 8 3 2 7" xfId="13563" xr:uid="{00000000-0005-0000-0000-000056360000}"/>
    <cellStyle name="Migliaia 8 3 2 8" xfId="13564" xr:uid="{00000000-0005-0000-0000-000057360000}"/>
    <cellStyle name="Migliaia 8 3 2 9" xfId="13565" xr:uid="{00000000-0005-0000-0000-000058360000}"/>
    <cellStyle name="Migliaia 8 3 3" xfId="13566" xr:uid="{00000000-0005-0000-0000-000059360000}"/>
    <cellStyle name="Migliaia 8 3 3 2" xfId="13567" xr:uid="{00000000-0005-0000-0000-00005A360000}"/>
    <cellStyle name="Migliaia 8 3 3 2 2" xfId="13568" xr:uid="{00000000-0005-0000-0000-00005B360000}"/>
    <cellStyle name="Migliaia 8 3 3 2 2 2" xfId="13569" xr:uid="{00000000-0005-0000-0000-00005C360000}"/>
    <cellStyle name="Migliaia 8 3 3 2 2 2 2" xfId="13570" xr:uid="{00000000-0005-0000-0000-00005D360000}"/>
    <cellStyle name="Migliaia 8 3 3 2 2 3" xfId="13571" xr:uid="{00000000-0005-0000-0000-00005E360000}"/>
    <cellStyle name="Migliaia 8 3 3 2 3" xfId="13572" xr:uid="{00000000-0005-0000-0000-00005F360000}"/>
    <cellStyle name="Migliaia 8 3 3 2 3 2" xfId="13573" xr:uid="{00000000-0005-0000-0000-000060360000}"/>
    <cellStyle name="Migliaia 8 3 3 2 4" xfId="13574" xr:uid="{00000000-0005-0000-0000-000061360000}"/>
    <cellStyle name="Migliaia 8 3 3 2 5" xfId="13575" xr:uid="{00000000-0005-0000-0000-000062360000}"/>
    <cellStyle name="Migliaia 8 3 3 2 6" xfId="13576" xr:uid="{00000000-0005-0000-0000-000063360000}"/>
    <cellStyle name="Migliaia 8 3 3 3" xfId="13577" xr:uid="{00000000-0005-0000-0000-000064360000}"/>
    <cellStyle name="Migliaia 8 3 3 3 2" xfId="13578" xr:uid="{00000000-0005-0000-0000-000065360000}"/>
    <cellStyle name="Migliaia 8 3 3 3 2 2" xfId="13579" xr:uid="{00000000-0005-0000-0000-000066360000}"/>
    <cellStyle name="Migliaia 8 3 3 3 3" xfId="13580" xr:uid="{00000000-0005-0000-0000-000067360000}"/>
    <cellStyle name="Migliaia 8 3 3 4" xfId="13581" xr:uid="{00000000-0005-0000-0000-000068360000}"/>
    <cellStyle name="Migliaia 8 3 3 4 2" xfId="13582" xr:uid="{00000000-0005-0000-0000-000069360000}"/>
    <cellStyle name="Migliaia 8 3 3 5" xfId="13583" xr:uid="{00000000-0005-0000-0000-00006A360000}"/>
    <cellStyle name="Migliaia 8 3 3 6" xfId="13584" xr:uid="{00000000-0005-0000-0000-00006B360000}"/>
    <cellStyle name="Migliaia 8 3 3 7" xfId="13585" xr:uid="{00000000-0005-0000-0000-00006C360000}"/>
    <cellStyle name="Migliaia 8 3 3 8" xfId="13586" xr:uid="{00000000-0005-0000-0000-00006D360000}"/>
    <cellStyle name="Migliaia 8 3 4" xfId="13587" xr:uid="{00000000-0005-0000-0000-00006E360000}"/>
    <cellStyle name="Migliaia 8 3 4 2" xfId="13588" xr:uid="{00000000-0005-0000-0000-00006F360000}"/>
    <cellStyle name="Migliaia 8 3 4 2 2" xfId="13589" xr:uid="{00000000-0005-0000-0000-000070360000}"/>
    <cellStyle name="Migliaia 8 3 4 2 2 2" xfId="13590" xr:uid="{00000000-0005-0000-0000-000071360000}"/>
    <cellStyle name="Migliaia 8 3 4 2 3" xfId="13591" xr:uid="{00000000-0005-0000-0000-000072360000}"/>
    <cellStyle name="Migliaia 8 3 4 3" xfId="13592" xr:uid="{00000000-0005-0000-0000-000073360000}"/>
    <cellStyle name="Migliaia 8 3 4 3 2" xfId="13593" xr:uid="{00000000-0005-0000-0000-000074360000}"/>
    <cellStyle name="Migliaia 8 3 4 4" xfId="13594" xr:uid="{00000000-0005-0000-0000-000075360000}"/>
    <cellStyle name="Migliaia 8 3 4 5" xfId="13595" xr:uid="{00000000-0005-0000-0000-000076360000}"/>
    <cellStyle name="Migliaia 8 3 4 6" xfId="13596" xr:uid="{00000000-0005-0000-0000-000077360000}"/>
    <cellStyle name="Migliaia 8 3 5" xfId="13597" xr:uid="{00000000-0005-0000-0000-000078360000}"/>
    <cellStyle name="Migliaia 8 3 5 2" xfId="13598" xr:uid="{00000000-0005-0000-0000-000079360000}"/>
    <cellStyle name="Migliaia 8 3 5 2 2" xfId="13599" xr:uid="{00000000-0005-0000-0000-00007A360000}"/>
    <cellStyle name="Migliaia 8 3 5 3" xfId="13600" xr:uid="{00000000-0005-0000-0000-00007B360000}"/>
    <cellStyle name="Migliaia 8 3 6" xfId="13601" xr:uid="{00000000-0005-0000-0000-00007C360000}"/>
    <cellStyle name="Migliaia 8 3 6 2" xfId="13602" xr:uid="{00000000-0005-0000-0000-00007D360000}"/>
    <cellStyle name="Migliaia 8 3 7" xfId="13603" xr:uid="{00000000-0005-0000-0000-00007E360000}"/>
    <cellStyle name="Migliaia 8 3 8" xfId="13604" xr:uid="{00000000-0005-0000-0000-00007F360000}"/>
    <cellStyle name="Migliaia 8 3 9" xfId="13605" xr:uid="{00000000-0005-0000-0000-000080360000}"/>
    <cellStyle name="Migliaia 8 4" xfId="13606" xr:uid="{00000000-0005-0000-0000-000081360000}"/>
    <cellStyle name="Migliaia 8 4 10" xfId="18373" xr:uid="{00000000-0005-0000-0000-000082360000}"/>
    <cellStyle name="Migliaia 8 4 2" xfId="13607" xr:uid="{00000000-0005-0000-0000-000083360000}"/>
    <cellStyle name="Migliaia 8 4 2 2" xfId="13608" xr:uid="{00000000-0005-0000-0000-000084360000}"/>
    <cellStyle name="Migliaia 8 4 2 2 2" xfId="13609" xr:uid="{00000000-0005-0000-0000-000085360000}"/>
    <cellStyle name="Migliaia 8 4 2 2 2 2" xfId="13610" xr:uid="{00000000-0005-0000-0000-000086360000}"/>
    <cellStyle name="Migliaia 8 4 2 2 2 2 2" xfId="13611" xr:uid="{00000000-0005-0000-0000-000087360000}"/>
    <cellStyle name="Migliaia 8 4 2 2 2 3" xfId="13612" xr:uid="{00000000-0005-0000-0000-000088360000}"/>
    <cellStyle name="Migliaia 8 4 2 2 3" xfId="13613" xr:uid="{00000000-0005-0000-0000-000089360000}"/>
    <cellStyle name="Migliaia 8 4 2 2 3 2" xfId="13614" xr:uid="{00000000-0005-0000-0000-00008A360000}"/>
    <cellStyle name="Migliaia 8 4 2 2 4" xfId="13615" xr:uid="{00000000-0005-0000-0000-00008B360000}"/>
    <cellStyle name="Migliaia 8 4 2 2 5" xfId="13616" xr:uid="{00000000-0005-0000-0000-00008C360000}"/>
    <cellStyle name="Migliaia 8 4 2 2 6" xfId="13617" xr:uid="{00000000-0005-0000-0000-00008D360000}"/>
    <cellStyle name="Migliaia 8 4 2 3" xfId="13618" xr:uid="{00000000-0005-0000-0000-00008E360000}"/>
    <cellStyle name="Migliaia 8 4 2 3 2" xfId="13619" xr:uid="{00000000-0005-0000-0000-00008F360000}"/>
    <cellStyle name="Migliaia 8 4 2 3 2 2" xfId="13620" xr:uid="{00000000-0005-0000-0000-000090360000}"/>
    <cellStyle name="Migliaia 8 4 2 3 3" xfId="13621" xr:uid="{00000000-0005-0000-0000-000091360000}"/>
    <cellStyle name="Migliaia 8 4 2 4" xfId="13622" xr:uid="{00000000-0005-0000-0000-000092360000}"/>
    <cellStyle name="Migliaia 8 4 2 4 2" xfId="13623" xr:uid="{00000000-0005-0000-0000-000093360000}"/>
    <cellStyle name="Migliaia 8 4 2 5" xfId="13624" xr:uid="{00000000-0005-0000-0000-000094360000}"/>
    <cellStyle name="Migliaia 8 4 2 6" xfId="13625" xr:uid="{00000000-0005-0000-0000-000095360000}"/>
    <cellStyle name="Migliaia 8 4 2 7" xfId="13626" xr:uid="{00000000-0005-0000-0000-000096360000}"/>
    <cellStyle name="Migliaia 8 4 3" xfId="13627" xr:uid="{00000000-0005-0000-0000-000097360000}"/>
    <cellStyle name="Migliaia 8 4 3 2" xfId="13628" xr:uid="{00000000-0005-0000-0000-000098360000}"/>
    <cellStyle name="Migliaia 8 4 3 2 2" xfId="13629" xr:uid="{00000000-0005-0000-0000-000099360000}"/>
    <cellStyle name="Migliaia 8 4 3 2 2 2" xfId="13630" xr:uid="{00000000-0005-0000-0000-00009A360000}"/>
    <cellStyle name="Migliaia 8 4 3 2 3" xfId="13631" xr:uid="{00000000-0005-0000-0000-00009B360000}"/>
    <cellStyle name="Migliaia 8 4 3 3" xfId="13632" xr:uid="{00000000-0005-0000-0000-00009C360000}"/>
    <cellStyle name="Migliaia 8 4 3 3 2" xfId="13633" xr:uid="{00000000-0005-0000-0000-00009D360000}"/>
    <cellStyle name="Migliaia 8 4 3 4" xfId="13634" xr:uid="{00000000-0005-0000-0000-00009E360000}"/>
    <cellStyle name="Migliaia 8 4 3 5" xfId="13635" xr:uid="{00000000-0005-0000-0000-00009F360000}"/>
    <cellStyle name="Migliaia 8 4 3 6" xfId="13636" xr:uid="{00000000-0005-0000-0000-0000A0360000}"/>
    <cellStyle name="Migliaia 8 4 4" xfId="13637" xr:uid="{00000000-0005-0000-0000-0000A1360000}"/>
    <cellStyle name="Migliaia 8 4 4 2" xfId="13638" xr:uid="{00000000-0005-0000-0000-0000A2360000}"/>
    <cellStyle name="Migliaia 8 4 4 2 2" xfId="13639" xr:uid="{00000000-0005-0000-0000-0000A3360000}"/>
    <cellStyle name="Migliaia 8 4 4 3" xfId="13640" xr:uid="{00000000-0005-0000-0000-0000A4360000}"/>
    <cellStyle name="Migliaia 8 4 5" xfId="13641" xr:uid="{00000000-0005-0000-0000-0000A5360000}"/>
    <cellStyle name="Migliaia 8 4 5 2" xfId="13642" xr:uid="{00000000-0005-0000-0000-0000A6360000}"/>
    <cellStyle name="Migliaia 8 4 6" xfId="13643" xr:uid="{00000000-0005-0000-0000-0000A7360000}"/>
    <cellStyle name="Migliaia 8 4 7" xfId="13644" xr:uid="{00000000-0005-0000-0000-0000A8360000}"/>
    <cellStyle name="Migliaia 8 4 8" xfId="13645" xr:uid="{00000000-0005-0000-0000-0000A9360000}"/>
    <cellStyle name="Migliaia 8 4 9" xfId="13646" xr:uid="{00000000-0005-0000-0000-0000AA360000}"/>
    <cellStyle name="Migliaia 8 5" xfId="13647" xr:uid="{00000000-0005-0000-0000-0000AB360000}"/>
    <cellStyle name="Migliaia 8 5 2" xfId="13648" xr:uid="{00000000-0005-0000-0000-0000AC360000}"/>
    <cellStyle name="Migliaia 8 5 2 2" xfId="13649" xr:uid="{00000000-0005-0000-0000-0000AD360000}"/>
    <cellStyle name="Migliaia 8 5 2 2 2" xfId="13650" xr:uid="{00000000-0005-0000-0000-0000AE360000}"/>
    <cellStyle name="Migliaia 8 5 2 3" xfId="13651" xr:uid="{00000000-0005-0000-0000-0000AF360000}"/>
    <cellStyle name="Migliaia 8 5 3" xfId="13652" xr:uid="{00000000-0005-0000-0000-0000B0360000}"/>
    <cellStyle name="Migliaia 8 5 3 2" xfId="13653" xr:uid="{00000000-0005-0000-0000-0000B1360000}"/>
    <cellStyle name="Migliaia 8 5 4" xfId="13654" xr:uid="{00000000-0005-0000-0000-0000B2360000}"/>
    <cellStyle name="Migliaia 8 5 5" xfId="13655" xr:uid="{00000000-0005-0000-0000-0000B3360000}"/>
    <cellStyle name="Migliaia 8 5 6" xfId="13656" xr:uid="{00000000-0005-0000-0000-0000B4360000}"/>
    <cellStyle name="Migliaia 8 5 7" xfId="13657" xr:uid="{00000000-0005-0000-0000-0000B5360000}"/>
    <cellStyle name="Migliaia 8 5 8" xfId="18374" xr:uid="{00000000-0005-0000-0000-0000B6360000}"/>
    <cellStyle name="Migliaia 8 6" xfId="13658" xr:uid="{00000000-0005-0000-0000-0000B7360000}"/>
    <cellStyle name="Migliaia 8 6 2" xfId="13659" xr:uid="{00000000-0005-0000-0000-0000B8360000}"/>
    <cellStyle name="Migliaia 8 6 2 2" xfId="13660" xr:uid="{00000000-0005-0000-0000-0000B9360000}"/>
    <cellStyle name="Migliaia 8 6 3" xfId="13661" xr:uid="{00000000-0005-0000-0000-0000BA360000}"/>
    <cellStyle name="Migliaia 8 6 4" xfId="13662" xr:uid="{00000000-0005-0000-0000-0000BB360000}"/>
    <cellStyle name="Migliaia 8 6 5" xfId="13663" xr:uid="{00000000-0005-0000-0000-0000BC360000}"/>
    <cellStyle name="Migliaia 8 7" xfId="13664" xr:uid="{00000000-0005-0000-0000-0000BD360000}"/>
    <cellStyle name="Migliaia 8 7 2" xfId="13665" xr:uid="{00000000-0005-0000-0000-0000BE360000}"/>
    <cellStyle name="Migliaia 8 7 2 2" xfId="13666" xr:uid="{00000000-0005-0000-0000-0000BF360000}"/>
    <cellStyle name="Migliaia 8 7 3" xfId="13667" xr:uid="{00000000-0005-0000-0000-0000C0360000}"/>
    <cellStyle name="Migliaia 8 7 4" xfId="13668" xr:uid="{00000000-0005-0000-0000-0000C1360000}"/>
    <cellStyle name="Migliaia 8 7 5" xfId="13669" xr:uid="{00000000-0005-0000-0000-0000C2360000}"/>
    <cellStyle name="Migliaia 8 8" xfId="13670" xr:uid="{00000000-0005-0000-0000-0000C3360000}"/>
    <cellStyle name="Migliaia 8 8 2" xfId="13671" xr:uid="{00000000-0005-0000-0000-0000C4360000}"/>
    <cellStyle name="Migliaia 8 9" xfId="13672" xr:uid="{00000000-0005-0000-0000-0000C5360000}"/>
    <cellStyle name="Migliaia 8 9 2" xfId="13673" xr:uid="{00000000-0005-0000-0000-0000C6360000}"/>
    <cellStyle name="Migliaia 9" xfId="13674" xr:uid="{00000000-0005-0000-0000-0000C7360000}"/>
    <cellStyle name="Migliaia 9 10" xfId="13675" xr:uid="{00000000-0005-0000-0000-0000C8360000}"/>
    <cellStyle name="Migliaia 9 11" xfId="13676" xr:uid="{00000000-0005-0000-0000-0000C9360000}"/>
    <cellStyle name="Migliaia 9 12" xfId="13677" xr:uid="{00000000-0005-0000-0000-0000CA360000}"/>
    <cellStyle name="Migliaia 9 13" xfId="13678" xr:uid="{00000000-0005-0000-0000-0000CB360000}"/>
    <cellStyle name="Migliaia 9 14" xfId="13679" xr:uid="{00000000-0005-0000-0000-0000CC360000}"/>
    <cellStyle name="Migliaia 9 15" xfId="13680" xr:uid="{00000000-0005-0000-0000-0000CD360000}"/>
    <cellStyle name="Migliaia 9 16" xfId="13681" xr:uid="{00000000-0005-0000-0000-0000CE360000}"/>
    <cellStyle name="Migliaia 9 17" xfId="18375" xr:uid="{00000000-0005-0000-0000-0000CF360000}"/>
    <cellStyle name="Migliaia 9 2" xfId="13682" xr:uid="{00000000-0005-0000-0000-0000D0360000}"/>
    <cellStyle name="Migliaia 9 2 10" xfId="13683" xr:uid="{00000000-0005-0000-0000-0000D1360000}"/>
    <cellStyle name="Migliaia 9 2 11" xfId="13684" xr:uid="{00000000-0005-0000-0000-0000D2360000}"/>
    <cellStyle name="Migliaia 9 2 12" xfId="18376" xr:uid="{00000000-0005-0000-0000-0000D3360000}"/>
    <cellStyle name="Migliaia 9 2 2" xfId="13685" xr:uid="{00000000-0005-0000-0000-0000D4360000}"/>
    <cellStyle name="Migliaia 9 2 2 10" xfId="13686" xr:uid="{00000000-0005-0000-0000-0000D5360000}"/>
    <cellStyle name="Migliaia 9 2 2 2" xfId="13687" xr:uid="{00000000-0005-0000-0000-0000D6360000}"/>
    <cellStyle name="Migliaia 9 2 2 2 2" xfId="13688" xr:uid="{00000000-0005-0000-0000-0000D7360000}"/>
    <cellStyle name="Migliaia 9 2 2 2 2 2" xfId="13689" xr:uid="{00000000-0005-0000-0000-0000D8360000}"/>
    <cellStyle name="Migliaia 9 2 2 2 3" xfId="13690" xr:uid="{00000000-0005-0000-0000-0000D9360000}"/>
    <cellStyle name="Migliaia 9 2 2 3" xfId="13691" xr:uid="{00000000-0005-0000-0000-0000DA360000}"/>
    <cellStyle name="Migliaia 9 2 2 3 2" xfId="13692" xr:uid="{00000000-0005-0000-0000-0000DB360000}"/>
    <cellStyle name="Migliaia 9 2 2 4" xfId="13693" xr:uid="{00000000-0005-0000-0000-0000DC360000}"/>
    <cellStyle name="Migliaia 9 2 2 5" xfId="13694" xr:uid="{00000000-0005-0000-0000-0000DD360000}"/>
    <cellStyle name="Migliaia 9 2 2 6" xfId="13695" xr:uid="{00000000-0005-0000-0000-0000DE360000}"/>
    <cellStyle name="Migliaia 9 2 2 7" xfId="13696" xr:uid="{00000000-0005-0000-0000-0000DF360000}"/>
    <cellStyle name="Migliaia 9 2 2 8" xfId="13697" xr:uid="{00000000-0005-0000-0000-0000E0360000}"/>
    <cellStyle name="Migliaia 9 2 2 9" xfId="13698" xr:uid="{00000000-0005-0000-0000-0000E1360000}"/>
    <cellStyle name="Migliaia 9 2 3" xfId="13699" xr:uid="{00000000-0005-0000-0000-0000E2360000}"/>
    <cellStyle name="Migliaia 9 2 3 2" xfId="13700" xr:uid="{00000000-0005-0000-0000-0000E3360000}"/>
    <cellStyle name="Migliaia 9 2 3 2 2" xfId="13701" xr:uid="{00000000-0005-0000-0000-0000E4360000}"/>
    <cellStyle name="Migliaia 9 2 3 3" xfId="13702" xr:uid="{00000000-0005-0000-0000-0000E5360000}"/>
    <cellStyle name="Migliaia 9 2 3 4" xfId="13703" xr:uid="{00000000-0005-0000-0000-0000E6360000}"/>
    <cellStyle name="Migliaia 9 2 4" xfId="13704" xr:uid="{00000000-0005-0000-0000-0000E7360000}"/>
    <cellStyle name="Migliaia 9 2 4 2" xfId="13705" xr:uid="{00000000-0005-0000-0000-0000E8360000}"/>
    <cellStyle name="Migliaia 9 2 5" xfId="13706" xr:uid="{00000000-0005-0000-0000-0000E9360000}"/>
    <cellStyle name="Migliaia 9 2 6" xfId="13707" xr:uid="{00000000-0005-0000-0000-0000EA360000}"/>
    <cellStyle name="Migliaia 9 2 7" xfId="13708" xr:uid="{00000000-0005-0000-0000-0000EB360000}"/>
    <cellStyle name="Migliaia 9 2 8" xfId="13709" xr:uid="{00000000-0005-0000-0000-0000EC360000}"/>
    <cellStyle name="Migliaia 9 2 9" xfId="13710" xr:uid="{00000000-0005-0000-0000-0000ED360000}"/>
    <cellStyle name="Migliaia 9 3" xfId="13711" xr:uid="{00000000-0005-0000-0000-0000EE360000}"/>
    <cellStyle name="Migliaia 9 3 10" xfId="13712" xr:uid="{00000000-0005-0000-0000-0000EF360000}"/>
    <cellStyle name="Migliaia 9 3 11" xfId="13713" xr:uid="{00000000-0005-0000-0000-0000F0360000}"/>
    <cellStyle name="Migliaia 9 3 12" xfId="13714" xr:uid="{00000000-0005-0000-0000-0000F1360000}"/>
    <cellStyle name="Migliaia 9 3 13" xfId="13715" xr:uid="{00000000-0005-0000-0000-0000F2360000}"/>
    <cellStyle name="Migliaia 9 3 14" xfId="18377" xr:uid="{00000000-0005-0000-0000-0000F3360000}"/>
    <cellStyle name="Migliaia 9 3 2" xfId="13716" xr:uid="{00000000-0005-0000-0000-0000F4360000}"/>
    <cellStyle name="Migliaia 9 3 2 10" xfId="13717" xr:uid="{00000000-0005-0000-0000-0000F5360000}"/>
    <cellStyle name="Migliaia 9 3 2 11" xfId="18378" xr:uid="{00000000-0005-0000-0000-0000F6360000}"/>
    <cellStyle name="Migliaia 9 3 2 2" xfId="13718" xr:uid="{00000000-0005-0000-0000-0000F7360000}"/>
    <cellStyle name="Migliaia 9 3 2 2 2" xfId="13719" xr:uid="{00000000-0005-0000-0000-0000F8360000}"/>
    <cellStyle name="Migliaia 9 3 2 2 2 2" xfId="13720" xr:uid="{00000000-0005-0000-0000-0000F9360000}"/>
    <cellStyle name="Migliaia 9 3 2 2 3" xfId="13721" xr:uid="{00000000-0005-0000-0000-0000FA360000}"/>
    <cellStyle name="Migliaia 9 3 2 2 4" xfId="13722" xr:uid="{00000000-0005-0000-0000-0000FB360000}"/>
    <cellStyle name="Migliaia 9 3 2 3" xfId="13723" xr:uid="{00000000-0005-0000-0000-0000FC360000}"/>
    <cellStyle name="Migliaia 9 3 2 3 2" xfId="13724" xr:uid="{00000000-0005-0000-0000-0000FD360000}"/>
    <cellStyle name="Migliaia 9 3 2 4" xfId="13725" xr:uid="{00000000-0005-0000-0000-0000FE360000}"/>
    <cellStyle name="Migliaia 9 3 2 5" xfId="13726" xr:uid="{00000000-0005-0000-0000-0000FF360000}"/>
    <cellStyle name="Migliaia 9 3 2 6" xfId="13727" xr:uid="{00000000-0005-0000-0000-000000370000}"/>
    <cellStyle name="Migliaia 9 3 2 7" xfId="13728" xr:uid="{00000000-0005-0000-0000-000001370000}"/>
    <cellStyle name="Migliaia 9 3 2 8" xfId="13729" xr:uid="{00000000-0005-0000-0000-000002370000}"/>
    <cellStyle name="Migliaia 9 3 2 9" xfId="13730" xr:uid="{00000000-0005-0000-0000-000003370000}"/>
    <cellStyle name="Migliaia 9 3 3" xfId="13731" xr:uid="{00000000-0005-0000-0000-000004370000}"/>
    <cellStyle name="Migliaia 9 3 3 2" xfId="13732" xr:uid="{00000000-0005-0000-0000-000005370000}"/>
    <cellStyle name="Migliaia 9 3 3 2 2" xfId="13733" xr:uid="{00000000-0005-0000-0000-000006370000}"/>
    <cellStyle name="Migliaia 9 3 3 2 2 2" xfId="13734" xr:uid="{00000000-0005-0000-0000-000007370000}"/>
    <cellStyle name="Migliaia 9 3 3 2 2 2 2" xfId="13735" xr:uid="{00000000-0005-0000-0000-000008370000}"/>
    <cellStyle name="Migliaia 9 3 3 2 2 3" xfId="13736" xr:uid="{00000000-0005-0000-0000-000009370000}"/>
    <cellStyle name="Migliaia 9 3 3 2 3" xfId="13737" xr:uid="{00000000-0005-0000-0000-00000A370000}"/>
    <cellStyle name="Migliaia 9 3 3 2 3 2" xfId="13738" xr:uid="{00000000-0005-0000-0000-00000B370000}"/>
    <cellStyle name="Migliaia 9 3 3 2 4" xfId="13739" xr:uid="{00000000-0005-0000-0000-00000C370000}"/>
    <cellStyle name="Migliaia 9 3 3 2 5" xfId="13740" xr:uid="{00000000-0005-0000-0000-00000D370000}"/>
    <cellStyle name="Migliaia 9 3 3 2 6" xfId="13741" xr:uid="{00000000-0005-0000-0000-00000E370000}"/>
    <cellStyle name="Migliaia 9 3 3 3" xfId="13742" xr:uid="{00000000-0005-0000-0000-00000F370000}"/>
    <cellStyle name="Migliaia 9 3 3 3 2" xfId="13743" xr:uid="{00000000-0005-0000-0000-000010370000}"/>
    <cellStyle name="Migliaia 9 3 3 3 2 2" xfId="13744" xr:uid="{00000000-0005-0000-0000-000011370000}"/>
    <cellStyle name="Migliaia 9 3 3 3 3" xfId="13745" xr:uid="{00000000-0005-0000-0000-000012370000}"/>
    <cellStyle name="Migliaia 9 3 3 4" xfId="13746" xr:uid="{00000000-0005-0000-0000-000013370000}"/>
    <cellStyle name="Migliaia 9 3 3 4 2" xfId="13747" xr:uid="{00000000-0005-0000-0000-000014370000}"/>
    <cellStyle name="Migliaia 9 3 3 5" xfId="13748" xr:uid="{00000000-0005-0000-0000-000015370000}"/>
    <cellStyle name="Migliaia 9 3 3 6" xfId="13749" xr:uid="{00000000-0005-0000-0000-000016370000}"/>
    <cellStyle name="Migliaia 9 3 3 7" xfId="13750" xr:uid="{00000000-0005-0000-0000-000017370000}"/>
    <cellStyle name="Migliaia 9 3 3 8" xfId="13751" xr:uid="{00000000-0005-0000-0000-000018370000}"/>
    <cellStyle name="Migliaia 9 3 4" xfId="13752" xr:uid="{00000000-0005-0000-0000-000019370000}"/>
    <cellStyle name="Migliaia 9 3 4 2" xfId="13753" xr:uid="{00000000-0005-0000-0000-00001A370000}"/>
    <cellStyle name="Migliaia 9 3 4 2 2" xfId="13754" xr:uid="{00000000-0005-0000-0000-00001B370000}"/>
    <cellStyle name="Migliaia 9 3 4 2 2 2" xfId="13755" xr:uid="{00000000-0005-0000-0000-00001C370000}"/>
    <cellStyle name="Migliaia 9 3 4 2 3" xfId="13756" xr:uid="{00000000-0005-0000-0000-00001D370000}"/>
    <cellStyle name="Migliaia 9 3 4 3" xfId="13757" xr:uid="{00000000-0005-0000-0000-00001E370000}"/>
    <cellStyle name="Migliaia 9 3 4 3 2" xfId="13758" xr:uid="{00000000-0005-0000-0000-00001F370000}"/>
    <cellStyle name="Migliaia 9 3 4 4" xfId="13759" xr:uid="{00000000-0005-0000-0000-000020370000}"/>
    <cellStyle name="Migliaia 9 3 4 5" xfId="13760" xr:uid="{00000000-0005-0000-0000-000021370000}"/>
    <cellStyle name="Migliaia 9 3 4 6" xfId="13761" xr:uid="{00000000-0005-0000-0000-000022370000}"/>
    <cellStyle name="Migliaia 9 3 5" xfId="13762" xr:uid="{00000000-0005-0000-0000-000023370000}"/>
    <cellStyle name="Migliaia 9 3 5 2" xfId="13763" xr:uid="{00000000-0005-0000-0000-000024370000}"/>
    <cellStyle name="Migliaia 9 3 5 2 2" xfId="13764" xr:uid="{00000000-0005-0000-0000-000025370000}"/>
    <cellStyle name="Migliaia 9 3 5 3" xfId="13765" xr:uid="{00000000-0005-0000-0000-000026370000}"/>
    <cellStyle name="Migliaia 9 3 6" xfId="13766" xr:uid="{00000000-0005-0000-0000-000027370000}"/>
    <cellStyle name="Migliaia 9 3 6 2" xfId="13767" xr:uid="{00000000-0005-0000-0000-000028370000}"/>
    <cellStyle name="Migliaia 9 3 7" xfId="13768" xr:uid="{00000000-0005-0000-0000-000029370000}"/>
    <cellStyle name="Migliaia 9 3 8" xfId="13769" xr:uid="{00000000-0005-0000-0000-00002A370000}"/>
    <cellStyle name="Migliaia 9 3 9" xfId="13770" xr:uid="{00000000-0005-0000-0000-00002B370000}"/>
    <cellStyle name="Migliaia 9 4" xfId="13771" xr:uid="{00000000-0005-0000-0000-00002C370000}"/>
    <cellStyle name="Migliaia 9 4 10" xfId="18379" xr:uid="{00000000-0005-0000-0000-00002D370000}"/>
    <cellStyle name="Migliaia 9 4 2" xfId="13772" xr:uid="{00000000-0005-0000-0000-00002E370000}"/>
    <cellStyle name="Migliaia 9 4 2 2" xfId="13773" xr:uid="{00000000-0005-0000-0000-00002F370000}"/>
    <cellStyle name="Migliaia 9 4 2 2 2" xfId="13774" xr:uid="{00000000-0005-0000-0000-000030370000}"/>
    <cellStyle name="Migliaia 9 4 2 2 2 2" xfId="13775" xr:uid="{00000000-0005-0000-0000-000031370000}"/>
    <cellStyle name="Migliaia 9 4 2 2 2 2 2" xfId="13776" xr:uid="{00000000-0005-0000-0000-000032370000}"/>
    <cellStyle name="Migliaia 9 4 2 2 2 3" xfId="13777" xr:uid="{00000000-0005-0000-0000-000033370000}"/>
    <cellStyle name="Migliaia 9 4 2 2 3" xfId="13778" xr:uid="{00000000-0005-0000-0000-000034370000}"/>
    <cellStyle name="Migliaia 9 4 2 2 3 2" xfId="13779" xr:uid="{00000000-0005-0000-0000-000035370000}"/>
    <cellStyle name="Migliaia 9 4 2 2 4" xfId="13780" xr:uid="{00000000-0005-0000-0000-000036370000}"/>
    <cellStyle name="Migliaia 9 4 2 2 5" xfId="13781" xr:uid="{00000000-0005-0000-0000-000037370000}"/>
    <cellStyle name="Migliaia 9 4 2 2 6" xfId="13782" xr:uid="{00000000-0005-0000-0000-000038370000}"/>
    <cellStyle name="Migliaia 9 4 2 3" xfId="13783" xr:uid="{00000000-0005-0000-0000-000039370000}"/>
    <cellStyle name="Migliaia 9 4 2 3 2" xfId="13784" xr:uid="{00000000-0005-0000-0000-00003A370000}"/>
    <cellStyle name="Migliaia 9 4 2 3 2 2" xfId="13785" xr:uid="{00000000-0005-0000-0000-00003B370000}"/>
    <cellStyle name="Migliaia 9 4 2 3 3" xfId="13786" xr:uid="{00000000-0005-0000-0000-00003C370000}"/>
    <cellStyle name="Migliaia 9 4 2 4" xfId="13787" xr:uid="{00000000-0005-0000-0000-00003D370000}"/>
    <cellStyle name="Migliaia 9 4 2 4 2" xfId="13788" xr:uid="{00000000-0005-0000-0000-00003E370000}"/>
    <cellStyle name="Migliaia 9 4 2 5" xfId="13789" xr:uid="{00000000-0005-0000-0000-00003F370000}"/>
    <cellStyle name="Migliaia 9 4 2 6" xfId="13790" xr:uid="{00000000-0005-0000-0000-000040370000}"/>
    <cellStyle name="Migliaia 9 4 2 7" xfId="13791" xr:uid="{00000000-0005-0000-0000-000041370000}"/>
    <cellStyle name="Migliaia 9 4 3" xfId="13792" xr:uid="{00000000-0005-0000-0000-000042370000}"/>
    <cellStyle name="Migliaia 9 4 3 2" xfId="13793" xr:uid="{00000000-0005-0000-0000-000043370000}"/>
    <cellStyle name="Migliaia 9 4 3 2 2" xfId="13794" xr:uid="{00000000-0005-0000-0000-000044370000}"/>
    <cellStyle name="Migliaia 9 4 3 2 2 2" xfId="13795" xr:uid="{00000000-0005-0000-0000-000045370000}"/>
    <cellStyle name="Migliaia 9 4 3 2 3" xfId="13796" xr:uid="{00000000-0005-0000-0000-000046370000}"/>
    <cellStyle name="Migliaia 9 4 3 3" xfId="13797" xr:uid="{00000000-0005-0000-0000-000047370000}"/>
    <cellStyle name="Migliaia 9 4 3 3 2" xfId="13798" xr:uid="{00000000-0005-0000-0000-000048370000}"/>
    <cellStyle name="Migliaia 9 4 3 4" xfId="13799" xr:uid="{00000000-0005-0000-0000-000049370000}"/>
    <cellStyle name="Migliaia 9 4 3 5" xfId="13800" xr:uid="{00000000-0005-0000-0000-00004A370000}"/>
    <cellStyle name="Migliaia 9 4 3 6" xfId="13801" xr:uid="{00000000-0005-0000-0000-00004B370000}"/>
    <cellStyle name="Migliaia 9 4 4" xfId="13802" xr:uid="{00000000-0005-0000-0000-00004C370000}"/>
    <cellStyle name="Migliaia 9 4 4 2" xfId="13803" xr:uid="{00000000-0005-0000-0000-00004D370000}"/>
    <cellStyle name="Migliaia 9 4 4 2 2" xfId="13804" xr:uid="{00000000-0005-0000-0000-00004E370000}"/>
    <cellStyle name="Migliaia 9 4 4 3" xfId="13805" xr:uid="{00000000-0005-0000-0000-00004F370000}"/>
    <cellStyle name="Migliaia 9 4 5" xfId="13806" xr:uid="{00000000-0005-0000-0000-000050370000}"/>
    <cellStyle name="Migliaia 9 4 5 2" xfId="13807" xr:uid="{00000000-0005-0000-0000-000051370000}"/>
    <cellStyle name="Migliaia 9 4 6" xfId="13808" xr:uid="{00000000-0005-0000-0000-000052370000}"/>
    <cellStyle name="Migliaia 9 4 7" xfId="13809" xr:uid="{00000000-0005-0000-0000-000053370000}"/>
    <cellStyle name="Migliaia 9 4 8" xfId="13810" xr:uid="{00000000-0005-0000-0000-000054370000}"/>
    <cellStyle name="Migliaia 9 4 9" xfId="13811" xr:uid="{00000000-0005-0000-0000-000055370000}"/>
    <cellStyle name="Migliaia 9 5" xfId="13812" xr:uid="{00000000-0005-0000-0000-000056370000}"/>
    <cellStyle name="Migliaia 9 5 2" xfId="13813" xr:uid="{00000000-0005-0000-0000-000057370000}"/>
    <cellStyle name="Migliaia 9 5 2 2" xfId="13814" xr:uid="{00000000-0005-0000-0000-000058370000}"/>
    <cellStyle name="Migliaia 9 5 2 2 2" xfId="13815" xr:uid="{00000000-0005-0000-0000-000059370000}"/>
    <cellStyle name="Migliaia 9 5 2 3" xfId="13816" xr:uid="{00000000-0005-0000-0000-00005A370000}"/>
    <cellStyle name="Migliaia 9 5 3" xfId="13817" xr:uid="{00000000-0005-0000-0000-00005B370000}"/>
    <cellStyle name="Migliaia 9 5 3 2" xfId="13818" xr:uid="{00000000-0005-0000-0000-00005C370000}"/>
    <cellStyle name="Migliaia 9 5 4" xfId="13819" xr:uid="{00000000-0005-0000-0000-00005D370000}"/>
    <cellStyle name="Migliaia 9 5 5" xfId="13820" xr:uid="{00000000-0005-0000-0000-00005E370000}"/>
    <cellStyle name="Migliaia 9 5 6" xfId="13821" xr:uid="{00000000-0005-0000-0000-00005F370000}"/>
    <cellStyle name="Migliaia 9 5 7" xfId="13822" xr:uid="{00000000-0005-0000-0000-000060370000}"/>
    <cellStyle name="Migliaia 9 5 8" xfId="18380" xr:uid="{00000000-0005-0000-0000-000061370000}"/>
    <cellStyle name="Migliaia 9 6" xfId="13823" xr:uid="{00000000-0005-0000-0000-000062370000}"/>
    <cellStyle name="Migliaia 9 6 2" xfId="13824" xr:uid="{00000000-0005-0000-0000-000063370000}"/>
    <cellStyle name="Migliaia 9 6 2 2" xfId="13825" xr:uid="{00000000-0005-0000-0000-000064370000}"/>
    <cellStyle name="Migliaia 9 6 3" xfId="13826" xr:uid="{00000000-0005-0000-0000-000065370000}"/>
    <cellStyle name="Migliaia 9 6 4" xfId="13827" xr:uid="{00000000-0005-0000-0000-000066370000}"/>
    <cellStyle name="Migliaia 9 6 5" xfId="13828" xr:uid="{00000000-0005-0000-0000-000067370000}"/>
    <cellStyle name="Migliaia 9 7" xfId="13829" xr:uid="{00000000-0005-0000-0000-000068370000}"/>
    <cellStyle name="Migliaia 9 7 2" xfId="13830" xr:uid="{00000000-0005-0000-0000-000069370000}"/>
    <cellStyle name="Migliaia 9 7 2 2" xfId="13831" xr:uid="{00000000-0005-0000-0000-00006A370000}"/>
    <cellStyle name="Migliaia 9 7 3" xfId="13832" xr:uid="{00000000-0005-0000-0000-00006B370000}"/>
    <cellStyle name="Migliaia 9 7 4" xfId="13833" xr:uid="{00000000-0005-0000-0000-00006C370000}"/>
    <cellStyle name="Migliaia 9 7 5" xfId="13834" xr:uid="{00000000-0005-0000-0000-00006D370000}"/>
    <cellStyle name="Migliaia 9 8" xfId="13835" xr:uid="{00000000-0005-0000-0000-00006E370000}"/>
    <cellStyle name="Migliaia 9 8 2" xfId="13836" xr:uid="{00000000-0005-0000-0000-00006F370000}"/>
    <cellStyle name="Migliaia 9 9" xfId="13837" xr:uid="{00000000-0005-0000-0000-000070370000}"/>
    <cellStyle name="Migliaia 9 9 2" xfId="13838" xr:uid="{00000000-0005-0000-0000-000071370000}"/>
    <cellStyle name="Neutral" xfId="13839" builtinId="28" customBuiltin="1"/>
    <cellStyle name="Neutral 2" xfId="13840" xr:uid="{00000000-0005-0000-0000-000073370000}"/>
    <cellStyle name="Neutrale" xfId="13841" xr:uid="{00000000-0005-0000-0000-000074370000}"/>
    <cellStyle name="Neutrale 2" xfId="18381" xr:uid="{00000000-0005-0000-0000-000075370000}"/>
    <cellStyle name="New prices" xfId="13842" xr:uid="{00000000-0005-0000-0000-000076370000}"/>
    <cellStyle name="Normal" xfId="0" builtinId="0"/>
    <cellStyle name="Normal 10" xfId="13843" xr:uid="{00000000-0005-0000-0000-000078370000}"/>
    <cellStyle name="Normal 10 2" xfId="13844" xr:uid="{00000000-0005-0000-0000-000079370000}"/>
    <cellStyle name="Normal 10 2 10" xfId="13845" xr:uid="{00000000-0005-0000-0000-00007A370000}"/>
    <cellStyle name="Normal 10 2 2" xfId="13846" xr:uid="{00000000-0005-0000-0000-00007B370000}"/>
    <cellStyle name="Normal 10 2 2 2" xfId="13847" xr:uid="{00000000-0005-0000-0000-00007C370000}"/>
    <cellStyle name="Normal 10 2 2 2 2" xfId="13848" xr:uid="{00000000-0005-0000-0000-00007D370000}"/>
    <cellStyle name="Normal 10 2 2 3" xfId="13849" xr:uid="{00000000-0005-0000-0000-00007E370000}"/>
    <cellStyle name="Normal 10 2 2 4" xfId="13850" xr:uid="{00000000-0005-0000-0000-00007F370000}"/>
    <cellStyle name="Normal 10 2 3" xfId="13851" xr:uid="{00000000-0005-0000-0000-000080370000}"/>
    <cellStyle name="Normal 10 2 3 2" xfId="13852" xr:uid="{00000000-0005-0000-0000-000081370000}"/>
    <cellStyle name="Normal 10 2 3 2 2" xfId="13853" xr:uid="{00000000-0005-0000-0000-000082370000}"/>
    <cellStyle name="Normal 10 2 3 3" xfId="13854" xr:uid="{00000000-0005-0000-0000-000083370000}"/>
    <cellStyle name="Normal 10 2 4" xfId="13855" xr:uid="{00000000-0005-0000-0000-000084370000}"/>
    <cellStyle name="Normal 10 2 4 2" xfId="13856" xr:uid="{00000000-0005-0000-0000-000085370000}"/>
    <cellStyle name="Normal 10 2 5" xfId="13857" xr:uid="{00000000-0005-0000-0000-000086370000}"/>
    <cellStyle name="Normal 10 2 5 2" xfId="13858" xr:uid="{00000000-0005-0000-0000-000087370000}"/>
    <cellStyle name="Normal 10 2 6" xfId="13859" xr:uid="{00000000-0005-0000-0000-000088370000}"/>
    <cellStyle name="Normal 10 2 7" xfId="13860" xr:uid="{00000000-0005-0000-0000-000089370000}"/>
    <cellStyle name="Normal 10 2 8" xfId="13861" xr:uid="{00000000-0005-0000-0000-00008A370000}"/>
    <cellStyle name="Normal 10 2 9" xfId="13862" xr:uid="{00000000-0005-0000-0000-00008B370000}"/>
    <cellStyle name="Normal 10 3" xfId="13863" xr:uid="{00000000-0005-0000-0000-00008C370000}"/>
    <cellStyle name="Normal 10 3 2" xfId="13864" xr:uid="{00000000-0005-0000-0000-00008D370000}"/>
    <cellStyle name="Normal 10 3 2 2" xfId="13865" xr:uid="{00000000-0005-0000-0000-00008E370000}"/>
    <cellStyle name="Normal 10 3 2 3" xfId="13866" xr:uid="{00000000-0005-0000-0000-00008F370000}"/>
    <cellStyle name="Normal 10 3 3" xfId="13867" xr:uid="{00000000-0005-0000-0000-000090370000}"/>
    <cellStyle name="Normal 10 3 3 2" xfId="13868" xr:uid="{00000000-0005-0000-0000-000091370000}"/>
    <cellStyle name="Normal 10 3 4" xfId="13869" xr:uid="{00000000-0005-0000-0000-000092370000}"/>
    <cellStyle name="Normal 10 4" xfId="13870" xr:uid="{00000000-0005-0000-0000-000093370000}"/>
    <cellStyle name="Normal 10 4 2" xfId="13871" xr:uid="{00000000-0005-0000-0000-000094370000}"/>
    <cellStyle name="Normal 10 4 2 2" xfId="13872" xr:uid="{00000000-0005-0000-0000-000095370000}"/>
    <cellStyle name="Normal 10 4 3" xfId="13873" xr:uid="{00000000-0005-0000-0000-000096370000}"/>
    <cellStyle name="Normal 10 5" xfId="13874" xr:uid="{00000000-0005-0000-0000-000097370000}"/>
    <cellStyle name="Normal 10 5 2" xfId="13875" xr:uid="{00000000-0005-0000-0000-000098370000}"/>
    <cellStyle name="Normal 10 5 2 2" xfId="13876" xr:uid="{00000000-0005-0000-0000-000099370000}"/>
    <cellStyle name="Normal 10 5 3" xfId="13877" xr:uid="{00000000-0005-0000-0000-00009A370000}"/>
    <cellStyle name="Normal 10 6" xfId="13878" xr:uid="{00000000-0005-0000-0000-00009B370000}"/>
    <cellStyle name="Normal 10 6 2" xfId="13879" xr:uid="{00000000-0005-0000-0000-00009C370000}"/>
    <cellStyle name="Normal 10 7" xfId="13880" xr:uid="{00000000-0005-0000-0000-00009D370000}"/>
    <cellStyle name="Normal 10 7 2" xfId="13881" xr:uid="{00000000-0005-0000-0000-00009E370000}"/>
    <cellStyle name="Normal 10 8" xfId="18382" xr:uid="{00000000-0005-0000-0000-00009F370000}"/>
    <cellStyle name="Normal 11" xfId="13882" xr:uid="{00000000-0005-0000-0000-0000A0370000}"/>
    <cellStyle name="Normal 11 10" xfId="13883" xr:uid="{00000000-0005-0000-0000-0000A1370000}"/>
    <cellStyle name="Normal 11 10 2" xfId="13884" xr:uid="{00000000-0005-0000-0000-0000A2370000}"/>
    <cellStyle name="Normal 11 11" xfId="13885" xr:uid="{00000000-0005-0000-0000-0000A3370000}"/>
    <cellStyle name="Normal 11 12" xfId="13886" xr:uid="{00000000-0005-0000-0000-0000A4370000}"/>
    <cellStyle name="Normal 11 13" xfId="13887" xr:uid="{00000000-0005-0000-0000-0000A5370000}"/>
    <cellStyle name="Normal 11 2" xfId="13888" xr:uid="{00000000-0005-0000-0000-0000A6370000}"/>
    <cellStyle name="Normal 11 2 2" xfId="13889" xr:uid="{00000000-0005-0000-0000-0000A7370000}"/>
    <cellStyle name="Normal 11 2 2 2" xfId="13890" xr:uid="{00000000-0005-0000-0000-0000A8370000}"/>
    <cellStyle name="Normal 11 2 2 2 2" xfId="13891" xr:uid="{00000000-0005-0000-0000-0000A9370000}"/>
    <cellStyle name="Normal 11 2 2 3" xfId="13892" xr:uid="{00000000-0005-0000-0000-0000AA370000}"/>
    <cellStyle name="Normal 11 2 2 3 2" xfId="13893" xr:uid="{00000000-0005-0000-0000-0000AB370000}"/>
    <cellStyle name="Normal 11 2 2 4" xfId="13894" xr:uid="{00000000-0005-0000-0000-0000AC370000}"/>
    <cellStyle name="Normal 11 2 2 5" xfId="13895" xr:uid="{00000000-0005-0000-0000-0000AD370000}"/>
    <cellStyle name="Normal 11 2 3" xfId="13896" xr:uid="{00000000-0005-0000-0000-0000AE370000}"/>
    <cellStyle name="Normal 11 2 3 2" xfId="13897" xr:uid="{00000000-0005-0000-0000-0000AF370000}"/>
    <cellStyle name="Normal 11 2 3 2 2" xfId="13898" xr:uid="{00000000-0005-0000-0000-0000B0370000}"/>
    <cellStyle name="Normal 11 2 3 3" xfId="13899" xr:uid="{00000000-0005-0000-0000-0000B1370000}"/>
    <cellStyle name="Normal 11 2 4" xfId="13900" xr:uid="{00000000-0005-0000-0000-0000B2370000}"/>
    <cellStyle name="Normal 11 2 4 2" xfId="13901" xr:uid="{00000000-0005-0000-0000-0000B3370000}"/>
    <cellStyle name="Normal 11 2 4 2 2" xfId="13902" xr:uid="{00000000-0005-0000-0000-0000B4370000}"/>
    <cellStyle name="Normal 11 2 4 3" xfId="13903" xr:uid="{00000000-0005-0000-0000-0000B5370000}"/>
    <cellStyle name="Normal 11 2 5" xfId="13904" xr:uid="{00000000-0005-0000-0000-0000B6370000}"/>
    <cellStyle name="Normal 11 2 5 2" xfId="13905" xr:uid="{00000000-0005-0000-0000-0000B7370000}"/>
    <cellStyle name="Normal 11 2 6" xfId="13906" xr:uid="{00000000-0005-0000-0000-0000B8370000}"/>
    <cellStyle name="Normal 11 2 6 2" xfId="13907" xr:uid="{00000000-0005-0000-0000-0000B9370000}"/>
    <cellStyle name="Normal 11 2 7" xfId="13908" xr:uid="{00000000-0005-0000-0000-0000BA370000}"/>
    <cellStyle name="Normal 11 2 8" xfId="13909" xr:uid="{00000000-0005-0000-0000-0000BB370000}"/>
    <cellStyle name="Normal 11 2 9" xfId="13910" xr:uid="{00000000-0005-0000-0000-0000BC370000}"/>
    <cellStyle name="Normal 11 3" xfId="13911" xr:uid="{00000000-0005-0000-0000-0000BD370000}"/>
    <cellStyle name="Normal 11 3 2" xfId="13912" xr:uid="{00000000-0005-0000-0000-0000BE370000}"/>
    <cellStyle name="Normal 11 3 2 2" xfId="13913" xr:uid="{00000000-0005-0000-0000-0000BF370000}"/>
    <cellStyle name="Normal 11 3 2 2 2" xfId="13914" xr:uid="{00000000-0005-0000-0000-0000C0370000}"/>
    <cellStyle name="Normal 11 3 2 3" xfId="13915" xr:uid="{00000000-0005-0000-0000-0000C1370000}"/>
    <cellStyle name="Normal 11 3 3" xfId="13916" xr:uid="{00000000-0005-0000-0000-0000C2370000}"/>
    <cellStyle name="Normal 11 3 3 2" xfId="13917" xr:uid="{00000000-0005-0000-0000-0000C3370000}"/>
    <cellStyle name="Normal 11 3 3 2 2" xfId="13918" xr:uid="{00000000-0005-0000-0000-0000C4370000}"/>
    <cellStyle name="Normal 11 3 3 3" xfId="13919" xr:uid="{00000000-0005-0000-0000-0000C5370000}"/>
    <cellStyle name="Normal 11 3 4" xfId="13920" xr:uid="{00000000-0005-0000-0000-0000C6370000}"/>
    <cellStyle name="Normal 11 3 4 2" xfId="13921" xr:uid="{00000000-0005-0000-0000-0000C7370000}"/>
    <cellStyle name="Normal 11 3 5" xfId="13922" xr:uid="{00000000-0005-0000-0000-0000C8370000}"/>
    <cellStyle name="Normal 11 3 5 2" xfId="13923" xr:uid="{00000000-0005-0000-0000-0000C9370000}"/>
    <cellStyle name="Normal 11 3 6" xfId="13924" xr:uid="{00000000-0005-0000-0000-0000CA370000}"/>
    <cellStyle name="Normal 11 4" xfId="13925" xr:uid="{00000000-0005-0000-0000-0000CB370000}"/>
    <cellStyle name="Normal 11 4 2" xfId="13926" xr:uid="{00000000-0005-0000-0000-0000CC370000}"/>
    <cellStyle name="Normal 11 4 2 2" xfId="13927" xr:uid="{00000000-0005-0000-0000-0000CD370000}"/>
    <cellStyle name="Normal 11 4 3" xfId="13928" xr:uid="{00000000-0005-0000-0000-0000CE370000}"/>
    <cellStyle name="Normal 11 5" xfId="13929" xr:uid="{00000000-0005-0000-0000-0000CF370000}"/>
    <cellStyle name="Normal 11 5 2" xfId="13930" xr:uid="{00000000-0005-0000-0000-0000D0370000}"/>
    <cellStyle name="Normal 11 5 2 2" xfId="13931" xr:uid="{00000000-0005-0000-0000-0000D1370000}"/>
    <cellStyle name="Normal 11 5 3" xfId="13932" xr:uid="{00000000-0005-0000-0000-0000D2370000}"/>
    <cellStyle name="Normal 11 6" xfId="13933" xr:uid="{00000000-0005-0000-0000-0000D3370000}"/>
    <cellStyle name="Normal 11 6 2" xfId="13934" xr:uid="{00000000-0005-0000-0000-0000D4370000}"/>
    <cellStyle name="Normal 11 6 2 2" xfId="13935" xr:uid="{00000000-0005-0000-0000-0000D5370000}"/>
    <cellStyle name="Normal 11 6 3" xfId="13936" xr:uid="{00000000-0005-0000-0000-0000D6370000}"/>
    <cellStyle name="Normal 11 7" xfId="13937" xr:uid="{00000000-0005-0000-0000-0000D7370000}"/>
    <cellStyle name="Normal 11 7 2" xfId="13938" xr:uid="{00000000-0005-0000-0000-0000D8370000}"/>
    <cellStyle name="Normal 11 8" xfId="13939" xr:uid="{00000000-0005-0000-0000-0000D9370000}"/>
    <cellStyle name="Normal 11 8 2" xfId="13940" xr:uid="{00000000-0005-0000-0000-0000DA370000}"/>
    <cellStyle name="Normal 11 9" xfId="13941" xr:uid="{00000000-0005-0000-0000-0000DB370000}"/>
    <cellStyle name="Normal 12" xfId="13942" xr:uid="{00000000-0005-0000-0000-0000DC370000}"/>
    <cellStyle name="Normal 12 2" xfId="13943" xr:uid="{00000000-0005-0000-0000-0000DD370000}"/>
    <cellStyle name="Normal 12 2 2" xfId="13944" xr:uid="{00000000-0005-0000-0000-0000DE370000}"/>
    <cellStyle name="Normal 12 2 2 2" xfId="13945" xr:uid="{00000000-0005-0000-0000-0000DF370000}"/>
    <cellStyle name="Normal 12 2 2 2 2" xfId="13946" xr:uid="{00000000-0005-0000-0000-0000E0370000}"/>
    <cellStyle name="Normal 12 2 2 3" xfId="13947" xr:uid="{00000000-0005-0000-0000-0000E1370000}"/>
    <cellStyle name="Normal 12 2 3" xfId="13948" xr:uid="{00000000-0005-0000-0000-0000E2370000}"/>
    <cellStyle name="Normal 12 2 3 2" xfId="13949" xr:uid="{00000000-0005-0000-0000-0000E3370000}"/>
    <cellStyle name="Normal 12 2 3 2 2" xfId="13950" xr:uid="{00000000-0005-0000-0000-0000E4370000}"/>
    <cellStyle name="Normal 12 2 3 3" xfId="13951" xr:uid="{00000000-0005-0000-0000-0000E5370000}"/>
    <cellStyle name="Normal 12 2 4" xfId="13952" xr:uid="{00000000-0005-0000-0000-0000E6370000}"/>
    <cellStyle name="Normal 12 2 4 2" xfId="13953" xr:uid="{00000000-0005-0000-0000-0000E7370000}"/>
    <cellStyle name="Normal 12 2 5" xfId="13954" xr:uid="{00000000-0005-0000-0000-0000E8370000}"/>
    <cellStyle name="Normal 12 3" xfId="13955" xr:uid="{00000000-0005-0000-0000-0000E9370000}"/>
    <cellStyle name="Normal 12 3 2" xfId="13956" xr:uid="{00000000-0005-0000-0000-0000EA370000}"/>
    <cellStyle name="Normal 12 3 2 2" xfId="13957" xr:uid="{00000000-0005-0000-0000-0000EB370000}"/>
    <cellStyle name="Normal 12 3 3" xfId="13958" xr:uid="{00000000-0005-0000-0000-0000EC370000}"/>
    <cellStyle name="Normal 12 4" xfId="13959" xr:uid="{00000000-0005-0000-0000-0000ED370000}"/>
    <cellStyle name="Normal 12 4 2" xfId="13960" xr:uid="{00000000-0005-0000-0000-0000EE370000}"/>
    <cellStyle name="Normal 12 4 2 2" xfId="13961" xr:uid="{00000000-0005-0000-0000-0000EF370000}"/>
    <cellStyle name="Normal 12 4 3" xfId="13962" xr:uid="{00000000-0005-0000-0000-0000F0370000}"/>
    <cellStyle name="Normal 12 5" xfId="13963" xr:uid="{00000000-0005-0000-0000-0000F1370000}"/>
    <cellStyle name="Normal 12 5 2" xfId="13964" xr:uid="{00000000-0005-0000-0000-0000F2370000}"/>
    <cellStyle name="Normal 12 5 2 2" xfId="13965" xr:uid="{00000000-0005-0000-0000-0000F3370000}"/>
    <cellStyle name="Normal 12 5 3" xfId="13966" xr:uid="{00000000-0005-0000-0000-0000F4370000}"/>
    <cellStyle name="Normal 12 6" xfId="13967" xr:uid="{00000000-0005-0000-0000-0000F5370000}"/>
    <cellStyle name="Normal 12 6 2" xfId="13968" xr:uid="{00000000-0005-0000-0000-0000F6370000}"/>
    <cellStyle name="Normal 12 7" xfId="13969" xr:uid="{00000000-0005-0000-0000-0000F7370000}"/>
    <cellStyle name="Normal 12 7 2" xfId="13970" xr:uid="{00000000-0005-0000-0000-0000F8370000}"/>
    <cellStyle name="Normal 13" xfId="13971" xr:uid="{00000000-0005-0000-0000-0000F9370000}"/>
    <cellStyle name="Normal 13 2" xfId="13972" xr:uid="{00000000-0005-0000-0000-0000FA370000}"/>
    <cellStyle name="Normal 13 2 2" xfId="13973" xr:uid="{00000000-0005-0000-0000-0000FB370000}"/>
    <cellStyle name="Normal 13 2 2 2" xfId="13974" xr:uid="{00000000-0005-0000-0000-0000FC370000}"/>
    <cellStyle name="Normal 13 2 2 2 2" xfId="13975" xr:uid="{00000000-0005-0000-0000-0000FD370000}"/>
    <cellStyle name="Normal 13 2 2 3" xfId="13976" xr:uid="{00000000-0005-0000-0000-0000FE370000}"/>
    <cellStyle name="Normal 13 2 3" xfId="13977" xr:uid="{00000000-0005-0000-0000-0000FF370000}"/>
    <cellStyle name="Normal 13 2 3 2" xfId="13978" xr:uid="{00000000-0005-0000-0000-000000380000}"/>
    <cellStyle name="Normal 13 2 3 2 2" xfId="13979" xr:uid="{00000000-0005-0000-0000-000001380000}"/>
    <cellStyle name="Normal 13 2 3 3" xfId="13980" xr:uid="{00000000-0005-0000-0000-000002380000}"/>
    <cellStyle name="Normal 13 2 4" xfId="13981" xr:uid="{00000000-0005-0000-0000-000003380000}"/>
    <cellStyle name="Normal 13 2 4 2" xfId="13982" xr:uid="{00000000-0005-0000-0000-000004380000}"/>
    <cellStyle name="Normal 13 2 5" xfId="13983" xr:uid="{00000000-0005-0000-0000-000005380000}"/>
    <cellStyle name="Normal 13 2 6" xfId="13984" xr:uid="{00000000-0005-0000-0000-000006380000}"/>
    <cellStyle name="Normal 13 3" xfId="13985" xr:uid="{00000000-0005-0000-0000-000007380000}"/>
    <cellStyle name="Normal 13 3 2" xfId="13986" xr:uid="{00000000-0005-0000-0000-000008380000}"/>
    <cellStyle name="Normal 13 3 2 2" xfId="13987" xr:uid="{00000000-0005-0000-0000-000009380000}"/>
    <cellStyle name="Normal 13 3 3" xfId="13988" xr:uid="{00000000-0005-0000-0000-00000A380000}"/>
    <cellStyle name="Normal 13 3 4" xfId="13989" xr:uid="{00000000-0005-0000-0000-00000B380000}"/>
    <cellStyle name="Normal 13 4" xfId="13990" xr:uid="{00000000-0005-0000-0000-00000C380000}"/>
    <cellStyle name="Normal 13 4 2" xfId="13991" xr:uid="{00000000-0005-0000-0000-00000D380000}"/>
    <cellStyle name="Normal 13 4 2 2" xfId="13992" xr:uid="{00000000-0005-0000-0000-00000E380000}"/>
    <cellStyle name="Normal 13 4 3" xfId="13993" xr:uid="{00000000-0005-0000-0000-00000F380000}"/>
    <cellStyle name="Normal 13 5" xfId="13994" xr:uid="{00000000-0005-0000-0000-000010380000}"/>
    <cellStyle name="Normal 13 5 2" xfId="13995" xr:uid="{00000000-0005-0000-0000-000011380000}"/>
    <cellStyle name="Normal 13 5 2 2" xfId="13996" xr:uid="{00000000-0005-0000-0000-000012380000}"/>
    <cellStyle name="Normal 13 5 3" xfId="13997" xr:uid="{00000000-0005-0000-0000-000013380000}"/>
    <cellStyle name="Normal 13 6" xfId="13998" xr:uid="{00000000-0005-0000-0000-000014380000}"/>
    <cellStyle name="Normal 13 6 2" xfId="13999" xr:uid="{00000000-0005-0000-0000-000015380000}"/>
    <cellStyle name="Normal 13 7" xfId="14000" xr:uid="{00000000-0005-0000-0000-000016380000}"/>
    <cellStyle name="Normal 13 7 2" xfId="14001" xr:uid="{00000000-0005-0000-0000-000017380000}"/>
    <cellStyle name="Normal 13 8" xfId="14002" xr:uid="{00000000-0005-0000-0000-000018380000}"/>
    <cellStyle name="Normal 13 9" xfId="14003" xr:uid="{00000000-0005-0000-0000-000019380000}"/>
    <cellStyle name="Normal 14" xfId="14004" xr:uid="{00000000-0005-0000-0000-00001A380000}"/>
    <cellStyle name="Normal 14 2" xfId="14005" xr:uid="{00000000-0005-0000-0000-00001B380000}"/>
    <cellStyle name="Normal 14 3" xfId="14006" xr:uid="{00000000-0005-0000-0000-00001C380000}"/>
    <cellStyle name="Normal 15" xfId="14007" xr:uid="{00000000-0005-0000-0000-00001D380000}"/>
    <cellStyle name="Normal 15 2" xfId="14008" xr:uid="{00000000-0005-0000-0000-00001E380000}"/>
    <cellStyle name="Normal 15 2 2" xfId="14009" xr:uid="{00000000-0005-0000-0000-00001F380000}"/>
    <cellStyle name="Normal 15 2 2 2" xfId="14010" xr:uid="{00000000-0005-0000-0000-000020380000}"/>
    <cellStyle name="Normal 15 2 2 2 2" xfId="14011" xr:uid="{00000000-0005-0000-0000-000021380000}"/>
    <cellStyle name="Normal 15 2 2 2 2 2" xfId="14012" xr:uid="{00000000-0005-0000-0000-000022380000}"/>
    <cellStyle name="Normal 15 2 2 2 3" xfId="14013" xr:uid="{00000000-0005-0000-0000-000023380000}"/>
    <cellStyle name="Normal 15 2 2 3" xfId="14014" xr:uid="{00000000-0005-0000-0000-000024380000}"/>
    <cellStyle name="Normal 15 2 2 3 2" xfId="14015" xr:uid="{00000000-0005-0000-0000-000025380000}"/>
    <cellStyle name="Normal 15 2 2 3 2 2" xfId="14016" xr:uid="{00000000-0005-0000-0000-000026380000}"/>
    <cellStyle name="Normal 15 2 2 3 3" xfId="14017" xr:uid="{00000000-0005-0000-0000-000027380000}"/>
    <cellStyle name="Normal 15 2 2 4" xfId="14018" xr:uid="{00000000-0005-0000-0000-000028380000}"/>
    <cellStyle name="Normal 15 2 2 4 2" xfId="14019" xr:uid="{00000000-0005-0000-0000-000029380000}"/>
    <cellStyle name="Normal 15 2 2 4 2 2" xfId="14020" xr:uid="{00000000-0005-0000-0000-00002A380000}"/>
    <cellStyle name="Normal 15 2 2 4 3" xfId="14021" xr:uid="{00000000-0005-0000-0000-00002B380000}"/>
    <cellStyle name="Normal 15 2 2 5" xfId="14022" xr:uid="{00000000-0005-0000-0000-00002C380000}"/>
    <cellStyle name="Normal 15 2 2 5 2" xfId="14023" xr:uid="{00000000-0005-0000-0000-00002D380000}"/>
    <cellStyle name="Normal 15 2 2 6" xfId="14024" xr:uid="{00000000-0005-0000-0000-00002E380000}"/>
    <cellStyle name="Normal 15 2 3" xfId="14025" xr:uid="{00000000-0005-0000-0000-00002F380000}"/>
    <cellStyle name="Normal 15 2 3 2" xfId="14026" xr:uid="{00000000-0005-0000-0000-000030380000}"/>
    <cellStyle name="Normal 15 2 3 2 2" xfId="14027" xr:uid="{00000000-0005-0000-0000-000031380000}"/>
    <cellStyle name="Normal 15 2 3 2 2 2" xfId="14028" xr:uid="{00000000-0005-0000-0000-000032380000}"/>
    <cellStyle name="Normal 15 2 3 2 3" xfId="14029" xr:uid="{00000000-0005-0000-0000-000033380000}"/>
    <cellStyle name="Normal 15 2 3 3" xfId="14030" xr:uid="{00000000-0005-0000-0000-000034380000}"/>
    <cellStyle name="Normal 15 2 3 3 2" xfId="14031" xr:uid="{00000000-0005-0000-0000-000035380000}"/>
    <cellStyle name="Normal 15 2 3 3 2 2" xfId="14032" xr:uid="{00000000-0005-0000-0000-000036380000}"/>
    <cellStyle name="Normal 15 2 3 3 3" xfId="14033" xr:uid="{00000000-0005-0000-0000-000037380000}"/>
    <cellStyle name="Normal 15 2 3 4" xfId="14034" xr:uid="{00000000-0005-0000-0000-000038380000}"/>
    <cellStyle name="Normal 15 2 3 4 2" xfId="14035" xr:uid="{00000000-0005-0000-0000-000039380000}"/>
    <cellStyle name="Normal 15 2 3 4 2 2" xfId="14036" xr:uid="{00000000-0005-0000-0000-00003A380000}"/>
    <cellStyle name="Normal 15 2 3 4 3" xfId="14037" xr:uid="{00000000-0005-0000-0000-00003B380000}"/>
    <cellStyle name="Normal 15 2 3 5" xfId="14038" xr:uid="{00000000-0005-0000-0000-00003C380000}"/>
    <cellStyle name="Normal 15 2 3 5 2" xfId="14039" xr:uid="{00000000-0005-0000-0000-00003D380000}"/>
    <cellStyle name="Normal 15 2 3 6" xfId="14040" xr:uid="{00000000-0005-0000-0000-00003E380000}"/>
    <cellStyle name="Normal 15 3" xfId="14041" xr:uid="{00000000-0005-0000-0000-00003F380000}"/>
    <cellStyle name="Normal 15 4" xfId="14042" xr:uid="{00000000-0005-0000-0000-000040380000}"/>
    <cellStyle name="Normal 15 4 2" xfId="14043" xr:uid="{00000000-0005-0000-0000-000041380000}"/>
    <cellStyle name="Normal 15 4 2 2" xfId="14044" xr:uid="{00000000-0005-0000-0000-000042380000}"/>
    <cellStyle name="Normal 15 4 3" xfId="14045" xr:uid="{00000000-0005-0000-0000-000043380000}"/>
    <cellStyle name="Normal 15 5" xfId="14046" xr:uid="{00000000-0005-0000-0000-000044380000}"/>
    <cellStyle name="Normal 15 5 2" xfId="14047" xr:uid="{00000000-0005-0000-0000-000045380000}"/>
    <cellStyle name="Normal 15 5 2 2" xfId="14048" xr:uid="{00000000-0005-0000-0000-000046380000}"/>
    <cellStyle name="Normal 15 5 3" xfId="14049" xr:uid="{00000000-0005-0000-0000-000047380000}"/>
    <cellStyle name="Normal 15 6" xfId="14050" xr:uid="{00000000-0005-0000-0000-000048380000}"/>
    <cellStyle name="Normal 15 6 2" xfId="14051" xr:uid="{00000000-0005-0000-0000-000049380000}"/>
    <cellStyle name="Normal 15 7" xfId="14052" xr:uid="{00000000-0005-0000-0000-00004A380000}"/>
    <cellStyle name="Normal 15_Trends fuels" xfId="14053" xr:uid="{00000000-0005-0000-0000-00004B380000}"/>
    <cellStyle name="Normal 16" xfId="14054" xr:uid="{00000000-0005-0000-0000-00004C380000}"/>
    <cellStyle name="Normal 16 2" xfId="14055" xr:uid="{00000000-0005-0000-0000-00004D380000}"/>
    <cellStyle name="Normal 16 2 2" xfId="14056" xr:uid="{00000000-0005-0000-0000-00004E380000}"/>
    <cellStyle name="Normal 16 2 2 2" xfId="14057" xr:uid="{00000000-0005-0000-0000-00004F380000}"/>
    <cellStyle name="Normal 16 2 3" xfId="14058" xr:uid="{00000000-0005-0000-0000-000050380000}"/>
    <cellStyle name="Normal 16 3" xfId="14059" xr:uid="{00000000-0005-0000-0000-000051380000}"/>
    <cellStyle name="Normal 16 3 2" xfId="14060" xr:uid="{00000000-0005-0000-0000-000052380000}"/>
    <cellStyle name="Normal 16 3 2 2" xfId="14061" xr:uid="{00000000-0005-0000-0000-000053380000}"/>
    <cellStyle name="Normal 16 3 3" xfId="14062" xr:uid="{00000000-0005-0000-0000-000054380000}"/>
    <cellStyle name="Normal 16 4" xfId="14063" xr:uid="{00000000-0005-0000-0000-000055380000}"/>
    <cellStyle name="Normal 16 4 2" xfId="14064" xr:uid="{00000000-0005-0000-0000-000056380000}"/>
    <cellStyle name="Normal 16 4 2 2" xfId="14065" xr:uid="{00000000-0005-0000-0000-000057380000}"/>
    <cellStyle name="Normal 16 4 3" xfId="14066" xr:uid="{00000000-0005-0000-0000-000058380000}"/>
    <cellStyle name="Normal 16 5" xfId="14067" xr:uid="{00000000-0005-0000-0000-000059380000}"/>
    <cellStyle name="Normal 16 5 2" xfId="14068" xr:uid="{00000000-0005-0000-0000-00005A380000}"/>
    <cellStyle name="Normal 16 6" xfId="14069" xr:uid="{00000000-0005-0000-0000-00005B380000}"/>
    <cellStyle name="Normal 17" xfId="14070" xr:uid="{00000000-0005-0000-0000-00005C380000}"/>
    <cellStyle name="Normal 17 2" xfId="14071" xr:uid="{00000000-0005-0000-0000-00005D380000}"/>
    <cellStyle name="Normal 17 2 2" xfId="14072" xr:uid="{00000000-0005-0000-0000-00005E380000}"/>
    <cellStyle name="Normal 17 2 2 2" xfId="14073" xr:uid="{00000000-0005-0000-0000-00005F380000}"/>
    <cellStyle name="Normal 17 2 3" xfId="14074" xr:uid="{00000000-0005-0000-0000-000060380000}"/>
    <cellStyle name="Normal 17 3" xfId="14075" xr:uid="{00000000-0005-0000-0000-000061380000}"/>
    <cellStyle name="Normal 17 3 2" xfId="14076" xr:uid="{00000000-0005-0000-0000-000062380000}"/>
    <cellStyle name="Normal 17 3 2 2" xfId="14077" xr:uid="{00000000-0005-0000-0000-000063380000}"/>
    <cellStyle name="Normal 17 3 3" xfId="14078" xr:uid="{00000000-0005-0000-0000-000064380000}"/>
    <cellStyle name="Normal 17 4" xfId="14079" xr:uid="{00000000-0005-0000-0000-000065380000}"/>
    <cellStyle name="Normal 17 4 2" xfId="14080" xr:uid="{00000000-0005-0000-0000-000066380000}"/>
    <cellStyle name="Normal 17 4 2 2" xfId="14081" xr:uid="{00000000-0005-0000-0000-000067380000}"/>
    <cellStyle name="Normal 17 4 3" xfId="14082" xr:uid="{00000000-0005-0000-0000-000068380000}"/>
    <cellStyle name="Normal 17 5" xfId="14083" xr:uid="{00000000-0005-0000-0000-000069380000}"/>
    <cellStyle name="Normal 17 5 2" xfId="14084" xr:uid="{00000000-0005-0000-0000-00006A380000}"/>
    <cellStyle name="Normal 17 6" xfId="14085" xr:uid="{00000000-0005-0000-0000-00006B380000}"/>
    <cellStyle name="Normal 18" xfId="14086" xr:uid="{00000000-0005-0000-0000-00006C380000}"/>
    <cellStyle name="Normal 18 2" xfId="14087" xr:uid="{00000000-0005-0000-0000-00006D380000}"/>
    <cellStyle name="Normal 18 2 2" xfId="14088" xr:uid="{00000000-0005-0000-0000-00006E380000}"/>
    <cellStyle name="Normal 18 2 2 2" xfId="14089" xr:uid="{00000000-0005-0000-0000-00006F380000}"/>
    <cellStyle name="Normal 18 2 3" xfId="14090" xr:uid="{00000000-0005-0000-0000-000070380000}"/>
    <cellStyle name="Normal 18 3" xfId="14091" xr:uid="{00000000-0005-0000-0000-000071380000}"/>
    <cellStyle name="Normal 18 3 2" xfId="14092" xr:uid="{00000000-0005-0000-0000-000072380000}"/>
    <cellStyle name="Normal 18 3 2 2" xfId="14093" xr:uid="{00000000-0005-0000-0000-000073380000}"/>
    <cellStyle name="Normal 18 3 3" xfId="14094" xr:uid="{00000000-0005-0000-0000-000074380000}"/>
    <cellStyle name="Normal 18 4" xfId="14095" xr:uid="{00000000-0005-0000-0000-000075380000}"/>
    <cellStyle name="Normal 18 4 2" xfId="14096" xr:uid="{00000000-0005-0000-0000-000076380000}"/>
    <cellStyle name="Normal 18 4 2 2" xfId="14097" xr:uid="{00000000-0005-0000-0000-000077380000}"/>
    <cellStyle name="Normal 18 4 3" xfId="14098" xr:uid="{00000000-0005-0000-0000-000078380000}"/>
    <cellStyle name="Normal 18 5" xfId="14099" xr:uid="{00000000-0005-0000-0000-000079380000}"/>
    <cellStyle name="Normal 18 5 2" xfId="14100" xr:uid="{00000000-0005-0000-0000-00007A380000}"/>
    <cellStyle name="Normal 18 6" xfId="14101" xr:uid="{00000000-0005-0000-0000-00007B380000}"/>
    <cellStyle name="Normal 19" xfId="14102" xr:uid="{00000000-0005-0000-0000-00007C380000}"/>
    <cellStyle name="Normal 19 2" xfId="14103" xr:uid="{00000000-0005-0000-0000-00007D380000}"/>
    <cellStyle name="Normal 19 2 2" xfId="14104" xr:uid="{00000000-0005-0000-0000-00007E380000}"/>
    <cellStyle name="Normal 19 2 2 2" xfId="14105" xr:uid="{00000000-0005-0000-0000-00007F380000}"/>
    <cellStyle name="Normal 19 2 3" xfId="14106" xr:uid="{00000000-0005-0000-0000-000080380000}"/>
    <cellStyle name="Normal 2" xfId="14107" xr:uid="{00000000-0005-0000-0000-000081380000}"/>
    <cellStyle name="Normal 2 10" xfId="14108" xr:uid="{00000000-0005-0000-0000-000082380000}"/>
    <cellStyle name="Normal 2 11" xfId="14109" xr:uid="{00000000-0005-0000-0000-000083380000}"/>
    <cellStyle name="Normal 2 11 2" xfId="14110" xr:uid="{00000000-0005-0000-0000-000084380000}"/>
    <cellStyle name="Normal 2 11 2 2" xfId="14111" xr:uid="{00000000-0005-0000-0000-000085380000}"/>
    <cellStyle name="Normal 2 11 2 2 2" xfId="14112" xr:uid="{00000000-0005-0000-0000-000086380000}"/>
    <cellStyle name="Normal 2 11 2 3" xfId="14113" xr:uid="{00000000-0005-0000-0000-000087380000}"/>
    <cellStyle name="Normal 2 11 3" xfId="14114" xr:uid="{00000000-0005-0000-0000-000088380000}"/>
    <cellStyle name="Normal 2 11 3 2" xfId="14115" xr:uid="{00000000-0005-0000-0000-000089380000}"/>
    <cellStyle name="Normal 2 11 4" xfId="14116" xr:uid="{00000000-0005-0000-0000-00008A380000}"/>
    <cellStyle name="Normal 2 11 5" xfId="19153" xr:uid="{00000000-0005-0000-0000-00008B380000}"/>
    <cellStyle name="Normal 2 12" xfId="14117" xr:uid="{00000000-0005-0000-0000-00008C380000}"/>
    <cellStyle name="Normal 2 12 2" xfId="14118" xr:uid="{00000000-0005-0000-0000-00008D380000}"/>
    <cellStyle name="Normal 2 12 2 2" xfId="14119" xr:uid="{00000000-0005-0000-0000-00008E380000}"/>
    <cellStyle name="Normal 2 12 3" xfId="14120" xr:uid="{00000000-0005-0000-0000-00008F380000}"/>
    <cellStyle name="Normal 2 13" xfId="14121" xr:uid="{00000000-0005-0000-0000-000090380000}"/>
    <cellStyle name="Normal 2 13 2" xfId="14122" xr:uid="{00000000-0005-0000-0000-000091380000}"/>
    <cellStyle name="Normal 2 13 2 2" xfId="14123" xr:uid="{00000000-0005-0000-0000-000092380000}"/>
    <cellStyle name="Normal 2 13 3" xfId="14124" xr:uid="{00000000-0005-0000-0000-000093380000}"/>
    <cellStyle name="Normal 2 14" xfId="14125" xr:uid="{00000000-0005-0000-0000-000094380000}"/>
    <cellStyle name="Normal 2 14 2" xfId="14126" xr:uid="{00000000-0005-0000-0000-000095380000}"/>
    <cellStyle name="Normal 2 14 2 2" xfId="14127" xr:uid="{00000000-0005-0000-0000-000096380000}"/>
    <cellStyle name="Normal 2 14 3" xfId="14128" xr:uid="{00000000-0005-0000-0000-000097380000}"/>
    <cellStyle name="Normal 2 15" xfId="14129" xr:uid="{00000000-0005-0000-0000-000098380000}"/>
    <cellStyle name="Normal 2 16" xfId="14130" xr:uid="{00000000-0005-0000-0000-000099380000}"/>
    <cellStyle name="Normal 2 17" xfId="18383" xr:uid="{00000000-0005-0000-0000-00009A380000}"/>
    <cellStyle name="Normal 2 2" xfId="14131" xr:uid="{00000000-0005-0000-0000-00009B380000}"/>
    <cellStyle name="Normal 2 2 10" xfId="14132" xr:uid="{00000000-0005-0000-0000-00009C380000}"/>
    <cellStyle name="Normal 2 2 11" xfId="18384" xr:uid="{00000000-0005-0000-0000-00009D380000}"/>
    <cellStyle name="Normal 2 2 2" xfId="14133" xr:uid="{00000000-0005-0000-0000-00009E380000}"/>
    <cellStyle name="Normal 2 2 2 2" xfId="14134" xr:uid="{00000000-0005-0000-0000-00009F380000}"/>
    <cellStyle name="Normal 2 2 2 2 2" xfId="14135" xr:uid="{00000000-0005-0000-0000-0000A0380000}"/>
    <cellStyle name="Normal 2 2 2 2 2 2" xfId="14136" xr:uid="{00000000-0005-0000-0000-0000A1380000}"/>
    <cellStyle name="Normal 2 2 2 2 2 2 2" xfId="14137" xr:uid="{00000000-0005-0000-0000-0000A2380000}"/>
    <cellStyle name="Normal 2 2 2 2 2 3" xfId="14138" xr:uid="{00000000-0005-0000-0000-0000A3380000}"/>
    <cellStyle name="Normal 2 2 2 2 2 4" xfId="14139" xr:uid="{00000000-0005-0000-0000-0000A4380000}"/>
    <cellStyle name="Normal 2 2 2 2 3" xfId="14140" xr:uid="{00000000-0005-0000-0000-0000A5380000}"/>
    <cellStyle name="Normal 2 2 2 2 3 2" xfId="14141" xr:uid="{00000000-0005-0000-0000-0000A6380000}"/>
    <cellStyle name="Normal 2 2 2 2 4" xfId="14142" xr:uid="{00000000-0005-0000-0000-0000A7380000}"/>
    <cellStyle name="Normal 2 2 2 2 4 2" xfId="14143" xr:uid="{00000000-0005-0000-0000-0000A8380000}"/>
    <cellStyle name="Normal 2 2 2 2 5" xfId="14144" xr:uid="{00000000-0005-0000-0000-0000A9380000}"/>
    <cellStyle name="Normal 2 2 2 3" xfId="14145" xr:uid="{00000000-0005-0000-0000-0000AA380000}"/>
    <cellStyle name="Normal 2 2 2 3 2" xfId="14146" xr:uid="{00000000-0005-0000-0000-0000AB380000}"/>
    <cellStyle name="Normal 2 2 2 3 2 2" xfId="14147" xr:uid="{00000000-0005-0000-0000-0000AC380000}"/>
    <cellStyle name="Normal 2 2 2 3 2 2 2" xfId="14148" xr:uid="{00000000-0005-0000-0000-0000AD380000}"/>
    <cellStyle name="Normal 2 2 2 3 2 3" xfId="14149" xr:uid="{00000000-0005-0000-0000-0000AE380000}"/>
    <cellStyle name="Normal 2 2 2 3 2 4" xfId="14150" xr:uid="{00000000-0005-0000-0000-0000AF380000}"/>
    <cellStyle name="Normal 2 2 2 3 3" xfId="14151" xr:uid="{00000000-0005-0000-0000-0000B0380000}"/>
    <cellStyle name="Normal 2 2 2 3 3 2" xfId="14152" xr:uid="{00000000-0005-0000-0000-0000B1380000}"/>
    <cellStyle name="Normal 2 2 2 3 4" xfId="14153" xr:uid="{00000000-0005-0000-0000-0000B2380000}"/>
    <cellStyle name="Normal 2 2 2 3 4 2" xfId="14154" xr:uid="{00000000-0005-0000-0000-0000B3380000}"/>
    <cellStyle name="Normal 2 2 2 3 5" xfId="14155" xr:uid="{00000000-0005-0000-0000-0000B4380000}"/>
    <cellStyle name="Normal 2 2 2 4" xfId="14156" xr:uid="{00000000-0005-0000-0000-0000B5380000}"/>
    <cellStyle name="Normal 2 2 2 4 2" xfId="14157" xr:uid="{00000000-0005-0000-0000-0000B6380000}"/>
    <cellStyle name="Normal 2 2 2 4 2 2" xfId="14158" xr:uid="{00000000-0005-0000-0000-0000B7380000}"/>
    <cellStyle name="Normal 2 2 2 4 3" xfId="14159" xr:uid="{00000000-0005-0000-0000-0000B8380000}"/>
    <cellStyle name="Normal 2 2 2 4 3 2" xfId="14160" xr:uid="{00000000-0005-0000-0000-0000B9380000}"/>
    <cellStyle name="Normal 2 2 2 4 4" xfId="14161" xr:uid="{00000000-0005-0000-0000-0000BA380000}"/>
    <cellStyle name="Normal 2 2 2 4 5" xfId="14162" xr:uid="{00000000-0005-0000-0000-0000BB380000}"/>
    <cellStyle name="Normal 2 2 2 5" xfId="14163" xr:uid="{00000000-0005-0000-0000-0000BC380000}"/>
    <cellStyle name="Normal 2 2 2 5 2" xfId="14164" xr:uid="{00000000-0005-0000-0000-0000BD380000}"/>
    <cellStyle name="Normal 2 2 2 5 2 2" xfId="14165" xr:uid="{00000000-0005-0000-0000-0000BE380000}"/>
    <cellStyle name="Normal 2 2 2 5 3" xfId="14166" xr:uid="{00000000-0005-0000-0000-0000BF380000}"/>
    <cellStyle name="Normal 2 2 2 5 4" xfId="14167" xr:uid="{00000000-0005-0000-0000-0000C0380000}"/>
    <cellStyle name="Normal 2 2 2 6" xfId="14168" xr:uid="{00000000-0005-0000-0000-0000C1380000}"/>
    <cellStyle name="Normal 2 2 2 6 2" xfId="14169" xr:uid="{00000000-0005-0000-0000-0000C2380000}"/>
    <cellStyle name="Normal 2 2 2 7" xfId="14170" xr:uid="{00000000-0005-0000-0000-0000C3380000}"/>
    <cellStyle name="Normal 2 2 2 7 2" xfId="14171" xr:uid="{00000000-0005-0000-0000-0000C4380000}"/>
    <cellStyle name="Normal 2 2 2 8" xfId="14172" xr:uid="{00000000-0005-0000-0000-0000C5380000}"/>
    <cellStyle name="Normal 2 2 3" xfId="14173" xr:uid="{00000000-0005-0000-0000-0000C6380000}"/>
    <cellStyle name="Normal 2 2 3 2" xfId="14174" xr:uid="{00000000-0005-0000-0000-0000C7380000}"/>
    <cellStyle name="Normal 2 2 3 2 2" xfId="14175" xr:uid="{00000000-0005-0000-0000-0000C8380000}"/>
    <cellStyle name="Normal 2 2 3 2 2 2" xfId="14176" xr:uid="{00000000-0005-0000-0000-0000C9380000}"/>
    <cellStyle name="Normal 2 2 3 2 3" xfId="14177" xr:uid="{00000000-0005-0000-0000-0000CA380000}"/>
    <cellStyle name="Normal 2 2 3 3" xfId="14178" xr:uid="{00000000-0005-0000-0000-0000CB380000}"/>
    <cellStyle name="Normal 2 2 3 3 2" xfId="14179" xr:uid="{00000000-0005-0000-0000-0000CC380000}"/>
    <cellStyle name="Normal 2 2 3 4" xfId="14180" xr:uid="{00000000-0005-0000-0000-0000CD380000}"/>
    <cellStyle name="Normal 2 2 3 4 2" xfId="14181" xr:uid="{00000000-0005-0000-0000-0000CE380000}"/>
    <cellStyle name="Normal 2 2 3 5" xfId="14182" xr:uid="{00000000-0005-0000-0000-0000CF380000}"/>
    <cellStyle name="Normal 2 2 3 6" xfId="14183" xr:uid="{00000000-0005-0000-0000-0000D0380000}"/>
    <cellStyle name="Normal 2 2 4" xfId="14184" xr:uid="{00000000-0005-0000-0000-0000D1380000}"/>
    <cellStyle name="Normal 2 2 4 2" xfId="14185" xr:uid="{00000000-0005-0000-0000-0000D2380000}"/>
    <cellStyle name="Normal 2 2 4 2 2" xfId="14186" xr:uid="{00000000-0005-0000-0000-0000D3380000}"/>
    <cellStyle name="Normal 2 2 4 2 2 2" xfId="14187" xr:uid="{00000000-0005-0000-0000-0000D4380000}"/>
    <cellStyle name="Normal 2 2 4 2 3" xfId="14188" xr:uid="{00000000-0005-0000-0000-0000D5380000}"/>
    <cellStyle name="Normal 2 2 4 3" xfId="14189" xr:uid="{00000000-0005-0000-0000-0000D6380000}"/>
    <cellStyle name="Normal 2 2 4 3 2" xfId="14190" xr:uid="{00000000-0005-0000-0000-0000D7380000}"/>
    <cellStyle name="Normal 2 2 4 4" xfId="14191" xr:uid="{00000000-0005-0000-0000-0000D8380000}"/>
    <cellStyle name="Normal 2 2 4 5" xfId="14192" xr:uid="{00000000-0005-0000-0000-0000D9380000}"/>
    <cellStyle name="Normal 2 2 5" xfId="14193" xr:uid="{00000000-0005-0000-0000-0000DA380000}"/>
    <cellStyle name="Normal 2 2 5 2" xfId="14194" xr:uid="{00000000-0005-0000-0000-0000DB380000}"/>
    <cellStyle name="Normal 2 2 5 2 2" xfId="14195" xr:uid="{00000000-0005-0000-0000-0000DC380000}"/>
    <cellStyle name="Normal 2 2 5 3" xfId="14196" xr:uid="{00000000-0005-0000-0000-0000DD380000}"/>
    <cellStyle name="Normal 2 2 5 4" xfId="14197" xr:uid="{00000000-0005-0000-0000-0000DE380000}"/>
    <cellStyle name="Normal 2 2 6" xfId="14198" xr:uid="{00000000-0005-0000-0000-0000DF380000}"/>
    <cellStyle name="Normal 2 2 6 2" xfId="14199" xr:uid="{00000000-0005-0000-0000-0000E0380000}"/>
    <cellStyle name="Normal 2 2 6 2 2" xfId="14200" xr:uid="{00000000-0005-0000-0000-0000E1380000}"/>
    <cellStyle name="Normal 2 2 6 3" xfId="14201" xr:uid="{00000000-0005-0000-0000-0000E2380000}"/>
    <cellStyle name="Normal 2 2 7" xfId="14202" xr:uid="{00000000-0005-0000-0000-0000E3380000}"/>
    <cellStyle name="Normal 2 2 8" xfId="14203" xr:uid="{00000000-0005-0000-0000-0000E4380000}"/>
    <cellStyle name="Normal 2 2 8 2" xfId="14204" xr:uid="{00000000-0005-0000-0000-0000E5380000}"/>
    <cellStyle name="Normal 2 2 9" xfId="14205" xr:uid="{00000000-0005-0000-0000-0000E6380000}"/>
    <cellStyle name="Normal 2 2 9 2" xfId="14206" xr:uid="{00000000-0005-0000-0000-0000E7380000}"/>
    <cellStyle name="Normal 2 3" xfId="14207" xr:uid="{00000000-0005-0000-0000-0000E8380000}"/>
    <cellStyle name="Normal 2 3 10" xfId="14208" xr:uid="{00000000-0005-0000-0000-0000E9380000}"/>
    <cellStyle name="Normal 2 3 11" xfId="14209" xr:uid="{00000000-0005-0000-0000-0000EA380000}"/>
    <cellStyle name="Normal 2 3 12" xfId="14210" xr:uid="{00000000-0005-0000-0000-0000EB380000}"/>
    <cellStyle name="Normal 2 3 13" xfId="14211" xr:uid="{00000000-0005-0000-0000-0000EC380000}"/>
    <cellStyle name="Normal 2 3 14" xfId="19151" xr:uid="{00000000-0005-0000-0000-0000ED380000}"/>
    <cellStyle name="Normal 2 3 2" xfId="14212" xr:uid="{00000000-0005-0000-0000-0000EE380000}"/>
    <cellStyle name="Normal 2 3 2 2" xfId="14213" xr:uid="{00000000-0005-0000-0000-0000EF380000}"/>
    <cellStyle name="Normal 2 3 2 2 2" xfId="14214" xr:uid="{00000000-0005-0000-0000-0000F0380000}"/>
    <cellStyle name="Normal 2 3 2 2 2 2" xfId="14215" xr:uid="{00000000-0005-0000-0000-0000F1380000}"/>
    <cellStyle name="Normal 2 3 2 2 3" xfId="14216" xr:uid="{00000000-0005-0000-0000-0000F2380000}"/>
    <cellStyle name="Normal 2 3 2 3" xfId="14217" xr:uid="{00000000-0005-0000-0000-0000F3380000}"/>
    <cellStyle name="Normal 2 3 2 3 2" xfId="14218" xr:uid="{00000000-0005-0000-0000-0000F4380000}"/>
    <cellStyle name="Normal 2 3 2 3 2 2" xfId="14219" xr:uid="{00000000-0005-0000-0000-0000F5380000}"/>
    <cellStyle name="Normal 2 3 2 3 3" xfId="14220" xr:uid="{00000000-0005-0000-0000-0000F6380000}"/>
    <cellStyle name="Normal 2 3 2 4" xfId="14221" xr:uid="{00000000-0005-0000-0000-0000F7380000}"/>
    <cellStyle name="Normal 2 3 2 4 2" xfId="14222" xr:uid="{00000000-0005-0000-0000-0000F8380000}"/>
    <cellStyle name="Normal 2 3 2 5" xfId="14223" xr:uid="{00000000-0005-0000-0000-0000F9380000}"/>
    <cellStyle name="Normal 2 3 2 6" xfId="14224" xr:uid="{00000000-0005-0000-0000-0000FA380000}"/>
    <cellStyle name="Normal 2 3 2 7" xfId="14225" xr:uid="{00000000-0005-0000-0000-0000FB380000}"/>
    <cellStyle name="Normal 2 3 3" xfId="14226" xr:uid="{00000000-0005-0000-0000-0000FC380000}"/>
    <cellStyle name="Normal 2 3 3 2" xfId="14227" xr:uid="{00000000-0005-0000-0000-0000FD380000}"/>
    <cellStyle name="Normal 2 3 3 2 2" xfId="14228" xr:uid="{00000000-0005-0000-0000-0000FE380000}"/>
    <cellStyle name="Normal 2 3 3 3" xfId="14229" xr:uid="{00000000-0005-0000-0000-0000FF380000}"/>
    <cellStyle name="Normal 2 3 3 4" xfId="14230" xr:uid="{00000000-0005-0000-0000-000000390000}"/>
    <cellStyle name="Normal 2 3 4" xfId="14231" xr:uid="{00000000-0005-0000-0000-000001390000}"/>
    <cellStyle name="Normal 2 3 4 2" xfId="14232" xr:uid="{00000000-0005-0000-0000-000002390000}"/>
    <cellStyle name="Normal 2 3 4 2 2" xfId="14233" xr:uid="{00000000-0005-0000-0000-000003390000}"/>
    <cellStyle name="Normal 2 3 4 3" xfId="14234" xr:uid="{00000000-0005-0000-0000-000004390000}"/>
    <cellStyle name="Normal 2 3 4 4" xfId="14235" xr:uid="{00000000-0005-0000-0000-000005390000}"/>
    <cellStyle name="Normal 2 3 5" xfId="14236" xr:uid="{00000000-0005-0000-0000-000006390000}"/>
    <cellStyle name="Normal 2 3 5 2" xfId="14237" xr:uid="{00000000-0005-0000-0000-000007390000}"/>
    <cellStyle name="Normal 2 3 5 2 2" xfId="14238" xr:uid="{00000000-0005-0000-0000-000008390000}"/>
    <cellStyle name="Normal 2 3 5 3" xfId="14239" xr:uid="{00000000-0005-0000-0000-000009390000}"/>
    <cellStyle name="Normal 2 3 6" xfId="14240" xr:uid="{00000000-0005-0000-0000-00000A390000}"/>
    <cellStyle name="Normal 2 3 6 2" xfId="14241" xr:uid="{00000000-0005-0000-0000-00000B390000}"/>
    <cellStyle name="Normal 2 3 6 2 2" xfId="14242" xr:uid="{00000000-0005-0000-0000-00000C390000}"/>
    <cellStyle name="Normal 2 3 6 3" xfId="14243" xr:uid="{00000000-0005-0000-0000-00000D390000}"/>
    <cellStyle name="Normal 2 3 7" xfId="14244" xr:uid="{00000000-0005-0000-0000-00000E390000}"/>
    <cellStyle name="Normal 2 3 7 2" xfId="14245" xr:uid="{00000000-0005-0000-0000-00000F390000}"/>
    <cellStyle name="Normal 2 3 7 2 2" xfId="14246" xr:uid="{00000000-0005-0000-0000-000010390000}"/>
    <cellStyle name="Normal 2 3 7 3" xfId="14247" xr:uid="{00000000-0005-0000-0000-000011390000}"/>
    <cellStyle name="Normal 2 3 8" xfId="14248" xr:uid="{00000000-0005-0000-0000-000012390000}"/>
    <cellStyle name="Normal 2 3 9" xfId="14249" xr:uid="{00000000-0005-0000-0000-000013390000}"/>
    <cellStyle name="Normal 2 4" xfId="14250" xr:uid="{00000000-0005-0000-0000-000014390000}"/>
    <cellStyle name="Normal 2 4 10" xfId="14251" xr:uid="{00000000-0005-0000-0000-000015390000}"/>
    <cellStyle name="Normal 2 4 2" xfId="14252" xr:uid="{00000000-0005-0000-0000-000016390000}"/>
    <cellStyle name="Normal 2 4 2 2" xfId="14253" xr:uid="{00000000-0005-0000-0000-000017390000}"/>
    <cellStyle name="Normal 2 4 2 2 2" xfId="14254" xr:uid="{00000000-0005-0000-0000-000018390000}"/>
    <cellStyle name="Normal 2 4 2 2 2 2" xfId="14255" xr:uid="{00000000-0005-0000-0000-000019390000}"/>
    <cellStyle name="Normal 2 4 2 2 3" xfId="14256" xr:uid="{00000000-0005-0000-0000-00001A390000}"/>
    <cellStyle name="Normal 2 4 2 3" xfId="14257" xr:uid="{00000000-0005-0000-0000-00001B390000}"/>
    <cellStyle name="Normal 2 4 2 3 2" xfId="14258" xr:uid="{00000000-0005-0000-0000-00001C390000}"/>
    <cellStyle name="Normal 2 4 2 3 2 2" xfId="14259" xr:uid="{00000000-0005-0000-0000-00001D390000}"/>
    <cellStyle name="Normal 2 4 2 3 3" xfId="14260" xr:uid="{00000000-0005-0000-0000-00001E390000}"/>
    <cellStyle name="Normal 2 4 2 4" xfId="14261" xr:uid="{00000000-0005-0000-0000-00001F390000}"/>
    <cellStyle name="Normal 2 4 2 4 2" xfId="14262" xr:uid="{00000000-0005-0000-0000-000020390000}"/>
    <cellStyle name="Normal 2 4 2 5" xfId="14263" xr:uid="{00000000-0005-0000-0000-000021390000}"/>
    <cellStyle name="Normal 2 4 2 5 2" xfId="14264" xr:uid="{00000000-0005-0000-0000-000022390000}"/>
    <cellStyle name="Normal 2 4 3" xfId="14265" xr:uid="{00000000-0005-0000-0000-000023390000}"/>
    <cellStyle name="Normal 2 4 3 2" xfId="14266" xr:uid="{00000000-0005-0000-0000-000024390000}"/>
    <cellStyle name="Normal 2 4 3 2 2" xfId="14267" xr:uid="{00000000-0005-0000-0000-000025390000}"/>
    <cellStyle name="Normal 2 4 3 3" xfId="14268" xr:uid="{00000000-0005-0000-0000-000026390000}"/>
    <cellStyle name="Normal 2 4 4" xfId="14269" xr:uid="{00000000-0005-0000-0000-000027390000}"/>
    <cellStyle name="Normal 2 4 4 2" xfId="14270" xr:uid="{00000000-0005-0000-0000-000028390000}"/>
    <cellStyle name="Normal 2 4 4 2 2" xfId="14271" xr:uid="{00000000-0005-0000-0000-000029390000}"/>
    <cellStyle name="Normal 2 4 4 3" xfId="14272" xr:uid="{00000000-0005-0000-0000-00002A390000}"/>
    <cellStyle name="Normal 2 4 5" xfId="14273" xr:uid="{00000000-0005-0000-0000-00002B390000}"/>
    <cellStyle name="Normal 2 4 5 2" xfId="14274" xr:uid="{00000000-0005-0000-0000-00002C390000}"/>
    <cellStyle name="Normal 2 4 5 2 2" xfId="14275" xr:uid="{00000000-0005-0000-0000-00002D390000}"/>
    <cellStyle name="Normal 2 4 5 3" xfId="14276" xr:uid="{00000000-0005-0000-0000-00002E390000}"/>
    <cellStyle name="Normal 2 4 6" xfId="14277" xr:uid="{00000000-0005-0000-0000-00002F390000}"/>
    <cellStyle name="Normal 2 4 6 2" xfId="14278" xr:uid="{00000000-0005-0000-0000-000030390000}"/>
    <cellStyle name="Normal 2 4 6 2 2" xfId="14279" xr:uid="{00000000-0005-0000-0000-000031390000}"/>
    <cellStyle name="Normal 2 4 6 3" xfId="14280" xr:uid="{00000000-0005-0000-0000-000032390000}"/>
    <cellStyle name="Normal 2 4 7" xfId="14281" xr:uid="{00000000-0005-0000-0000-000033390000}"/>
    <cellStyle name="Normal 2 4 7 2" xfId="14282" xr:uid="{00000000-0005-0000-0000-000034390000}"/>
    <cellStyle name="Normal 2 4 7 2 2" xfId="14283" xr:uid="{00000000-0005-0000-0000-000035390000}"/>
    <cellStyle name="Normal 2 4 7 3" xfId="14284" xr:uid="{00000000-0005-0000-0000-000036390000}"/>
    <cellStyle name="Normal 2 4 8" xfId="14285" xr:uid="{00000000-0005-0000-0000-000037390000}"/>
    <cellStyle name="Normal 2 4 9" xfId="14286" xr:uid="{00000000-0005-0000-0000-000038390000}"/>
    <cellStyle name="Normal 2 5" xfId="14287" xr:uid="{00000000-0005-0000-0000-000039390000}"/>
    <cellStyle name="Normal 2 5 2" xfId="14288" xr:uid="{00000000-0005-0000-0000-00003A390000}"/>
    <cellStyle name="Normal 2 5 2 2" xfId="14289" xr:uid="{00000000-0005-0000-0000-00003B390000}"/>
    <cellStyle name="Normal 2 5 2 2 2" xfId="14290" xr:uid="{00000000-0005-0000-0000-00003C390000}"/>
    <cellStyle name="Normal 2 5 2 2 2 2" xfId="14291" xr:uid="{00000000-0005-0000-0000-00003D390000}"/>
    <cellStyle name="Normal 2 5 2 2 3" xfId="14292" xr:uid="{00000000-0005-0000-0000-00003E390000}"/>
    <cellStyle name="Normal 2 5 2 3" xfId="14293" xr:uid="{00000000-0005-0000-0000-00003F390000}"/>
    <cellStyle name="Normal 2 5 2 3 2" xfId="14294" xr:uid="{00000000-0005-0000-0000-000040390000}"/>
    <cellStyle name="Normal 2 5 2 3 2 2" xfId="14295" xr:uid="{00000000-0005-0000-0000-000041390000}"/>
    <cellStyle name="Normal 2 5 2 3 3" xfId="14296" xr:uid="{00000000-0005-0000-0000-000042390000}"/>
    <cellStyle name="Normal 2 5 2 4" xfId="14297" xr:uid="{00000000-0005-0000-0000-000043390000}"/>
    <cellStyle name="Normal 2 5 2 4 2" xfId="14298" xr:uid="{00000000-0005-0000-0000-000044390000}"/>
    <cellStyle name="Normal 2 5 2 5" xfId="14299" xr:uid="{00000000-0005-0000-0000-000045390000}"/>
    <cellStyle name="Normal 2 5 3" xfId="14300" xr:uid="{00000000-0005-0000-0000-000046390000}"/>
    <cellStyle name="Normal 2 5 3 2" xfId="14301" xr:uid="{00000000-0005-0000-0000-000047390000}"/>
    <cellStyle name="Normal 2 5 3 2 2" xfId="14302" xr:uid="{00000000-0005-0000-0000-000048390000}"/>
    <cellStyle name="Normal 2 5 3 3" xfId="14303" xr:uid="{00000000-0005-0000-0000-000049390000}"/>
    <cellStyle name="Normal 2 5 4" xfId="14304" xr:uid="{00000000-0005-0000-0000-00004A390000}"/>
    <cellStyle name="Normal 2 5 4 2" xfId="14305" xr:uid="{00000000-0005-0000-0000-00004B390000}"/>
    <cellStyle name="Normal 2 5 4 2 2" xfId="14306" xr:uid="{00000000-0005-0000-0000-00004C390000}"/>
    <cellStyle name="Normal 2 5 4 3" xfId="14307" xr:uid="{00000000-0005-0000-0000-00004D390000}"/>
    <cellStyle name="Normal 2 5 5" xfId="14308" xr:uid="{00000000-0005-0000-0000-00004E390000}"/>
    <cellStyle name="Normal 2 5 5 2" xfId="14309" xr:uid="{00000000-0005-0000-0000-00004F390000}"/>
    <cellStyle name="Normal 2 5 5 2 2" xfId="14310" xr:uid="{00000000-0005-0000-0000-000050390000}"/>
    <cellStyle name="Normal 2 5 5 3" xfId="14311" xr:uid="{00000000-0005-0000-0000-000051390000}"/>
    <cellStyle name="Normal 2 5 6" xfId="14312" xr:uid="{00000000-0005-0000-0000-000052390000}"/>
    <cellStyle name="Normal 2 5 6 2" xfId="14313" xr:uid="{00000000-0005-0000-0000-000053390000}"/>
    <cellStyle name="Normal 2 5 6 2 2" xfId="14314" xr:uid="{00000000-0005-0000-0000-000054390000}"/>
    <cellStyle name="Normal 2 5 6 3" xfId="14315" xr:uid="{00000000-0005-0000-0000-000055390000}"/>
    <cellStyle name="Normal 2 5 7" xfId="14316" xr:uid="{00000000-0005-0000-0000-000056390000}"/>
    <cellStyle name="Normal 2 5 8" xfId="14317" xr:uid="{00000000-0005-0000-0000-000057390000}"/>
    <cellStyle name="Normal 2 6" xfId="14318" xr:uid="{00000000-0005-0000-0000-000058390000}"/>
    <cellStyle name="Normal 2 6 2" xfId="14319" xr:uid="{00000000-0005-0000-0000-000059390000}"/>
    <cellStyle name="Normal 2 6 2 2" xfId="14320" xr:uid="{00000000-0005-0000-0000-00005A390000}"/>
    <cellStyle name="Normal 2 6 2 2 2" xfId="14321" xr:uid="{00000000-0005-0000-0000-00005B390000}"/>
    <cellStyle name="Normal 2 6 2 2 2 2" xfId="14322" xr:uid="{00000000-0005-0000-0000-00005C390000}"/>
    <cellStyle name="Normal 2 6 2 2 3" xfId="14323" xr:uid="{00000000-0005-0000-0000-00005D390000}"/>
    <cellStyle name="Normal 2 6 2 3" xfId="14324" xr:uid="{00000000-0005-0000-0000-00005E390000}"/>
    <cellStyle name="Normal 2 6 2 3 2" xfId="14325" xr:uid="{00000000-0005-0000-0000-00005F390000}"/>
    <cellStyle name="Normal 2 6 2 3 2 2" xfId="14326" xr:uid="{00000000-0005-0000-0000-000060390000}"/>
    <cellStyle name="Normal 2 6 2 3 3" xfId="14327" xr:uid="{00000000-0005-0000-0000-000061390000}"/>
    <cellStyle name="Normal 2 6 2 4" xfId="14328" xr:uid="{00000000-0005-0000-0000-000062390000}"/>
    <cellStyle name="Normal 2 6 2 4 2" xfId="14329" xr:uid="{00000000-0005-0000-0000-000063390000}"/>
    <cellStyle name="Normal 2 6 2 5" xfId="14330" xr:uid="{00000000-0005-0000-0000-000064390000}"/>
    <cellStyle name="Normal 2 6 3" xfId="14331" xr:uid="{00000000-0005-0000-0000-000065390000}"/>
    <cellStyle name="Normal 2 6 3 2" xfId="14332" xr:uid="{00000000-0005-0000-0000-000066390000}"/>
    <cellStyle name="Normal 2 6 3 2 2" xfId="14333" xr:uid="{00000000-0005-0000-0000-000067390000}"/>
    <cellStyle name="Normal 2 6 3 3" xfId="14334" xr:uid="{00000000-0005-0000-0000-000068390000}"/>
    <cellStyle name="Normal 2 6 4" xfId="14335" xr:uid="{00000000-0005-0000-0000-000069390000}"/>
    <cellStyle name="Normal 2 6 4 2" xfId="14336" xr:uid="{00000000-0005-0000-0000-00006A390000}"/>
    <cellStyle name="Normal 2 6 4 2 2" xfId="14337" xr:uid="{00000000-0005-0000-0000-00006B390000}"/>
    <cellStyle name="Normal 2 6 4 3" xfId="14338" xr:uid="{00000000-0005-0000-0000-00006C390000}"/>
    <cellStyle name="Normal 2 6 5" xfId="14339" xr:uid="{00000000-0005-0000-0000-00006D390000}"/>
    <cellStyle name="Normal 2 6 5 2" xfId="14340" xr:uid="{00000000-0005-0000-0000-00006E390000}"/>
    <cellStyle name="Normal 2 6 5 2 2" xfId="14341" xr:uid="{00000000-0005-0000-0000-00006F390000}"/>
    <cellStyle name="Normal 2 6 5 3" xfId="14342" xr:uid="{00000000-0005-0000-0000-000070390000}"/>
    <cellStyle name="Normal 2 6 6" xfId="14343" xr:uid="{00000000-0005-0000-0000-000071390000}"/>
    <cellStyle name="Normal 2 6 6 2" xfId="14344" xr:uid="{00000000-0005-0000-0000-000072390000}"/>
    <cellStyle name="Normal 2 6 6 2 2" xfId="14345" xr:uid="{00000000-0005-0000-0000-000073390000}"/>
    <cellStyle name="Normal 2 6 6 3" xfId="14346" xr:uid="{00000000-0005-0000-0000-000074390000}"/>
    <cellStyle name="Normal 2 6 7" xfId="14347" xr:uid="{00000000-0005-0000-0000-000075390000}"/>
    <cellStyle name="Normal 2 6 8" xfId="14348" xr:uid="{00000000-0005-0000-0000-000076390000}"/>
    <cellStyle name="Normal 2 7" xfId="14349" xr:uid="{00000000-0005-0000-0000-000077390000}"/>
    <cellStyle name="Normal 2 7 2" xfId="14350" xr:uid="{00000000-0005-0000-0000-000078390000}"/>
    <cellStyle name="Normal 2 7 2 2" xfId="14351" xr:uid="{00000000-0005-0000-0000-000079390000}"/>
    <cellStyle name="Normal 2 7 2 2 2" xfId="14352" xr:uid="{00000000-0005-0000-0000-00007A390000}"/>
    <cellStyle name="Normal 2 7 2 2 2 2" xfId="14353" xr:uid="{00000000-0005-0000-0000-00007B390000}"/>
    <cellStyle name="Normal 2 7 2 2 3" xfId="14354" xr:uid="{00000000-0005-0000-0000-00007C390000}"/>
    <cellStyle name="Normal 2 7 2 3" xfId="14355" xr:uid="{00000000-0005-0000-0000-00007D390000}"/>
    <cellStyle name="Normal 2 7 2 3 2" xfId="14356" xr:uid="{00000000-0005-0000-0000-00007E390000}"/>
    <cellStyle name="Normal 2 7 2 3 2 2" xfId="14357" xr:uid="{00000000-0005-0000-0000-00007F390000}"/>
    <cellStyle name="Normal 2 7 2 3 3" xfId="14358" xr:uid="{00000000-0005-0000-0000-000080390000}"/>
    <cellStyle name="Normal 2 7 2 4" xfId="14359" xr:uid="{00000000-0005-0000-0000-000081390000}"/>
    <cellStyle name="Normal 2 7 2 4 2" xfId="14360" xr:uid="{00000000-0005-0000-0000-000082390000}"/>
    <cellStyle name="Normal 2 7 2 5" xfId="14361" xr:uid="{00000000-0005-0000-0000-000083390000}"/>
    <cellStyle name="Normal 2 7 3" xfId="14362" xr:uid="{00000000-0005-0000-0000-000084390000}"/>
    <cellStyle name="Normal 2 7 3 2" xfId="14363" xr:uid="{00000000-0005-0000-0000-000085390000}"/>
    <cellStyle name="Normal 2 7 3 2 2" xfId="14364" xr:uid="{00000000-0005-0000-0000-000086390000}"/>
    <cellStyle name="Normal 2 7 3 3" xfId="14365" xr:uid="{00000000-0005-0000-0000-000087390000}"/>
    <cellStyle name="Normal 2 7 4" xfId="14366" xr:uid="{00000000-0005-0000-0000-000088390000}"/>
    <cellStyle name="Normal 2 7 4 2" xfId="14367" xr:uid="{00000000-0005-0000-0000-000089390000}"/>
    <cellStyle name="Normal 2 7 4 2 2" xfId="14368" xr:uid="{00000000-0005-0000-0000-00008A390000}"/>
    <cellStyle name="Normal 2 7 4 3" xfId="14369" xr:uid="{00000000-0005-0000-0000-00008B390000}"/>
    <cellStyle name="Normal 2 7 5" xfId="14370" xr:uid="{00000000-0005-0000-0000-00008C390000}"/>
    <cellStyle name="Normal 2 7 5 2" xfId="14371" xr:uid="{00000000-0005-0000-0000-00008D390000}"/>
    <cellStyle name="Normal 2 7 5 2 2" xfId="14372" xr:uid="{00000000-0005-0000-0000-00008E390000}"/>
    <cellStyle name="Normal 2 7 5 3" xfId="14373" xr:uid="{00000000-0005-0000-0000-00008F390000}"/>
    <cellStyle name="Normal 2 7 6" xfId="14374" xr:uid="{00000000-0005-0000-0000-000090390000}"/>
    <cellStyle name="Normal 2 7 6 2" xfId="14375" xr:uid="{00000000-0005-0000-0000-000091390000}"/>
    <cellStyle name="Normal 2 7 7" xfId="14376" xr:uid="{00000000-0005-0000-0000-000092390000}"/>
    <cellStyle name="Normal 2 8" xfId="14377" xr:uid="{00000000-0005-0000-0000-000093390000}"/>
    <cellStyle name="Normal 2 8 2" xfId="14378" xr:uid="{00000000-0005-0000-0000-000094390000}"/>
    <cellStyle name="Normal 2 8 2 2" xfId="14379" xr:uid="{00000000-0005-0000-0000-000095390000}"/>
    <cellStyle name="Normal 2 8 2 2 2" xfId="14380" xr:uid="{00000000-0005-0000-0000-000096390000}"/>
    <cellStyle name="Normal 2 8 2 2 2 2" xfId="14381" xr:uid="{00000000-0005-0000-0000-000097390000}"/>
    <cellStyle name="Normal 2 8 2 2 3" xfId="14382" xr:uid="{00000000-0005-0000-0000-000098390000}"/>
    <cellStyle name="Normal 2 8 2 3" xfId="14383" xr:uid="{00000000-0005-0000-0000-000099390000}"/>
    <cellStyle name="Normal 2 8 2 3 2" xfId="14384" xr:uid="{00000000-0005-0000-0000-00009A390000}"/>
    <cellStyle name="Normal 2 8 2 3 2 2" xfId="14385" xr:uid="{00000000-0005-0000-0000-00009B390000}"/>
    <cellStyle name="Normal 2 8 2 3 3" xfId="14386" xr:uid="{00000000-0005-0000-0000-00009C390000}"/>
    <cellStyle name="Normal 2 8 2 4" xfId="14387" xr:uid="{00000000-0005-0000-0000-00009D390000}"/>
    <cellStyle name="Normal 2 8 2 4 2" xfId="14388" xr:uid="{00000000-0005-0000-0000-00009E390000}"/>
    <cellStyle name="Normal 2 8 2 5" xfId="14389" xr:uid="{00000000-0005-0000-0000-00009F390000}"/>
    <cellStyle name="Normal 2 8 3" xfId="14390" xr:uid="{00000000-0005-0000-0000-0000A0390000}"/>
    <cellStyle name="Normal 2 8 3 2" xfId="14391" xr:uid="{00000000-0005-0000-0000-0000A1390000}"/>
    <cellStyle name="Normal 2 8 3 2 2" xfId="14392" xr:uid="{00000000-0005-0000-0000-0000A2390000}"/>
    <cellStyle name="Normal 2 8 3 3" xfId="14393" xr:uid="{00000000-0005-0000-0000-0000A3390000}"/>
    <cellStyle name="Normal 2 8 4" xfId="14394" xr:uid="{00000000-0005-0000-0000-0000A4390000}"/>
    <cellStyle name="Normal 2 8 4 2" xfId="14395" xr:uid="{00000000-0005-0000-0000-0000A5390000}"/>
    <cellStyle name="Normal 2 8 4 2 2" xfId="14396" xr:uid="{00000000-0005-0000-0000-0000A6390000}"/>
    <cellStyle name="Normal 2 8 4 3" xfId="14397" xr:uid="{00000000-0005-0000-0000-0000A7390000}"/>
    <cellStyle name="Normal 2 8 5" xfId="14398" xr:uid="{00000000-0005-0000-0000-0000A8390000}"/>
    <cellStyle name="Normal 2 8 5 2" xfId="14399" xr:uid="{00000000-0005-0000-0000-0000A9390000}"/>
    <cellStyle name="Normal 2 8 5 2 2" xfId="14400" xr:uid="{00000000-0005-0000-0000-0000AA390000}"/>
    <cellStyle name="Normal 2 8 5 3" xfId="14401" xr:uid="{00000000-0005-0000-0000-0000AB390000}"/>
    <cellStyle name="Normal 2 8 6" xfId="14402" xr:uid="{00000000-0005-0000-0000-0000AC390000}"/>
    <cellStyle name="Normal 2 8 6 2" xfId="14403" xr:uid="{00000000-0005-0000-0000-0000AD390000}"/>
    <cellStyle name="Normal 2 8 7" xfId="14404" xr:uid="{00000000-0005-0000-0000-0000AE390000}"/>
    <cellStyle name="Normal 2 9" xfId="14405" xr:uid="{00000000-0005-0000-0000-0000AF390000}"/>
    <cellStyle name="Normal 2 9 2" xfId="14406" xr:uid="{00000000-0005-0000-0000-0000B0390000}"/>
    <cellStyle name="Normal 2 9 2 2" xfId="14407" xr:uid="{00000000-0005-0000-0000-0000B1390000}"/>
    <cellStyle name="Normal 2 9 2 2 2" xfId="14408" xr:uid="{00000000-0005-0000-0000-0000B2390000}"/>
    <cellStyle name="Normal 2 9 2 2 2 2" xfId="14409" xr:uid="{00000000-0005-0000-0000-0000B3390000}"/>
    <cellStyle name="Normal 2 9 2 2 3" xfId="14410" xr:uid="{00000000-0005-0000-0000-0000B4390000}"/>
    <cellStyle name="Normal 2 9 2 3" xfId="14411" xr:uid="{00000000-0005-0000-0000-0000B5390000}"/>
    <cellStyle name="Normal 2 9 2 3 2" xfId="14412" xr:uid="{00000000-0005-0000-0000-0000B6390000}"/>
    <cellStyle name="Normal 2 9 2 3 2 2" xfId="14413" xr:uid="{00000000-0005-0000-0000-0000B7390000}"/>
    <cellStyle name="Normal 2 9 2 3 3" xfId="14414" xr:uid="{00000000-0005-0000-0000-0000B8390000}"/>
    <cellStyle name="Normal 2 9 2 4" xfId="14415" xr:uid="{00000000-0005-0000-0000-0000B9390000}"/>
    <cellStyle name="Normal 2 9 2 4 2" xfId="14416" xr:uid="{00000000-0005-0000-0000-0000BA390000}"/>
    <cellStyle name="Normal 2 9 2 5" xfId="14417" xr:uid="{00000000-0005-0000-0000-0000BB390000}"/>
    <cellStyle name="Normal 2 9 3" xfId="14418" xr:uid="{00000000-0005-0000-0000-0000BC390000}"/>
    <cellStyle name="Normal 2 9 3 2" xfId="14419" xr:uid="{00000000-0005-0000-0000-0000BD390000}"/>
    <cellStyle name="Normal 2 9 3 2 2" xfId="14420" xr:uid="{00000000-0005-0000-0000-0000BE390000}"/>
    <cellStyle name="Normal 2 9 3 3" xfId="14421" xr:uid="{00000000-0005-0000-0000-0000BF390000}"/>
    <cellStyle name="Normal 2 9 4" xfId="14422" xr:uid="{00000000-0005-0000-0000-0000C0390000}"/>
    <cellStyle name="Normal 2 9 4 2" xfId="14423" xr:uid="{00000000-0005-0000-0000-0000C1390000}"/>
    <cellStyle name="Normal 2 9 4 2 2" xfId="14424" xr:uid="{00000000-0005-0000-0000-0000C2390000}"/>
    <cellStyle name="Normal 2 9 4 3" xfId="14425" xr:uid="{00000000-0005-0000-0000-0000C3390000}"/>
    <cellStyle name="Normal 2 9 5" xfId="14426" xr:uid="{00000000-0005-0000-0000-0000C4390000}"/>
    <cellStyle name="Normal 2 9 5 2" xfId="14427" xr:uid="{00000000-0005-0000-0000-0000C5390000}"/>
    <cellStyle name="Normal 2 9 6" xfId="14428" xr:uid="{00000000-0005-0000-0000-0000C6390000}"/>
    <cellStyle name="Normal 20" xfId="14429" xr:uid="{00000000-0005-0000-0000-0000C7390000}"/>
    <cellStyle name="Normal 20 2" xfId="14430" xr:uid="{00000000-0005-0000-0000-0000C8390000}"/>
    <cellStyle name="Normal 20 2 2" xfId="14431" xr:uid="{00000000-0005-0000-0000-0000C9390000}"/>
    <cellStyle name="Normal 20 3" xfId="14432" xr:uid="{00000000-0005-0000-0000-0000CA390000}"/>
    <cellStyle name="Normal 21" xfId="14433" xr:uid="{00000000-0005-0000-0000-0000CB390000}"/>
    <cellStyle name="Normal 21 2" xfId="14434" xr:uid="{00000000-0005-0000-0000-0000CC390000}"/>
    <cellStyle name="Normal 21 2 2" xfId="14435" xr:uid="{00000000-0005-0000-0000-0000CD390000}"/>
    <cellStyle name="Normal 21 3" xfId="14436" xr:uid="{00000000-0005-0000-0000-0000CE390000}"/>
    <cellStyle name="Normal 22" xfId="14437" xr:uid="{00000000-0005-0000-0000-0000CF390000}"/>
    <cellStyle name="Normal 22 2" xfId="14438" xr:uid="{00000000-0005-0000-0000-0000D0390000}"/>
    <cellStyle name="Normal 22 2 2" xfId="14439" xr:uid="{00000000-0005-0000-0000-0000D1390000}"/>
    <cellStyle name="Normal 22 3" xfId="14440" xr:uid="{00000000-0005-0000-0000-0000D2390000}"/>
    <cellStyle name="Normal 23" xfId="14441" xr:uid="{00000000-0005-0000-0000-0000D3390000}"/>
    <cellStyle name="Normal 23 2" xfId="14442" xr:uid="{00000000-0005-0000-0000-0000D4390000}"/>
    <cellStyle name="Normal 23 2 2" xfId="14443" xr:uid="{00000000-0005-0000-0000-0000D5390000}"/>
    <cellStyle name="Normal 23 3" xfId="14444" xr:uid="{00000000-0005-0000-0000-0000D6390000}"/>
    <cellStyle name="Normal 24" xfId="14445" xr:uid="{00000000-0005-0000-0000-0000D7390000}"/>
    <cellStyle name="Normal 25" xfId="14446" xr:uid="{00000000-0005-0000-0000-0000D8390000}"/>
    <cellStyle name="Normal 26" xfId="14447" xr:uid="{00000000-0005-0000-0000-0000D9390000}"/>
    <cellStyle name="Normal 27" xfId="14448" xr:uid="{00000000-0005-0000-0000-0000DA390000}"/>
    <cellStyle name="Normal 28" xfId="14449" xr:uid="{00000000-0005-0000-0000-0000DB390000}"/>
    <cellStyle name="Normal 29" xfId="14450" xr:uid="{00000000-0005-0000-0000-0000DC390000}"/>
    <cellStyle name="Normal 3" xfId="14451" xr:uid="{00000000-0005-0000-0000-0000DD390000}"/>
    <cellStyle name="Normal 3 10" xfId="14452" xr:uid="{00000000-0005-0000-0000-0000DE390000}"/>
    <cellStyle name="Normal 3 10 2" xfId="14453" xr:uid="{00000000-0005-0000-0000-0000DF390000}"/>
    <cellStyle name="Normal 3 10 2 2" xfId="14454" xr:uid="{00000000-0005-0000-0000-0000E0390000}"/>
    <cellStyle name="Normal 3 10 2 2 2" xfId="14455" xr:uid="{00000000-0005-0000-0000-0000E1390000}"/>
    <cellStyle name="Normal 3 10 2 3" xfId="14456" xr:uid="{00000000-0005-0000-0000-0000E2390000}"/>
    <cellStyle name="Normal 3 10 3" xfId="14457" xr:uid="{00000000-0005-0000-0000-0000E3390000}"/>
    <cellStyle name="Normal 3 10 3 2" xfId="14458" xr:uid="{00000000-0005-0000-0000-0000E4390000}"/>
    <cellStyle name="Normal 3 10 4" xfId="14459" xr:uid="{00000000-0005-0000-0000-0000E5390000}"/>
    <cellStyle name="Normal 3 11" xfId="14460" xr:uid="{00000000-0005-0000-0000-0000E6390000}"/>
    <cellStyle name="Normal 3 11 2" xfId="14461" xr:uid="{00000000-0005-0000-0000-0000E7390000}"/>
    <cellStyle name="Normal 3 11 2 2" xfId="14462" xr:uid="{00000000-0005-0000-0000-0000E8390000}"/>
    <cellStyle name="Normal 3 11 3" xfId="14463" xr:uid="{00000000-0005-0000-0000-0000E9390000}"/>
    <cellStyle name="Normal 3 12" xfId="14464" xr:uid="{00000000-0005-0000-0000-0000EA390000}"/>
    <cellStyle name="Normal 3 12 2" xfId="14465" xr:uid="{00000000-0005-0000-0000-0000EB390000}"/>
    <cellStyle name="Normal 3 12 2 2" xfId="14466" xr:uid="{00000000-0005-0000-0000-0000EC390000}"/>
    <cellStyle name="Normal 3 12 3" xfId="14467" xr:uid="{00000000-0005-0000-0000-0000ED390000}"/>
    <cellStyle name="Normal 3 13" xfId="14468" xr:uid="{00000000-0005-0000-0000-0000EE390000}"/>
    <cellStyle name="Normal 3 13 2" xfId="14469" xr:uid="{00000000-0005-0000-0000-0000EF390000}"/>
    <cellStyle name="Normal 3 13 2 2" xfId="14470" xr:uid="{00000000-0005-0000-0000-0000F0390000}"/>
    <cellStyle name="Normal 3 13 3" xfId="14471" xr:uid="{00000000-0005-0000-0000-0000F1390000}"/>
    <cellStyle name="Normal 3 14" xfId="14472" xr:uid="{00000000-0005-0000-0000-0000F2390000}"/>
    <cellStyle name="Normal 3 14 2" xfId="14473" xr:uid="{00000000-0005-0000-0000-0000F3390000}"/>
    <cellStyle name="Normal 3 14 2 2" xfId="14474" xr:uid="{00000000-0005-0000-0000-0000F4390000}"/>
    <cellStyle name="Normal 3 14 3" xfId="14475" xr:uid="{00000000-0005-0000-0000-0000F5390000}"/>
    <cellStyle name="Normal 3 15" xfId="14476" xr:uid="{00000000-0005-0000-0000-0000F6390000}"/>
    <cellStyle name="Normal 3 16" xfId="14477" xr:uid="{00000000-0005-0000-0000-0000F7390000}"/>
    <cellStyle name="Normal 3 17" xfId="14478" xr:uid="{00000000-0005-0000-0000-0000F8390000}"/>
    <cellStyle name="Normal 3 18" xfId="14479" xr:uid="{00000000-0005-0000-0000-0000F9390000}"/>
    <cellStyle name="Normal 3 19" xfId="14480" xr:uid="{00000000-0005-0000-0000-0000FA390000}"/>
    <cellStyle name="Normal 3 2" xfId="14481" xr:uid="{00000000-0005-0000-0000-0000FB390000}"/>
    <cellStyle name="Normal 3 2 10" xfId="14482" xr:uid="{00000000-0005-0000-0000-0000FC390000}"/>
    <cellStyle name="Normal 3 2 11" xfId="14483" xr:uid="{00000000-0005-0000-0000-0000FD390000}"/>
    <cellStyle name="Normal 3 2 12" xfId="14484" xr:uid="{00000000-0005-0000-0000-0000FE390000}"/>
    <cellStyle name="Normal 3 2 13" xfId="14485" xr:uid="{00000000-0005-0000-0000-0000FF390000}"/>
    <cellStyle name="Normal 3 2 14" xfId="14486" xr:uid="{00000000-0005-0000-0000-0000003A0000}"/>
    <cellStyle name="Normal 3 2 15" xfId="14487" xr:uid="{00000000-0005-0000-0000-0000013A0000}"/>
    <cellStyle name="Normal 3 2 16" xfId="14488" xr:uid="{00000000-0005-0000-0000-0000023A0000}"/>
    <cellStyle name="Normal 3 2 2" xfId="14489" xr:uid="{00000000-0005-0000-0000-0000033A0000}"/>
    <cellStyle name="Normal 3 2 2 10" xfId="14490" xr:uid="{00000000-0005-0000-0000-0000043A0000}"/>
    <cellStyle name="Normal 3 2 2 11" xfId="14491" xr:uid="{00000000-0005-0000-0000-0000053A0000}"/>
    <cellStyle name="Normal 3 2 2 2" xfId="14492" xr:uid="{00000000-0005-0000-0000-0000063A0000}"/>
    <cellStyle name="Normal 3 2 2 2 2" xfId="14493" xr:uid="{00000000-0005-0000-0000-0000073A0000}"/>
    <cellStyle name="Normal 3 2 2 2 2 2" xfId="14494" xr:uid="{00000000-0005-0000-0000-0000083A0000}"/>
    <cellStyle name="Normal 3 2 2 2 2 3" xfId="14495" xr:uid="{00000000-0005-0000-0000-0000093A0000}"/>
    <cellStyle name="Normal 3 2 2 2 3" xfId="14496" xr:uid="{00000000-0005-0000-0000-00000A3A0000}"/>
    <cellStyle name="Normal 3 2 2 2 3 2" xfId="14497" xr:uid="{00000000-0005-0000-0000-00000B3A0000}"/>
    <cellStyle name="Normal 3 2 2 2 4" xfId="14498" xr:uid="{00000000-0005-0000-0000-00000C3A0000}"/>
    <cellStyle name="Normal 3 2 2 2 5" xfId="14499" xr:uid="{00000000-0005-0000-0000-00000D3A0000}"/>
    <cellStyle name="Normal 3 2 2 2 6" xfId="14500" xr:uid="{00000000-0005-0000-0000-00000E3A0000}"/>
    <cellStyle name="Normal 3 2 2 2 7" xfId="14501" xr:uid="{00000000-0005-0000-0000-00000F3A0000}"/>
    <cellStyle name="Normal 3 2 2 2 8" xfId="14502" xr:uid="{00000000-0005-0000-0000-0000103A0000}"/>
    <cellStyle name="Normal 3 2 2 3" xfId="14503" xr:uid="{00000000-0005-0000-0000-0000113A0000}"/>
    <cellStyle name="Normal 3 2 2 3 2" xfId="14504" xr:uid="{00000000-0005-0000-0000-0000123A0000}"/>
    <cellStyle name="Normal 3 2 2 3 2 2" xfId="14505" xr:uid="{00000000-0005-0000-0000-0000133A0000}"/>
    <cellStyle name="Normal 3 2 2 3 3" xfId="14506" xr:uid="{00000000-0005-0000-0000-0000143A0000}"/>
    <cellStyle name="Normal 3 2 2 3 3 2" xfId="14507" xr:uid="{00000000-0005-0000-0000-0000153A0000}"/>
    <cellStyle name="Normal 3 2 2 3 4" xfId="14508" xr:uid="{00000000-0005-0000-0000-0000163A0000}"/>
    <cellStyle name="Normal 3 2 2 3 5" xfId="14509" xr:uid="{00000000-0005-0000-0000-0000173A0000}"/>
    <cellStyle name="Normal 3 2 2 3 6" xfId="14510" xr:uid="{00000000-0005-0000-0000-0000183A0000}"/>
    <cellStyle name="Normal 3 2 2 4" xfId="14511" xr:uid="{00000000-0005-0000-0000-0000193A0000}"/>
    <cellStyle name="Normal 3 2 2 4 2" xfId="14512" xr:uid="{00000000-0005-0000-0000-00001A3A0000}"/>
    <cellStyle name="Normal 3 2 2 4 2 2" xfId="14513" xr:uid="{00000000-0005-0000-0000-00001B3A0000}"/>
    <cellStyle name="Normal 3 2 2 4 3" xfId="14514" xr:uid="{00000000-0005-0000-0000-00001C3A0000}"/>
    <cellStyle name="Normal 3 2 2 4 4" xfId="14515" xr:uid="{00000000-0005-0000-0000-00001D3A0000}"/>
    <cellStyle name="Normal 3 2 2 5" xfId="14516" xr:uid="{00000000-0005-0000-0000-00001E3A0000}"/>
    <cellStyle name="Normal 3 2 2 5 2" xfId="14517" xr:uid="{00000000-0005-0000-0000-00001F3A0000}"/>
    <cellStyle name="Normal 3 2 2 6" xfId="14518" xr:uid="{00000000-0005-0000-0000-0000203A0000}"/>
    <cellStyle name="Normal 3 2 2 6 2" xfId="14519" xr:uid="{00000000-0005-0000-0000-0000213A0000}"/>
    <cellStyle name="Normal 3 2 2 7" xfId="14520" xr:uid="{00000000-0005-0000-0000-0000223A0000}"/>
    <cellStyle name="Normal 3 2 2 8" xfId="14521" xr:uid="{00000000-0005-0000-0000-0000233A0000}"/>
    <cellStyle name="Normal 3 2 2 9" xfId="14522" xr:uid="{00000000-0005-0000-0000-0000243A0000}"/>
    <cellStyle name="Normal 3 2 3" xfId="14523" xr:uid="{00000000-0005-0000-0000-0000253A0000}"/>
    <cellStyle name="Normal 3 2 3 10" xfId="14524" xr:uid="{00000000-0005-0000-0000-0000263A0000}"/>
    <cellStyle name="Normal 3 2 3 2" xfId="14525" xr:uid="{00000000-0005-0000-0000-0000273A0000}"/>
    <cellStyle name="Normal 3 2 3 2 2" xfId="14526" xr:uid="{00000000-0005-0000-0000-0000283A0000}"/>
    <cellStyle name="Normal 3 2 3 2 2 2" xfId="14527" xr:uid="{00000000-0005-0000-0000-0000293A0000}"/>
    <cellStyle name="Normal 3 2 3 2 3" xfId="14528" xr:uid="{00000000-0005-0000-0000-00002A3A0000}"/>
    <cellStyle name="Normal 3 2 3 3" xfId="14529" xr:uid="{00000000-0005-0000-0000-00002B3A0000}"/>
    <cellStyle name="Normal 3 2 3 3 2" xfId="14530" xr:uid="{00000000-0005-0000-0000-00002C3A0000}"/>
    <cellStyle name="Normal 3 2 3 4" xfId="14531" xr:uid="{00000000-0005-0000-0000-00002D3A0000}"/>
    <cellStyle name="Normal 3 2 3 5" xfId="14532" xr:uid="{00000000-0005-0000-0000-00002E3A0000}"/>
    <cellStyle name="Normal 3 2 3 6" xfId="14533" xr:uid="{00000000-0005-0000-0000-00002F3A0000}"/>
    <cellStyle name="Normal 3 2 3 7" xfId="14534" xr:uid="{00000000-0005-0000-0000-0000303A0000}"/>
    <cellStyle name="Normal 3 2 3 8" xfId="14535" xr:uid="{00000000-0005-0000-0000-0000313A0000}"/>
    <cellStyle name="Normal 3 2 3 9" xfId="14536" xr:uid="{00000000-0005-0000-0000-0000323A0000}"/>
    <cellStyle name="Normal 3 2 4" xfId="14537" xr:uid="{00000000-0005-0000-0000-0000333A0000}"/>
    <cellStyle name="Normal 3 2 4 2" xfId="14538" xr:uid="{00000000-0005-0000-0000-0000343A0000}"/>
    <cellStyle name="Normal 3 2 4 2 2" xfId="14539" xr:uid="{00000000-0005-0000-0000-0000353A0000}"/>
    <cellStyle name="Normal 3 2 4 3" xfId="14540" xr:uid="{00000000-0005-0000-0000-0000363A0000}"/>
    <cellStyle name="Normal 3 2 4 3 2" xfId="14541" xr:uid="{00000000-0005-0000-0000-0000373A0000}"/>
    <cellStyle name="Normal 3 2 4 4" xfId="14542" xr:uid="{00000000-0005-0000-0000-0000383A0000}"/>
    <cellStyle name="Normal 3 2 4 5" xfId="14543" xr:uid="{00000000-0005-0000-0000-0000393A0000}"/>
    <cellStyle name="Normal 3 2 4 6" xfId="14544" xr:uid="{00000000-0005-0000-0000-00003A3A0000}"/>
    <cellStyle name="Normal 3 2 5" xfId="14545" xr:uid="{00000000-0005-0000-0000-00003B3A0000}"/>
    <cellStyle name="Normal 3 2 5 2" xfId="14546" xr:uid="{00000000-0005-0000-0000-00003C3A0000}"/>
    <cellStyle name="Normal 3 2 5 2 2" xfId="14547" xr:uid="{00000000-0005-0000-0000-00003D3A0000}"/>
    <cellStyle name="Normal 3 2 5 3" xfId="14548" xr:uid="{00000000-0005-0000-0000-00003E3A0000}"/>
    <cellStyle name="Normal 3 2 5 3 2" xfId="14549" xr:uid="{00000000-0005-0000-0000-00003F3A0000}"/>
    <cellStyle name="Normal 3 2 5 4" xfId="14550" xr:uid="{00000000-0005-0000-0000-0000403A0000}"/>
    <cellStyle name="Normal 3 2 6" xfId="14551" xr:uid="{00000000-0005-0000-0000-0000413A0000}"/>
    <cellStyle name="Normal 3 2 6 2" xfId="14552" xr:uid="{00000000-0005-0000-0000-0000423A0000}"/>
    <cellStyle name="Normal 3 2 6 2 2" xfId="14553" xr:uid="{00000000-0005-0000-0000-0000433A0000}"/>
    <cellStyle name="Normal 3 2 6 3" xfId="14554" xr:uid="{00000000-0005-0000-0000-0000443A0000}"/>
    <cellStyle name="Normal 3 2 7" xfId="14555" xr:uid="{00000000-0005-0000-0000-0000453A0000}"/>
    <cellStyle name="Normal 3 2 7 2" xfId="14556" xr:uid="{00000000-0005-0000-0000-0000463A0000}"/>
    <cellStyle name="Normal 3 2 7 2 2" xfId="14557" xr:uid="{00000000-0005-0000-0000-0000473A0000}"/>
    <cellStyle name="Normal 3 2 7 3" xfId="14558" xr:uid="{00000000-0005-0000-0000-0000483A0000}"/>
    <cellStyle name="Normal 3 2 8" xfId="14559" xr:uid="{00000000-0005-0000-0000-0000493A0000}"/>
    <cellStyle name="Normal 3 2 9" xfId="14560" xr:uid="{00000000-0005-0000-0000-00004A3A0000}"/>
    <cellStyle name="Normal 3 2 9 2" xfId="14561" xr:uid="{00000000-0005-0000-0000-00004B3A0000}"/>
    <cellStyle name="Normal 3 20" xfId="14562" xr:uid="{00000000-0005-0000-0000-00004C3A0000}"/>
    <cellStyle name="Normal 3 21" xfId="14563" xr:uid="{00000000-0005-0000-0000-00004D3A0000}"/>
    <cellStyle name="Normal 3 3" xfId="14564" xr:uid="{00000000-0005-0000-0000-00004E3A0000}"/>
    <cellStyle name="Normal 3 3 10" xfId="14565" xr:uid="{00000000-0005-0000-0000-00004F3A0000}"/>
    <cellStyle name="Normal 3 3 11" xfId="14566" xr:uid="{00000000-0005-0000-0000-0000503A0000}"/>
    <cellStyle name="Normal 3 3 12" xfId="14567" xr:uid="{00000000-0005-0000-0000-0000513A0000}"/>
    <cellStyle name="Normal 3 3 2" xfId="14568" xr:uid="{00000000-0005-0000-0000-0000523A0000}"/>
    <cellStyle name="Normal 3 3 2 2" xfId="14569" xr:uid="{00000000-0005-0000-0000-0000533A0000}"/>
    <cellStyle name="Normal 3 3 2 2 2" xfId="14570" xr:uid="{00000000-0005-0000-0000-0000543A0000}"/>
    <cellStyle name="Normal 3 3 2 2 2 2" xfId="14571" xr:uid="{00000000-0005-0000-0000-0000553A0000}"/>
    <cellStyle name="Normal 3 3 2 2 3" xfId="14572" xr:uid="{00000000-0005-0000-0000-0000563A0000}"/>
    <cellStyle name="Normal 3 3 2 2 3 2" xfId="14573" xr:uid="{00000000-0005-0000-0000-0000573A0000}"/>
    <cellStyle name="Normal 3 3 2 2 4" xfId="14574" xr:uid="{00000000-0005-0000-0000-0000583A0000}"/>
    <cellStyle name="Normal 3 3 2 3" xfId="14575" xr:uid="{00000000-0005-0000-0000-0000593A0000}"/>
    <cellStyle name="Normal 3 3 2 3 2" xfId="14576" xr:uid="{00000000-0005-0000-0000-00005A3A0000}"/>
    <cellStyle name="Normal 3 3 2 3 2 2" xfId="14577" xr:uid="{00000000-0005-0000-0000-00005B3A0000}"/>
    <cellStyle name="Normal 3 3 2 3 3" xfId="14578" xr:uid="{00000000-0005-0000-0000-00005C3A0000}"/>
    <cellStyle name="Normal 3 3 2 4" xfId="14579" xr:uid="{00000000-0005-0000-0000-00005D3A0000}"/>
    <cellStyle name="Normal 3 3 2 4 2" xfId="14580" xr:uid="{00000000-0005-0000-0000-00005E3A0000}"/>
    <cellStyle name="Normal 3 3 2 5" xfId="14581" xr:uid="{00000000-0005-0000-0000-00005F3A0000}"/>
    <cellStyle name="Normal 3 3 2 5 2" xfId="14582" xr:uid="{00000000-0005-0000-0000-0000603A0000}"/>
    <cellStyle name="Normal 3 3 2 6" xfId="14583" xr:uid="{00000000-0005-0000-0000-0000613A0000}"/>
    <cellStyle name="Normal 3 3 2 7" xfId="14584" xr:uid="{00000000-0005-0000-0000-0000623A0000}"/>
    <cellStyle name="Normal 3 3 2 8" xfId="14585" xr:uid="{00000000-0005-0000-0000-0000633A0000}"/>
    <cellStyle name="Normal 3 3 3" xfId="14586" xr:uid="{00000000-0005-0000-0000-0000643A0000}"/>
    <cellStyle name="Normal 3 3 3 2" xfId="14587" xr:uid="{00000000-0005-0000-0000-0000653A0000}"/>
    <cellStyle name="Normal 3 3 3 2 2" xfId="14588" xr:uid="{00000000-0005-0000-0000-0000663A0000}"/>
    <cellStyle name="Normal 3 3 3 3" xfId="14589" xr:uid="{00000000-0005-0000-0000-0000673A0000}"/>
    <cellStyle name="Normal 3 3 3 3 2" xfId="14590" xr:uid="{00000000-0005-0000-0000-0000683A0000}"/>
    <cellStyle name="Normal 3 3 3 4" xfId="14591" xr:uid="{00000000-0005-0000-0000-0000693A0000}"/>
    <cellStyle name="Normal 3 3 3 5" xfId="14592" xr:uid="{00000000-0005-0000-0000-00006A3A0000}"/>
    <cellStyle name="Normal 3 3 4" xfId="14593" xr:uid="{00000000-0005-0000-0000-00006B3A0000}"/>
    <cellStyle name="Normal 3 3 4 2" xfId="14594" xr:uid="{00000000-0005-0000-0000-00006C3A0000}"/>
    <cellStyle name="Normal 3 3 4 2 2" xfId="14595" xr:uid="{00000000-0005-0000-0000-00006D3A0000}"/>
    <cellStyle name="Normal 3 3 4 3" xfId="14596" xr:uid="{00000000-0005-0000-0000-00006E3A0000}"/>
    <cellStyle name="Normal 3 3 4 3 2" xfId="14597" xr:uid="{00000000-0005-0000-0000-00006F3A0000}"/>
    <cellStyle name="Normal 3 3 4 4" xfId="14598" xr:uid="{00000000-0005-0000-0000-0000703A0000}"/>
    <cellStyle name="Normal 3 3 4 5" xfId="14599" xr:uid="{00000000-0005-0000-0000-0000713A0000}"/>
    <cellStyle name="Normal 3 3 5" xfId="14600" xr:uid="{00000000-0005-0000-0000-0000723A0000}"/>
    <cellStyle name="Normal 3 3 5 2" xfId="14601" xr:uid="{00000000-0005-0000-0000-0000733A0000}"/>
    <cellStyle name="Normal 3 3 5 2 2" xfId="14602" xr:uid="{00000000-0005-0000-0000-0000743A0000}"/>
    <cellStyle name="Normal 3 3 5 3" xfId="14603" xr:uid="{00000000-0005-0000-0000-0000753A0000}"/>
    <cellStyle name="Normal 3 3 5 4" xfId="14604" xr:uid="{00000000-0005-0000-0000-0000763A0000}"/>
    <cellStyle name="Normal 3 3 6" xfId="14605" xr:uid="{00000000-0005-0000-0000-0000773A0000}"/>
    <cellStyle name="Normal 3 3 6 2" xfId="14606" xr:uid="{00000000-0005-0000-0000-0000783A0000}"/>
    <cellStyle name="Normal 3 3 6 2 2" xfId="14607" xr:uid="{00000000-0005-0000-0000-0000793A0000}"/>
    <cellStyle name="Normal 3 3 6 3" xfId="14608" xr:uid="{00000000-0005-0000-0000-00007A3A0000}"/>
    <cellStyle name="Normal 3 3 6 4" xfId="14609" xr:uid="{00000000-0005-0000-0000-00007B3A0000}"/>
    <cellStyle name="Normal 3 3 7" xfId="14610" xr:uid="{00000000-0005-0000-0000-00007C3A0000}"/>
    <cellStyle name="Normal 3 3 7 2" xfId="14611" xr:uid="{00000000-0005-0000-0000-00007D3A0000}"/>
    <cellStyle name="Normal 3 3 8" xfId="14612" xr:uid="{00000000-0005-0000-0000-00007E3A0000}"/>
    <cellStyle name="Normal 3 3 8 2" xfId="14613" xr:uid="{00000000-0005-0000-0000-00007F3A0000}"/>
    <cellStyle name="Normal 3 3 9" xfId="14614" xr:uid="{00000000-0005-0000-0000-0000803A0000}"/>
    <cellStyle name="Normal 3 4" xfId="14615" xr:uid="{00000000-0005-0000-0000-0000813A0000}"/>
    <cellStyle name="Normal 3 4 10" xfId="14616" xr:uid="{00000000-0005-0000-0000-0000823A0000}"/>
    <cellStyle name="Normal 3 4 11" xfId="14617" xr:uid="{00000000-0005-0000-0000-0000833A0000}"/>
    <cellStyle name="Normal 3 4 12" xfId="14618" xr:uid="{00000000-0005-0000-0000-0000843A0000}"/>
    <cellStyle name="Normal 3 4 13" xfId="14619" xr:uid="{00000000-0005-0000-0000-0000853A0000}"/>
    <cellStyle name="Normal 3 4 14" xfId="14620" xr:uid="{00000000-0005-0000-0000-0000863A0000}"/>
    <cellStyle name="Normal 3 4 2" xfId="14621" xr:uid="{00000000-0005-0000-0000-0000873A0000}"/>
    <cellStyle name="Normal 3 4 2 2" xfId="14622" xr:uid="{00000000-0005-0000-0000-0000883A0000}"/>
    <cellStyle name="Normal 3 4 2 2 2" xfId="14623" xr:uid="{00000000-0005-0000-0000-0000893A0000}"/>
    <cellStyle name="Normal 3 4 2 2 2 2" xfId="14624" xr:uid="{00000000-0005-0000-0000-00008A3A0000}"/>
    <cellStyle name="Normal 3 4 2 2 3" xfId="14625" xr:uid="{00000000-0005-0000-0000-00008B3A0000}"/>
    <cellStyle name="Normal 3 4 2 3" xfId="14626" xr:uid="{00000000-0005-0000-0000-00008C3A0000}"/>
    <cellStyle name="Normal 3 4 2 3 2" xfId="14627" xr:uid="{00000000-0005-0000-0000-00008D3A0000}"/>
    <cellStyle name="Normal 3 4 2 3 2 2" xfId="14628" xr:uid="{00000000-0005-0000-0000-00008E3A0000}"/>
    <cellStyle name="Normal 3 4 2 3 3" xfId="14629" xr:uid="{00000000-0005-0000-0000-00008F3A0000}"/>
    <cellStyle name="Normal 3 4 2 4" xfId="14630" xr:uid="{00000000-0005-0000-0000-0000903A0000}"/>
    <cellStyle name="Normal 3 4 2 4 2" xfId="14631" xr:uid="{00000000-0005-0000-0000-0000913A0000}"/>
    <cellStyle name="Normal 3 4 2 5" xfId="14632" xr:uid="{00000000-0005-0000-0000-0000923A0000}"/>
    <cellStyle name="Normal 3 4 2 6" xfId="14633" xr:uid="{00000000-0005-0000-0000-0000933A0000}"/>
    <cellStyle name="Normal 3 4 3" xfId="14634" xr:uid="{00000000-0005-0000-0000-0000943A0000}"/>
    <cellStyle name="Normal 3 4 3 2" xfId="14635" xr:uid="{00000000-0005-0000-0000-0000953A0000}"/>
    <cellStyle name="Normal 3 4 3 2 2" xfId="14636" xr:uid="{00000000-0005-0000-0000-0000963A0000}"/>
    <cellStyle name="Normal 3 4 3 3" xfId="14637" xr:uid="{00000000-0005-0000-0000-0000973A0000}"/>
    <cellStyle name="Normal 3 4 4" xfId="14638" xr:uid="{00000000-0005-0000-0000-0000983A0000}"/>
    <cellStyle name="Normal 3 4 4 2" xfId="14639" xr:uid="{00000000-0005-0000-0000-0000993A0000}"/>
    <cellStyle name="Normal 3 4 4 2 2" xfId="14640" xr:uid="{00000000-0005-0000-0000-00009A3A0000}"/>
    <cellStyle name="Normal 3 4 4 3" xfId="14641" xr:uid="{00000000-0005-0000-0000-00009B3A0000}"/>
    <cellStyle name="Normal 3 4 5" xfId="14642" xr:uid="{00000000-0005-0000-0000-00009C3A0000}"/>
    <cellStyle name="Normal 3 4 5 2" xfId="14643" xr:uid="{00000000-0005-0000-0000-00009D3A0000}"/>
    <cellStyle name="Normal 3 4 5 2 2" xfId="14644" xr:uid="{00000000-0005-0000-0000-00009E3A0000}"/>
    <cellStyle name="Normal 3 4 5 3" xfId="14645" xr:uid="{00000000-0005-0000-0000-00009F3A0000}"/>
    <cellStyle name="Normal 3 4 6" xfId="14646" xr:uid="{00000000-0005-0000-0000-0000A03A0000}"/>
    <cellStyle name="Normal 3 4 6 2" xfId="14647" xr:uid="{00000000-0005-0000-0000-0000A13A0000}"/>
    <cellStyle name="Normal 3 4 6 2 2" xfId="14648" xr:uid="{00000000-0005-0000-0000-0000A23A0000}"/>
    <cellStyle name="Normal 3 4 6 3" xfId="14649" xr:uid="{00000000-0005-0000-0000-0000A33A0000}"/>
    <cellStyle name="Normal 3 4 7" xfId="14650" xr:uid="{00000000-0005-0000-0000-0000A43A0000}"/>
    <cellStyle name="Normal 3 4 7 2" xfId="14651" xr:uid="{00000000-0005-0000-0000-0000A53A0000}"/>
    <cellStyle name="Normal 3 4 8" xfId="14652" xr:uid="{00000000-0005-0000-0000-0000A63A0000}"/>
    <cellStyle name="Normal 3 4 8 2" xfId="14653" xr:uid="{00000000-0005-0000-0000-0000A73A0000}"/>
    <cellStyle name="Normal 3 4 9" xfId="14654" xr:uid="{00000000-0005-0000-0000-0000A83A0000}"/>
    <cellStyle name="Normal 3 5" xfId="14655" xr:uid="{00000000-0005-0000-0000-0000A93A0000}"/>
    <cellStyle name="Normal 3 5 2" xfId="14656" xr:uid="{00000000-0005-0000-0000-0000AA3A0000}"/>
    <cellStyle name="Normal 3 5 2 2" xfId="14657" xr:uid="{00000000-0005-0000-0000-0000AB3A0000}"/>
    <cellStyle name="Normal 3 5 2 2 2" xfId="14658" xr:uid="{00000000-0005-0000-0000-0000AC3A0000}"/>
    <cellStyle name="Normal 3 5 2 2 2 2" xfId="14659" xr:uid="{00000000-0005-0000-0000-0000AD3A0000}"/>
    <cellStyle name="Normal 3 5 2 2 3" xfId="14660" xr:uid="{00000000-0005-0000-0000-0000AE3A0000}"/>
    <cellStyle name="Normal 3 5 2 3" xfId="14661" xr:uid="{00000000-0005-0000-0000-0000AF3A0000}"/>
    <cellStyle name="Normal 3 5 2 3 2" xfId="14662" xr:uid="{00000000-0005-0000-0000-0000B03A0000}"/>
    <cellStyle name="Normal 3 5 2 3 2 2" xfId="14663" xr:uid="{00000000-0005-0000-0000-0000B13A0000}"/>
    <cellStyle name="Normal 3 5 2 3 3" xfId="14664" xr:uid="{00000000-0005-0000-0000-0000B23A0000}"/>
    <cellStyle name="Normal 3 5 2 4" xfId="14665" xr:uid="{00000000-0005-0000-0000-0000B33A0000}"/>
    <cellStyle name="Normal 3 5 2 4 2" xfId="14666" xr:uid="{00000000-0005-0000-0000-0000B43A0000}"/>
    <cellStyle name="Normal 3 5 2 5" xfId="14667" xr:uid="{00000000-0005-0000-0000-0000B53A0000}"/>
    <cellStyle name="Normal 3 5 3" xfId="14668" xr:uid="{00000000-0005-0000-0000-0000B63A0000}"/>
    <cellStyle name="Normal 3 5 3 2" xfId="14669" xr:uid="{00000000-0005-0000-0000-0000B73A0000}"/>
    <cellStyle name="Normal 3 5 3 2 2" xfId="14670" xr:uid="{00000000-0005-0000-0000-0000B83A0000}"/>
    <cellStyle name="Normal 3 5 3 3" xfId="14671" xr:uid="{00000000-0005-0000-0000-0000B93A0000}"/>
    <cellStyle name="Normal 3 5 4" xfId="14672" xr:uid="{00000000-0005-0000-0000-0000BA3A0000}"/>
    <cellStyle name="Normal 3 5 4 2" xfId="14673" xr:uid="{00000000-0005-0000-0000-0000BB3A0000}"/>
    <cellStyle name="Normal 3 5 4 2 2" xfId="14674" xr:uid="{00000000-0005-0000-0000-0000BC3A0000}"/>
    <cellStyle name="Normal 3 5 4 3" xfId="14675" xr:uid="{00000000-0005-0000-0000-0000BD3A0000}"/>
    <cellStyle name="Normal 3 5 5" xfId="14676" xr:uid="{00000000-0005-0000-0000-0000BE3A0000}"/>
    <cellStyle name="Normal 3 5 5 2" xfId="14677" xr:uid="{00000000-0005-0000-0000-0000BF3A0000}"/>
    <cellStyle name="Normal 3 5 5 2 2" xfId="14678" xr:uid="{00000000-0005-0000-0000-0000C03A0000}"/>
    <cellStyle name="Normal 3 5 5 3" xfId="14679" xr:uid="{00000000-0005-0000-0000-0000C13A0000}"/>
    <cellStyle name="Normal 3 5 6" xfId="14680" xr:uid="{00000000-0005-0000-0000-0000C23A0000}"/>
    <cellStyle name="Normal 3 5 6 2" xfId="14681" xr:uid="{00000000-0005-0000-0000-0000C33A0000}"/>
    <cellStyle name="Normal 3 5 7" xfId="14682" xr:uid="{00000000-0005-0000-0000-0000C43A0000}"/>
    <cellStyle name="Normal 3 5 8" xfId="14683" xr:uid="{00000000-0005-0000-0000-0000C53A0000}"/>
    <cellStyle name="Normal 3 6" xfId="14684" xr:uid="{00000000-0005-0000-0000-0000C63A0000}"/>
    <cellStyle name="Normal 3 6 10" xfId="14685" xr:uid="{00000000-0005-0000-0000-0000C73A0000}"/>
    <cellStyle name="Normal 3 6 11" xfId="14686" xr:uid="{00000000-0005-0000-0000-0000C83A0000}"/>
    <cellStyle name="Normal 3 6 12" xfId="14687" xr:uid="{00000000-0005-0000-0000-0000C93A0000}"/>
    <cellStyle name="Normal 3 6 2" xfId="14688" xr:uid="{00000000-0005-0000-0000-0000CA3A0000}"/>
    <cellStyle name="Normal 3 6 2 2" xfId="14689" xr:uid="{00000000-0005-0000-0000-0000CB3A0000}"/>
    <cellStyle name="Normal 3 6 2 2 2" xfId="14690" xr:uid="{00000000-0005-0000-0000-0000CC3A0000}"/>
    <cellStyle name="Normal 3 6 2 2 2 2" xfId="14691" xr:uid="{00000000-0005-0000-0000-0000CD3A0000}"/>
    <cellStyle name="Normal 3 6 2 2 3" xfId="14692" xr:uid="{00000000-0005-0000-0000-0000CE3A0000}"/>
    <cellStyle name="Normal 3 6 2 3" xfId="14693" xr:uid="{00000000-0005-0000-0000-0000CF3A0000}"/>
    <cellStyle name="Normal 3 6 2 3 2" xfId="14694" xr:uid="{00000000-0005-0000-0000-0000D03A0000}"/>
    <cellStyle name="Normal 3 6 2 3 2 2" xfId="14695" xr:uid="{00000000-0005-0000-0000-0000D13A0000}"/>
    <cellStyle name="Normal 3 6 2 3 3" xfId="14696" xr:uid="{00000000-0005-0000-0000-0000D23A0000}"/>
    <cellStyle name="Normal 3 6 2 4" xfId="14697" xr:uid="{00000000-0005-0000-0000-0000D33A0000}"/>
    <cellStyle name="Normal 3 6 2 4 2" xfId="14698" xr:uid="{00000000-0005-0000-0000-0000D43A0000}"/>
    <cellStyle name="Normal 3 6 2 5" xfId="14699" xr:uid="{00000000-0005-0000-0000-0000D53A0000}"/>
    <cellStyle name="Normal 3 6 3" xfId="14700" xr:uid="{00000000-0005-0000-0000-0000D63A0000}"/>
    <cellStyle name="Normal 3 6 3 2" xfId="14701" xr:uid="{00000000-0005-0000-0000-0000D73A0000}"/>
    <cellStyle name="Normal 3 6 3 2 2" xfId="14702" xr:uid="{00000000-0005-0000-0000-0000D83A0000}"/>
    <cellStyle name="Normal 3 6 3 3" xfId="14703" xr:uid="{00000000-0005-0000-0000-0000D93A0000}"/>
    <cellStyle name="Normal 3 6 4" xfId="14704" xr:uid="{00000000-0005-0000-0000-0000DA3A0000}"/>
    <cellStyle name="Normal 3 6 4 2" xfId="14705" xr:uid="{00000000-0005-0000-0000-0000DB3A0000}"/>
    <cellStyle name="Normal 3 6 4 2 2" xfId="14706" xr:uid="{00000000-0005-0000-0000-0000DC3A0000}"/>
    <cellStyle name="Normal 3 6 4 3" xfId="14707" xr:uid="{00000000-0005-0000-0000-0000DD3A0000}"/>
    <cellStyle name="Normal 3 6 5" xfId="14708" xr:uid="{00000000-0005-0000-0000-0000DE3A0000}"/>
    <cellStyle name="Normal 3 6 5 2" xfId="14709" xr:uid="{00000000-0005-0000-0000-0000DF3A0000}"/>
    <cellStyle name="Normal 3 6 5 2 2" xfId="14710" xr:uid="{00000000-0005-0000-0000-0000E03A0000}"/>
    <cellStyle name="Normal 3 6 5 3" xfId="14711" xr:uid="{00000000-0005-0000-0000-0000E13A0000}"/>
    <cellStyle name="Normal 3 6 6" xfId="14712" xr:uid="{00000000-0005-0000-0000-0000E23A0000}"/>
    <cellStyle name="Normal 3 6 6 2" xfId="14713" xr:uid="{00000000-0005-0000-0000-0000E33A0000}"/>
    <cellStyle name="Normal 3 6 7" xfId="14714" xr:uid="{00000000-0005-0000-0000-0000E43A0000}"/>
    <cellStyle name="Normal 3 6 8" xfId="14715" xr:uid="{00000000-0005-0000-0000-0000E53A0000}"/>
    <cellStyle name="Normal 3 6 9" xfId="14716" xr:uid="{00000000-0005-0000-0000-0000E63A0000}"/>
    <cellStyle name="Normal 3 7" xfId="14717" xr:uid="{00000000-0005-0000-0000-0000E73A0000}"/>
    <cellStyle name="Normal 3 7 2" xfId="14718" xr:uid="{00000000-0005-0000-0000-0000E83A0000}"/>
    <cellStyle name="Normal 3 7 2 2" xfId="14719" xr:uid="{00000000-0005-0000-0000-0000E93A0000}"/>
    <cellStyle name="Normal 3 7 2 2 2" xfId="14720" xr:uid="{00000000-0005-0000-0000-0000EA3A0000}"/>
    <cellStyle name="Normal 3 7 2 2 2 2" xfId="14721" xr:uid="{00000000-0005-0000-0000-0000EB3A0000}"/>
    <cellStyle name="Normal 3 7 2 2 3" xfId="14722" xr:uid="{00000000-0005-0000-0000-0000EC3A0000}"/>
    <cellStyle name="Normal 3 7 2 3" xfId="14723" xr:uid="{00000000-0005-0000-0000-0000ED3A0000}"/>
    <cellStyle name="Normal 3 7 2 3 2" xfId="14724" xr:uid="{00000000-0005-0000-0000-0000EE3A0000}"/>
    <cellStyle name="Normal 3 7 2 3 2 2" xfId="14725" xr:uid="{00000000-0005-0000-0000-0000EF3A0000}"/>
    <cellStyle name="Normal 3 7 2 3 3" xfId="14726" xr:uid="{00000000-0005-0000-0000-0000F03A0000}"/>
    <cellStyle name="Normal 3 7 2 4" xfId="14727" xr:uid="{00000000-0005-0000-0000-0000F13A0000}"/>
    <cellStyle name="Normal 3 7 2 4 2" xfId="14728" xr:uid="{00000000-0005-0000-0000-0000F23A0000}"/>
    <cellStyle name="Normal 3 7 2 5" xfId="14729" xr:uid="{00000000-0005-0000-0000-0000F33A0000}"/>
    <cellStyle name="Normal 3 7 3" xfId="14730" xr:uid="{00000000-0005-0000-0000-0000F43A0000}"/>
    <cellStyle name="Normal 3 7 3 2" xfId="14731" xr:uid="{00000000-0005-0000-0000-0000F53A0000}"/>
    <cellStyle name="Normal 3 7 3 2 2" xfId="14732" xr:uid="{00000000-0005-0000-0000-0000F63A0000}"/>
    <cellStyle name="Normal 3 7 3 3" xfId="14733" xr:uid="{00000000-0005-0000-0000-0000F73A0000}"/>
    <cellStyle name="Normal 3 7 4" xfId="14734" xr:uid="{00000000-0005-0000-0000-0000F83A0000}"/>
    <cellStyle name="Normal 3 7 4 2" xfId="14735" xr:uid="{00000000-0005-0000-0000-0000F93A0000}"/>
    <cellStyle name="Normal 3 7 4 2 2" xfId="14736" xr:uid="{00000000-0005-0000-0000-0000FA3A0000}"/>
    <cellStyle name="Normal 3 7 4 3" xfId="14737" xr:uid="{00000000-0005-0000-0000-0000FB3A0000}"/>
    <cellStyle name="Normal 3 7 5" xfId="14738" xr:uid="{00000000-0005-0000-0000-0000FC3A0000}"/>
    <cellStyle name="Normal 3 7 5 2" xfId="14739" xr:uid="{00000000-0005-0000-0000-0000FD3A0000}"/>
    <cellStyle name="Normal 3 7 5 2 2" xfId="14740" xr:uid="{00000000-0005-0000-0000-0000FE3A0000}"/>
    <cellStyle name="Normal 3 7 5 3" xfId="14741" xr:uid="{00000000-0005-0000-0000-0000FF3A0000}"/>
    <cellStyle name="Normal 3 7 6" xfId="14742" xr:uid="{00000000-0005-0000-0000-0000003B0000}"/>
    <cellStyle name="Normal 3 7 6 2" xfId="14743" xr:uid="{00000000-0005-0000-0000-0000013B0000}"/>
    <cellStyle name="Normal 3 7 7" xfId="14744" xr:uid="{00000000-0005-0000-0000-0000023B0000}"/>
    <cellStyle name="Normal 3 7 8" xfId="14745" xr:uid="{00000000-0005-0000-0000-0000033B0000}"/>
    <cellStyle name="Normal 3 7 9" xfId="14746" xr:uid="{00000000-0005-0000-0000-0000043B0000}"/>
    <cellStyle name="Normal 3 8" xfId="14747" xr:uid="{00000000-0005-0000-0000-0000053B0000}"/>
    <cellStyle name="Normal 3 8 2" xfId="14748" xr:uid="{00000000-0005-0000-0000-0000063B0000}"/>
    <cellStyle name="Normal 3 8 2 2" xfId="14749" xr:uid="{00000000-0005-0000-0000-0000073B0000}"/>
    <cellStyle name="Normal 3 8 2 2 2" xfId="14750" xr:uid="{00000000-0005-0000-0000-0000083B0000}"/>
    <cellStyle name="Normal 3 8 2 2 2 2" xfId="14751" xr:uid="{00000000-0005-0000-0000-0000093B0000}"/>
    <cellStyle name="Normal 3 8 2 2 3" xfId="14752" xr:uid="{00000000-0005-0000-0000-00000A3B0000}"/>
    <cellStyle name="Normal 3 8 2 3" xfId="14753" xr:uid="{00000000-0005-0000-0000-00000B3B0000}"/>
    <cellStyle name="Normal 3 8 2 3 2" xfId="14754" xr:uid="{00000000-0005-0000-0000-00000C3B0000}"/>
    <cellStyle name="Normal 3 8 2 3 2 2" xfId="14755" xr:uid="{00000000-0005-0000-0000-00000D3B0000}"/>
    <cellStyle name="Normal 3 8 2 3 3" xfId="14756" xr:uid="{00000000-0005-0000-0000-00000E3B0000}"/>
    <cellStyle name="Normal 3 8 2 4" xfId="14757" xr:uid="{00000000-0005-0000-0000-00000F3B0000}"/>
    <cellStyle name="Normal 3 8 2 4 2" xfId="14758" xr:uid="{00000000-0005-0000-0000-0000103B0000}"/>
    <cellStyle name="Normal 3 8 2 5" xfId="14759" xr:uid="{00000000-0005-0000-0000-0000113B0000}"/>
    <cellStyle name="Normal 3 8 3" xfId="14760" xr:uid="{00000000-0005-0000-0000-0000123B0000}"/>
    <cellStyle name="Normal 3 8 3 2" xfId="14761" xr:uid="{00000000-0005-0000-0000-0000133B0000}"/>
    <cellStyle name="Normal 3 8 3 2 2" xfId="14762" xr:uid="{00000000-0005-0000-0000-0000143B0000}"/>
    <cellStyle name="Normal 3 8 3 3" xfId="14763" xr:uid="{00000000-0005-0000-0000-0000153B0000}"/>
    <cellStyle name="Normal 3 8 4" xfId="14764" xr:uid="{00000000-0005-0000-0000-0000163B0000}"/>
    <cellStyle name="Normal 3 8 4 2" xfId="14765" xr:uid="{00000000-0005-0000-0000-0000173B0000}"/>
    <cellStyle name="Normal 3 8 4 2 2" xfId="14766" xr:uid="{00000000-0005-0000-0000-0000183B0000}"/>
    <cellStyle name="Normal 3 8 4 3" xfId="14767" xr:uid="{00000000-0005-0000-0000-0000193B0000}"/>
    <cellStyle name="Normal 3 8 5" xfId="14768" xr:uid="{00000000-0005-0000-0000-00001A3B0000}"/>
    <cellStyle name="Normal 3 8 5 2" xfId="14769" xr:uid="{00000000-0005-0000-0000-00001B3B0000}"/>
    <cellStyle name="Normal 3 8 5 2 2" xfId="14770" xr:uid="{00000000-0005-0000-0000-00001C3B0000}"/>
    <cellStyle name="Normal 3 8 5 3" xfId="14771" xr:uid="{00000000-0005-0000-0000-00001D3B0000}"/>
    <cellStyle name="Normal 3 8 6" xfId="14772" xr:uid="{00000000-0005-0000-0000-00001E3B0000}"/>
    <cellStyle name="Normal 3 8 6 2" xfId="14773" xr:uid="{00000000-0005-0000-0000-00001F3B0000}"/>
    <cellStyle name="Normal 3 8 7" xfId="14774" xr:uid="{00000000-0005-0000-0000-0000203B0000}"/>
    <cellStyle name="Normal 3 9" xfId="14775" xr:uid="{00000000-0005-0000-0000-0000213B0000}"/>
    <cellStyle name="Normal 3 9 2" xfId="14776" xr:uid="{00000000-0005-0000-0000-0000223B0000}"/>
    <cellStyle name="Normal 3 9 2 2" xfId="14777" xr:uid="{00000000-0005-0000-0000-0000233B0000}"/>
    <cellStyle name="Normal 3 9 2 2 2" xfId="14778" xr:uid="{00000000-0005-0000-0000-0000243B0000}"/>
    <cellStyle name="Normal 3 9 2 3" xfId="14779" xr:uid="{00000000-0005-0000-0000-0000253B0000}"/>
    <cellStyle name="Normal 3 9 3" xfId="14780" xr:uid="{00000000-0005-0000-0000-0000263B0000}"/>
    <cellStyle name="Normal 3 9 3 2" xfId="14781" xr:uid="{00000000-0005-0000-0000-0000273B0000}"/>
    <cellStyle name="Normal 3 9 3 2 2" xfId="14782" xr:uid="{00000000-0005-0000-0000-0000283B0000}"/>
    <cellStyle name="Normal 3 9 3 3" xfId="14783" xr:uid="{00000000-0005-0000-0000-0000293B0000}"/>
    <cellStyle name="Normal 3 9 4" xfId="14784" xr:uid="{00000000-0005-0000-0000-00002A3B0000}"/>
    <cellStyle name="Normal 3 9 4 2" xfId="14785" xr:uid="{00000000-0005-0000-0000-00002B3B0000}"/>
    <cellStyle name="Normal 3 9 5" xfId="14786" xr:uid="{00000000-0005-0000-0000-00002C3B0000}"/>
    <cellStyle name="Normal 30" xfId="14787" xr:uid="{00000000-0005-0000-0000-00002D3B0000}"/>
    <cellStyle name="Normal 31" xfId="14788" xr:uid="{00000000-0005-0000-0000-00002E3B0000}"/>
    <cellStyle name="Normal 32" xfId="14789" xr:uid="{00000000-0005-0000-0000-00002F3B0000}"/>
    <cellStyle name="Normal 33" xfId="14790" xr:uid="{00000000-0005-0000-0000-0000303B0000}"/>
    <cellStyle name="Normal 34" xfId="14791" xr:uid="{00000000-0005-0000-0000-0000313B0000}"/>
    <cellStyle name="Normal 35" xfId="14792" xr:uid="{00000000-0005-0000-0000-0000323B0000}"/>
    <cellStyle name="Normal 36" xfId="14793" xr:uid="{00000000-0005-0000-0000-0000333B0000}"/>
    <cellStyle name="Normal 37" xfId="14794" xr:uid="{00000000-0005-0000-0000-0000343B0000}"/>
    <cellStyle name="Normal 38" xfId="14795" xr:uid="{00000000-0005-0000-0000-0000353B0000}"/>
    <cellStyle name="Normal 38 2" xfId="14796" xr:uid="{00000000-0005-0000-0000-0000363B0000}"/>
    <cellStyle name="Normal 38 3" xfId="19154" xr:uid="{00000000-0005-0000-0000-0000373B0000}"/>
    <cellStyle name="Normal 39" xfId="14797" xr:uid="{00000000-0005-0000-0000-0000383B0000}"/>
    <cellStyle name="Normal 39 2" xfId="14798" xr:uid="{00000000-0005-0000-0000-0000393B0000}"/>
    <cellStyle name="Normal 4" xfId="14799" xr:uid="{00000000-0005-0000-0000-00003A3B0000}"/>
    <cellStyle name="Normal 4 10" xfId="14800" xr:uid="{00000000-0005-0000-0000-00003B3B0000}"/>
    <cellStyle name="Normal 4 11" xfId="14801" xr:uid="{00000000-0005-0000-0000-00003C3B0000}"/>
    <cellStyle name="Normal 4 12" xfId="18385" xr:uid="{00000000-0005-0000-0000-00003D3B0000}"/>
    <cellStyle name="Normal 4 2" xfId="14802" xr:uid="{00000000-0005-0000-0000-00003E3B0000}"/>
    <cellStyle name="Normal 4 2 2" xfId="14803" xr:uid="{00000000-0005-0000-0000-00003F3B0000}"/>
    <cellStyle name="Normal 4 2 2 2" xfId="14804" xr:uid="{00000000-0005-0000-0000-0000403B0000}"/>
    <cellStyle name="Normal 4 2 2 2 2" xfId="14805" xr:uid="{00000000-0005-0000-0000-0000413B0000}"/>
    <cellStyle name="Normal 4 2 2 3" xfId="14806" xr:uid="{00000000-0005-0000-0000-0000423B0000}"/>
    <cellStyle name="Normal 4 2 2 4" xfId="14807" xr:uid="{00000000-0005-0000-0000-0000433B0000}"/>
    <cellStyle name="Normal 4 2 2 5" xfId="14808" xr:uid="{00000000-0005-0000-0000-0000443B0000}"/>
    <cellStyle name="Normal 4 2 2 6" xfId="14809" xr:uid="{00000000-0005-0000-0000-0000453B0000}"/>
    <cellStyle name="Normal 4 2 3" xfId="14810" xr:uid="{00000000-0005-0000-0000-0000463B0000}"/>
    <cellStyle name="Normal 4 2 3 2" xfId="14811" xr:uid="{00000000-0005-0000-0000-0000473B0000}"/>
    <cellStyle name="Normal 4 2 4" xfId="14812" xr:uid="{00000000-0005-0000-0000-0000483B0000}"/>
    <cellStyle name="Normal 4 2 5" xfId="14813" xr:uid="{00000000-0005-0000-0000-0000493B0000}"/>
    <cellStyle name="Normal 4 2 6" xfId="14814" xr:uid="{00000000-0005-0000-0000-00004A3B0000}"/>
    <cellStyle name="Normal 4 2 7" xfId="14815" xr:uid="{00000000-0005-0000-0000-00004B3B0000}"/>
    <cellStyle name="Normal 4 3" xfId="14816" xr:uid="{00000000-0005-0000-0000-00004C3B0000}"/>
    <cellStyle name="Normal 4 3 10" xfId="14817" xr:uid="{00000000-0005-0000-0000-00004D3B0000}"/>
    <cellStyle name="Normal 4 3 11" xfId="14818" xr:uid="{00000000-0005-0000-0000-00004E3B0000}"/>
    <cellStyle name="Normal 4 3 12" xfId="14819" xr:uid="{00000000-0005-0000-0000-00004F3B0000}"/>
    <cellStyle name="Normal 4 3 2" xfId="14820" xr:uid="{00000000-0005-0000-0000-0000503B0000}"/>
    <cellStyle name="Normal 4 3 2 2" xfId="14821" xr:uid="{00000000-0005-0000-0000-0000513B0000}"/>
    <cellStyle name="Normal 4 3 2 2 2" xfId="14822" xr:uid="{00000000-0005-0000-0000-0000523B0000}"/>
    <cellStyle name="Normal 4 3 2 3" xfId="14823" xr:uid="{00000000-0005-0000-0000-0000533B0000}"/>
    <cellStyle name="Normal 4 3 3" xfId="14824" xr:uid="{00000000-0005-0000-0000-0000543B0000}"/>
    <cellStyle name="Normal 4 3 3 2" xfId="14825" xr:uid="{00000000-0005-0000-0000-0000553B0000}"/>
    <cellStyle name="Normal 4 3 3 2 2" xfId="14826" xr:uid="{00000000-0005-0000-0000-0000563B0000}"/>
    <cellStyle name="Normal 4 3 3 3" xfId="14827" xr:uid="{00000000-0005-0000-0000-0000573B0000}"/>
    <cellStyle name="Normal 4 3 4" xfId="14828" xr:uid="{00000000-0005-0000-0000-0000583B0000}"/>
    <cellStyle name="Normal 4 3 5" xfId="14829" xr:uid="{00000000-0005-0000-0000-0000593B0000}"/>
    <cellStyle name="Normal 4 3 5 2" xfId="14830" xr:uid="{00000000-0005-0000-0000-00005A3B0000}"/>
    <cellStyle name="Normal 4 3 6" xfId="14831" xr:uid="{00000000-0005-0000-0000-00005B3B0000}"/>
    <cellStyle name="Normal 4 3 7" xfId="14832" xr:uid="{00000000-0005-0000-0000-00005C3B0000}"/>
    <cellStyle name="Normal 4 3 8" xfId="14833" xr:uid="{00000000-0005-0000-0000-00005D3B0000}"/>
    <cellStyle name="Normal 4 3 9" xfId="14834" xr:uid="{00000000-0005-0000-0000-00005E3B0000}"/>
    <cellStyle name="Normal 4 4" xfId="14835" xr:uid="{00000000-0005-0000-0000-00005F3B0000}"/>
    <cellStyle name="Normal 4 4 2" xfId="14836" xr:uid="{00000000-0005-0000-0000-0000603B0000}"/>
    <cellStyle name="Normal 4 4 2 2" xfId="14837" xr:uid="{00000000-0005-0000-0000-0000613B0000}"/>
    <cellStyle name="Normal 4 4 3" xfId="14838" xr:uid="{00000000-0005-0000-0000-0000623B0000}"/>
    <cellStyle name="Normal 4 5" xfId="14839" xr:uid="{00000000-0005-0000-0000-0000633B0000}"/>
    <cellStyle name="Normal 4 5 2" xfId="14840" xr:uid="{00000000-0005-0000-0000-0000643B0000}"/>
    <cellStyle name="Normal 4 5 2 2" xfId="14841" xr:uid="{00000000-0005-0000-0000-0000653B0000}"/>
    <cellStyle name="Normal 4 5 3" xfId="14842" xr:uid="{00000000-0005-0000-0000-0000663B0000}"/>
    <cellStyle name="Normal 4 6" xfId="14843" xr:uid="{00000000-0005-0000-0000-0000673B0000}"/>
    <cellStyle name="Normal 4 7" xfId="14844" xr:uid="{00000000-0005-0000-0000-0000683B0000}"/>
    <cellStyle name="Normal 4 7 2" xfId="14845" xr:uid="{00000000-0005-0000-0000-0000693B0000}"/>
    <cellStyle name="Normal 4 8" xfId="14846" xr:uid="{00000000-0005-0000-0000-00006A3B0000}"/>
    <cellStyle name="Normal 4 8 2" xfId="14847" xr:uid="{00000000-0005-0000-0000-00006B3B0000}"/>
    <cellStyle name="Normal 4 9" xfId="14848" xr:uid="{00000000-0005-0000-0000-00006C3B0000}"/>
    <cellStyle name="Normal 4 9 2" xfId="14849" xr:uid="{00000000-0005-0000-0000-00006D3B0000}"/>
    <cellStyle name="Normal 40" xfId="14850" xr:uid="{00000000-0005-0000-0000-00006E3B0000}"/>
    <cellStyle name="Normal 41" xfId="14851" xr:uid="{00000000-0005-0000-0000-00006F3B0000}"/>
    <cellStyle name="Normal 42" xfId="14852" xr:uid="{00000000-0005-0000-0000-0000703B0000}"/>
    <cellStyle name="Normal 43" xfId="14853" xr:uid="{00000000-0005-0000-0000-0000713B0000}"/>
    <cellStyle name="Normal 5" xfId="14854" xr:uid="{00000000-0005-0000-0000-0000723B0000}"/>
    <cellStyle name="Normal 5 10" xfId="14855" xr:uid="{00000000-0005-0000-0000-0000733B0000}"/>
    <cellStyle name="Normal 5 10 2" xfId="14856" xr:uid="{00000000-0005-0000-0000-0000743B0000}"/>
    <cellStyle name="Normal 5 10 2 2" xfId="14857" xr:uid="{00000000-0005-0000-0000-0000753B0000}"/>
    <cellStyle name="Normal 5 10 3" xfId="14858" xr:uid="{00000000-0005-0000-0000-0000763B0000}"/>
    <cellStyle name="Normal 5 11" xfId="14859" xr:uid="{00000000-0005-0000-0000-0000773B0000}"/>
    <cellStyle name="Normal 5 11 2" xfId="14860" xr:uid="{00000000-0005-0000-0000-0000783B0000}"/>
    <cellStyle name="Normal 5 11 2 2" xfId="14861" xr:uid="{00000000-0005-0000-0000-0000793B0000}"/>
    <cellStyle name="Normal 5 11 3" xfId="14862" xr:uid="{00000000-0005-0000-0000-00007A3B0000}"/>
    <cellStyle name="Normal 5 12" xfId="14863" xr:uid="{00000000-0005-0000-0000-00007B3B0000}"/>
    <cellStyle name="Normal 5 12 2" xfId="14864" xr:uid="{00000000-0005-0000-0000-00007C3B0000}"/>
    <cellStyle name="Normal 5 12 2 2" xfId="14865" xr:uid="{00000000-0005-0000-0000-00007D3B0000}"/>
    <cellStyle name="Normal 5 12 3" xfId="14866" xr:uid="{00000000-0005-0000-0000-00007E3B0000}"/>
    <cellStyle name="Normal 5 13" xfId="14867" xr:uid="{00000000-0005-0000-0000-00007F3B0000}"/>
    <cellStyle name="Normal 5 13 2" xfId="14868" xr:uid="{00000000-0005-0000-0000-0000803B0000}"/>
    <cellStyle name="Normal 5 13 2 2" xfId="14869" xr:uid="{00000000-0005-0000-0000-0000813B0000}"/>
    <cellStyle name="Normal 5 13 3" xfId="14870" xr:uid="{00000000-0005-0000-0000-0000823B0000}"/>
    <cellStyle name="Normal 5 14" xfId="14871" xr:uid="{00000000-0005-0000-0000-0000833B0000}"/>
    <cellStyle name="Normal 5 15" xfId="14872" xr:uid="{00000000-0005-0000-0000-0000843B0000}"/>
    <cellStyle name="Normal 5 16" xfId="18386" xr:uid="{00000000-0005-0000-0000-0000853B0000}"/>
    <cellStyle name="Normal 5 2" xfId="14873" xr:uid="{00000000-0005-0000-0000-0000863B0000}"/>
    <cellStyle name="Normal 5 2 2" xfId="14874" xr:uid="{00000000-0005-0000-0000-0000873B0000}"/>
    <cellStyle name="Normal 5 2 2 2" xfId="14875" xr:uid="{00000000-0005-0000-0000-0000883B0000}"/>
    <cellStyle name="Normal 5 2 2 2 2" xfId="14876" xr:uid="{00000000-0005-0000-0000-0000893B0000}"/>
    <cellStyle name="Normal 5 2 2 2 2 2" xfId="14877" xr:uid="{00000000-0005-0000-0000-00008A3B0000}"/>
    <cellStyle name="Normal 5 2 2 2 3" xfId="14878" xr:uid="{00000000-0005-0000-0000-00008B3B0000}"/>
    <cellStyle name="Normal 5 2 2 2 3 2" xfId="14879" xr:uid="{00000000-0005-0000-0000-00008C3B0000}"/>
    <cellStyle name="Normal 5 2 2 3" xfId="14880" xr:uid="{00000000-0005-0000-0000-00008D3B0000}"/>
    <cellStyle name="Normal 5 2 2 3 2" xfId="14881" xr:uid="{00000000-0005-0000-0000-00008E3B0000}"/>
    <cellStyle name="Normal 5 2 2 3 2 2" xfId="14882" xr:uid="{00000000-0005-0000-0000-00008F3B0000}"/>
    <cellStyle name="Normal 5 2 2 3 3" xfId="14883" xr:uid="{00000000-0005-0000-0000-0000903B0000}"/>
    <cellStyle name="Normal 5 2 2 4" xfId="14884" xr:uid="{00000000-0005-0000-0000-0000913B0000}"/>
    <cellStyle name="Normal 5 2 2 4 2" xfId="14885" xr:uid="{00000000-0005-0000-0000-0000923B0000}"/>
    <cellStyle name="Normal 5 2 2 5" xfId="14886" xr:uid="{00000000-0005-0000-0000-0000933B0000}"/>
    <cellStyle name="Normal 5 2 2 5 2" xfId="14887" xr:uid="{00000000-0005-0000-0000-0000943B0000}"/>
    <cellStyle name="Normal 5 2 3" xfId="14888" xr:uid="{00000000-0005-0000-0000-0000953B0000}"/>
    <cellStyle name="Normal 5 2 3 2" xfId="14889" xr:uid="{00000000-0005-0000-0000-0000963B0000}"/>
    <cellStyle name="Normal 5 2 3 2 2" xfId="14890" xr:uid="{00000000-0005-0000-0000-0000973B0000}"/>
    <cellStyle name="Normal 5 2 3 3" xfId="14891" xr:uid="{00000000-0005-0000-0000-0000983B0000}"/>
    <cellStyle name="Normal 5 2 3 4" xfId="14892" xr:uid="{00000000-0005-0000-0000-0000993B0000}"/>
    <cellStyle name="Normal 5 2 4" xfId="14893" xr:uid="{00000000-0005-0000-0000-00009A3B0000}"/>
    <cellStyle name="Normal 5 2 4 2" xfId="14894" xr:uid="{00000000-0005-0000-0000-00009B3B0000}"/>
    <cellStyle name="Normal 5 2 4 2 2" xfId="14895" xr:uid="{00000000-0005-0000-0000-00009C3B0000}"/>
    <cellStyle name="Normal 5 2 4 3" xfId="14896" xr:uid="{00000000-0005-0000-0000-00009D3B0000}"/>
    <cellStyle name="Normal 5 2 5" xfId="14897" xr:uid="{00000000-0005-0000-0000-00009E3B0000}"/>
    <cellStyle name="Normal 5 2 5 2" xfId="14898" xr:uid="{00000000-0005-0000-0000-00009F3B0000}"/>
    <cellStyle name="Normal 5 2 5 2 2" xfId="14899" xr:uid="{00000000-0005-0000-0000-0000A03B0000}"/>
    <cellStyle name="Normal 5 2 5 3" xfId="14900" xr:uid="{00000000-0005-0000-0000-0000A13B0000}"/>
    <cellStyle name="Normal 5 2 6" xfId="14901" xr:uid="{00000000-0005-0000-0000-0000A23B0000}"/>
    <cellStyle name="Normal 5 2 6 2" xfId="14902" xr:uid="{00000000-0005-0000-0000-0000A33B0000}"/>
    <cellStyle name="Normal 5 2 6 2 2" xfId="14903" xr:uid="{00000000-0005-0000-0000-0000A43B0000}"/>
    <cellStyle name="Normal 5 2 6 3" xfId="14904" xr:uid="{00000000-0005-0000-0000-0000A53B0000}"/>
    <cellStyle name="Normal 5 2 7" xfId="14905" xr:uid="{00000000-0005-0000-0000-0000A63B0000}"/>
    <cellStyle name="Normal 5 2 7 2" xfId="14906" xr:uid="{00000000-0005-0000-0000-0000A73B0000}"/>
    <cellStyle name="Normal 5 2 7 2 2" xfId="14907" xr:uid="{00000000-0005-0000-0000-0000A83B0000}"/>
    <cellStyle name="Normal 5 2 7 3" xfId="14908" xr:uid="{00000000-0005-0000-0000-0000A93B0000}"/>
    <cellStyle name="Normal 5 2 8" xfId="14909" xr:uid="{00000000-0005-0000-0000-0000AA3B0000}"/>
    <cellStyle name="Normal 5 2 9" xfId="14910" xr:uid="{00000000-0005-0000-0000-0000AB3B0000}"/>
    <cellStyle name="Normal 5 3" xfId="14911" xr:uid="{00000000-0005-0000-0000-0000AC3B0000}"/>
    <cellStyle name="Normal 5 3 10" xfId="14912" xr:uid="{00000000-0005-0000-0000-0000AD3B0000}"/>
    <cellStyle name="Normal 5 3 11" xfId="14913" xr:uid="{00000000-0005-0000-0000-0000AE3B0000}"/>
    <cellStyle name="Normal 5 3 12" xfId="14914" xr:uid="{00000000-0005-0000-0000-0000AF3B0000}"/>
    <cellStyle name="Normal 5 3 2" xfId="14915" xr:uid="{00000000-0005-0000-0000-0000B03B0000}"/>
    <cellStyle name="Normal 5 3 2 2" xfId="14916" xr:uid="{00000000-0005-0000-0000-0000B13B0000}"/>
    <cellStyle name="Normal 5 3 2 2 2" xfId="14917" xr:uid="{00000000-0005-0000-0000-0000B23B0000}"/>
    <cellStyle name="Normal 5 3 2 2 2 2" xfId="14918" xr:uid="{00000000-0005-0000-0000-0000B33B0000}"/>
    <cellStyle name="Normal 5 3 2 2 3" xfId="14919" xr:uid="{00000000-0005-0000-0000-0000B43B0000}"/>
    <cellStyle name="Normal 5 3 2 3" xfId="14920" xr:uid="{00000000-0005-0000-0000-0000B53B0000}"/>
    <cellStyle name="Normal 5 3 2 3 2" xfId="14921" xr:uid="{00000000-0005-0000-0000-0000B63B0000}"/>
    <cellStyle name="Normal 5 3 2 3 2 2" xfId="14922" xr:uid="{00000000-0005-0000-0000-0000B73B0000}"/>
    <cellStyle name="Normal 5 3 2 3 3" xfId="14923" xr:uid="{00000000-0005-0000-0000-0000B83B0000}"/>
    <cellStyle name="Normal 5 3 2 4" xfId="14924" xr:uid="{00000000-0005-0000-0000-0000B93B0000}"/>
    <cellStyle name="Normal 5 3 2 4 2" xfId="14925" xr:uid="{00000000-0005-0000-0000-0000BA3B0000}"/>
    <cellStyle name="Normal 5 3 2 5" xfId="14926" xr:uid="{00000000-0005-0000-0000-0000BB3B0000}"/>
    <cellStyle name="Normal 5 3 3" xfId="14927" xr:uid="{00000000-0005-0000-0000-0000BC3B0000}"/>
    <cellStyle name="Normal 5 3 3 2" xfId="14928" xr:uid="{00000000-0005-0000-0000-0000BD3B0000}"/>
    <cellStyle name="Normal 5 3 3 2 2" xfId="14929" xr:uid="{00000000-0005-0000-0000-0000BE3B0000}"/>
    <cellStyle name="Normal 5 3 3 3" xfId="14930" xr:uid="{00000000-0005-0000-0000-0000BF3B0000}"/>
    <cellStyle name="Normal 5 3 4" xfId="14931" xr:uid="{00000000-0005-0000-0000-0000C03B0000}"/>
    <cellStyle name="Normal 5 3 4 2" xfId="14932" xr:uid="{00000000-0005-0000-0000-0000C13B0000}"/>
    <cellStyle name="Normal 5 3 4 2 2" xfId="14933" xr:uid="{00000000-0005-0000-0000-0000C23B0000}"/>
    <cellStyle name="Normal 5 3 4 3" xfId="14934" xr:uid="{00000000-0005-0000-0000-0000C33B0000}"/>
    <cellStyle name="Normal 5 3 5" xfId="14935" xr:uid="{00000000-0005-0000-0000-0000C43B0000}"/>
    <cellStyle name="Normal 5 3 5 2" xfId="14936" xr:uid="{00000000-0005-0000-0000-0000C53B0000}"/>
    <cellStyle name="Normal 5 3 5 2 2" xfId="14937" xr:uid="{00000000-0005-0000-0000-0000C63B0000}"/>
    <cellStyle name="Normal 5 3 5 3" xfId="14938" xr:uid="{00000000-0005-0000-0000-0000C73B0000}"/>
    <cellStyle name="Normal 5 3 6" xfId="14939" xr:uid="{00000000-0005-0000-0000-0000C83B0000}"/>
    <cellStyle name="Normal 5 3 6 2" xfId="14940" xr:uid="{00000000-0005-0000-0000-0000C93B0000}"/>
    <cellStyle name="Normal 5 3 6 2 2" xfId="14941" xr:uid="{00000000-0005-0000-0000-0000CA3B0000}"/>
    <cellStyle name="Normal 5 3 6 3" xfId="14942" xr:uid="{00000000-0005-0000-0000-0000CB3B0000}"/>
    <cellStyle name="Normal 5 3 7" xfId="14943" xr:uid="{00000000-0005-0000-0000-0000CC3B0000}"/>
    <cellStyle name="Normal 5 3 7 2" xfId="14944" xr:uid="{00000000-0005-0000-0000-0000CD3B0000}"/>
    <cellStyle name="Normal 5 3 8" xfId="14945" xr:uid="{00000000-0005-0000-0000-0000CE3B0000}"/>
    <cellStyle name="Normal 5 3 9" xfId="14946" xr:uid="{00000000-0005-0000-0000-0000CF3B0000}"/>
    <cellStyle name="Normal 5 4" xfId="14947" xr:uid="{00000000-0005-0000-0000-0000D03B0000}"/>
    <cellStyle name="Normal 5 4 2" xfId="14948" xr:uid="{00000000-0005-0000-0000-0000D13B0000}"/>
    <cellStyle name="Normal 5 4 2 2" xfId="14949" xr:uid="{00000000-0005-0000-0000-0000D23B0000}"/>
    <cellStyle name="Normal 5 4 2 2 2" xfId="14950" xr:uid="{00000000-0005-0000-0000-0000D33B0000}"/>
    <cellStyle name="Normal 5 4 2 2 2 2" xfId="14951" xr:uid="{00000000-0005-0000-0000-0000D43B0000}"/>
    <cellStyle name="Normal 5 4 2 2 3" xfId="14952" xr:uid="{00000000-0005-0000-0000-0000D53B0000}"/>
    <cellStyle name="Normal 5 4 2 3" xfId="14953" xr:uid="{00000000-0005-0000-0000-0000D63B0000}"/>
    <cellStyle name="Normal 5 4 2 3 2" xfId="14954" xr:uid="{00000000-0005-0000-0000-0000D73B0000}"/>
    <cellStyle name="Normal 5 4 2 3 2 2" xfId="14955" xr:uid="{00000000-0005-0000-0000-0000D83B0000}"/>
    <cellStyle name="Normal 5 4 2 3 3" xfId="14956" xr:uid="{00000000-0005-0000-0000-0000D93B0000}"/>
    <cellStyle name="Normal 5 4 2 4" xfId="14957" xr:uid="{00000000-0005-0000-0000-0000DA3B0000}"/>
    <cellStyle name="Normal 5 4 2 4 2" xfId="14958" xr:uid="{00000000-0005-0000-0000-0000DB3B0000}"/>
    <cellStyle name="Normal 5 4 2 5" xfId="14959" xr:uid="{00000000-0005-0000-0000-0000DC3B0000}"/>
    <cellStyle name="Normal 5 4 3" xfId="14960" xr:uid="{00000000-0005-0000-0000-0000DD3B0000}"/>
    <cellStyle name="Normal 5 4 3 2" xfId="14961" xr:uid="{00000000-0005-0000-0000-0000DE3B0000}"/>
    <cellStyle name="Normal 5 4 3 2 2" xfId="14962" xr:uid="{00000000-0005-0000-0000-0000DF3B0000}"/>
    <cellStyle name="Normal 5 4 3 3" xfId="14963" xr:uid="{00000000-0005-0000-0000-0000E03B0000}"/>
    <cellStyle name="Normal 5 4 4" xfId="14964" xr:uid="{00000000-0005-0000-0000-0000E13B0000}"/>
    <cellStyle name="Normal 5 4 4 2" xfId="14965" xr:uid="{00000000-0005-0000-0000-0000E23B0000}"/>
    <cellStyle name="Normal 5 4 4 2 2" xfId="14966" xr:uid="{00000000-0005-0000-0000-0000E33B0000}"/>
    <cellStyle name="Normal 5 4 4 3" xfId="14967" xr:uid="{00000000-0005-0000-0000-0000E43B0000}"/>
    <cellStyle name="Normal 5 4 5" xfId="14968" xr:uid="{00000000-0005-0000-0000-0000E53B0000}"/>
    <cellStyle name="Normal 5 4 5 2" xfId="14969" xr:uid="{00000000-0005-0000-0000-0000E63B0000}"/>
    <cellStyle name="Normal 5 4 5 2 2" xfId="14970" xr:uid="{00000000-0005-0000-0000-0000E73B0000}"/>
    <cellStyle name="Normal 5 4 5 3" xfId="14971" xr:uid="{00000000-0005-0000-0000-0000E83B0000}"/>
    <cellStyle name="Normal 5 4 6" xfId="14972" xr:uid="{00000000-0005-0000-0000-0000E93B0000}"/>
    <cellStyle name="Normal 5 4 6 2" xfId="14973" xr:uid="{00000000-0005-0000-0000-0000EA3B0000}"/>
    <cellStyle name="Normal 5 4 7" xfId="14974" xr:uid="{00000000-0005-0000-0000-0000EB3B0000}"/>
    <cellStyle name="Normal 5 4 8" xfId="14975" xr:uid="{00000000-0005-0000-0000-0000EC3B0000}"/>
    <cellStyle name="Normal 5 5" xfId="14976" xr:uid="{00000000-0005-0000-0000-0000ED3B0000}"/>
    <cellStyle name="Normal 5 5 2" xfId="14977" xr:uid="{00000000-0005-0000-0000-0000EE3B0000}"/>
    <cellStyle name="Normal 5 5 2 2" xfId="14978" xr:uid="{00000000-0005-0000-0000-0000EF3B0000}"/>
    <cellStyle name="Normal 5 5 2 2 2" xfId="14979" xr:uid="{00000000-0005-0000-0000-0000F03B0000}"/>
    <cellStyle name="Normal 5 5 2 2 2 2" xfId="14980" xr:uid="{00000000-0005-0000-0000-0000F13B0000}"/>
    <cellStyle name="Normal 5 5 2 2 3" xfId="14981" xr:uid="{00000000-0005-0000-0000-0000F23B0000}"/>
    <cellStyle name="Normal 5 5 2 3" xfId="14982" xr:uid="{00000000-0005-0000-0000-0000F33B0000}"/>
    <cellStyle name="Normal 5 5 2 3 2" xfId="14983" xr:uid="{00000000-0005-0000-0000-0000F43B0000}"/>
    <cellStyle name="Normal 5 5 2 3 2 2" xfId="14984" xr:uid="{00000000-0005-0000-0000-0000F53B0000}"/>
    <cellStyle name="Normal 5 5 2 3 3" xfId="14985" xr:uid="{00000000-0005-0000-0000-0000F63B0000}"/>
    <cellStyle name="Normal 5 5 2 4" xfId="14986" xr:uid="{00000000-0005-0000-0000-0000F73B0000}"/>
    <cellStyle name="Normal 5 5 2 4 2" xfId="14987" xr:uid="{00000000-0005-0000-0000-0000F83B0000}"/>
    <cellStyle name="Normal 5 5 2 5" xfId="14988" xr:uid="{00000000-0005-0000-0000-0000F93B0000}"/>
    <cellStyle name="Normal 5 5 3" xfId="14989" xr:uid="{00000000-0005-0000-0000-0000FA3B0000}"/>
    <cellStyle name="Normal 5 5 3 2" xfId="14990" xr:uid="{00000000-0005-0000-0000-0000FB3B0000}"/>
    <cellStyle name="Normal 5 5 3 2 2" xfId="14991" xr:uid="{00000000-0005-0000-0000-0000FC3B0000}"/>
    <cellStyle name="Normal 5 5 3 3" xfId="14992" xr:uid="{00000000-0005-0000-0000-0000FD3B0000}"/>
    <cellStyle name="Normal 5 5 4" xfId="14993" xr:uid="{00000000-0005-0000-0000-0000FE3B0000}"/>
    <cellStyle name="Normal 5 5 4 2" xfId="14994" xr:uid="{00000000-0005-0000-0000-0000FF3B0000}"/>
    <cellStyle name="Normal 5 5 4 2 2" xfId="14995" xr:uid="{00000000-0005-0000-0000-0000003C0000}"/>
    <cellStyle name="Normal 5 5 4 3" xfId="14996" xr:uid="{00000000-0005-0000-0000-0000013C0000}"/>
    <cellStyle name="Normal 5 5 5" xfId="14997" xr:uid="{00000000-0005-0000-0000-0000023C0000}"/>
    <cellStyle name="Normal 5 5 5 2" xfId="14998" xr:uid="{00000000-0005-0000-0000-0000033C0000}"/>
    <cellStyle name="Normal 5 5 5 2 2" xfId="14999" xr:uid="{00000000-0005-0000-0000-0000043C0000}"/>
    <cellStyle name="Normal 5 5 5 3" xfId="15000" xr:uid="{00000000-0005-0000-0000-0000053C0000}"/>
    <cellStyle name="Normal 5 5 6" xfId="15001" xr:uid="{00000000-0005-0000-0000-0000063C0000}"/>
    <cellStyle name="Normal 5 5 6 2" xfId="15002" xr:uid="{00000000-0005-0000-0000-0000073C0000}"/>
    <cellStyle name="Normal 5 5 7" xfId="15003" xr:uid="{00000000-0005-0000-0000-0000083C0000}"/>
    <cellStyle name="Normal 5 6" xfId="15004" xr:uid="{00000000-0005-0000-0000-0000093C0000}"/>
    <cellStyle name="Normal 5 6 2" xfId="15005" xr:uid="{00000000-0005-0000-0000-00000A3C0000}"/>
    <cellStyle name="Normal 5 6 2 2" xfId="15006" xr:uid="{00000000-0005-0000-0000-00000B3C0000}"/>
    <cellStyle name="Normal 5 6 2 2 2" xfId="15007" xr:uid="{00000000-0005-0000-0000-00000C3C0000}"/>
    <cellStyle name="Normal 5 6 2 2 2 2" xfId="15008" xr:uid="{00000000-0005-0000-0000-00000D3C0000}"/>
    <cellStyle name="Normal 5 6 2 2 3" xfId="15009" xr:uid="{00000000-0005-0000-0000-00000E3C0000}"/>
    <cellStyle name="Normal 5 6 2 3" xfId="15010" xr:uid="{00000000-0005-0000-0000-00000F3C0000}"/>
    <cellStyle name="Normal 5 6 2 3 2" xfId="15011" xr:uid="{00000000-0005-0000-0000-0000103C0000}"/>
    <cellStyle name="Normal 5 6 2 3 2 2" xfId="15012" xr:uid="{00000000-0005-0000-0000-0000113C0000}"/>
    <cellStyle name="Normal 5 6 2 3 3" xfId="15013" xr:uid="{00000000-0005-0000-0000-0000123C0000}"/>
    <cellStyle name="Normal 5 6 2 4" xfId="15014" xr:uid="{00000000-0005-0000-0000-0000133C0000}"/>
    <cellStyle name="Normal 5 6 2 4 2" xfId="15015" xr:uid="{00000000-0005-0000-0000-0000143C0000}"/>
    <cellStyle name="Normal 5 6 2 5" xfId="15016" xr:uid="{00000000-0005-0000-0000-0000153C0000}"/>
    <cellStyle name="Normal 5 6 3" xfId="15017" xr:uid="{00000000-0005-0000-0000-0000163C0000}"/>
    <cellStyle name="Normal 5 6 3 2" xfId="15018" xr:uid="{00000000-0005-0000-0000-0000173C0000}"/>
    <cellStyle name="Normal 5 6 3 2 2" xfId="15019" xr:uid="{00000000-0005-0000-0000-0000183C0000}"/>
    <cellStyle name="Normal 5 6 3 3" xfId="15020" xr:uid="{00000000-0005-0000-0000-0000193C0000}"/>
    <cellStyle name="Normal 5 6 4" xfId="15021" xr:uid="{00000000-0005-0000-0000-00001A3C0000}"/>
    <cellStyle name="Normal 5 6 4 2" xfId="15022" xr:uid="{00000000-0005-0000-0000-00001B3C0000}"/>
    <cellStyle name="Normal 5 6 4 2 2" xfId="15023" xr:uid="{00000000-0005-0000-0000-00001C3C0000}"/>
    <cellStyle name="Normal 5 6 4 3" xfId="15024" xr:uid="{00000000-0005-0000-0000-00001D3C0000}"/>
    <cellStyle name="Normal 5 6 5" xfId="15025" xr:uid="{00000000-0005-0000-0000-00001E3C0000}"/>
    <cellStyle name="Normal 5 6 5 2" xfId="15026" xr:uid="{00000000-0005-0000-0000-00001F3C0000}"/>
    <cellStyle name="Normal 5 6 5 2 2" xfId="15027" xr:uid="{00000000-0005-0000-0000-0000203C0000}"/>
    <cellStyle name="Normal 5 6 5 3" xfId="15028" xr:uid="{00000000-0005-0000-0000-0000213C0000}"/>
    <cellStyle name="Normal 5 6 6" xfId="15029" xr:uid="{00000000-0005-0000-0000-0000223C0000}"/>
    <cellStyle name="Normal 5 6 6 2" xfId="15030" xr:uid="{00000000-0005-0000-0000-0000233C0000}"/>
    <cellStyle name="Normal 5 6 7" xfId="15031" xr:uid="{00000000-0005-0000-0000-0000243C0000}"/>
    <cellStyle name="Normal 5 7" xfId="15032" xr:uid="{00000000-0005-0000-0000-0000253C0000}"/>
    <cellStyle name="Normal 5 7 2" xfId="15033" xr:uid="{00000000-0005-0000-0000-0000263C0000}"/>
    <cellStyle name="Normal 5 7 2 2" xfId="15034" xr:uid="{00000000-0005-0000-0000-0000273C0000}"/>
    <cellStyle name="Normal 5 7 2 2 2" xfId="15035" xr:uid="{00000000-0005-0000-0000-0000283C0000}"/>
    <cellStyle name="Normal 5 7 2 2 2 2" xfId="15036" xr:uid="{00000000-0005-0000-0000-0000293C0000}"/>
    <cellStyle name="Normal 5 7 2 2 3" xfId="15037" xr:uid="{00000000-0005-0000-0000-00002A3C0000}"/>
    <cellStyle name="Normal 5 7 2 3" xfId="15038" xr:uid="{00000000-0005-0000-0000-00002B3C0000}"/>
    <cellStyle name="Normal 5 7 2 3 2" xfId="15039" xr:uid="{00000000-0005-0000-0000-00002C3C0000}"/>
    <cellStyle name="Normal 5 7 2 3 2 2" xfId="15040" xr:uid="{00000000-0005-0000-0000-00002D3C0000}"/>
    <cellStyle name="Normal 5 7 2 3 3" xfId="15041" xr:uid="{00000000-0005-0000-0000-00002E3C0000}"/>
    <cellStyle name="Normal 5 7 2 4" xfId="15042" xr:uid="{00000000-0005-0000-0000-00002F3C0000}"/>
    <cellStyle name="Normal 5 7 2 4 2" xfId="15043" xr:uid="{00000000-0005-0000-0000-0000303C0000}"/>
    <cellStyle name="Normal 5 7 2 5" xfId="15044" xr:uid="{00000000-0005-0000-0000-0000313C0000}"/>
    <cellStyle name="Normal 5 7 3" xfId="15045" xr:uid="{00000000-0005-0000-0000-0000323C0000}"/>
    <cellStyle name="Normal 5 7 3 2" xfId="15046" xr:uid="{00000000-0005-0000-0000-0000333C0000}"/>
    <cellStyle name="Normal 5 7 3 2 2" xfId="15047" xr:uid="{00000000-0005-0000-0000-0000343C0000}"/>
    <cellStyle name="Normal 5 7 3 3" xfId="15048" xr:uid="{00000000-0005-0000-0000-0000353C0000}"/>
    <cellStyle name="Normal 5 7 4" xfId="15049" xr:uid="{00000000-0005-0000-0000-0000363C0000}"/>
    <cellStyle name="Normal 5 7 4 2" xfId="15050" xr:uid="{00000000-0005-0000-0000-0000373C0000}"/>
    <cellStyle name="Normal 5 7 4 2 2" xfId="15051" xr:uid="{00000000-0005-0000-0000-0000383C0000}"/>
    <cellStyle name="Normal 5 7 4 3" xfId="15052" xr:uid="{00000000-0005-0000-0000-0000393C0000}"/>
    <cellStyle name="Normal 5 7 5" xfId="15053" xr:uid="{00000000-0005-0000-0000-00003A3C0000}"/>
    <cellStyle name="Normal 5 7 5 2" xfId="15054" xr:uid="{00000000-0005-0000-0000-00003B3C0000}"/>
    <cellStyle name="Normal 5 7 5 2 2" xfId="15055" xr:uid="{00000000-0005-0000-0000-00003C3C0000}"/>
    <cellStyle name="Normal 5 7 5 3" xfId="15056" xr:uid="{00000000-0005-0000-0000-00003D3C0000}"/>
    <cellStyle name="Normal 5 7 6" xfId="15057" xr:uid="{00000000-0005-0000-0000-00003E3C0000}"/>
    <cellStyle name="Normal 5 7 6 2" xfId="15058" xr:uid="{00000000-0005-0000-0000-00003F3C0000}"/>
    <cellStyle name="Normal 5 7 7" xfId="15059" xr:uid="{00000000-0005-0000-0000-0000403C0000}"/>
    <cellStyle name="Normal 5 8" xfId="15060" xr:uid="{00000000-0005-0000-0000-0000413C0000}"/>
    <cellStyle name="Normal 5 8 2" xfId="15061" xr:uid="{00000000-0005-0000-0000-0000423C0000}"/>
    <cellStyle name="Normal 5 8 2 2" xfId="15062" xr:uid="{00000000-0005-0000-0000-0000433C0000}"/>
    <cellStyle name="Normal 5 8 2 2 2" xfId="15063" xr:uid="{00000000-0005-0000-0000-0000443C0000}"/>
    <cellStyle name="Normal 5 8 2 3" xfId="15064" xr:uid="{00000000-0005-0000-0000-0000453C0000}"/>
    <cellStyle name="Normal 5 8 3" xfId="15065" xr:uid="{00000000-0005-0000-0000-0000463C0000}"/>
    <cellStyle name="Normal 5 8 3 2" xfId="15066" xr:uid="{00000000-0005-0000-0000-0000473C0000}"/>
    <cellStyle name="Normal 5 8 3 2 2" xfId="15067" xr:uid="{00000000-0005-0000-0000-0000483C0000}"/>
    <cellStyle name="Normal 5 8 3 3" xfId="15068" xr:uid="{00000000-0005-0000-0000-0000493C0000}"/>
    <cellStyle name="Normal 5 8 4" xfId="15069" xr:uid="{00000000-0005-0000-0000-00004A3C0000}"/>
    <cellStyle name="Normal 5 8 4 2" xfId="15070" xr:uid="{00000000-0005-0000-0000-00004B3C0000}"/>
    <cellStyle name="Normal 5 8 5" xfId="15071" xr:uid="{00000000-0005-0000-0000-00004C3C0000}"/>
    <cellStyle name="Normal 5 9" xfId="15072" xr:uid="{00000000-0005-0000-0000-00004D3C0000}"/>
    <cellStyle name="Normal 5 9 2" xfId="15073" xr:uid="{00000000-0005-0000-0000-00004E3C0000}"/>
    <cellStyle name="Normal 5 9 2 2" xfId="15074" xr:uid="{00000000-0005-0000-0000-00004F3C0000}"/>
    <cellStyle name="Normal 5 9 2 2 2" xfId="15075" xr:uid="{00000000-0005-0000-0000-0000503C0000}"/>
    <cellStyle name="Normal 5 9 2 3" xfId="15076" xr:uid="{00000000-0005-0000-0000-0000513C0000}"/>
    <cellStyle name="Normal 5 9 3" xfId="15077" xr:uid="{00000000-0005-0000-0000-0000523C0000}"/>
    <cellStyle name="Normal 5 9 3 2" xfId="15078" xr:uid="{00000000-0005-0000-0000-0000533C0000}"/>
    <cellStyle name="Normal 5 9 4" xfId="15079" xr:uid="{00000000-0005-0000-0000-0000543C0000}"/>
    <cellStyle name="Normal 6" xfId="15080" xr:uid="{00000000-0005-0000-0000-0000553C0000}"/>
    <cellStyle name="Normal 6 10" xfId="15081" xr:uid="{00000000-0005-0000-0000-0000563C0000}"/>
    <cellStyle name="Normal 6 10 2" xfId="15082" xr:uid="{00000000-0005-0000-0000-0000573C0000}"/>
    <cellStyle name="Normal 6 10 2 2" xfId="15083" xr:uid="{00000000-0005-0000-0000-0000583C0000}"/>
    <cellStyle name="Normal 6 10 3" xfId="15084" xr:uid="{00000000-0005-0000-0000-0000593C0000}"/>
    <cellStyle name="Normal 6 11" xfId="15085" xr:uid="{00000000-0005-0000-0000-00005A3C0000}"/>
    <cellStyle name="Normal 6 11 2" xfId="15086" xr:uid="{00000000-0005-0000-0000-00005B3C0000}"/>
    <cellStyle name="Normal 6 11 2 2" xfId="15087" xr:uid="{00000000-0005-0000-0000-00005C3C0000}"/>
    <cellStyle name="Normal 6 11 3" xfId="15088" xr:uid="{00000000-0005-0000-0000-00005D3C0000}"/>
    <cellStyle name="Normal 6 12" xfId="15089" xr:uid="{00000000-0005-0000-0000-00005E3C0000}"/>
    <cellStyle name="Normal 6 12 2" xfId="15090" xr:uid="{00000000-0005-0000-0000-00005F3C0000}"/>
    <cellStyle name="Normal 6 12 2 2" xfId="15091" xr:uid="{00000000-0005-0000-0000-0000603C0000}"/>
    <cellStyle name="Normal 6 12 3" xfId="15092" xr:uid="{00000000-0005-0000-0000-0000613C0000}"/>
    <cellStyle name="Normal 6 13" xfId="15093" xr:uid="{00000000-0005-0000-0000-0000623C0000}"/>
    <cellStyle name="Normal 6 13 2" xfId="15094" xr:uid="{00000000-0005-0000-0000-0000633C0000}"/>
    <cellStyle name="Normal 6 13 2 2" xfId="15095" xr:uid="{00000000-0005-0000-0000-0000643C0000}"/>
    <cellStyle name="Normal 6 13 3" xfId="15096" xr:uid="{00000000-0005-0000-0000-0000653C0000}"/>
    <cellStyle name="Normal 6 14" xfId="15097" xr:uid="{00000000-0005-0000-0000-0000663C0000}"/>
    <cellStyle name="Normal 6 14 2" xfId="15098" xr:uid="{00000000-0005-0000-0000-0000673C0000}"/>
    <cellStyle name="Normal 6 15" xfId="15099" xr:uid="{00000000-0005-0000-0000-0000683C0000}"/>
    <cellStyle name="Normal 6 15 2" xfId="15100" xr:uid="{00000000-0005-0000-0000-0000693C0000}"/>
    <cellStyle name="Normal 6 16" xfId="15101" xr:uid="{00000000-0005-0000-0000-00006A3C0000}"/>
    <cellStyle name="Normal 6 17" xfId="15102" xr:uid="{00000000-0005-0000-0000-00006B3C0000}"/>
    <cellStyle name="Normal 6 17 2" xfId="15103" xr:uid="{00000000-0005-0000-0000-00006C3C0000}"/>
    <cellStyle name="Normal 6 18" xfId="15104" xr:uid="{00000000-0005-0000-0000-00006D3C0000}"/>
    <cellStyle name="Normal 6 19" xfId="15105" xr:uid="{00000000-0005-0000-0000-00006E3C0000}"/>
    <cellStyle name="Normal 6 2" xfId="15106" xr:uid="{00000000-0005-0000-0000-00006F3C0000}"/>
    <cellStyle name="Normal 6 2 10" xfId="15107" xr:uid="{00000000-0005-0000-0000-0000703C0000}"/>
    <cellStyle name="Normal 6 2 11" xfId="15108" xr:uid="{00000000-0005-0000-0000-0000713C0000}"/>
    <cellStyle name="Normal 6 2 2" xfId="15109" xr:uid="{00000000-0005-0000-0000-0000723C0000}"/>
    <cellStyle name="Normal 6 2 2 2" xfId="15110" xr:uid="{00000000-0005-0000-0000-0000733C0000}"/>
    <cellStyle name="Normal 6 2 2 2 2" xfId="15111" xr:uid="{00000000-0005-0000-0000-0000743C0000}"/>
    <cellStyle name="Normal 6 2 2 2 2 2" xfId="15112" xr:uid="{00000000-0005-0000-0000-0000753C0000}"/>
    <cellStyle name="Normal 6 2 2 2 3" xfId="15113" xr:uid="{00000000-0005-0000-0000-0000763C0000}"/>
    <cellStyle name="Normal 6 2 2 2 4" xfId="15114" xr:uid="{00000000-0005-0000-0000-0000773C0000}"/>
    <cellStyle name="Normal 6 2 2 3" xfId="15115" xr:uid="{00000000-0005-0000-0000-0000783C0000}"/>
    <cellStyle name="Normal 6 2 2 3 2" xfId="15116" xr:uid="{00000000-0005-0000-0000-0000793C0000}"/>
    <cellStyle name="Normal 6 2 2 3 2 2" xfId="15117" xr:uid="{00000000-0005-0000-0000-00007A3C0000}"/>
    <cellStyle name="Normal 6 2 2 3 3" xfId="15118" xr:uid="{00000000-0005-0000-0000-00007B3C0000}"/>
    <cellStyle name="Normal 6 2 2 4" xfId="15119" xr:uid="{00000000-0005-0000-0000-00007C3C0000}"/>
    <cellStyle name="Normal 6 2 2 4 2" xfId="15120" xr:uid="{00000000-0005-0000-0000-00007D3C0000}"/>
    <cellStyle name="Normal 6 2 2 4 2 2" xfId="15121" xr:uid="{00000000-0005-0000-0000-00007E3C0000}"/>
    <cellStyle name="Normal 6 2 2 4 3" xfId="15122" xr:uid="{00000000-0005-0000-0000-00007F3C0000}"/>
    <cellStyle name="Normal 6 2 2 5" xfId="15123" xr:uid="{00000000-0005-0000-0000-0000803C0000}"/>
    <cellStyle name="Normal 6 2 2 5 2" xfId="15124" xr:uid="{00000000-0005-0000-0000-0000813C0000}"/>
    <cellStyle name="Normal 6 2 2 6" xfId="15125" xr:uid="{00000000-0005-0000-0000-0000823C0000}"/>
    <cellStyle name="Normal 6 2 2 6 2" xfId="15126" xr:uid="{00000000-0005-0000-0000-0000833C0000}"/>
    <cellStyle name="Normal 6 2 2 7" xfId="15127" xr:uid="{00000000-0005-0000-0000-0000843C0000}"/>
    <cellStyle name="Normal 6 2 3" xfId="15128" xr:uid="{00000000-0005-0000-0000-0000853C0000}"/>
    <cellStyle name="Normal 6 2 3 2" xfId="15129" xr:uid="{00000000-0005-0000-0000-0000863C0000}"/>
    <cellStyle name="Normal 6 2 3 2 2" xfId="15130" xr:uid="{00000000-0005-0000-0000-0000873C0000}"/>
    <cellStyle name="Normal 6 2 3 2 2 2" xfId="15131" xr:uid="{00000000-0005-0000-0000-0000883C0000}"/>
    <cellStyle name="Normal 6 2 3 2 3" xfId="15132" xr:uid="{00000000-0005-0000-0000-0000893C0000}"/>
    <cellStyle name="Normal 6 2 3 3" xfId="15133" xr:uid="{00000000-0005-0000-0000-00008A3C0000}"/>
    <cellStyle name="Normal 6 2 3 3 2" xfId="15134" xr:uid="{00000000-0005-0000-0000-00008B3C0000}"/>
    <cellStyle name="Normal 6 2 3 4" xfId="15135" xr:uid="{00000000-0005-0000-0000-00008C3C0000}"/>
    <cellStyle name="Normal 6 2 3 4 2" xfId="15136" xr:uid="{00000000-0005-0000-0000-00008D3C0000}"/>
    <cellStyle name="Normal 6 2 3 5" xfId="15137" xr:uid="{00000000-0005-0000-0000-00008E3C0000}"/>
    <cellStyle name="Normal 6 2 3 6" xfId="15138" xr:uid="{00000000-0005-0000-0000-00008F3C0000}"/>
    <cellStyle name="Normal 6 2 4" xfId="15139" xr:uid="{00000000-0005-0000-0000-0000903C0000}"/>
    <cellStyle name="Normal 6 2 4 2" xfId="15140" xr:uid="{00000000-0005-0000-0000-0000913C0000}"/>
    <cellStyle name="Normal 6 2 4 2 2" xfId="15141" xr:uid="{00000000-0005-0000-0000-0000923C0000}"/>
    <cellStyle name="Normal 6 2 4 3" xfId="15142" xr:uid="{00000000-0005-0000-0000-0000933C0000}"/>
    <cellStyle name="Normal 6 2 4 4" xfId="15143" xr:uid="{00000000-0005-0000-0000-0000943C0000}"/>
    <cellStyle name="Normal 6 2 5" xfId="15144" xr:uid="{00000000-0005-0000-0000-0000953C0000}"/>
    <cellStyle name="Normal 6 2 5 2" xfId="15145" xr:uid="{00000000-0005-0000-0000-0000963C0000}"/>
    <cellStyle name="Normal 6 2 5 2 2" xfId="15146" xr:uid="{00000000-0005-0000-0000-0000973C0000}"/>
    <cellStyle name="Normal 6 2 5 3" xfId="15147" xr:uid="{00000000-0005-0000-0000-0000983C0000}"/>
    <cellStyle name="Normal 6 2 5 4" xfId="15148" xr:uid="{00000000-0005-0000-0000-0000993C0000}"/>
    <cellStyle name="Normal 6 2 6" xfId="15149" xr:uid="{00000000-0005-0000-0000-00009A3C0000}"/>
    <cellStyle name="Normal 6 2 6 2" xfId="15150" xr:uid="{00000000-0005-0000-0000-00009B3C0000}"/>
    <cellStyle name="Normal 6 2 6 2 2" xfId="15151" xr:uid="{00000000-0005-0000-0000-00009C3C0000}"/>
    <cellStyle name="Normal 6 2 6 3" xfId="15152" xr:uid="{00000000-0005-0000-0000-00009D3C0000}"/>
    <cellStyle name="Normal 6 2 7" xfId="15153" xr:uid="{00000000-0005-0000-0000-00009E3C0000}"/>
    <cellStyle name="Normal 6 2 7 2" xfId="15154" xr:uid="{00000000-0005-0000-0000-00009F3C0000}"/>
    <cellStyle name="Normal 6 2 7 2 2" xfId="15155" xr:uid="{00000000-0005-0000-0000-0000A03C0000}"/>
    <cellStyle name="Normal 6 2 7 3" xfId="15156" xr:uid="{00000000-0005-0000-0000-0000A13C0000}"/>
    <cellStyle name="Normal 6 2 8" xfId="15157" xr:uid="{00000000-0005-0000-0000-0000A23C0000}"/>
    <cellStyle name="Normal 6 2 8 2" xfId="15158" xr:uid="{00000000-0005-0000-0000-0000A33C0000}"/>
    <cellStyle name="Normal 6 2 9" xfId="15159" xr:uid="{00000000-0005-0000-0000-0000A43C0000}"/>
    <cellStyle name="Normal 6 2 9 2" xfId="15160" xr:uid="{00000000-0005-0000-0000-0000A53C0000}"/>
    <cellStyle name="Normal 6 20" xfId="15161" xr:uid="{00000000-0005-0000-0000-0000A63C0000}"/>
    <cellStyle name="Normal 6 21" xfId="15162" xr:uid="{00000000-0005-0000-0000-0000A73C0000}"/>
    <cellStyle name="Normal 6 22" xfId="15163" xr:uid="{00000000-0005-0000-0000-0000A83C0000}"/>
    <cellStyle name="Normal 6 3" xfId="15164" xr:uid="{00000000-0005-0000-0000-0000A93C0000}"/>
    <cellStyle name="Normal 6 3 10" xfId="15165" xr:uid="{00000000-0005-0000-0000-0000AA3C0000}"/>
    <cellStyle name="Normal 6 3 11" xfId="15166" xr:uid="{00000000-0005-0000-0000-0000AB3C0000}"/>
    <cellStyle name="Normal 6 3 12" xfId="15167" xr:uid="{00000000-0005-0000-0000-0000AC3C0000}"/>
    <cellStyle name="Normal 6 3 13" xfId="15168" xr:uid="{00000000-0005-0000-0000-0000AD3C0000}"/>
    <cellStyle name="Normal 6 3 14" xfId="15169" xr:uid="{00000000-0005-0000-0000-0000AE3C0000}"/>
    <cellStyle name="Normal 6 3 15" xfId="15170" xr:uid="{00000000-0005-0000-0000-0000AF3C0000}"/>
    <cellStyle name="Normal 6 3 16" xfId="15171" xr:uid="{00000000-0005-0000-0000-0000B03C0000}"/>
    <cellStyle name="Normal 6 3 2" xfId="15172" xr:uid="{00000000-0005-0000-0000-0000B13C0000}"/>
    <cellStyle name="Normal 6 3 2 2" xfId="15173" xr:uid="{00000000-0005-0000-0000-0000B23C0000}"/>
    <cellStyle name="Normal 6 3 2 2 2" xfId="15174" xr:uid="{00000000-0005-0000-0000-0000B33C0000}"/>
    <cellStyle name="Normal 6 3 2 2 2 2" xfId="15175" xr:uid="{00000000-0005-0000-0000-0000B43C0000}"/>
    <cellStyle name="Normal 6 3 2 2 3" xfId="15176" xr:uid="{00000000-0005-0000-0000-0000B53C0000}"/>
    <cellStyle name="Normal 6 3 2 3" xfId="15177" xr:uid="{00000000-0005-0000-0000-0000B63C0000}"/>
    <cellStyle name="Normal 6 3 2 3 2" xfId="15178" xr:uid="{00000000-0005-0000-0000-0000B73C0000}"/>
    <cellStyle name="Normal 6 3 2 3 2 2" xfId="15179" xr:uid="{00000000-0005-0000-0000-0000B83C0000}"/>
    <cellStyle name="Normal 6 3 2 3 3" xfId="15180" xr:uid="{00000000-0005-0000-0000-0000B93C0000}"/>
    <cellStyle name="Normal 6 3 2 4" xfId="15181" xr:uid="{00000000-0005-0000-0000-0000BA3C0000}"/>
    <cellStyle name="Normal 6 3 2 4 2" xfId="15182" xr:uid="{00000000-0005-0000-0000-0000BB3C0000}"/>
    <cellStyle name="Normal 6 3 2 5" xfId="15183" xr:uid="{00000000-0005-0000-0000-0000BC3C0000}"/>
    <cellStyle name="Normal 6 3 2 5 2" xfId="15184" xr:uid="{00000000-0005-0000-0000-0000BD3C0000}"/>
    <cellStyle name="Normal 6 3 2 6" xfId="15185" xr:uid="{00000000-0005-0000-0000-0000BE3C0000}"/>
    <cellStyle name="Normal 6 3 2 7" xfId="15186" xr:uid="{00000000-0005-0000-0000-0000BF3C0000}"/>
    <cellStyle name="Normal 6 3 3" xfId="15187" xr:uid="{00000000-0005-0000-0000-0000C03C0000}"/>
    <cellStyle name="Normal 6 3 3 2" xfId="15188" xr:uid="{00000000-0005-0000-0000-0000C13C0000}"/>
    <cellStyle name="Normal 6 3 3 2 2" xfId="15189" xr:uid="{00000000-0005-0000-0000-0000C23C0000}"/>
    <cellStyle name="Normal 6 3 3 3" xfId="15190" xr:uid="{00000000-0005-0000-0000-0000C33C0000}"/>
    <cellStyle name="Normal 6 3 4" xfId="15191" xr:uid="{00000000-0005-0000-0000-0000C43C0000}"/>
    <cellStyle name="Normal 6 3 4 2" xfId="15192" xr:uid="{00000000-0005-0000-0000-0000C53C0000}"/>
    <cellStyle name="Normal 6 3 4 2 2" xfId="15193" xr:uid="{00000000-0005-0000-0000-0000C63C0000}"/>
    <cellStyle name="Normal 6 3 4 3" xfId="15194" xr:uid="{00000000-0005-0000-0000-0000C73C0000}"/>
    <cellStyle name="Normal 6 3 5" xfId="15195" xr:uid="{00000000-0005-0000-0000-0000C83C0000}"/>
    <cellStyle name="Normal 6 3 5 2" xfId="15196" xr:uid="{00000000-0005-0000-0000-0000C93C0000}"/>
    <cellStyle name="Normal 6 3 5 2 2" xfId="15197" xr:uid="{00000000-0005-0000-0000-0000CA3C0000}"/>
    <cellStyle name="Normal 6 3 5 3" xfId="15198" xr:uid="{00000000-0005-0000-0000-0000CB3C0000}"/>
    <cellStyle name="Normal 6 3 6" xfId="15199" xr:uid="{00000000-0005-0000-0000-0000CC3C0000}"/>
    <cellStyle name="Normal 6 3 6 2" xfId="15200" xr:uid="{00000000-0005-0000-0000-0000CD3C0000}"/>
    <cellStyle name="Normal 6 3 6 2 2" xfId="15201" xr:uid="{00000000-0005-0000-0000-0000CE3C0000}"/>
    <cellStyle name="Normal 6 3 6 3" xfId="15202" xr:uid="{00000000-0005-0000-0000-0000CF3C0000}"/>
    <cellStyle name="Normal 6 3 7" xfId="15203" xr:uid="{00000000-0005-0000-0000-0000D03C0000}"/>
    <cellStyle name="Normal 6 3 7 2" xfId="15204" xr:uid="{00000000-0005-0000-0000-0000D13C0000}"/>
    <cellStyle name="Normal 6 3 7 2 2" xfId="15205" xr:uid="{00000000-0005-0000-0000-0000D23C0000}"/>
    <cellStyle name="Normal 6 3 7 3" xfId="15206" xr:uid="{00000000-0005-0000-0000-0000D33C0000}"/>
    <cellStyle name="Normal 6 3 8" xfId="15207" xr:uid="{00000000-0005-0000-0000-0000D43C0000}"/>
    <cellStyle name="Normal 6 3 8 2" xfId="15208" xr:uid="{00000000-0005-0000-0000-0000D53C0000}"/>
    <cellStyle name="Normal 6 3 9" xfId="15209" xr:uid="{00000000-0005-0000-0000-0000D63C0000}"/>
    <cellStyle name="Normal 6 3 9 2" xfId="15210" xr:uid="{00000000-0005-0000-0000-0000D73C0000}"/>
    <cellStyle name="Normal 6 4" xfId="15211" xr:uid="{00000000-0005-0000-0000-0000D83C0000}"/>
    <cellStyle name="Normal 6 4 10" xfId="15212" xr:uid="{00000000-0005-0000-0000-0000D93C0000}"/>
    <cellStyle name="Normal 6 4 11" xfId="15213" xr:uid="{00000000-0005-0000-0000-0000DA3C0000}"/>
    <cellStyle name="Normal 6 4 12" xfId="15214" xr:uid="{00000000-0005-0000-0000-0000DB3C0000}"/>
    <cellStyle name="Normal 6 4 13" xfId="15215" xr:uid="{00000000-0005-0000-0000-0000DC3C0000}"/>
    <cellStyle name="Normal 6 4 14" xfId="15216" xr:uid="{00000000-0005-0000-0000-0000DD3C0000}"/>
    <cellStyle name="Normal 6 4 15" xfId="15217" xr:uid="{00000000-0005-0000-0000-0000DE3C0000}"/>
    <cellStyle name="Normal 6 4 2" xfId="15218" xr:uid="{00000000-0005-0000-0000-0000DF3C0000}"/>
    <cellStyle name="Normal 6 4 2 2" xfId="15219" xr:uid="{00000000-0005-0000-0000-0000E03C0000}"/>
    <cellStyle name="Normal 6 4 2 2 2" xfId="15220" xr:uid="{00000000-0005-0000-0000-0000E13C0000}"/>
    <cellStyle name="Normal 6 4 2 2 2 2" xfId="15221" xr:uid="{00000000-0005-0000-0000-0000E23C0000}"/>
    <cellStyle name="Normal 6 4 2 2 3" xfId="15222" xr:uid="{00000000-0005-0000-0000-0000E33C0000}"/>
    <cellStyle name="Normal 6 4 2 3" xfId="15223" xr:uid="{00000000-0005-0000-0000-0000E43C0000}"/>
    <cellStyle name="Normal 6 4 2 3 2" xfId="15224" xr:uid="{00000000-0005-0000-0000-0000E53C0000}"/>
    <cellStyle name="Normal 6 4 2 3 2 2" xfId="15225" xr:uid="{00000000-0005-0000-0000-0000E63C0000}"/>
    <cellStyle name="Normal 6 4 2 3 3" xfId="15226" xr:uid="{00000000-0005-0000-0000-0000E73C0000}"/>
    <cellStyle name="Normal 6 4 2 4" xfId="15227" xr:uid="{00000000-0005-0000-0000-0000E83C0000}"/>
    <cellStyle name="Normal 6 4 2 4 2" xfId="15228" xr:uid="{00000000-0005-0000-0000-0000E93C0000}"/>
    <cellStyle name="Normal 6 4 2 5" xfId="15229" xr:uid="{00000000-0005-0000-0000-0000EA3C0000}"/>
    <cellStyle name="Normal 6 4 3" xfId="15230" xr:uid="{00000000-0005-0000-0000-0000EB3C0000}"/>
    <cellStyle name="Normal 6 4 3 2" xfId="15231" xr:uid="{00000000-0005-0000-0000-0000EC3C0000}"/>
    <cellStyle name="Normal 6 4 3 2 2" xfId="15232" xr:uid="{00000000-0005-0000-0000-0000ED3C0000}"/>
    <cellStyle name="Normal 6 4 3 3" xfId="15233" xr:uid="{00000000-0005-0000-0000-0000EE3C0000}"/>
    <cellStyle name="Normal 6 4 4" xfId="15234" xr:uid="{00000000-0005-0000-0000-0000EF3C0000}"/>
    <cellStyle name="Normal 6 4 4 2" xfId="15235" xr:uid="{00000000-0005-0000-0000-0000F03C0000}"/>
    <cellStyle name="Normal 6 4 4 2 2" xfId="15236" xr:uid="{00000000-0005-0000-0000-0000F13C0000}"/>
    <cellStyle name="Normal 6 4 4 3" xfId="15237" xr:uid="{00000000-0005-0000-0000-0000F23C0000}"/>
    <cellStyle name="Normal 6 4 5" xfId="15238" xr:uid="{00000000-0005-0000-0000-0000F33C0000}"/>
    <cellStyle name="Normal 6 4 5 2" xfId="15239" xr:uid="{00000000-0005-0000-0000-0000F43C0000}"/>
    <cellStyle name="Normal 6 4 5 2 2" xfId="15240" xr:uid="{00000000-0005-0000-0000-0000F53C0000}"/>
    <cellStyle name="Normal 6 4 5 3" xfId="15241" xr:uid="{00000000-0005-0000-0000-0000F63C0000}"/>
    <cellStyle name="Normal 6 4 6" xfId="15242" xr:uid="{00000000-0005-0000-0000-0000F73C0000}"/>
    <cellStyle name="Normal 6 4 6 2" xfId="15243" xr:uid="{00000000-0005-0000-0000-0000F83C0000}"/>
    <cellStyle name="Normal 6 4 6 2 2" xfId="15244" xr:uid="{00000000-0005-0000-0000-0000F93C0000}"/>
    <cellStyle name="Normal 6 4 6 3" xfId="15245" xr:uid="{00000000-0005-0000-0000-0000FA3C0000}"/>
    <cellStyle name="Normal 6 4 7" xfId="15246" xr:uid="{00000000-0005-0000-0000-0000FB3C0000}"/>
    <cellStyle name="Normal 6 4 7 2" xfId="15247" xr:uid="{00000000-0005-0000-0000-0000FC3C0000}"/>
    <cellStyle name="Normal 6 4 8" xfId="15248" xr:uid="{00000000-0005-0000-0000-0000FD3C0000}"/>
    <cellStyle name="Normal 6 4 8 2" xfId="15249" xr:uid="{00000000-0005-0000-0000-0000FE3C0000}"/>
    <cellStyle name="Normal 6 4 9" xfId="15250" xr:uid="{00000000-0005-0000-0000-0000FF3C0000}"/>
    <cellStyle name="Normal 6 5" xfId="15251" xr:uid="{00000000-0005-0000-0000-0000003D0000}"/>
    <cellStyle name="Normal 6 5 10" xfId="15252" xr:uid="{00000000-0005-0000-0000-0000013D0000}"/>
    <cellStyle name="Normal 6 5 2" xfId="15253" xr:uid="{00000000-0005-0000-0000-0000023D0000}"/>
    <cellStyle name="Normal 6 5 2 2" xfId="15254" xr:uid="{00000000-0005-0000-0000-0000033D0000}"/>
    <cellStyle name="Normal 6 5 2 2 2" xfId="15255" xr:uid="{00000000-0005-0000-0000-0000043D0000}"/>
    <cellStyle name="Normal 6 5 2 2 2 2" xfId="15256" xr:uid="{00000000-0005-0000-0000-0000053D0000}"/>
    <cellStyle name="Normal 6 5 2 2 3" xfId="15257" xr:uid="{00000000-0005-0000-0000-0000063D0000}"/>
    <cellStyle name="Normal 6 5 2 3" xfId="15258" xr:uid="{00000000-0005-0000-0000-0000073D0000}"/>
    <cellStyle name="Normal 6 5 2 3 2" xfId="15259" xr:uid="{00000000-0005-0000-0000-0000083D0000}"/>
    <cellStyle name="Normal 6 5 2 3 2 2" xfId="15260" xr:uid="{00000000-0005-0000-0000-0000093D0000}"/>
    <cellStyle name="Normal 6 5 2 3 3" xfId="15261" xr:uid="{00000000-0005-0000-0000-00000A3D0000}"/>
    <cellStyle name="Normal 6 5 2 4" xfId="15262" xr:uid="{00000000-0005-0000-0000-00000B3D0000}"/>
    <cellStyle name="Normal 6 5 2 4 2" xfId="15263" xr:uid="{00000000-0005-0000-0000-00000C3D0000}"/>
    <cellStyle name="Normal 6 5 2 5" xfId="15264" xr:uid="{00000000-0005-0000-0000-00000D3D0000}"/>
    <cellStyle name="Normal 6 5 3" xfId="15265" xr:uid="{00000000-0005-0000-0000-00000E3D0000}"/>
    <cellStyle name="Normal 6 5 3 2" xfId="15266" xr:uid="{00000000-0005-0000-0000-00000F3D0000}"/>
    <cellStyle name="Normal 6 5 3 2 2" xfId="15267" xr:uid="{00000000-0005-0000-0000-0000103D0000}"/>
    <cellStyle name="Normal 6 5 3 3" xfId="15268" xr:uid="{00000000-0005-0000-0000-0000113D0000}"/>
    <cellStyle name="Normal 6 5 4" xfId="15269" xr:uid="{00000000-0005-0000-0000-0000123D0000}"/>
    <cellStyle name="Normal 6 5 4 2" xfId="15270" xr:uid="{00000000-0005-0000-0000-0000133D0000}"/>
    <cellStyle name="Normal 6 5 4 2 2" xfId="15271" xr:uid="{00000000-0005-0000-0000-0000143D0000}"/>
    <cellStyle name="Normal 6 5 4 3" xfId="15272" xr:uid="{00000000-0005-0000-0000-0000153D0000}"/>
    <cellStyle name="Normal 6 5 5" xfId="15273" xr:uid="{00000000-0005-0000-0000-0000163D0000}"/>
    <cellStyle name="Normal 6 5 5 2" xfId="15274" xr:uid="{00000000-0005-0000-0000-0000173D0000}"/>
    <cellStyle name="Normal 6 5 5 2 2" xfId="15275" xr:uid="{00000000-0005-0000-0000-0000183D0000}"/>
    <cellStyle name="Normal 6 5 5 3" xfId="15276" xr:uid="{00000000-0005-0000-0000-0000193D0000}"/>
    <cellStyle name="Normal 6 5 6" xfId="15277" xr:uid="{00000000-0005-0000-0000-00001A3D0000}"/>
    <cellStyle name="Normal 6 5 6 2" xfId="15278" xr:uid="{00000000-0005-0000-0000-00001B3D0000}"/>
    <cellStyle name="Normal 6 5 7" xfId="15279" xr:uid="{00000000-0005-0000-0000-00001C3D0000}"/>
    <cellStyle name="Normal 6 5 7 2" xfId="15280" xr:uid="{00000000-0005-0000-0000-00001D3D0000}"/>
    <cellStyle name="Normal 6 5 8" xfId="15281" xr:uid="{00000000-0005-0000-0000-00001E3D0000}"/>
    <cellStyle name="Normal 6 5 9" xfId="15282" xr:uid="{00000000-0005-0000-0000-00001F3D0000}"/>
    <cellStyle name="Normal 6 6" xfId="15283" xr:uid="{00000000-0005-0000-0000-0000203D0000}"/>
    <cellStyle name="Normal 6 6 2" xfId="15284" xr:uid="{00000000-0005-0000-0000-0000213D0000}"/>
    <cellStyle name="Normal 6 6 2 2" xfId="15285" xr:uid="{00000000-0005-0000-0000-0000223D0000}"/>
    <cellStyle name="Normal 6 6 2 2 2" xfId="15286" xr:uid="{00000000-0005-0000-0000-0000233D0000}"/>
    <cellStyle name="Normal 6 6 2 2 2 2" xfId="15287" xr:uid="{00000000-0005-0000-0000-0000243D0000}"/>
    <cellStyle name="Normal 6 6 2 2 3" xfId="15288" xr:uid="{00000000-0005-0000-0000-0000253D0000}"/>
    <cellStyle name="Normal 6 6 2 3" xfId="15289" xr:uid="{00000000-0005-0000-0000-0000263D0000}"/>
    <cellStyle name="Normal 6 6 2 3 2" xfId="15290" xr:uid="{00000000-0005-0000-0000-0000273D0000}"/>
    <cellStyle name="Normal 6 6 2 3 2 2" xfId="15291" xr:uid="{00000000-0005-0000-0000-0000283D0000}"/>
    <cellStyle name="Normal 6 6 2 3 3" xfId="15292" xr:uid="{00000000-0005-0000-0000-0000293D0000}"/>
    <cellStyle name="Normal 6 6 2 4" xfId="15293" xr:uid="{00000000-0005-0000-0000-00002A3D0000}"/>
    <cellStyle name="Normal 6 6 2 4 2" xfId="15294" xr:uid="{00000000-0005-0000-0000-00002B3D0000}"/>
    <cellStyle name="Normal 6 6 2 5" xfId="15295" xr:uid="{00000000-0005-0000-0000-00002C3D0000}"/>
    <cellStyle name="Normal 6 6 3" xfId="15296" xr:uid="{00000000-0005-0000-0000-00002D3D0000}"/>
    <cellStyle name="Normal 6 6 3 2" xfId="15297" xr:uid="{00000000-0005-0000-0000-00002E3D0000}"/>
    <cellStyle name="Normal 6 6 3 2 2" xfId="15298" xr:uid="{00000000-0005-0000-0000-00002F3D0000}"/>
    <cellStyle name="Normal 6 6 3 3" xfId="15299" xr:uid="{00000000-0005-0000-0000-0000303D0000}"/>
    <cellStyle name="Normal 6 6 4" xfId="15300" xr:uid="{00000000-0005-0000-0000-0000313D0000}"/>
    <cellStyle name="Normal 6 6 4 2" xfId="15301" xr:uid="{00000000-0005-0000-0000-0000323D0000}"/>
    <cellStyle name="Normal 6 6 4 2 2" xfId="15302" xr:uid="{00000000-0005-0000-0000-0000333D0000}"/>
    <cellStyle name="Normal 6 6 4 3" xfId="15303" xr:uid="{00000000-0005-0000-0000-0000343D0000}"/>
    <cellStyle name="Normal 6 6 5" xfId="15304" xr:uid="{00000000-0005-0000-0000-0000353D0000}"/>
    <cellStyle name="Normal 6 6 5 2" xfId="15305" xr:uid="{00000000-0005-0000-0000-0000363D0000}"/>
    <cellStyle name="Normal 6 6 5 2 2" xfId="15306" xr:uid="{00000000-0005-0000-0000-0000373D0000}"/>
    <cellStyle name="Normal 6 6 5 3" xfId="15307" xr:uid="{00000000-0005-0000-0000-0000383D0000}"/>
    <cellStyle name="Normal 6 6 6" xfId="15308" xr:uid="{00000000-0005-0000-0000-0000393D0000}"/>
    <cellStyle name="Normal 6 6 6 2" xfId="15309" xr:uid="{00000000-0005-0000-0000-00003A3D0000}"/>
    <cellStyle name="Normal 6 6 7" xfId="15310" xr:uid="{00000000-0005-0000-0000-00003B3D0000}"/>
    <cellStyle name="Normal 6 7" xfId="15311" xr:uid="{00000000-0005-0000-0000-00003C3D0000}"/>
    <cellStyle name="Normal 6 7 2" xfId="15312" xr:uid="{00000000-0005-0000-0000-00003D3D0000}"/>
    <cellStyle name="Normal 6 7 2 2" xfId="15313" xr:uid="{00000000-0005-0000-0000-00003E3D0000}"/>
    <cellStyle name="Normal 6 7 2 2 2" xfId="15314" xr:uid="{00000000-0005-0000-0000-00003F3D0000}"/>
    <cellStyle name="Normal 6 7 2 2 2 2" xfId="15315" xr:uid="{00000000-0005-0000-0000-0000403D0000}"/>
    <cellStyle name="Normal 6 7 2 2 3" xfId="15316" xr:uid="{00000000-0005-0000-0000-0000413D0000}"/>
    <cellStyle name="Normal 6 7 2 3" xfId="15317" xr:uid="{00000000-0005-0000-0000-0000423D0000}"/>
    <cellStyle name="Normal 6 7 2 3 2" xfId="15318" xr:uid="{00000000-0005-0000-0000-0000433D0000}"/>
    <cellStyle name="Normal 6 7 2 3 2 2" xfId="15319" xr:uid="{00000000-0005-0000-0000-0000443D0000}"/>
    <cellStyle name="Normal 6 7 2 3 3" xfId="15320" xr:uid="{00000000-0005-0000-0000-0000453D0000}"/>
    <cellStyle name="Normal 6 7 2 4" xfId="15321" xr:uid="{00000000-0005-0000-0000-0000463D0000}"/>
    <cellStyle name="Normal 6 7 2 4 2" xfId="15322" xr:uid="{00000000-0005-0000-0000-0000473D0000}"/>
    <cellStyle name="Normal 6 7 2 5" xfId="15323" xr:uid="{00000000-0005-0000-0000-0000483D0000}"/>
    <cellStyle name="Normal 6 7 3" xfId="15324" xr:uid="{00000000-0005-0000-0000-0000493D0000}"/>
    <cellStyle name="Normal 6 7 3 2" xfId="15325" xr:uid="{00000000-0005-0000-0000-00004A3D0000}"/>
    <cellStyle name="Normal 6 7 3 2 2" xfId="15326" xr:uid="{00000000-0005-0000-0000-00004B3D0000}"/>
    <cellStyle name="Normal 6 7 3 3" xfId="15327" xr:uid="{00000000-0005-0000-0000-00004C3D0000}"/>
    <cellStyle name="Normal 6 7 4" xfId="15328" xr:uid="{00000000-0005-0000-0000-00004D3D0000}"/>
    <cellStyle name="Normal 6 7 4 2" xfId="15329" xr:uid="{00000000-0005-0000-0000-00004E3D0000}"/>
    <cellStyle name="Normal 6 7 4 2 2" xfId="15330" xr:uid="{00000000-0005-0000-0000-00004F3D0000}"/>
    <cellStyle name="Normal 6 7 4 3" xfId="15331" xr:uid="{00000000-0005-0000-0000-0000503D0000}"/>
    <cellStyle name="Normal 6 7 5" xfId="15332" xr:uid="{00000000-0005-0000-0000-0000513D0000}"/>
    <cellStyle name="Normal 6 7 5 2" xfId="15333" xr:uid="{00000000-0005-0000-0000-0000523D0000}"/>
    <cellStyle name="Normal 6 7 5 2 2" xfId="15334" xr:uid="{00000000-0005-0000-0000-0000533D0000}"/>
    <cellStyle name="Normal 6 7 5 3" xfId="15335" xr:uid="{00000000-0005-0000-0000-0000543D0000}"/>
    <cellStyle name="Normal 6 7 6" xfId="15336" xr:uid="{00000000-0005-0000-0000-0000553D0000}"/>
    <cellStyle name="Normal 6 7 6 2" xfId="15337" xr:uid="{00000000-0005-0000-0000-0000563D0000}"/>
    <cellStyle name="Normal 6 7 7" xfId="15338" xr:uid="{00000000-0005-0000-0000-0000573D0000}"/>
    <cellStyle name="Normal 6 8" xfId="15339" xr:uid="{00000000-0005-0000-0000-0000583D0000}"/>
    <cellStyle name="Normal 6 8 2" xfId="15340" xr:uid="{00000000-0005-0000-0000-0000593D0000}"/>
    <cellStyle name="Normal 6 8 2 2" xfId="15341" xr:uid="{00000000-0005-0000-0000-00005A3D0000}"/>
    <cellStyle name="Normal 6 8 2 2 2" xfId="15342" xr:uid="{00000000-0005-0000-0000-00005B3D0000}"/>
    <cellStyle name="Normal 6 8 2 3" xfId="15343" xr:uid="{00000000-0005-0000-0000-00005C3D0000}"/>
    <cellStyle name="Normal 6 8 3" xfId="15344" xr:uid="{00000000-0005-0000-0000-00005D3D0000}"/>
    <cellStyle name="Normal 6 8 3 2" xfId="15345" xr:uid="{00000000-0005-0000-0000-00005E3D0000}"/>
    <cellStyle name="Normal 6 8 3 2 2" xfId="15346" xr:uid="{00000000-0005-0000-0000-00005F3D0000}"/>
    <cellStyle name="Normal 6 8 3 3" xfId="15347" xr:uid="{00000000-0005-0000-0000-0000603D0000}"/>
    <cellStyle name="Normal 6 8 4" xfId="15348" xr:uid="{00000000-0005-0000-0000-0000613D0000}"/>
    <cellStyle name="Normal 6 8 4 2" xfId="15349" xr:uid="{00000000-0005-0000-0000-0000623D0000}"/>
    <cellStyle name="Normal 6 8 5" xfId="15350" xr:uid="{00000000-0005-0000-0000-0000633D0000}"/>
    <cellStyle name="Normal 6 9" xfId="15351" xr:uid="{00000000-0005-0000-0000-0000643D0000}"/>
    <cellStyle name="Normal 6 9 2" xfId="15352" xr:uid="{00000000-0005-0000-0000-0000653D0000}"/>
    <cellStyle name="Normal 6 9 2 2" xfId="15353" xr:uid="{00000000-0005-0000-0000-0000663D0000}"/>
    <cellStyle name="Normal 6 9 2 2 2" xfId="15354" xr:uid="{00000000-0005-0000-0000-0000673D0000}"/>
    <cellStyle name="Normal 6 9 2 3" xfId="15355" xr:uid="{00000000-0005-0000-0000-0000683D0000}"/>
    <cellStyle name="Normal 6 9 3" xfId="15356" xr:uid="{00000000-0005-0000-0000-0000693D0000}"/>
    <cellStyle name="Normal 6 9 3 2" xfId="15357" xr:uid="{00000000-0005-0000-0000-00006A3D0000}"/>
    <cellStyle name="Normal 6 9 4" xfId="15358" xr:uid="{00000000-0005-0000-0000-00006B3D0000}"/>
    <cellStyle name="Normal 7" xfId="15359" xr:uid="{00000000-0005-0000-0000-00006C3D0000}"/>
    <cellStyle name="Normal 7 10" xfId="15360" xr:uid="{00000000-0005-0000-0000-00006D3D0000}"/>
    <cellStyle name="Normal 7 10 2" xfId="15361" xr:uid="{00000000-0005-0000-0000-00006E3D0000}"/>
    <cellStyle name="Normal 7 11" xfId="18387" xr:uid="{00000000-0005-0000-0000-00006F3D0000}"/>
    <cellStyle name="Normal 7 2" xfId="15362" xr:uid="{00000000-0005-0000-0000-0000703D0000}"/>
    <cellStyle name="Normal 7 2 2" xfId="15363" xr:uid="{00000000-0005-0000-0000-0000713D0000}"/>
    <cellStyle name="Normal 7 2 2 2" xfId="15364" xr:uid="{00000000-0005-0000-0000-0000723D0000}"/>
    <cellStyle name="Normal 7 2 2 2 2" xfId="15365" xr:uid="{00000000-0005-0000-0000-0000733D0000}"/>
    <cellStyle name="Normal 7 2 2 3" xfId="15366" xr:uid="{00000000-0005-0000-0000-0000743D0000}"/>
    <cellStyle name="Normal 7 2 2 3 2" xfId="15367" xr:uid="{00000000-0005-0000-0000-0000753D0000}"/>
    <cellStyle name="Normal 7 2 2 4" xfId="15368" xr:uid="{00000000-0005-0000-0000-0000763D0000}"/>
    <cellStyle name="Normal 7 2 2 4 2" xfId="15369" xr:uid="{00000000-0005-0000-0000-0000773D0000}"/>
    <cellStyle name="Normal 7 2 2 5" xfId="15370" xr:uid="{00000000-0005-0000-0000-0000783D0000}"/>
    <cellStyle name="Normal 7 2 3" xfId="15371" xr:uid="{00000000-0005-0000-0000-0000793D0000}"/>
    <cellStyle name="Normal 7 2 3 2" xfId="15372" xr:uid="{00000000-0005-0000-0000-00007A3D0000}"/>
    <cellStyle name="Normal 7 2 3 2 2" xfId="15373" xr:uid="{00000000-0005-0000-0000-00007B3D0000}"/>
    <cellStyle name="Normal 7 2 3 2 2 2" xfId="15374" xr:uid="{00000000-0005-0000-0000-00007C3D0000}"/>
    <cellStyle name="Normal 7 2 3 2 3" xfId="15375" xr:uid="{00000000-0005-0000-0000-00007D3D0000}"/>
    <cellStyle name="Normal 7 2 3 3" xfId="15376" xr:uid="{00000000-0005-0000-0000-00007E3D0000}"/>
    <cellStyle name="Normal 7 2 3 3 2" xfId="15377" xr:uid="{00000000-0005-0000-0000-00007F3D0000}"/>
    <cellStyle name="Normal 7 2 3 4" xfId="15378" xr:uid="{00000000-0005-0000-0000-0000803D0000}"/>
    <cellStyle name="Normal 7 2 3 5" xfId="15379" xr:uid="{00000000-0005-0000-0000-0000813D0000}"/>
    <cellStyle name="Normal 7 2 4" xfId="15380" xr:uid="{00000000-0005-0000-0000-0000823D0000}"/>
    <cellStyle name="Normal 7 2 5" xfId="15381" xr:uid="{00000000-0005-0000-0000-0000833D0000}"/>
    <cellStyle name="Normal 7 2 5 2" xfId="15382" xr:uid="{00000000-0005-0000-0000-0000843D0000}"/>
    <cellStyle name="Normal 7 2 6" xfId="15383" xr:uid="{00000000-0005-0000-0000-0000853D0000}"/>
    <cellStyle name="Normal 7 2 6 2" xfId="15384" xr:uid="{00000000-0005-0000-0000-0000863D0000}"/>
    <cellStyle name="Normal 7 2 7" xfId="15385" xr:uid="{00000000-0005-0000-0000-0000873D0000}"/>
    <cellStyle name="Normal 7 2 8" xfId="15386" xr:uid="{00000000-0005-0000-0000-0000883D0000}"/>
    <cellStyle name="Normal 7 3" xfId="15387" xr:uid="{00000000-0005-0000-0000-0000893D0000}"/>
    <cellStyle name="Normal 7 3 10" xfId="15388" xr:uid="{00000000-0005-0000-0000-00008A3D0000}"/>
    <cellStyle name="Normal 7 3 2" xfId="15389" xr:uid="{00000000-0005-0000-0000-00008B3D0000}"/>
    <cellStyle name="Normal 7 3 2 2" xfId="15390" xr:uid="{00000000-0005-0000-0000-00008C3D0000}"/>
    <cellStyle name="Normal 7 3 2 2 2" xfId="15391" xr:uid="{00000000-0005-0000-0000-00008D3D0000}"/>
    <cellStyle name="Normal 7 3 2 3" xfId="15392" xr:uid="{00000000-0005-0000-0000-00008E3D0000}"/>
    <cellStyle name="Normal 7 3 3" xfId="15393" xr:uid="{00000000-0005-0000-0000-00008F3D0000}"/>
    <cellStyle name="Normal 7 3 3 2" xfId="15394" xr:uid="{00000000-0005-0000-0000-0000903D0000}"/>
    <cellStyle name="Normal 7 3 3 2 2" xfId="15395" xr:uid="{00000000-0005-0000-0000-0000913D0000}"/>
    <cellStyle name="Normal 7 3 3 3" xfId="15396" xr:uid="{00000000-0005-0000-0000-0000923D0000}"/>
    <cellStyle name="Normal 7 3 4" xfId="15397" xr:uid="{00000000-0005-0000-0000-0000933D0000}"/>
    <cellStyle name="Normal 7 3 4 2" xfId="15398" xr:uid="{00000000-0005-0000-0000-0000943D0000}"/>
    <cellStyle name="Normal 7 3 4 2 2" xfId="15399" xr:uid="{00000000-0005-0000-0000-0000953D0000}"/>
    <cellStyle name="Normal 7 3 4 3" xfId="15400" xr:uid="{00000000-0005-0000-0000-0000963D0000}"/>
    <cellStyle name="Normal 7 3 5" xfId="15401" xr:uid="{00000000-0005-0000-0000-0000973D0000}"/>
    <cellStyle name="Normal 7 3 5 2" xfId="15402" xr:uid="{00000000-0005-0000-0000-0000983D0000}"/>
    <cellStyle name="Normal 7 3 6" xfId="15403" xr:uid="{00000000-0005-0000-0000-0000993D0000}"/>
    <cellStyle name="Normal 7 3 7" xfId="15404" xr:uid="{00000000-0005-0000-0000-00009A3D0000}"/>
    <cellStyle name="Normal 7 3 8" xfId="15405" xr:uid="{00000000-0005-0000-0000-00009B3D0000}"/>
    <cellStyle name="Normal 7 3 9" xfId="15406" xr:uid="{00000000-0005-0000-0000-00009C3D0000}"/>
    <cellStyle name="Normal 7 4" xfId="15407" xr:uid="{00000000-0005-0000-0000-00009D3D0000}"/>
    <cellStyle name="Normal 7 4 2" xfId="15408" xr:uid="{00000000-0005-0000-0000-00009E3D0000}"/>
    <cellStyle name="Normal 7 4 2 2" xfId="15409" xr:uid="{00000000-0005-0000-0000-00009F3D0000}"/>
    <cellStyle name="Normal 7 4 2 2 2" xfId="15410" xr:uid="{00000000-0005-0000-0000-0000A03D0000}"/>
    <cellStyle name="Normal 7 4 2 3" xfId="15411" xr:uid="{00000000-0005-0000-0000-0000A13D0000}"/>
    <cellStyle name="Normal 7 4 3" xfId="15412" xr:uid="{00000000-0005-0000-0000-0000A23D0000}"/>
    <cellStyle name="Normal 7 4 3 2" xfId="15413" xr:uid="{00000000-0005-0000-0000-0000A33D0000}"/>
    <cellStyle name="Normal 7 4 3 2 2" xfId="15414" xr:uid="{00000000-0005-0000-0000-0000A43D0000}"/>
    <cellStyle name="Normal 7 4 3 3" xfId="15415" xr:uid="{00000000-0005-0000-0000-0000A53D0000}"/>
    <cellStyle name="Normal 7 4 4" xfId="15416" xr:uid="{00000000-0005-0000-0000-0000A63D0000}"/>
    <cellStyle name="Normal 7 4 4 2" xfId="15417" xr:uid="{00000000-0005-0000-0000-0000A73D0000}"/>
    <cellStyle name="Normal 7 4 5" xfId="15418" xr:uid="{00000000-0005-0000-0000-0000A83D0000}"/>
    <cellStyle name="Normal 7 5" xfId="15419" xr:uid="{00000000-0005-0000-0000-0000A93D0000}"/>
    <cellStyle name="Normal 7 5 2" xfId="15420" xr:uid="{00000000-0005-0000-0000-0000AA3D0000}"/>
    <cellStyle name="Normal 7 5 2 2" xfId="15421" xr:uid="{00000000-0005-0000-0000-0000AB3D0000}"/>
    <cellStyle name="Normal 7 5 3" xfId="15422" xr:uid="{00000000-0005-0000-0000-0000AC3D0000}"/>
    <cellStyle name="Normal 7 6" xfId="15423" xr:uid="{00000000-0005-0000-0000-0000AD3D0000}"/>
    <cellStyle name="Normal 7 6 2" xfId="15424" xr:uid="{00000000-0005-0000-0000-0000AE3D0000}"/>
    <cellStyle name="Normal 7 6 2 2" xfId="15425" xr:uid="{00000000-0005-0000-0000-0000AF3D0000}"/>
    <cellStyle name="Normal 7 6 3" xfId="15426" xr:uid="{00000000-0005-0000-0000-0000B03D0000}"/>
    <cellStyle name="Normal 7 7" xfId="15427" xr:uid="{00000000-0005-0000-0000-0000B13D0000}"/>
    <cellStyle name="Normal 7 7 2" xfId="15428" xr:uid="{00000000-0005-0000-0000-0000B23D0000}"/>
    <cellStyle name="Normal 7 7 2 2" xfId="15429" xr:uid="{00000000-0005-0000-0000-0000B33D0000}"/>
    <cellStyle name="Normal 7 7 3" xfId="15430" xr:uid="{00000000-0005-0000-0000-0000B43D0000}"/>
    <cellStyle name="Normal 7 8" xfId="15431" xr:uid="{00000000-0005-0000-0000-0000B53D0000}"/>
    <cellStyle name="Normal 7 8 2" xfId="15432" xr:uid="{00000000-0005-0000-0000-0000B63D0000}"/>
    <cellStyle name="Normal 7 8 2 2" xfId="15433" xr:uid="{00000000-0005-0000-0000-0000B73D0000}"/>
    <cellStyle name="Normal 7 8 3" xfId="15434" xr:uid="{00000000-0005-0000-0000-0000B83D0000}"/>
    <cellStyle name="Normal 7 9" xfId="15435" xr:uid="{00000000-0005-0000-0000-0000B93D0000}"/>
    <cellStyle name="Normal 7 9 2" xfId="15436" xr:uid="{00000000-0005-0000-0000-0000BA3D0000}"/>
    <cellStyle name="Normal 8" xfId="15437" xr:uid="{00000000-0005-0000-0000-0000BB3D0000}"/>
    <cellStyle name="Normal 8 10" xfId="15438" xr:uid="{00000000-0005-0000-0000-0000BC3D0000}"/>
    <cellStyle name="Normal 8 11" xfId="18388" xr:uid="{00000000-0005-0000-0000-0000BD3D0000}"/>
    <cellStyle name="Normal 8 2" xfId="15439" xr:uid="{00000000-0005-0000-0000-0000BE3D0000}"/>
    <cellStyle name="Normal 8 2 10" xfId="15440" xr:uid="{00000000-0005-0000-0000-0000BF3D0000}"/>
    <cellStyle name="Normal 8 2 11" xfId="15441" xr:uid="{00000000-0005-0000-0000-0000C03D0000}"/>
    <cellStyle name="Normal 8 2 12" xfId="15442" xr:uid="{00000000-0005-0000-0000-0000C13D0000}"/>
    <cellStyle name="Normal 8 2 13" xfId="15443" xr:uid="{00000000-0005-0000-0000-0000C23D0000}"/>
    <cellStyle name="Normal 8 2 2" xfId="15444" xr:uid="{00000000-0005-0000-0000-0000C33D0000}"/>
    <cellStyle name="Normal 8 2 2 2" xfId="15445" xr:uid="{00000000-0005-0000-0000-0000C43D0000}"/>
    <cellStyle name="Normal 8 2 2 2 2" xfId="15446" xr:uid="{00000000-0005-0000-0000-0000C53D0000}"/>
    <cellStyle name="Normal 8 2 2 2 2 2" xfId="15447" xr:uid="{00000000-0005-0000-0000-0000C63D0000}"/>
    <cellStyle name="Normal 8 2 2 2 3" xfId="15448" xr:uid="{00000000-0005-0000-0000-0000C73D0000}"/>
    <cellStyle name="Normal 8 2 2 3" xfId="15449" xr:uid="{00000000-0005-0000-0000-0000C83D0000}"/>
    <cellStyle name="Normal 8 2 2 3 2" xfId="15450" xr:uid="{00000000-0005-0000-0000-0000C93D0000}"/>
    <cellStyle name="Normal 8 2 2 4" xfId="15451" xr:uid="{00000000-0005-0000-0000-0000CA3D0000}"/>
    <cellStyle name="Normal 8 2 2 5" xfId="15452" xr:uid="{00000000-0005-0000-0000-0000CB3D0000}"/>
    <cellStyle name="Normal 8 2 2 6" xfId="15453" xr:uid="{00000000-0005-0000-0000-0000CC3D0000}"/>
    <cellStyle name="Normal 8 2 2 7" xfId="15454" xr:uid="{00000000-0005-0000-0000-0000CD3D0000}"/>
    <cellStyle name="Normal 8 2 3" xfId="15455" xr:uid="{00000000-0005-0000-0000-0000CE3D0000}"/>
    <cellStyle name="Normal 8 2 3 2" xfId="15456" xr:uid="{00000000-0005-0000-0000-0000CF3D0000}"/>
    <cellStyle name="Normal 8 2 3 2 2" xfId="15457" xr:uid="{00000000-0005-0000-0000-0000D03D0000}"/>
    <cellStyle name="Normal 8 2 3 3" xfId="15458" xr:uid="{00000000-0005-0000-0000-0000D13D0000}"/>
    <cellStyle name="Normal 8 2 3 3 2" xfId="15459" xr:uid="{00000000-0005-0000-0000-0000D23D0000}"/>
    <cellStyle name="Normal 8 2 3 4" xfId="15460" xr:uid="{00000000-0005-0000-0000-0000D33D0000}"/>
    <cellStyle name="Normal 8 2 3 5" xfId="15461" xr:uid="{00000000-0005-0000-0000-0000D43D0000}"/>
    <cellStyle name="Normal 8 2 4" xfId="15462" xr:uid="{00000000-0005-0000-0000-0000D53D0000}"/>
    <cellStyle name="Normal 8 2 4 2" xfId="15463" xr:uid="{00000000-0005-0000-0000-0000D63D0000}"/>
    <cellStyle name="Normal 8 2 4 2 2" xfId="15464" xr:uid="{00000000-0005-0000-0000-0000D73D0000}"/>
    <cellStyle name="Normal 8 2 4 3" xfId="15465" xr:uid="{00000000-0005-0000-0000-0000D83D0000}"/>
    <cellStyle name="Normal 8 2 5" xfId="15466" xr:uid="{00000000-0005-0000-0000-0000D93D0000}"/>
    <cellStyle name="Normal 8 2 5 2" xfId="15467" xr:uid="{00000000-0005-0000-0000-0000DA3D0000}"/>
    <cellStyle name="Normal 8 2 6" xfId="15468" xr:uid="{00000000-0005-0000-0000-0000DB3D0000}"/>
    <cellStyle name="Normal 8 2 6 2" xfId="15469" xr:uid="{00000000-0005-0000-0000-0000DC3D0000}"/>
    <cellStyle name="Normal 8 2 7" xfId="15470" xr:uid="{00000000-0005-0000-0000-0000DD3D0000}"/>
    <cellStyle name="Normal 8 2 8" xfId="15471" xr:uid="{00000000-0005-0000-0000-0000DE3D0000}"/>
    <cellStyle name="Normal 8 2 9" xfId="15472" xr:uid="{00000000-0005-0000-0000-0000DF3D0000}"/>
    <cellStyle name="Normal 8 3" xfId="15473" xr:uid="{00000000-0005-0000-0000-0000E03D0000}"/>
    <cellStyle name="Normal 8 3 2" xfId="15474" xr:uid="{00000000-0005-0000-0000-0000E13D0000}"/>
    <cellStyle name="Normal 8 3 2 2" xfId="15475" xr:uid="{00000000-0005-0000-0000-0000E23D0000}"/>
    <cellStyle name="Normal 8 3 2 2 2" xfId="15476" xr:uid="{00000000-0005-0000-0000-0000E33D0000}"/>
    <cellStyle name="Normal 8 3 2 3" xfId="15477" xr:uid="{00000000-0005-0000-0000-0000E43D0000}"/>
    <cellStyle name="Normal 8 3 2 4" xfId="15478" xr:uid="{00000000-0005-0000-0000-0000E53D0000}"/>
    <cellStyle name="Normal 8 3 3" xfId="15479" xr:uid="{00000000-0005-0000-0000-0000E63D0000}"/>
    <cellStyle name="Normal 8 3 3 2" xfId="15480" xr:uid="{00000000-0005-0000-0000-0000E73D0000}"/>
    <cellStyle name="Normal 8 3 3 2 2" xfId="15481" xr:uid="{00000000-0005-0000-0000-0000E83D0000}"/>
    <cellStyle name="Normal 8 3 3 3" xfId="15482" xr:uid="{00000000-0005-0000-0000-0000E93D0000}"/>
    <cellStyle name="Normal 8 3 4" xfId="15483" xr:uid="{00000000-0005-0000-0000-0000EA3D0000}"/>
    <cellStyle name="Normal 8 3 4 2" xfId="15484" xr:uid="{00000000-0005-0000-0000-0000EB3D0000}"/>
    <cellStyle name="Normal 8 3 5" xfId="15485" xr:uid="{00000000-0005-0000-0000-0000EC3D0000}"/>
    <cellStyle name="Normal 8 3 5 2" xfId="15486" xr:uid="{00000000-0005-0000-0000-0000ED3D0000}"/>
    <cellStyle name="Normal 8 3 6" xfId="15487" xr:uid="{00000000-0005-0000-0000-0000EE3D0000}"/>
    <cellStyle name="Normal 8 4" xfId="15488" xr:uid="{00000000-0005-0000-0000-0000EF3D0000}"/>
    <cellStyle name="Normal 8 4 2" xfId="15489" xr:uid="{00000000-0005-0000-0000-0000F03D0000}"/>
    <cellStyle name="Normal 8 4 2 2" xfId="15490" xr:uid="{00000000-0005-0000-0000-0000F13D0000}"/>
    <cellStyle name="Normal 8 4 3" xfId="15491" xr:uid="{00000000-0005-0000-0000-0000F23D0000}"/>
    <cellStyle name="Normal 8 5" xfId="15492" xr:uid="{00000000-0005-0000-0000-0000F33D0000}"/>
    <cellStyle name="Normal 8 5 2" xfId="15493" xr:uid="{00000000-0005-0000-0000-0000F43D0000}"/>
    <cellStyle name="Normal 8 5 2 2" xfId="15494" xr:uid="{00000000-0005-0000-0000-0000F53D0000}"/>
    <cellStyle name="Normal 8 5 3" xfId="15495" xr:uid="{00000000-0005-0000-0000-0000F63D0000}"/>
    <cellStyle name="Normal 8 6" xfId="15496" xr:uid="{00000000-0005-0000-0000-0000F73D0000}"/>
    <cellStyle name="Normal 8 6 2" xfId="15497" xr:uid="{00000000-0005-0000-0000-0000F83D0000}"/>
    <cellStyle name="Normal 8 6 2 2" xfId="15498" xr:uid="{00000000-0005-0000-0000-0000F93D0000}"/>
    <cellStyle name="Normal 8 6 3" xfId="15499" xr:uid="{00000000-0005-0000-0000-0000FA3D0000}"/>
    <cellStyle name="Normal 8 7" xfId="15500" xr:uid="{00000000-0005-0000-0000-0000FB3D0000}"/>
    <cellStyle name="Normal 8 7 2" xfId="15501" xr:uid="{00000000-0005-0000-0000-0000FC3D0000}"/>
    <cellStyle name="Normal 8 7 2 2" xfId="15502" xr:uid="{00000000-0005-0000-0000-0000FD3D0000}"/>
    <cellStyle name="Normal 8 7 3" xfId="15503" xr:uid="{00000000-0005-0000-0000-0000FE3D0000}"/>
    <cellStyle name="Normal 8 8" xfId="15504" xr:uid="{00000000-0005-0000-0000-0000FF3D0000}"/>
    <cellStyle name="Normal 8 9" xfId="15505" xr:uid="{00000000-0005-0000-0000-0000003E0000}"/>
    <cellStyle name="Normal 9" xfId="15506" xr:uid="{00000000-0005-0000-0000-0000013E0000}"/>
    <cellStyle name="Normal 9 10" xfId="15507" xr:uid="{00000000-0005-0000-0000-0000023E0000}"/>
    <cellStyle name="Normal 9 2" xfId="15508" xr:uid="{00000000-0005-0000-0000-0000033E0000}"/>
    <cellStyle name="Normal 9 2 2" xfId="15509" xr:uid="{00000000-0005-0000-0000-0000043E0000}"/>
    <cellStyle name="Normal 9 2 2 2" xfId="15510" xr:uid="{00000000-0005-0000-0000-0000053E0000}"/>
    <cellStyle name="Normal 9 2 2 2 2" xfId="15511" xr:uid="{00000000-0005-0000-0000-0000063E0000}"/>
    <cellStyle name="Normal 9 2 2 3" xfId="15512" xr:uid="{00000000-0005-0000-0000-0000073E0000}"/>
    <cellStyle name="Normal 9 2 3" xfId="15513" xr:uid="{00000000-0005-0000-0000-0000083E0000}"/>
    <cellStyle name="Normal 9 2 3 2" xfId="15514" xr:uid="{00000000-0005-0000-0000-0000093E0000}"/>
    <cellStyle name="Normal 9 2 3 2 2" xfId="15515" xr:uid="{00000000-0005-0000-0000-00000A3E0000}"/>
    <cellStyle name="Normal 9 2 3 3" xfId="15516" xr:uid="{00000000-0005-0000-0000-00000B3E0000}"/>
    <cellStyle name="Normal 9 2 4" xfId="15517" xr:uid="{00000000-0005-0000-0000-00000C3E0000}"/>
    <cellStyle name="Normal 9 2 4 2" xfId="15518" xr:uid="{00000000-0005-0000-0000-00000D3E0000}"/>
    <cellStyle name="Normal 9 2 5" xfId="15519" xr:uid="{00000000-0005-0000-0000-00000E3E0000}"/>
    <cellStyle name="Normal 9 2 5 2" xfId="15520" xr:uid="{00000000-0005-0000-0000-00000F3E0000}"/>
    <cellStyle name="Normal 9 2 6" xfId="15521" xr:uid="{00000000-0005-0000-0000-0000103E0000}"/>
    <cellStyle name="Normal 9 2 7" xfId="15522" xr:uid="{00000000-0005-0000-0000-0000113E0000}"/>
    <cellStyle name="Normal 9 2 8" xfId="15523" xr:uid="{00000000-0005-0000-0000-0000123E0000}"/>
    <cellStyle name="Normal 9 2 9" xfId="15524" xr:uid="{00000000-0005-0000-0000-0000133E0000}"/>
    <cellStyle name="Normal 9 3" xfId="15525" xr:uid="{00000000-0005-0000-0000-0000143E0000}"/>
    <cellStyle name="Normal 9 3 2" xfId="15526" xr:uid="{00000000-0005-0000-0000-0000153E0000}"/>
    <cellStyle name="Normal 9 3 2 2" xfId="15527" xr:uid="{00000000-0005-0000-0000-0000163E0000}"/>
    <cellStyle name="Normal 9 3 3" xfId="15528" xr:uid="{00000000-0005-0000-0000-0000173E0000}"/>
    <cellStyle name="Normal 9 3 4" xfId="15529" xr:uid="{00000000-0005-0000-0000-0000183E0000}"/>
    <cellStyle name="Normal 9 3 5" xfId="15530" xr:uid="{00000000-0005-0000-0000-0000193E0000}"/>
    <cellStyle name="Normal 9 4" xfId="15531" xr:uid="{00000000-0005-0000-0000-00001A3E0000}"/>
    <cellStyle name="Normal 9 4 2" xfId="15532" xr:uid="{00000000-0005-0000-0000-00001B3E0000}"/>
    <cellStyle name="Normal 9 4 2 2" xfId="15533" xr:uid="{00000000-0005-0000-0000-00001C3E0000}"/>
    <cellStyle name="Normal 9 4 3" xfId="15534" xr:uid="{00000000-0005-0000-0000-00001D3E0000}"/>
    <cellStyle name="Normal 9 5" xfId="15535" xr:uid="{00000000-0005-0000-0000-00001E3E0000}"/>
    <cellStyle name="Normal 9 5 2" xfId="15536" xr:uid="{00000000-0005-0000-0000-00001F3E0000}"/>
    <cellStyle name="Normal 9 5 2 2" xfId="15537" xr:uid="{00000000-0005-0000-0000-0000203E0000}"/>
    <cellStyle name="Normal 9 5 3" xfId="15538" xr:uid="{00000000-0005-0000-0000-0000213E0000}"/>
    <cellStyle name="Normal 9 6" xfId="15539" xr:uid="{00000000-0005-0000-0000-0000223E0000}"/>
    <cellStyle name="Normal 9 6 2" xfId="15540" xr:uid="{00000000-0005-0000-0000-0000233E0000}"/>
    <cellStyle name="Normal 9 7" xfId="15541" xr:uid="{00000000-0005-0000-0000-0000243E0000}"/>
    <cellStyle name="Normal 9 7 2" xfId="15542" xr:uid="{00000000-0005-0000-0000-0000253E0000}"/>
    <cellStyle name="Normal 9 8" xfId="15543" xr:uid="{00000000-0005-0000-0000-0000263E0000}"/>
    <cellStyle name="Normal 9 9" xfId="15544" xr:uid="{00000000-0005-0000-0000-0000273E0000}"/>
    <cellStyle name="Normal GHG Numbers (0.00)" xfId="15545" xr:uid="{00000000-0005-0000-0000-0000283E0000}"/>
    <cellStyle name="Normal GHG Numbers (0.00) 2" xfId="15546" xr:uid="{00000000-0005-0000-0000-0000293E0000}"/>
    <cellStyle name="Normal GHG Numbers (0.00) 3" xfId="18389" xr:uid="{00000000-0005-0000-0000-00002A3E0000}"/>
    <cellStyle name="Normal GHG Textfiels Bold" xfId="15547" xr:uid="{00000000-0005-0000-0000-00002B3E0000}"/>
    <cellStyle name="Normal GHG Textfiels Bold 2" xfId="18390" xr:uid="{00000000-0005-0000-0000-00002C3E0000}"/>
    <cellStyle name="Normal GHG whole table" xfId="15548" xr:uid="{00000000-0005-0000-0000-00002D3E0000}"/>
    <cellStyle name="Normal GHG-Shade" xfId="15549" xr:uid="{00000000-0005-0000-0000-00002E3E0000}"/>
    <cellStyle name="Normal GHG-Shade 2" xfId="15550" xr:uid="{00000000-0005-0000-0000-00002F3E0000}"/>
    <cellStyle name="Normal GHG-Shade 2 2" xfId="15551" xr:uid="{00000000-0005-0000-0000-0000303E0000}"/>
    <cellStyle name="Normal GHG-Shade 3" xfId="15552" xr:uid="{00000000-0005-0000-0000-0000313E0000}"/>
    <cellStyle name="Normal GHG-Shade 4" xfId="18391" xr:uid="{00000000-0005-0000-0000-0000323E0000}"/>
    <cellStyle name="Normale 10" xfId="15553" xr:uid="{00000000-0005-0000-0000-0000333E0000}"/>
    <cellStyle name="Normale 10 2" xfId="15554" xr:uid="{00000000-0005-0000-0000-0000343E0000}"/>
    <cellStyle name="Normale 10 2 2" xfId="15555" xr:uid="{00000000-0005-0000-0000-0000353E0000}"/>
    <cellStyle name="Normale 10 2 3" xfId="18393" xr:uid="{00000000-0005-0000-0000-0000363E0000}"/>
    <cellStyle name="Normale 10 3" xfId="15556" xr:uid="{00000000-0005-0000-0000-0000373E0000}"/>
    <cellStyle name="Normale 10 3 2" xfId="15557" xr:uid="{00000000-0005-0000-0000-0000383E0000}"/>
    <cellStyle name="Normale 10 3 3" xfId="18394" xr:uid="{00000000-0005-0000-0000-0000393E0000}"/>
    <cellStyle name="Normale 10 4" xfId="15558" xr:uid="{00000000-0005-0000-0000-00003A3E0000}"/>
    <cellStyle name="Normale 10 5" xfId="18392" xr:uid="{00000000-0005-0000-0000-00003B3E0000}"/>
    <cellStyle name="Normale 10_EDEN industria 2008 rev" xfId="15559" xr:uid="{00000000-0005-0000-0000-00003C3E0000}"/>
    <cellStyle name="Normale 11" xfId="15560" xr:uid="{00000000-0005-0000-0000-00003D3E0000}"/>
    <cellStyle name="Normale 11 2" xfId="15561" xr:uid="{00000000-0005-0000-0000-00003E3E0000}"/>
    <cellStyle name="Normale 11 2 2" xfId="15562" xr:uid="{00000000-0005-0000-0000-00003F3E0000}"/>
    <cellStyle name="Normale 11 2 3" xfId="18396" xr:uid="{00000000-0005-0000-0000-0000403E0000}"/>
    <cellStyle name="Normale 11 3" xfId="15563" xr:uid="{00000000-0005-0000-0000-0000413E0000}"/>
    <cellStyle name="Normale 11 3 2" xfId="15564" xr:uid="{00000000-0005-0000-0000-0000423E0000}"/>
    <cellStyle name="Normale 11 3 3" xfId="18397" xr:uid="{00000000-0005-0000-0000-0000433E0000}"/>
    <cellStyle name="Normale 11 4" xfId="15565" xr:uid="{00000000-0005-0000-0000-0000443E0000}"/>
    <cellStyle name="Normale 11 5" xfId="18395" xr:uid="{00000000-0005-0000-0000-0000453E0000}"/>
    <cellStyle name="Normale 11_EDEN industria 2008 rev" xfId="15566" xr:uid="{00000000-0005-0000-0000-0000463E0000}"/>
    <cellStyle name="Normale 12" xfId="15567" xr:uid="{00000000-0005-0000-0000-0000473E0000}"/>
    <cellStyle name="Normale 12 2" xfId="15568" xr:uid="{00000000-0005-0000-0000-0000483E0000}"/>
    <cellStyle name="Normale 12 2 2" xfId="15569" xr:uid="{00000000-0005-0000-0000-0000493E0000}"/>
    <cellStyle name="Normale 12 2 3" xfId="18399" xr:uid="{00000000-0005-0000-0000-00004A3E0000}"/>
    <cellStyle name="Normale 12 3" xfId="15570" xr:uid="{00000000-0005-0000-0000-00004B3E0000}"/>
    <cellStyle name="Normale 12 3 2" xfId="15571" xr:uid="{00000000-0005-0000-0000-00004C3E0000}"/>
    <cellStyle name="Normale 12 3 3" xfId="18400" xr:uid="{00000000-0005-0000-0000-00004D3E0000}"/>
    <cellStyle name="Normale 12 4" xfId="15572" xr:uid="{00000000-0005-0000-0000-00004E3E0000}"/>
    <cellStyle name="Normale 12 5" xfId="18398" xr:uid="{00000000-0005-0000-0000-00004F3E0000}"/>
    <cellStyle name="Normale 12_EDEN industria 2008 rev" xfId="15573" xr:uid="{00000000-0005-0000-0000-0000503E0000}"/>
    <cellStyle name="Normale 13" xfId="15574" xr:uid="{00000000-0005-0000-0000-0000513E0000}"/>
    <cellStyle name="Normale 13 2" xfId="15575" xr:uid="{00000000-0005-0000-0000-0000523E0000}"/>
    <cellStyle name="Normale 13 2 2" xfId="15576" xr:uid="{00000000-0005-0000-0000-0000533E0000}"/>
    <cellStyle name="Normale 13 2 3" xfId="18402" xr:uid="{00000000-0005-0000-0000-0000543E0000}"/>
    <cellStyle name="Normale 13 3" xfId="15577" xr:uid="{00000000-0005-0000-0000-0000553E0000}"/>
    <cellStyle name="Normale 13 3 2" xfId="15578" xr:uid="{00000000-0005-0000-0000-0000563E0000}"/>
    <cellStyle name="Normale 13 3 3" xfId="18403" xr:uid="{00000000-0005-0000-0000-0000573E0000}"/>
    <cellStyle name="Normale 13 4" xfId="15579" xr:uid="{00000000-0005-0000-0000-0000583E0000}"/>
    <cellStyle name="Normale 13 5" xfId="18401" xr:uid="{00000000-0005-0000-0000-0000593E0000}"/>
    <cellStyle name="Normale 13_EDEN industria 2008 rev" xfId="15580" xr:uid="{00000000-0005-0000-0000-00005A3E0000}"/>
    <cellStyle name="Normale 14" xfId="15581" xr:uid="{00000000-0005-0000-0000-00005B3E0000}"/>
    <cellStyle name="Normale 14 2" xfId="15582" xr:uid="{00000000-0005-0000-0000-00005C3E0000}"/>
    <cellStyle name="Normale 14 2 2" xfId="15583" xr:uid="{00000000-0005-0000-0000-00005D3E0000}"/>
    <cellStyle name="Normale 14 2 3" xfId="18405" xr:uid="{00000000-0005-0000-0000-00005E3E0000}"/>
    <cellStyle name="Normale 14 3" xfId="15584" xr:uid="{00000000-0005-0000-0000-00005F3E0000}"/>
    <cellStyle name="Normale 14 3 2" xfId="15585" xr:uid="{00000000-0005-0000-0000-0000603E0000}"/>
    <cellStyle name="Normale 14 3 3" xfId="18406" xr:uid="{00000000-0005-0000-0000-0000613E0000}"/>
    <cellStyle name="Normale 14 4" xfId="15586" xr:uid="{00000000-0005-0000-0000-0000623E0000}"/>
    <cellStyle name="Normale 14 5" xfId="18404" xr:uid="{00000000-0005-0000-0000-0000633E0000}"/>
    <cellStyle name="Normale 14_EDEN industria 2008 rev" xfId="15587" xr:uid="{00000000-0005-0000-0000-0000643E0000}"/>
    <cellStyle name="Normale 15" xfId="15588" xr:uid="{00000000-0005-0000-0000-0000653E0000}"/>
    <cellStyle name="Normale 15 2" xfId="15589" xr:uid="{00000000-0005-0000-0000-0000663E0000}"/>
    <cellStyle name="Normale 15 2 2" xfId="15590" xr:uid="{00000000-0005-0000-0000-0000673E0000}"/>
    <cellStyle name="Normale 15 2 3" xfId="18408" xr:uid="{00000000-0005-0000-0000-0000683E0000}"/>
    <cellStyle name="Normale 15 3" xfId="15591" xr:uid="{00000000-0005-0000-0000-0000693E0000}"/>
    <cellStyle name="Normale 15 3 2" xfId="15592" xr:uid="{00000000-0005-0000-0000-00006A3E0000}"/>
    <cellStyle name="Normale 15 3 3" xfId="18409" xr:uid="{00000000-0005-0000-0000-00006B3E0000}"/>
    <cellStyle name="Normale 15 4" xfId="15593" xr:uid="{00000000-0005-0000-0000-00006C3E0000}"/>
    <cellStyle name="Normale 15 5" xfId="18407" xr:uid="{00000000-0005-0000-0000-00006D3E0000}"/>
    <cellStyle name="Normale 15_EDEN industria 2008 rev" xfId="15594" xr:uid="{00000000-0005-0000-0000-00006E3E0000}"/>
    <cellStyle name="Normale 16" xfId="15595" xr:uid="{00000000-0005-0000-0000-00006F3E0000}"/>
    <cellStyle name="Normale 16 2" xfId="15596" xr:uid="{00000000-0005-0000-0000-0000703E0000}"/>
    <cellStyle name="Normale 16 3" xfId="18410" xr:uid="{00000000-0005-0000-0000-0000713E0000}"/>
    <cellStyle name="Normale 17" xfId="15597" xr:uid="{00000000-0005-0000-0000-0000723E0000}"/>
    <cellStyle name="Normale 17 2" xfId="15598" xr:uid="{00000000-0005-0000-0000-0000733E0000}"/>
    <cellStyle name="Normale 17 3" xfId="18411" xr:uid="{00000000-0005-0000-0000-0000743E0000}"/>
    <cellStyle name="Normale 18" xfId="15599" xr:uid="{00000000-0005-0000-0000-0000753E0000}"/>
    <cellStyle name="Normale 18 2" xfId="18412" xr:uid="{00000000-0005-0000-0000-0000763E0000}"/>
    <cellStyle name="Normale 19" xfId="15600" xr:uid="{00000000-0005-0000-0000-0000773E0000}"/>
    <cellStyle name="Normale 19 2" xfId="18413" xr:uid="{00000000-0005-0000-0000-0000783E0000}"/>
    <cellStyle name="Normale 2" xfId="15601" xr:uid="{00000000-0005-0000-0000-0000793E0000}"/>
    <cellStyle name="Normale 2 2" xfId="15602" xr:uid="{00000000-0005-0000-0000-00007A3E0000}"/>
    <cellStyle name="Normale 2 2 2" xfId="15603" xr:uid="{00000000-0005-0000-0000-00007B3E0000}"/>
    <cellStyle name="Normale 2 2 3" xfId="18415" xr:uid="{00000000-0005-0000-0000-00007C3E0000}"/>
    <cellStyle name="Normale 2 3" xfId="15604" xr:uid="{00000000-0005-0000-0000-00007D3E0000}"/>
    <cellStyle name="Normale 2 4" xfId="18414" xr:uid="{00000000-0005-0000-0000-00007E3E0000}"/>
    <cellStyle name="Normale 2_EDEN industria 2008 rev" xfId="15605" xr:uid="{00000000-0005-0000-0000-00007F3E0000}"/>
    <cellStyle name="Normale 20" xfId="15606" xr:uid="{00000000-0005-0000-0000-0000803E0000}"/>
    <cellStyle name="Normale 20 2" xfId="15607" xr:uid="{00000000-0005-0000-0000-0000813E0000}"/>
    <cellStyle name="Normale 20 3" xfId="18416" xr:uid="{00000000-0005-0000-0000-0000823E0000}"/>
    <cellStyle name="Normale 21" xfId="15608" xr:uid="{00000000-0005-0000-0000-0000833E0000}"/>
    <cellStyle name="Normale 21 2" xfId="15609" xr:uid="{00000000-0005-0000-0000-0000843E0000}"/>
    <cellStyle name="Normale 21 3" xfId="18417" xr:uid="{00000000-0005-0000-0000-0000853E0000}"/>
    <cellStyle name="Normale 22" xfId="15610" xr:uid="{00000000-0005-0000-0000-0000863E0000}"/>
    <cellStyle name="Normale 22 2" xfId="15611" xr:uid="{00000000-0005-0000-0000-0000873E0000}"/>
    <cellStyle name="Normale 22 3" xfId="18418" xr:uid="{00000000-0005-0000-0000-0000883E0000}"/>
    <cellStyle name="Normale 23" xfId="15612" xr:uid="{00000000-0005-0000-0000-0000893E0000}"/>
    <cellStyle name="Normale 23 2" xfId="15613" xr:uid="{00000000-0005-0000-0000-00008A3E0000}"/>
    <cellStyle name="Normale 23 3" xfId="18419" xr:uid="{00000000-0005-0000-0000-00008B3E0000}"/>
    <cellStyle name="Normale 24" xfId="15614" xr:uid="{00000000-0005-0000-0000-00008C3E0000}"/>
    <cellStyle name="Normale 24 2" xfId="15615" xr:uid="{00000000-0005-0000-0000-00008D3E0000}"/>
    <cellStyle name="Normale 24 3" xfId="18420" xr:uid="{00000000-0005-0000-0000-00008E3E0000}"/>
    <cellStyle name="Normale 25" xfId="15616" xr:uid="{00000000-0005-0000-0000-00008F3E0000}"/>
    <cellStyle name="Normale 25 2" xfId="15617" xr:uid="{00000000-0005-0000-0000-0000903E0000}"/>
    <cellStyle name="Normale 25 3" xfId="18421" xr:uid="{00000000-0005-0000-0000-0000913E0000}"/>
    <cellStyle name="Normale 26" xfId="15618" xr:uid="{00000000-0005-0000-0000-0000923E0000}"/>
    <cellStyle name="Normale 26 2" xfId="15619" xr:uid="{00000000-0005-0000-0000-0000933E0000}"/>
    <cellStyle name="Normale 26 3" xfId="18422" xr:uid="{00000000-0005-0000-0000-0000943E0000}"/>
    <cellStyle name="Normale 27" xfId="15620" xr:uid="{00000000-0005-0000-0000-0000953E0000}"/>
    <cellStyle name="Normale 27 2" xfId="15621" xr:uid="{00000000-0005-0000-0000-0000963E0000}"/>
    <cellStyle name="Normale 27 3" xfId="18423" xr:uid="{00000000-0005-0000-0000-0000973E0000}"/>
    <cellStyle name="Normale 28" xfId="15622" xr:uid="{00000000-0005-0000-0000-0000983E0000}"/>
    <cellStyle name="Normale 28 2" xfId="15623" xr:uid="{00000000-0005-0000-0000-0000993E0000}"/>
    <cellStyle name="Normale 28 3" xfId="18424" xr:uid="{00000000-0005-0000-0000-00009A3E0000}"/>
    <cellStyle name="Normale 29" xfId="15624" xr:uid="{00000000-0005-0000-0000-00009B3E0000}"/>
    <cellStyle name="Normale 29 2" xfId="15625" xr:uid="{00000000-0005-0000-0000-00009C3E0000}"/>
    <cellStyle name="Normale 29 3" xfId="18425" xr:uid="{00000000-0005-0000-0000-00009D3E0000}"/>
    <cellStyle name="Normale 3" xfId="15626" xr:uid="{00000000-0005-0000-0000-00009E3E0000}"/>
    <cellStyle name="Normale 3 2" xfId="15627" xr:uid="{00000000-0005-0000-0000-00009F3E0000}"/>
    <cellStyle name="Normale 3 2 2" xfId="15628" xr:uid="{00000000-0005-0000-0000-0000A03E0000}"/>
    <cellStyle name="Normale 3 2 3" xfId="18427" xr:uid="{00000000-0005-0000-0000-0000A13E0000}"/>
    <cellStyle name="Normale 3 3" xfId="15629" xr:uid="{00000000-0005-0000-0000-0000A23E0000}"/>
    <cellStyle name="Normale 3 3 2" xfId="15630" xr:uid="{00000000-0005-0000-0000-0000A33E0000}"/>
    <cellStyle name="Normale 3 3 3" xfId="18428" xr:uid="{00000000-0005-0000-0000-0000A43E0000}"/>
    <cellStyle name="Normale 3 4" xfId="15631" xr:uid="{00000000-0005-0000-0000-0000A53E0000}"/>
    <cellStyle name="Normale 3 5" xfId="18426" xr:uid="{00000000-0005-0000-0000-0000A63E0000}"/>
    <cellStyle name="Normale 3_EDEN industria 2008 rev" xfId="15632" xr:uid="{00000000-0005-0000-0000-0000A73E0000}"/>
    <cellStyle name="Normale 30" xfId="15633" xr:uid="{00000000-0005-0000-0000-0000A83E0000}"/>
    <cellStyle name="Normale 30 2" xfId="15634" xr:uid="{00000000-0005-0000-0000-0000A93E0000}"/>
    <cellStyle name="Normale 30 3" xfId="18429" xr:uid="{00000000-0005-0000-0000-0000AA3E0000}"/>
    <cellStyle name="Normale 31" xfId="15635" xr:uid="{00000000-0005-0000-0000-0000AB3E0000}"/>
    <cellStyle name="Normale 31 2" xfId="15636" xr:uid="{00000000-0005-0000-0000-0000AC3E0000}"/>
    <cellStyle name="Normale 31 3" xfId="18430" xr:uid="{00000000-0005-0000-0000-0000AD3E0000}"/>
    <cellStyle name="Normale 32" xfId="15637" xr:uid="{00000000-0005-0000-0000-0000AE3E0000}"/>
    <cellStyle name="Normale 32 2" xfId="15638" xr:uid="{00000000-0005-0000-0000-0000AF3E0000}"/>
    <cellStyle name="Normale 32 3" xfId="18431" xr:uid="{00000000-0005-0000-0000-0000B03E0000}"/>
    <cellStyle name="Normale 33" xfId="15639" xr:uid="{00000000-0005-0000-0000-0000B13E0000}"/>
    <cellStyle name="Normale 33 2" xfId="15640" xr:uid="{00000000-0005-0000-0000-0000B23E0000}"/>
    <cellStyle name="Normale 33 3" xfId="18432" xr:uid="{00000000-0005-0000-0000-0000B33E0000}"/>
    <cellStyle name="Normale 34" xfId="15641" xr:uid="{00000000-0005-0000-0000-0000B43E0000}"/>
    <cellStyle name="Normale 34 2" xfId="15642" xr:uid="{00000000-0005-0000-0000-0000B53E0000}"/>
    <cellStyle name="Normale 34 3" xfId="18433" xr:uid="{00000000-0005-0000-0000-0000B63E0000}"/>
    <cellStyle name="Normale 35" xfId="15643" xr:uid="{00000000-0005-0000-0000-0000B73E0000}"/>
    <cellStyle name="Normale 35 2" xfId="15644" xr:uid="{00000000-0005-0000-0000-0000B83E0000}"/>
    <cellStyle name="Normale 35 3" xfId="18434" xr:uid="{00000000-0005-0000-0000-0000B93E0000}"/>
    <cellStyle name="Normale 36" xfId="15645" xr:uid="{00000000-0005-0000-0000-0000BA3E0000}"/>
    <cellStyle name="Normale 36 2" xfId="15646" xr:uid="{00000000-0005-0000-0000-0000BB3E0000}"/>
    <cellStyle name="Normale 36 3" xfId="18435" xr:uid="{00000000-0005-0000-0000-0000BC3E0000}"/>
    <cellStyle name="Normale 37" xfId="15647" xr:uid="{00000000-0005-0000-0000-0000BD3E0000}"/>
    <cellStyle name="Normale 37 2" xfId="15648" xr:uid="{00000000-0005-0000-0000-0000BE3E0000}"/>
    <cellStyle name="Normale 37 3" xfId="18436" xr:uid="{00000000-0005-0000-0000-0000BF3E0000}"/>
    <cellStyle name="Normale 38" xfId="15649" xr:uid="{00000000-0005-0000-0000-0000C03E0000}"/>
    <cellStyle name="Normale 38 2" xfId="15650" xr:uid="{00000000-0005-0000-0000-0000C13E0000}"/>
    <cellStyle name="Normale 38 3" xfId="18437" xr:uid="{00000000-0005-0000-0000-0000C23E0000}"/>
    <cellStyle name="Normale 39" xfId="15651" xr:uid="{00000000-0005-0000-0000-0000C33E0000}"/>
    <cellStyle name="Normale 39 2" xfId="15652" xr:uid="{00000000-0005-0000-0000-0000C43E0000}"/>
    <cellStyle name="Normale 39 3" xfId="18438" xr:uid="{00000000-0005-0000-0000-0000C53E0000}"/>
    <cellStyle name="Normale 4" xfId="15653" xr:uid="{00000000-0005-0000-0000-0000C63E0000}"/>
    <cellStyle name="Normale 4 2" xfId="15654" xr:uid="{00000000-0005-0000-0000-0000C73E0000}"/>
    <cellStyle name="Normale 4 2 2" xfId="15655" xr:uid="{00000000-0005-0000-0000-0000C83E0000}"/>
    <cellStyle name="Normale 4 2 3" xfId="18440" xr:uid="{00000000-0005-0000-0000-0000C93E0000}"/>
    <cellStyle name="Normale 4 3" xfId="15656" xr:uid="{00000000-0005-0000-0000-0000CA3E0000}"/>
    <cellStyle name="Normale 4 3 2" xfId="15657" xr:uid="{00000000-0005-0000-0000-0000CB3E0000}"/>
    <cellStyle name="Normale 4 3 3" xfId="18441" xr:uid="{00000000-0005-0000-0000-0000CC3E0000}"/>
    <cellStyle name="Normale 4 4" xfId="15658" xr:uid="{00000000-0005-0000-0000-0000CD3E0000}"/>
    <cellStyle name="Normale 4 5" xfId="18439" xr:uid="{00000000-0005-0000-0000-0000CE3E0000}"/>
    <cellStyle name="Normale 4_EDEN industria 2008 rev" xfId="15659" xr:uid="{00000000-0005-0000-0000-0000CF3E0000}"/>
    <cellStyle name="Normale 40" xfId="15660" xr:uid="{00000000-0005-0000-0000-0000D03E0000}"/>
    <cellStyle name="Normale 40 2" xfId="15661" xr:uid="{00000000-0005-0000-0000-0000D13E0000}"/>
    <cellStyle name="Normale 40 3" xfId="18442" xr:uid="{00000000-0005-0000-0000-0000D23E0000}"/>
    <cellStyle name="Normale 41" xfId="15662" xr:uid="{00000000-0005-0000-0000-0000D33E0000}"/>
    <cellStyle name="Normale 41 2" xfId="15663" xr:uid="{00000000-0005-0000-0000-0000D43E0000}"/>
    <cellStyle name="Normale 41 3" xfId="18443" xr:uid="{00000000-0005-0000-0000-0000D53E0000}"/>
    <cellStyle name="Normale 42" xfId="15664" xr:uid="{00000000-0005-0000-0000-0000D63E0000}"/>
    <cellStyle name="Normale 42 2" xfId="15665" xr:uid="{00000000-0005-0000-0000-0000D73E0000}"/>
    <cellStyle name="Normale 42 3" xfId="18444" xr:uid="{00000000-0005-0000-0000-0000D83E0000}"/>
    <cellStyle name="Normale 43" xfId="15666" xr:uid="{00000000-0005-0000-0000-0000D93E0000}"/>
    <cellStyle name="Normale 43 2" xfId="15667" xr:uid="{00000000-0005-0000-0000-0000DA3E0000}"/>
    <cellStyle name="Normale 43 3" xfId="18445" xr:uid="{00000000-0005-0000-0000-0000DB3E0000}"/>
    <cellStyle name="Normale 44" xfId="15668" xr:uid="{00000000-0005-0000-0000-0000DC3E0000}"/>
    <cellStyle name="Normale 44 2" xfId="15669" xr:uid="{00000000-0005-0000-0000-0000DD3E0000}"/>
    <cellStyle name="Normale 44 3" xfId="18446" xr:uid="{00000000-0005-0000-0000-0000DE3E0000}"/>
    <cellStyle name="Normale 45" xfId="15670" xr:uid="{00000000-0005-0000-0000-0000DF3E0000}"/>
    <cellStyle name="Normale 45 2" xfId="15671" xr:uid="{00000000-0005-0000-0000-0000E03E0000}"/>
    <cellStyle name="Normale 45 3" xfId="18447" xr:uid="{00000000-0005-0000-0000-0000E13E0000}"/>
    <cellStyle name="Normale 46" xfId="15672" xr:uid="{00000000-0005-0000-0000-0000E23E0000}"/>
    <cellStyle name="Normale 46 2" xfId="15673" xr:uid="{00000000-0005-0000-0000-0000E33E0000}"/>
    <cellStyle name="Normale 46 3" xfId="18448" xr:uid="{00000000-0005-0000-0000-0000E43E0000}"/>
    <cellStyle name="Normale 47" xfId="15674" xr:uid="{00000000-0005-0000-0000-0000E53E0000}"/>
    <cellStyle name="Normale 47 2" xfId="15675" xr:uid="{00000000-0005-0000-0000-0000E63E0000}"/>
    <cellStyle name="Normale 47 3" xfId="18449" xr:uid="{00000000-0005-0000-0000-0000E73E0000}"/>
    <cellStyle name="Normale 48" xfId="15676" xr:uid="{00000000-0005-0000-0000-0000E83E0000}"/>
    <cellStyle name="Normale 48 2" xfId="15677" xr:uid="{00000000-0005-0000-0000-0000E93E0000}"/>
    <cellStyle name="Normale 48 3" xfId="18450" xr:uid="{00000000-0005-0000-0000-0000EA3E0000}"/>
    <cellStyle name="Normale 49" xfId="15678" xr:uid="{00000000-0005-0000-0000-0000EB3E0000}"/>
    <cellStyle name="Normale 49 2" xfId="15679" xr:uid="{00000000-0005-0000-0000-0000EC3E0000}"/>
    <cellStyle name="Normale 49 3" xfId="18451" xr:uid="{00000000-0005-0000-0000-0000ED3E0000}"/>
    <cellStyle name="Normale 5" xfId="15680" xr:uid="{00000000-0005-0000-0000-0000EE3E0000}"/>
    <cellStyle name="Normale 5 2" xfId="15681" xr:uid="{00000000-0005-0000-0000-0000EF3E0000}"/>
    <cellStyle name="Normale 5 2 2" xfId="15682" xr:uid="{00000000-0005-0000-0000-0000F03E0000}"/>
    <cellStyle name="Normale 5 2 3" xfId="18453" xr:uid="{00000000-0005-0000-0000-0000F13E0000}"/>
    <cellStyle name="Normale 5 3" xfId="15683" xr:uid="{00000000-0005-0000-0000-0000F23E0000}"/>
    <cellStyle name="Normale 5 3 2" xfId="15684" xr:uid="{00000000-0005-0000-0000-0000F33E0000}"/>
    <cellStyle name="Normale 5 3 3" xfId="18454" xr:uid="{00000000-0005-0000-0000-0000F43E0000}"/>
    <cellStyle name="Normale 5 4" xfId="15685" xr:uid="{00000000-0005-0000-0000-0000F53E0000}"/>
    <cellStyle name="Normale 5 5" xfId="18452" xr:uid="{00000000-0005-0000-0000-0000F63E0000}"/>
    <cellStyle name="Normale 5_EDEN industria 2008 rev" xfId="15686" xr:uid="{00000000-0005-0000-0000-0000F73E0000}"/>
    <cellStyle name="Normale 50" xfId="15687" xr:uid="{00000000-0005-0000-0000-0000F83E0000}"/>
    <cellStyle name="Normale 50 2" xfId="15688" xr:uid="{00000000-0005-0000-0000-0000F93E0000}"/>
    <cellStyle name="Normale 50 3" xfId="18455" xr:uid="{00000000-0005-0000-0000-0000FA3E0000}"/>
    <cellStyle name="Normale 51" xfId="15689" xr:uid="{00000000-0005-0000-0000-0000FB3E0000}"/>
    <cellStyle name="Normale 51 2" xfId="15690" xr:uid="{00000000-0005-0000-0000-0000FC3E0000}"/>
    <cellStyle name="Normale 51 3" xfId="18456" xr:uid="{00000000-0005-0000-0000-0000FD3E0000}"/>
    <cellStyle name="Normale 52" xfId="15691" xr:uid="{00000000-0005-0000-0000-0000FE3E0000}"/>
    <cellStyle name="Normale 52 2" xfId="15692" xr:uid="{00000000-0005-0000-0000-0000FF3E0000}"/>
    <cellStyle name="Normale 52 3" xfId="18457" xr:uid="{00000000-0005-0000-0000-0000003F0000}"/>
    <cellStyle name="Normale 53" xfId="15693" xr:uid="{00000000-0005-0000-0000-0000013F0000}"/>
    <cellStyle name="Normale 53 2" xfId="15694" xr:uid="{00000000-0005-0000-0000-0000023F0000}"/>
    <cellStyle name="Normale 53 3" xfId="18458" xr:uid="{00000000-0005-0000-0000-0000033F0000}"/>
    <cellStyle name="Normale 54" xfId="15695" xr:uid="{00000000-0005-0000-0000-0000043F0000}"/>
    <cellStyle name="Normale 54 2" xfId="15696" xr:uid="{00000000-0005-0000-0000-0000053F0000}"/>
    <cellStyle name="Normale 54 3" xfId="18459" xr:uid="{00000000-0005-0000-0000-0000063F0000}"/>
    <cellStyle name="Normale 55" xfId="15697" xr:uid="{00000000-0005-0000-0000-0000073F0000}"/>
    <cellStyle name="Normale 55 2" xfId="15698" xr:uid="{00000000-0005-0000-0000-0000083F0000}"/>
    <cellStyle name="Normale 55 3" xfId="18460" xr:uid="{00000000-0005-0000-0000-0000093F0000}"/>
    <cellStyle name="Normale 56" xfId="15699" xr:uid="{00000000-0005-0000-0000-00000A3F0000}"/>
    <cellStyle name="Normale 56 2" xfId="15700" xr:uid="{00000000-0005-0000-0000-00000B3F0000}"/>
    <cellStyle name="Normale 56 3" xfId="18461" xr:uid="{00000000-0005-0000-0000-00000C3F0000}"/>
    <cellStyle name="Normale 57" xfId="15701" xr:uid="{00000000-0005-0000-0000-00000D3F0000}"/>
    <cellStyle name="Normale 57 2" xfId="15702" xr:uid="{00000000-0005-0000-0000-00000E3F0000}"/>
    <cellStyle name="Normale 57 3" xfId="18462" xr:uid="{00000000-0005-0000-0000-00000F3F0000}"/>
    <cellStyle name="Normale 58" xfId="15703" xr:uid="{00000000-0005-0000-0000-0000103F0000}"/>
    <cellStyle name="Normale 58 2" xfId="15704" xr:uid="{00000000-0005-0000-0000-0000113F0000}"/>
    <cellStyle name="Normale 58 3" xfId="18463" xr:uid="{00000000-0005-0000-0000-0000123F0000}"/>
    <cellStyle name="Normale 59" xfId="15705" xr:uid="{00000000-0005-0000-0000-0000133F0000}"/>
    <cellStyle name="Normale 59 2" xfId="15706" xr:uid="{00000000-0005-0000-0000-0000143F0000}"/>
    <cellStyle name="Normale 59 3" xfId="18464" xr:uid="{00000000-0005-0000-0000-0000153F0000}"/>
    <cellStyle name="Normale 6" xfId="15707" xr:uid="{00000000-0005-0000-0000-0000163F0000}"/>
    <cellStyle name="Normale 6 2" xfId="15708" xr:uid="{00000000-0005-0000-0000-0000173F0000}"/>
    <cellStyle name="Normale 6 2 2" xfId="15709" xr:uid="{00000000-0005-0000-0000-0000183F0000}"/>
    <cellStyle name="Normale 6 2 3" xfId="18466" xr:uid="{00000000-0005-0000-0000-0000193F0000}"/>
    <cellStyle name="Normale 6 3" xfId="15710" xr:uid="{00000000-0005-0000-0000-00001A3F0000}"/>
    <cellStyle name="Normale 6 3 2" xfId="15711" xr:uid="{00000000-0005-0000-0000-00001B3F0000}"/>
    <cellStyle name="Normale 6 3 3" xfId="18467" xr:uid="{00000000-0005-0000-0000-00001C3F0000}"/>
    <cellStyle name="Normale 6 4" xfId="15712" xr:uid="{00000000-0005-0000-0000-00001D3F0000}"/>
    <cellStyle name="Normale 6 5" xfId="18465" xr:uid="{00000000-0005-0000-0000-00001E3F0000}"/>
    <cellStyle name="Normale 6_EDEN industria 2008 rev" xfId="15713" xr:uid="{00000000-0005-0000-0000-00001F3F0000}"/>
    <cellStyle name="Normale 60" xfId="15714" xr:uid="{00000000-0005-0000-0000-0000203F0000}"/>
    <cellStyle name="Normale 60 2" xfId="15715" xr:uid="{00000000-0005-0000-0000-0000213F0000}"/>
    <cellStyle name="Normale 60 3" xfId="18468" xr:uid="{00000000-0005-0000-0000-0000223F0000}"/>
    <cellStyle name="Normale 61" xfId="15716" xr:uid="{00000000-0005-0000-0000-0000233F0000}"/>
    <cellStyle name="Normale 61 2" xfId="15717" xr:uid="{00000000-0005-0000-0000-0000243F0000}"/>
    <cellStyle name="Normale 61 3" xfId="18469" xr:uid="{00000000-0005-0000-0000-0000253F0000}"/>
    <cellStyle name="Normale 62" xfId="15718" xr:uid="{00000000-0005-0000-0000-0000263F0000}"/>
    <cellStyle name="Normale 62 2" xfId="15719" xr:uid="{00000000-0005-0000-0000-0000273F0000}"/>
    <cellStyle name="Normale 62 3" xfId="18470" xr:uid="{00000000-0005-0000-0000-0000283F0000}"/>
    <cellStyle name="Normale 63" xfId="15720" xr:uid="{00000000-0005-0000-0000-0000293F0000}"/>
    <cellStyle name="Normale 63 2" xfId="15721" xr:uid="{00000000-0005-0000-0000-00002A3F0000}"/>
    <cellStyle name="Normale 63 3" xfId="18471" xr:uid="{00000000-0005-0000-0000-00002B3F0000}"/>
    <cellStyle name="Normale 64" xfId="15722" xr:uid="{00000000-0005-0000-0000-00002C3F0000}"/>
    <cellStyle name="Normale 64 2" xfId="15723" xr:uid="{00000000-0005-0000-0000-00002D3F0000}"/>
    <cellStyle name="Normale 64 3" xfId="18472" xr:uid="{00000000-0005-0000-0000-00002E3F0000}"/>
    <cellStyle name="Normale 65" xfId="15724" xr:uid="{00000000-0005-0000-0000-00002F3F0000}"/>
    <cellStyle name="Normale 65 2" xfId="15725" xr:uid="{00000000-0005-0000-0000-0000303F0000}"/>
    <cellStyle name="Normale 65 3" xfId="18473" xr:uid="{00000000-0005-0000-0000-0000313F0000}"/>
    <cellStyle name="Normale 7" xfId="15726" xr:uid="{00000000-0005-0000-0000-0000323F0000}"/>
    <cellStyle name="Normale 7 2" xfId="15727" xr:uid="{00000000-0005-0000-0000-0000333F0000}"/>
    <cellStyle name="Normale 7 2 2" xfId="15728" xr:uid="{00000000-0005-0000-0000-0000343F0000}"/>
    <cellStyle name="Normale 7 2 3" xfId="18475" xr:uid="{00000000-0005-0000-0000-0000353F0000}"/>
    <cellStyle name="Normale 7 3" xfId="15729" xr:uid="{00000000-0005-0000-0000-0000363F0000}"/>
    <cellStyle name="Normale 7 3 2" xfId="15730" xr:uid="{00000000-0005-0000-0000-0000373F0000}"/>
    <cellStyle name="Normale 7 3 3" xfId="18476" xr:uid="{00000000-0005-0000-0000-0000383F0000}"/>
    <cellStyle name="Normale 7 4" xfId="15731" xr:uid="{00000000-0005-0000-0000-0000393F0000}"/>
    <cellStyle name="Normale 7 5" xfId="18474" xr:uid="{00000000-0005-0000-0000-00003A3F0000}"/>
    <cellStyle name="Normale 7_EDEN industria 2008 rev" xfId="15732" xr:uid="{00000000-0005-0000-0000-00003B3F0000}"/>
    <cellStyle name="Normale 8" xfId="15733" xr:uid="{00000000-0005-0000-0000-00003C3F0000}"/>
    <cellStyle name="Normale 8 2" xfId="15734" xr:uid="{00000000-0005-0000-0000-00003D3F0000}"/>
    <cellStyle name="Normale 8 2 2" xfId="15735" xr:uid="{00000000-0005-0000-0000-00003E3F0000}"/>
    <cellStyle name="Normale 8 2 3" xfId="18478" xr:uid="{00000000-0005-0000-0000-00003F3F0000}"/>
    <cellStyle name="Normale 8 3" xfId="15736" xr:uid="{00000000-0005-0000-0000-0000403F0000}"/>
    <cellStyle name="Normale 8 3 2" xfId="15737" xr:uid="{00000000-0005-0000-0000-0000413F0000}"/>
    <cellStyle name="Normale 8 3 3" xfId="18479" xr:uid="{00000000-0005-0000-0000-0000423F0000}"/>
    <cellStyle name="Normale 8 4" xfId="15738" xr:uid="{00000000-0005-0000-0000-0000433F0000}"/>
    <cellStyle name="Normale 8 5" xfId="18477" xr:uid="{00000000-0005-0000-0000-0000443F0000}"/>
    <cellStyle name="Normale 8_EDEN industria 2008 rev" xfId="15739" xr:uid="{00000000-0005-0000-0000-0000453F0000}"/>
    <cellStyle name="Normale 9" xfId="15740" xr:uid="{00000000-0005-0000-0000-0000463F0000}"/>
    <cellStyle name="Normale 9 2" xfId="15741" xr:uid="{00000000-0005-0000-0000-0000473F0000}"/>
    <cellStyle name="Normale 9 2 2" xfId="15742" xr:uid="{00000000-0005-0000-0000-0000483F0000}"/>
    <cellStyle name="Normale 9 2 3" xfId="18481" xr:uid="{00000000-0005-0000-0000-0000493F0000}"/>
    <cellStyle name="Normale 9 3" xfId="15743" xr:uid="{00000000-0005-0000-0000-00004A3F0000}"/>
    <cellStyle name="Normale 9 3 2" xfId="15744" xr:uid="{00000000-0005-0000-0000-00004B3F0000}"/>
    <cellStyle name="Normale 9 3 3" xfId="18482" xr:uid="{00000000-0005-0000-0000-00004C3F0000}"/>
    <cellStyle name="Normale 9 4" xfId="15745" xr:uid="{00000000-0005-0000-0000-00004D3F0000}"/>
    <cellStyle name="Normale 9 5" xfId="18480" xr:uid="{00000000-0005-0000-0000-00004E3F0000}"/>
    <cellStyle name="Normale 9_EDEN industria 2008 rev" xfId="15746" xr:uid="{00000000-0005-0000-0000-00004F3F0000}"/>
    <cellStyle name="Normale_B2020" xfId="15747" xr:uid="{00000000-0005-0000-0000-0000503F0000}"/>
    <cellStyle name="Normale_Scen_UC_IND-StrucConst" xfId="19152" xr:uid="{00000000-0005-0000-0000-0000513F0000}"/>
    <cellStyle name="Nota" xfId="15748" xr:uid="{00000000-0005-0000-0000-0000523F0000}"/>
    <cellStyle name="Nota 10" xfId="15749" xr:uid="{00000000-0005-0000-0000-0000533F0000}"/>
    <cellStyle name="Nota 11" xfId="15750" xr:uid="{00000000-0005-0000-0000-0000543F0000}"/>
    <cellStyle name="Nota 12" xfId="18483" xr:uid="{00000000-0005-0000-0000-0000553F0000}"/>
    <cellStyle name="Nota 2" xfId="15751" xr:uid="{00000000-0005-0000-0000-0000563F0000}"/>
    <cellStyle name="Nota 2 2" xfId="15752" xr:uid="{00000000-0005-0000-0000-0000573F0000}"/>
    <cellStyle name="Nota 2 2 2" xfId="15753" xr:uid="{00000000-0005-0000-0000-0000583F0000}"/>
    <cellStyle name="Nota 2 3" xfId="15754" xr:uid="{00000000-0005-0000-0000-0000593F0000}"/>
    <cellStyle name="Nota 2 4" xfId="15755" xr:uid="{00000000-0005-0000-0000-00005A3F0000}"/>
    <cellStyle name="Nota 2 5" xfId="15756" xr:uid="{00000000-0005-0000-0000-00005B3F0000}"/>
    <cellStyle name="Nota 2 6" xfId="15757" xr:uid="{00000000-0005-0000-0000-00005C3F0000}"/>
    <cellStyle name="Nota 2 7" xfId="15758" xr:uid="{00000000-0005-0000-0000-00005D3F0000}"/>
    <cellStyle name="Nota 2 8" xfId="18484" xr:uid="{00000000-0005-0000-0000-00005E3F0000}"/>
    <cellStyle name="Nota 3" xfId="15759" xr:uid="{00000000-0005-0000-0000-00005F3F0000}"/>
    <cellStyle name="Nota 3 2" xfId="15760" xr:uid="{00000000-0005-0000-0000-0000603F0000}"/>
    <cellStyle name="Nota 3 2 2" xfId="15761" xr:uid="{00000000-0005-0000-0000-0000613F0000}"/>
    <cellStyle name="Nota 3 2 3" xfId="15762" xr:uid="{00000000-0005-0000-0000-0000623F0000}"/>
    <cellStyle name="Nota 3 2 4" xfId="15763" xr:uid="{00000000-0005-0000-0000-0000633F0000}"/>
    <cellStyle name="Nota 3 2 5" xfId="15764" xr:uid="{00000000-0005-0000-0000-0000643F0000}"/>
    <cellStyle name="Nota 3 2 6" xfId="15765" xr:uid="{00000000-0005-0000-0000-0000653F0000}"/>
    <cellStyle name="Nota 3 2 7" xfId="15766" xr:uid="{00000000-0005-0000-0000-0000663F0000}"/>
    <cellStyle name="Nota 3 2 8" xfId="18486" xr:uid="{00000000-0005-0000-0000-0000673F0000}"/>
    <cellStyle name="Nota 3 3" xfId="15767" xr:uid="{00000000-0005-0000-0000-0000683F0000}"/>
    <cellStyle name="Nota 3 3 2" xfId="15768" xr:uid="{00000000-0005-0000-0000-0000693F0000}"/>
    <cellStyle name="Nota 3 3 2 2" xfId="15769" xr:uid="{00000000-0005-0000-0000-00006A3F0000}"/>
    <cellStyle name="Nota 3 3 3" xfId="15770" xr:uid="{00000000-0005-0000-0000-00006B3F0000}"/>
    <cellStyle name="Nota 3 4" xfId="15771" xr:uid="{00000000-0005-0000-0000-00006C3F0000}"/>
    <cellStyle name="Nota 3 4 2" xfId="15772" xr:uid="{00000000-0005-0000-0000-00006D3F0000}"/>
    <cellStyle name="Nota 3 5" xfId="15773" xr:uid="{00000000-0005-0000-0000-00006E3F0000}"/>
    <cellStyle name="Nota 3 6" xfId="15774" xr:uid="{00000000-0005-0000-0000-00006F3F0000}"/>
    <cellStyle name="Nota 3 7" xfId="15775" xr:uid="{00000000-0005-0000-0000-0000703F0000}"/>
    <cellStyle name="Nota 3 8" xfId="15776" xr:uid="{00000000-0005-0000-0000-0000713F0000}"/>
    <cellStyle name="Nota 3 9" xfId="18485" xr:uid="{00000000-0005-0000-0000-0000723F0000}"/>
    <cellStyle name="Nota 4" xfId="15777" xr:uid="{00000000-0005-0000-0000-0000733F0000}"/>
    <cellStyle name="Nota 4 2" xfId="15778" xr:uid="{00000000-0005-0000-0000-0000743F0000}"/>
    <cellStyle name="Nota 4 2 2" xfId="15779" xr:uid="{00000000-0005-0000-0000-0000753F0000}"/>
    <cellStyle name="Nota 4 2 2 2" xfId="15780" xr:uid="{00000000-0005-0000-0000-0000763F0000}"/>
    <cellStyle name="Nota 4 2 3" xfId="15781" xr:uid="{00000000-0005-0000-0000-0000773F0000}"/>
    <cellStyle name="Nota 4 3" xfId="15782" xr:uid="{00000000-0005-0000-0000-0000783F0000}"/>
    <cellStyle name="Nota 4 3 2" xfId="15783" xr:uid="{00000000-0005-0000-0000-0000793F0000}"/>
    <cellStyle name="Nota 4 4" xfId="15784" xr:uid="{00000000-0005-0000-0000-00007A3F0000}"/>
    <cellStyle name="Nota 4 4 2" xfId="15785" xr:uid="{00000000-0005-0000-0000-00007B3F0000}"/>
    <cellStyle name="Nota 4 5" xfId="15786" xr:uid="{00000000-0005-0000-0000-00007C3F0000}"/>
    <cellStyle name="Nota 4 6" xfId="15787" xr:uid="{00000000-0005-0000-0000-00007D3F0000}"/>
    <cellStyle name="Nota 4 7" xfId="15788" xr:uid="{00000000-0005-0000-0000-00007E3F0000}"/>
    <cellStyle name="Nota 4 8" xfId="18487" xr:uid="{00000000-0005-0000-0000-00007F3F0000}"/>
    <cellStyle name="Nota 5" xfId="15789" xr:uid="{00000000-0005-0000-0000-0000803F0000}"/>
    <cellStyle name="Nota 5 2" xfId="15790" xr:uid="{00000000-0005-0000-0000-0000813F0000}"/>
    <cellStyle name="Nota 5 3" xfId="15791" xr:uid="{00000000-0005-0000-0000-0000823F0000}"/>
    <cellStyle name="Nota 5 4" xfId="15792" xr:uid="{00000000-0005-0000-0000-0000833F0000}"/>
    <cellStyle name="Nota 5 5" xfId="15793" xr:uid="{00000000-0005-0000-0000-0000843F0000}"/>
    <cellStyle name="Nota 5 6" xfId="15794" xr:uid="{00000000-0005-0000-0000-0000853F0000}"/>
    <cellStyle name="Nota 5 7" xfId="15795" xr:uid="{00000000-0005-0000-0000-0000863F0000}"/>
    <cellStyle name="Nota 5 8" xfId="18488" xr:uid="{00000000-0005-0000-0000-0000873F0000}"/>
    <cellStyle name="Nota 6" xfId="15796" xr:uid="{00000000-0005-0000-0000-0000883F0000}"/>
    <cellStyle name="Nota 7" xfId="15797" xr:uid="{00000000-0005-0000-0000-0000893F0000}"/>
    <cellStyle name="Nota 8" xfId="15798" xr:uid="{00000000-0005-0000-0000-00008A3F0000}"/>
    <cellStyle name="Nota 9" xfId="15799" xr:uid="{00000000-0005-0000-0000-00008B3F0000}"/>
    <cellStyle name="Note 2" xfId="15800" xr:uid="{00000000-0005-0000-0000-00008C3F0000}"/>
    <cellStyle name="Note 2 2" xfId="15801" xr:uid="{00000000-0005-0000-0000-00008D3F0000}"/>
    <cellStyle name="Note 2 3" xfId="15802" xr:uid="{00000000-0005-0000-0000-00008E3F0000}"/>
    <cellStyle name="Note 2 4" xfId="15803" xr:uid="{00000000-0005-0000-0000-00008F3F0000}"/>
    <cellStyle name="Note 2 5" xfId="15804" xr:uid="{00000000-0005-0000-0000-0000903F0000}"/>
    <cellStyle name="Note 2 6" xfId="15805" xr:uid="{00000000-0005-0000-0000-0000913F0000}"/>
    <cellStyle name="Note 3" xfId="15806" xr:uid="{00000000-0005-0000-0000-0000923F0000}"/>
    <cellStyle name="Note/kilde" xfId="15807" xr:uid="{00000000-0005-0000-0000-0000933F0000}"/>
    <cellStyle name="Nuovo" xfId="15808" xr:uid="{00000000-0005-0000-0000-0000943F0000}"/>
    <cellStyle name="Nuovo 10" xfId="15809" xr:uid="{00000000-0005-0000-0000-0000953F0000}"/>
    <cellStyle name="Nuovo 10 2" xfId="15810" xr:uid="{00000000-0005-0000-0000-0000963F0000}"/>
    <cellStyle name="Nuovo 10 2 2" xfId="15811" xr:uid="{00000000-0005-0000-0000-0000973F0000}"/>
    <cellStyle name="Nuovo 10 2 3" xfId="18491" xr:uid="{00000000-0005-0000-0000-0000983F0000}"/>
    <cellStyle name="Nuovo 10 3" xfId="15812" xr:uid="{00000000-0005-0000-0000-0000993F0000}"/>
    <cellStyle name="Nuovo 10 3 2" xfId="15813" xr:uid="{00000000-0005-0000-0000-00009A3F0000}"/>
    <cellStyle name="Nuovo 10 3 2 2" xfId="18493" xr:uid="{00000000-0005-0000-0000-00009B3F0000}"/>
    <cellStyle name="Nuovo 10 3 3" xfId="15814" xr:uid="{00000000-0005-0000-0000-00009C3F0000}"/>
    <cellStyle name="Nuovo 10 3 3 2" xfId="15815" xr:uid="{00000000-0005-0000-0000-00009D3F0000}"/>
    <cellStyle name="Nuovo 10 3 4" xfId="15816" xr:uid="{00000000-0005-0000-0000-00009E3F0000}"/>
    <cellStyle name="Nuovo 10 3 5" xfId="18492" xr:uid="{00000000-0005-0000-0000-00009F3F0000}"/>
    <cellStyle name="Nuovo 10 4" xfId="15817" xr:uid="{00000000-0005-0000-0000-0000A03F0000}"/>
    <cellStyle name="Nuovo 10 4 2" xfId="15818" xr:uid="{00000000-0005-0000-0000-0000A13F0000}"/>
    <cellStyle name="Nuovo 10 4 2 2" xfId="15819" xr:uid="{00000000-0005-0000-0000-0000A23F0000}"/>
    <cellStyle name="Nuovo 10 4 3" xfId="15820" xr:uid="{00000000-0005-0000-0000-0000A33F0000}"/>
    <cellStyle name="Nuovo 10 4 4" xfId="15821" xr:uid="{00000000-0005-0000-0000-0000A43F0000}"/>
    <cellStyle name="Nuovo 10 4 5" xfId="18494" xr:uid="{00000000-0005-0000-0000-0000A53F0000}"/>
    <cellStyle name="Nuovo 10 5" xfId="15822" xr:uid="{00000000-0005-0000-0000-0000A63F0000}"/>
    <cellStyle name="Nuovo 10 5 2" xfId="18495" xr:uid="{00000000-0005-0000-0000-0000A73F0000}"/>
    <cellStyle name="Nuovo 10 6" xfId="15823" xr:uid="{00000000-0005-0000-0000-0000A83F0000}"/>
    <cellStyle name="Nuovo 10 7" xfId="18490" xr:uid="{00000000-0005-0000-0000-0000A93F0000}"/>
    <cellStyle name="Nuovo 11" xfId="15824" xr:uid="{00000000-0005-0000-0000-0000AA3F0000}"/>
    <cellStyle name="Nuovo 11 2" xfId="15825" xr:uid="{00000000-0005-0000-0000-0000AB3F0000}"/>
    <cellStyle name="Nuovo 11 2 2" xfId="15826" xr:uid="{00000000-0005-0000-0000-0000AC3F0000}"/>
    <cellStyle name="Nuovo 11 2 3" xfId="18497" xr:uid="{00000000-0005-0000-0000-0000AD3F0000}"/>
    <cellStyle name="Nuovo 11 3" xfId="15827" xr:uid="{00000000-0005-0000-0000-0000AE3F0000}"/>
    <cellStyle name="Nuovo 11 3 2" xfId="15828" xr:uid="{00000000-0005-0000-0000-0000AF3F0000}"/>
    <cellStyle name="Nuovo 11 3 2 2" xfId="18499" xr:uid="{00000000-0005-0000-0000-0000B03F0000}"/>
    <cellStyle name="Nuovo 11 3 3" xfId="15829" xr:uid="{00000000-0005-0000-0000-0000B13F0000}"/>
    <cellStyle name="Nuovo 11 3 3 2" xfId="15830" xr:uid="{00000000-0005-0000-0000-0000B23F0000}"/>
    <cellStyle name="Nuovo 11 3 4" xfId="15831" xr:uid="{00000000-0005-0000-0000-0000B33F0000}"/>
    <cellStyle name="Nuovo 11 3 5" xfId="18498" xr:uid="{00000000-0005-0000-0000-0000B43F0000}"/>
    <cellStyle name="Nuovo 11 4" xfId="15832" xr:uid="{00000000-0005-0000-0000-0000B53F0000}"/>
    <cellStyle name="Nuovo 11 4 2" xfId="15833" xr:uid="{00000000-0005-0000-0000-0000B63F0000}"/>
    <cellStyle name="Nuovo 11 4 2 2" xfId="15834" xr:uid="{00000000-0005-0000-0000-0000B73F0000}"/>
    <cellStyle name="Nuovo 11 4 3" xfId="15835" xr:uid="{00000000-0005-0000-0000-0000B83F0000}"/>
    <cellStyle name="Nuovo 11 4 4" xfId="15836" xr:uid="{00000000-0005-0000-0000-0000B93F0000}"/>
    <cellStyle name="Nuovo 11 4 5" xfId="18500" xr:uid="{00000000-0005-0000-0000-0000BA3F0000}"/>
    <cellStyle name="Nuovo 11 5" xfId="15837" xr:uid="{00000000-0005-0000-0000-0000BB3F0000}"/>
    <cellStyle name="Nuovo 11 5 2" xfId="18501" xr:uid="{00000000-0005-0000-0000-0000BC3F0000}"/>
    <cellStyle name="Nuovo 11 6" xfId="15838" xr:uid="{00000000-0005-0000-0000-0000BD3F0000}"/>
    <cellStyle name="Nuovo 11 7" xfId="18496" xr:uid="{00000000-0005-0000-0000-0000BE3F0000}"/>
    <cellStyle name="Nuovo 12" xfId="15839" xr:uid="{00000000-0005-0000-0000-0000BF3F0000}"/>
    <cellStyle name="Nuovo 12 2" xfId="15840" xr:uid="{00000000-0005-0000-0000-0000C03F0000}"/>
    <cellStyle name="Nuovo 12 2 2" xfId="15841" xr:uid="{00000000-0005-0000-0000-0000C13F0000}"/>
    <cellStyle name="Nuovo 12 2 3" xfId="18503" xr:uid="{00000000-0005-0000-0000-0000C23F0000}"/>
    <cellStyle name="Nuovo 12 3" xfId="15842" xr:uid="{00000000-0005-0000-0000-0000C33F0000}"/>
    <cellStyle name="Nuovo 12 3 2" xfId="15843" xr:uid="{00000000-0005-0000-0000-0000C43F0000}"/>
    <cellStyle name="Nuovo 12 3 2 2" xfId="18505" xr:uid="{00000000-0005-0000-0000-0000C53F0000}"/>
    <cellStyle name="Nuovo 12 3 3" xfId="15844" xr:uid="{00000000-0005-0000-0000-0000C63F0000}"/>
    <cellStyle name="Nuovo 12 3 3 2" xfId="15845" xr:uid="{00000000-0005-0000-0000-0000C73F0000}"/>
    <cellStyle name="Nuovo 12 3 4" xfId="15846" xr:uid="{00000000-0005-0000-0000-0000C83F0000}"/>
    <cellStyle name="Nuovo 12 3 5" xfId="18504" xr:uid="{00000000-0005-0000-0000-0000C93F0000}"/>
    <cellStyle name="Nuovo 12 4" xfId="15847" xr:uid="{00000000-0005-0000-0000-0000CA3F0000}"/>
    <cellStyle name="Nuovo 12 4 2" xfId="15848" xr:uid="{00000000-0005-0000-0000-0000CB3F0000}"/>
    <cellStyle name="Nuovo 12 4 2 2" xfId="15849" xr:uid="{00000000-0005-0000-0000-0000CC3F0000}"/>
    <cellStyle name="Nuovo 12 4 3" xfId="15850" xr:uid="{00000000-0005-0000-0000-0000CD3F0000}"/>
    <cellStyle name="Nuovo 12 4 4" xfId="15851" xr:uid="{00000000-0005-0000-0000-0000CE3F0000}"/>
    <cellStyle name="Nuovo 12 4 5" xfId="18506" xr:uid="{00000000-0005-0000-0000-0000CF3F0000}"/>
    <cellStyle name="Nuovo 12 5" xfId="15852" xr:uid="{00000000-0005-0000-0000-0000D03F0000}"/>
    <cellStyle name="Nuovo 12 5 2" xfId="18507" xr:uid="{00000000-0005-0000-0000-0000D13F0000}"/>
    <cellStyle name="Nuovo 12 6" xfId="15853" xr:uid="{00000000-0005-0000-0000-0000D23F0000}"/>
    <cellStyle name="Nuovo 12 7" xfId="18502" xr:uid="{00000000-0005-0000-0000-0000D33F0000}"/>
    <cellStyle name="Nuovo 13" xfId="15854" xr:uid="{00000000-0005-0000-0000-0000D43F0000}"/>
    <cellStyle name="Nuovo 13 2" xfId="15855" xr:uid="{00000000-0005-0000-0000-0000D53F0000}"/>
    <cellStyle name="Nuovo 13 2 2" xfId="15856" xr:uid="{00000000-0005-0000-0000-0000D63F0000}"/>
    <cellStyle name="Nuovo 13 2 3" xfId="18509" xr:uid="{00000000-0005-0000-0000-0000D73F0000}"/>
    <cellStyle name="Nuovo 13 3" xfId="15857" xr:uid="{00000000-0005-0000-0000-0000D83F0000}"/>
    <cellStyle name="Nuovo 13 3 2" xfId="15858" xr:uid="{00000000-0005-0000-0000-0000D93F0000}"/>
    <cellStyle name="Nuovo 13 3 2 2" xfId="18511" xr:uid="{00000000-0005-0000-0000-0000DA3F0000}"/>
    <cellStyle name="Nuovo 13 3 3" xfId="15859" xr:uid="{00000000-0005-0000-0000-0000DB3F0000}"/>
    <cellStyle name="Nuovo 13 3 3 2" xfId="15860" xr:uid="{00000000-0005-0000-0000-0000DC3F0000}"/>
    <cellStyle name="Nuovo 13 3 4" xfId="15861" xr:uid="{00000000-0005-0000-0000-0000DD3F0000}"/>
    <cellStyle name="Nuovo 13 3 5" xfId="18510" xr:uid="{00000000-0005-0000-0000-0000DE3F0000}"/>
    <cellStyle name="Nuovo 13 4" xfId="15862" xr:uid="{00000000-0005-0000-0000-0000DF3F0000}"/>
    <cellStyle name="Nuovo 13 4 2" xfId="15863" xr:uid="{00000000-0005-0000-0000-0000E03F0000}"/>
    <cellStyle name="Nuovo 13 4 2 2" xfId="15864" xr:uid="{00000000-0005-0000-0000-0000E13F0000}"/>
    <cellStyle name="Nuovo 13 4 3" xfId="15865" xr:uid="{00000000-0005-0000-0000-0000E23F0000}"/>
    <cellStyle name="Nuovo 13 4 4" xfId="15866" xr:uid="{00000000-0005-0000-0000-0000E33F0000}"/>
    <cellStyle name="Nuovo 13 4 5" xfId="18512" xr:uid="{00000000-0005-0000-0000-0000E43F0000}"/>
    <cellStyle name="Nuovo 13 5" xfId="15867" xr:uid="{00000000-0005-0000-0000-0000E53F0000}"/>
    <cellStyle name="Nuovo 13 5 2" xfId="18513" xr:uid="{00000000-0005-0000-0000-0000E63F0000}"/>
    <cellStyle name="Nuovo 13 6" xfId="15868" xr:uid="{00000000-0005-0000-0000-0000E73F0000}"/>
    <cellStyle name="Nuovo 13 7" xfId="18508" xr:uid="{00000000-0005-0000-0000-0000E83F0000}"/>
    <cellStyle name="Nuovo 14" xfId="15869" xr:uid="{00000000-0005-0000-0000-0000E93F0000}"/>
    <cellStyle name="Nuovo 14 2" xfId="15870" xr:uid="{00000000-0005-0000-0000-0000EA3F0000}"/>
    <cellStyle name="Nuovo 14 2 2" xfId="15871" xr:uid="{00000000-0005-0000-0000-0000EB3F0000}"/>
    <cellStyle name="Nuovo 14 2 3" xfId="18515" xr:uid="{00000000-0005-0000-0000-0000EC3F0000}"/>
    <cellStyle name="Nuovo 14 3" xfId="15872" xr:uid="{00000000-0005-0000-0000-0000ED3F0000}"/>
    <cellStyle name="Nuovo 14 3 2" xfId="15873" xr:uid="{00000000-0005-0000-0000-0000EE3F0000}"/>
    <cellStyle name="Nuovo 14 3 2 2" xfId="18517" xr:uid="{00000000-0005-0000-0000-0000EF3F0000}"/>
    <cellStyle name="Nuovo 14 3 3" xfId="15874" xr:uid="{00000000-0005-0000-0000-0000F03F0000}"/>
    <cellStyle name="Nuovo 14 3 3 2" xfId="15875" xr:uid="{00000000-0005-0000-0000-0000F13F0000}"/>
    <cellStyle name="Nuovo 14 3 4" xfId="15876" xr:uid="{00000000-0005-0000-0000-0000F23F0000}"/>
    <cellStyle name="Nuovo 14 3 5" xfId="18516" xr:uid="{00000000-0005-0000-0000-0000F33F0000}"/>
    <cellStyle name="Nuovo 14 4" xfId="15877" xr:uid="{00000000-0005-0000-0000-0000F43F0000}"/>
    <cellStyle name="Nuovo 14 4 2" xfId="15878" xr:uid="{00000000-0005-0000-0000-0000F53F0000}"/>
    <cellStyle name="Nuovo 14 4 2 2" xfId="15879" xr:uid="{00000000-0005-0000-0000-0000F63F0000}"/>
    <cellStyle name="Nuovo 14 4 3" xfId="15880" xr:uid="{00000000-0005-0000-0000-0000F73F0000}"/>
    <cellStyle name="Nuovo 14 4 4" xfId="15881" xr:uid="{00000000-0005-0000-0000-0000F83F0000}"/>
    <cellStyle name="Nuovo 14 4 5" xfId="18518" xr:uid="{00000000-0005-0000-0000-0000F93F0000}"/>
    <cellStyle name="Nuovo 14 5" xfId="15882" xr:uid="{00000000-0005-0000-0000-0000FA3F0000}"/>
    <cellStyle name="Nuovo 14 5 2" xfId="18519" xr:uid="{00000000-0005-0000-0000-0000FB3F0000}"/>
    <cellStyle name="Nuovo 14 6" xfId="15883" xr:uid="{00000000-0005-0000-0000-0000FC3F0000}"/>
    <cellStyle name="Nuovo 14 7" xfId="18514" xr:uid="{00000000-0005-0000-0000-0000FD3F0000}"/>
    <cellStyle name="Nuovo 15" xfId="15884" xr:uid="{00000000-0005-0000-0000-0000FE3F0000}"/>
    <cellStyle name="Nuovo 15 2" xfId="15885" xr:uid="{00000000-0005-0000-0000-0000FF3F0000}"/>
    <cellStyle name="Nuovo 15 2 2" xfId="15886" xr:uid="{00000000-0005-0000-0000-000000400000}"/>
    <cellStyle name="Nuovo 15 2 3" xfId="18521" xr:uid="{00000000-0005-0000-0000-000001400000}"/>
    <cellStyle name="Nuovo 15 3" xfId="15887" xr:uid="{00000000-0005-0000-0000-000002400000}"/>
    <cellStyle name="Nuovo 15 3 2" xfId="15888" xr:uid="{00000000-0005-0000-0000-000003400000}"/>
    <cellStyle name="Nuovo 15 3 2 2" xfId="18523" xr:uid="{00000000-0005-0000-0000-000004400000}"/>
    <cellStyle name="Nuovo 15 3 3" xfId="15889" xr:uid="{00000000-0005-0000-0000-000005400000}"/>
    <cellStyle name="Nuovo 15 3 3 2" xfId="15890" xr:uid="{00000000-0005-0000-0000-000006400000}"/>
    <cellStyle name="Nuovo 15 3 4" xfId="15891" xr:uid="{00000000-0005-0000-0000-000007400000}"/>
    <cellStyle name="Nuovo 15 3 5" xfId="18522" xr:uid="{00000000-0005-0000-0000-000008400000}"/>
    <cellStyle name="Nuovo 15 4" xfId="15892" xr:uid="{00000000-0005-0000-0000-000009400000}"/>
    <cellStyle name="Nuovo 15 4 2" xfId="15893" xr:uid="{00000000-0005-0000-0000-00000A400000}"/>
    <cellStyle name="Nuovo 15 4 2 2" xfId="15894" xr:uid="{00000000-0005-0000-0000-00000B400000}"/>
    <cellStyle name="Nuovo 15 4 3" xfId="15895" xr:uid="{00000000-0005-0000-0000-00000C400000}"/>
    <cellStyle name="Nuovo 15 4 4" xfId="15896" xr:uid="{00000000-0005-0000-0000-00000D400000}"/>
    <cellStyle name="Nuovo 15 4 5" xfId="18524" xr:uid="{00000000-0005-0000-0000-00000E400000}"/>
    <cellStyle name="Nuovo 15 5" xfId="15897" xr:uid="{00000000-0005-0000-0000-00000F400000}"/>
    <cellStyle name="Nuovo 15 5 2" xfId="18525" xr:uid="{00000000-0005-0000-0000-000010400000}"/>
    <cellStyle name="Nuovo 15 6" xfId="15898" xr:uid="{00000000-0005-0000-0000-000011400000}"/>
    <cellStyle name="Nuovo 15 7" xfId="18520" xr:uid="{00000000-0005-0000-0000-000012400000}"/>
    <cellStyle name="Nuovo 16" xfId="15899" xr:uid="{00000000-0005-0000-0000-000013400000}"/>
    <cellStyle name="Nuovo 16 2" xfId="15900" xr:uid="{00000000-0005-0000-0000-000014400000}"/>
    <cellStyle name="Nuovo 16 2 2" xfId="15901" xr:uid="{00000000-0005-0000-0000-000015400000}"/>
    <cellStyle name="Nuovo 16 2 3" xfId="18527" xr:uid="{00000000-0005-0000-0000-000016400000}"/>
    <cellStyle name="Nuovo 16 3" xfId="15902" xr:uid="{00000000-0005-0000-0000-000017400000}"/>
    <cellStyle name="Nuovo 16 3 2" xfId="15903" xr:uid="{00000000-0005-0000-0000-000018400000}"/>
    <cellStyle name="Nuovo 16 3 2 2" xfId="18529" xr:uid="{00000000-0005-0000-0000-000019400000}"/>
    <cellStyle name="Nuovo 16 3 3" xfId="15904" xr:uid="{00000000-0005-0000-0000-00001A400000}"/>
    <cellStyle name="Nuovo 16 3 3 2" xfId="15905" xr:uid="{00000000-0005-0000-0000-00001B400000}"/>
    <cellStyle name="Nuovo 16 3 4" xfId="15906" xr:uid="{00000000-0005-0000-0000-00001C400000}"/>
    <cellStyle name="Nuovo 16 3 5" xfId="18528" xr:uid="{00000000-0005-0000-0000-00001D400000}"/>
    <cellStyle name="Nuovo 16 4" xfId="15907" xr:uid="{00000000-0005-0000-0000-00001E400000}"/>
    <cellStyle name="Nuovo 16 4 2" xfId="15908" xr:uid="{00000000-0005-0000-0000-00001F400000}"/>
    <cellStyle name="Nuovo 16 4 2 2" xfId="15909" xr:uid="{00000000-0005-0000-0000-000020400000}"/>
    <cellStyle name="Nuovo 16 4 3" xfId="15910" xr:uid="{00000000-0005-0000-0000-000021400000}"/>
    <cellStyle name="Nuovo 16 4 4" xfId="15911" xr:uid="{00000000-0005-0000-0000-000022400000}"/>
    <cellStyle name="Nuovo 16 4 5" xfId="18530" xr:uid="{00000000-0005-0000-0000-000023400000}"/>
    <cellStyle name="Nuovo 16 5" xfId="15912" xr:uid="{00000000-0005-0000-0000-000024400000}"/>
    <cellStyle name="Nuovo 16 5 2" xfId="18531" xr:uid="{00000000-0005-0000-0000-000025400000}"/>
    <cellStyle name="Nuovo 16 6" xfId="15913" xr:uid="{00000000-0005-0000-0000-000026400000}"/>
    <cellStyle name="Nuovo 16 7" xfId="18526" xr:uid="{00000000-0005-0000-0000-000027400000}"/>
    <cellStyle name="Nuovo 17" xfId="15914" xr:uid="{00000000-0005-0000-0000-000028400000}"/>
    <cellStyle name="Nuovo 17 2" xfId="15915" xr:uid="{00000000-0005-0000-0000-000029400000}"/>
    <cellStyle name="Nuovo 17 2 2" xfId="15916" xr:uid="{00000000-0005-0000-0000-00002A400000}"/>
    <cellStyle name="Nuovo 17 2 3" xfId="18533" xr:uid="{00000000-0005-0000-0000-00002B400000}"/>
    <cellStyle name="Nuovo 17 3" xfId="15917" xr:uid="{00000000-0005-0000-0000-00002C400000}"/>
    <cellStyle name="Nuovo 17 3 2" xfId="15918" xr:uid="{00000000-0005-0000-0000-00002D400000}"/>
    <cellStyle name="Nuovo 17 3 2 2" xfId="18535" xr:uid="{00000000-0005-0000-0000-00002E400000}"/>
    <cellStyle name="Nuovo 17 3 3" xfId="15919" xr:uid="{00000000-0005-0000-0000-00002F400000}"/>
    <cellStyle name="Nuovo 17 3 3 2" xfId="15920" xr:uid="{00000000-0005-0000-0000-000030400000}"/>
    <cellStyle name="Nuovo 17 3 4" xfId="15921" xr:uid="{00000000-0005-0000-0000-000031400000}"/>
    <cellStyle name="Nuovo 17 3 5" xfId="18534" xr:uid="{00000000-0005-0000-0000-000032400000}"/>
    <cellStyle name="Nuovo 17 4" xfId="15922" xr:uid="{00000000-0005-0000-0000-000033400000}"/>
    <cellStyle name="Nuovo 17 4 2" xfId="15923" xr:uid="{00000000-0005-0000-0000-000034400000}"/>
    <cellStyle name="Nuovo 17 4 2 2" xfId="15924" xr:uid="{00000000-0005-0000-0000-000035400000}"/>
    <cellStyle name="Nuovo 17 4 3" xfId="15925" xr:uid="{00000000-0005-0000-0000-000036400000}"/>
    <cellStyle name="Nuovo 17 4 4" xfId="15926" xr:uid="{00000000-0005-0000-0000-000037400000}"/>
    <cellStyle name="Nuovo 17 4 5" xfId="18536" xr:uid="{00000000-0005-0000-0000-000038400000}"/>
    <cellStyle name="Nuovo 17 5" xfId="15927" xr:uid="{00000000-0005-0000-0000-000039400000}"/>
    <cellStyle name="Nuovo 17 5 2" xfId="18537" xr:uid="{00000000-0005-0000-0000-00003A400000}"/>
    <cellStyle name="Nuovo 17 6" xfId="15928" xr:uid="{00000000-0005-0000-0000-00003B400000}"/>
    <cellStyle name="Nuovo 17 7" xfId="18532" xr:uid="{00000000-0005-0000-0000-00003C400000}"/>
    <cellStyle name="Nuovo 18" xfId="15929" xr:uid="{00000000-0005-0000-0000-00003D400000}"/>
    <cellStyle name="Nuovo 18 2" xfId="15930" xr:uid="{00000000-0005-0000-0000-00003E400000}"/>
    <cellStyle name="Nuovo 18 2 2" xfId="15931" xr:uid="{00000000-0005-0000-0000-00003F400000}"/>
    <cellStyle name="Nuovo 18 2 3" xfId="18539" xr:uid="{00000000-0005-0000-0000-000040400000}"/>
    <cellStyle name="Nuovo 18 3" xfId="15932" xr:uid="{00000000-0005-0000-0000-000041400000}"/>
    <cellStyle name="Nuovo 18 3 2" xfId="15933" xr:uid="{00000000-0005-0000-0000-000042400000}"/>
    <cellStyle name="Nuovo 18 3 2 2" xfId="18541" xr:uid="{00000000-0005-0000-0000-000043400000}"/>
    <cellStyle name="Nuovo 18 3 3" xfId="15934" xr:uid="{00000000-0005-0000-0000-000044400000}"/>
    <cellStyle name="Nuovo 18 3 3 2" xfId="15935" xr:uid="{00000000-0005-0000-0000-000045400000}"/>
    <cellStyle name="Nuovo 18 3 4" xfId="15936" xr:uid="{00000000-0005-0000-0000-000046400000}"/>
    <cellStyle name="Nuovo 18 3 5" xfId="18540" xr:uid="{00000000-0005-0000-0000-000047400000}"/>
    <cellStyle name="Nuovo 18 4" xfId="15937" xr:uid="{00000000-0005-0000-0000-000048400000}"/>
    <cellStyle name="Nuovo 18 4 2" xfId="15938" xr:uid="{00000000-0005-0000-0000-000049400000}"/>
    <cellStyle name="Nuovo 18 4 2 2" xfId="15939" xr:uid="{00000000-0005-0000-0000-00004A400000}"/>
    <cellStyle name="Nuovo 18 4 3" xfId="15940" xr:uid="{00000000-0005-0000-0000-00004B400000}"/>
    <cellStyle name="Nuovo 18 4 4" xfId="15941" xr:uid="{00000000-0005-0000-0000-00004C400000}"/>
    <cellStyle name="Nuovo 18 4 5" xfId="18542" xr:uid="{00000000-0005-0000-0000-00004D400000}"/>
    <cellStyle name="Nuovo 18 5" xfId="15942" xr:uid="{00000000-0005-0000-0000-00004E400000}"/>
    <cellStyle name="Nuovo 18 5 2" xfId="18543" xr:uid="{00000000-0005-0000-0000-00004F400000}"/>
    <cellStyle name="Nuovo 18 6" xfId="15943" xr:uid="{00000000-0005-0000-0000-000050400000}"/>
    <cellStyle name="Nuovo 18 7" xfId="18538" xr:uid="{00000000-0005-0000-0000-000051400000}"/>
    <cellStyle name="Nuovo 19" xfId="15944" xr:uid="{00000000-0005-0000-0000-000052400000}"/>
    <cellStyle name="Nuovo 19 2" xfId="15945" xr:uid="{00000000-0005-0000-0000-000053400000}"/>
    <cellStyle name="Nuovo 19 2 2" xfId="15946" xr:uid="{00000000-0005-0000-0000-000054400000}"/>
    <cellStyle name="Nuovo 19 2 3" xfId="18545" xr:uid="{00000000-0005-0000-0000-000055400000}"/>
    <cellStyle name="Nuovo 19 3" xfId="15947" xr:uid="{00000000-0005-0000-0000-000056400000}"/>
    <cellStyle name="Nuovo 19 3 2" xfId="15948" xr:uid="{00000000-0005-0000-0000-000057400000}"/>
    <cellStyle name="Nuovo 19 3 2 2" xfId="18547" xr:uid="{00000000-0005-0000-0000-000058400000}"/>
    <cellStyle name="Nuovo 19 3 3" xfId="15949" xr:uid="{00000000-0005-0000-0000-000059400000}"/>
    <cellStyle name="Nuovo 19 3 3 2" xfId="15950" xr:uid="{00000000-0005-0000-0000-00005A400000}"/>
    <cellStyle name="Nuovo 19 3 4" xfId="15951" xr:uid="{00000000-0005-0000-0000-00005B400000}"/>
    <cellStyle name="Nuovo 19 3 5" xfId="18546" xr:uid="{00000000-0005-0000-0000-00005C400000}"/>
    <cellStyle name="Nuovo 19 4" xfId="15952" xr:uid="{00000000-0005-0000-0000-00005D400000}"/>
    <cellStyle name="Nuovo 19 4 2" xfId="15953" xr:uid="{00000000-0005-0000-0000-00005E400000}"/>
    <cellStyle name="Nuovo 19 4 2 2" xfId="15954" xr:uid="{00000000-0005-0000-0000-00005F400000}"/>
    <cellStyle name="Nuovo 19 4 3" xfId="15955" xr:uid="{00000000-0005-0000-0000-000060400000}"/>
    <cellStyle name="Nuovo 19 4 4" xfId="15956" xr:uid="{00000000-0005-0000-0000-000061400000}"/>
    <cellStyle name="Nuovo 19 4 5" xfId="18548" xr:uid="{00000000-0005-0000-0000-000062400000}"/>
    <cellStyle name="Nuovo 19 5" xfId="15957" xr:uid="{00000000-0005-0000-0000-000063400000}"/>
    <cellStyle name="Nuovo 19 5 2" xfId="18549" xr:uid="{00000000-0005-0000-0000-000064400000}"/>
    <cellStyle name="Nuovo 19 6" xfId="15958" xr:uid="{00000000-0005-0000-0000-000065400000}"/>
    <cellStyle name="Nuovo 19 7" xfId="18544" xr:uid="{00000000-0005-0000-0000-000066400000}"/>
    <cellStyle name="Nuovo 2" xfId="15959" xr:uid="{00000000-0005-0000-0000-000067400000}"/>
    <cellStyle name="Nuovo 2 2" xfId="15960" xr:uid="{00000000-0005-0000-0000-000068400000}"/>
    <cellStyle name="Nuovo 2 2 2" xfId="15961" xr:uid="{00000000-0005-0000-0000-000069400000}"/>
    <cellStyle name="Nuovo 2 2 3" xfId="18551" xr:uid="{00000000-0005-0000-0000-00006A400000}"/>
    <cellStyle name="Nuovo 2 3" xfId="15962" xr:uid="{00000000-0005-0000-0000-00006B400000}"/>
    <cellStyle name="Nuovo 2 3 2" xfId="15963" xr:uid="{00000000-0005-0000-0000-00006C400000}"/>
    <cellStyle name="Nuovo 2 3 2 2" xfId="18553" xr:uid="{00000000-0005-0000-0000-00006D400000}"/>
    <cellStyle name="Nuovo 2 3 3" xfId="15964" xr:uid="{00000000-0005-0000-0000-00006E400000}"/>
    <cellStyle name="Nuovo 2 3 3 2" xfId="15965" xr:uid="{00000000-0005-0000-0000-00006F400000}"/>
    <cellStyle name="Nuovo 2 3 4" xfId="15966" xr:uid="{00000000-0005-0000-0000-000070400000}"/>
    <cellStyle name="Nuovo 2 3 5" xfId="18552" xr:uid="{00000000-0005-0000-0000-000071400000}"/>
    <cellStyle name="Nuovo 2 4" xfId="15967" xr:uid="{00000000-0005-0000-0000-000072400000}"/>
    <cellStyle name="Nuovo 2 4 2" xfId="15968" xr:uid="{00000000-0005-0000-0000-000073400000}"/>
    <cellStyle name="Nuovo 2 4 2 2" xfId="15969" xr:uid="{00000000-0005-0000-0000-000074400000}"/>
    <cellStyle name="Nuovo 2 4 3" xfId="15970" xr:uid="{00000000-0005-0000-0000-000075400000}"/>
    <cellStyle name="Nuovo 2 4 4" xfId="15971" xr:uid="{00000000-0005-0000-0000-000076400000}"/>
    <cellStyle name="Nuovo 2 4 5" xfId="18554" xr:uid="{00000000-0005-0000-0000-000077400000}"/>
    <cellStyle name="Nuovo 2 5" xfId="15972" xr:uid="{00000000-0005-0000-0000-000078400000}"/>
    <cellStyle name="Nuovo 2 5 2" xfId="18555" xr:uid="{00000000-0005-0000-0000-000079400000}"/>
    <cellStyle name="Nuovo 2 6" xfId="15973" xr:uid="{00000000-0005-0000-0000-00007A400000}"/>
    <cellStyle name="Nuovo 2 7" xfId="18550" xr:uid="{00000000-0005-0000-0000-00007B400000}"/>
    <cellStyle name="Nuovo 20" xfId="15974" xr:uid="{00000000-0005-0000-0000-00007C400000}"/>
    <cellStyle name="Nuovo 20 2" xfId="15975" xr:uid="{00000000-0005-0000-0000-00007D400000}"/>
    <cellStyle name="Nuovo 20 2 2" xfId="15976" xr:uid="{00000000-0005-0000-0000-00007E400000}"/>
    <cellStyle name="Nuovo 20 2 3" xfId="18557" xr:uid="{00000000-0005-0000-0000-00007F400000}"/>
    <cellStyle name="Nuovo 20 3" xfId="15977" xr:uid="{00000000-0005-0000-0000-000080400000}"/>
    <cellStyle name="Nuovo 20 3 2" xfId="15978" xr:uid="{00000000-0005-0000-0000-000081400000}"/>
    <cellStyle name="Nuovo 20 3 2 2" xfId="18559" xr:uid="{00000000-0005-0000-0000-000082400000}"/>
    <cellStyle name="Nuovo 20 3 3" xfId="15979" xr:uid="{00000000-0005-0000-0000-000083400000}"/>
    <cellStyle name="Nuovo 20 3 3 2" xfId="15980" xr:uid="{00000000-0005-0000-0000-000084400000}"/>
    <cellStyle name="Nuovo 20 3 4" xfId="15981" xr:uid="{00000000-0005-0000-0000-000085400000}"/>
    <cellStyle name="Nuovo 20 3 5" xfId="18558" xr:uid="{00000000-0005-0000-0000-000086400000}"/>
    <cellStyle name="Nuovo 20 4" xfId="15982" xr:uid="{00000000-0005-0000-0000-000087400000}"/>
    <cellStyle name="Nuovo 20 4 2" xfId="15983" xr:uid="{00000000-0005-0000-0000-000088400000}"/>
    <cellStyle name="Nuovo 20 4 2 2" xfId="15984" xr:uid="{00000000-0005-0000-0000-000089400000}"/>
    <cellStyle name="Nuovo 20 4 3" xfId="15985" xr:uid="{00000000-0005-0000-0000-00008A400000}"/>
    <cellStyle name="Nuovo 20 4 4" xfId="15986" xr:uid="{00000000-0005-0000-0000-00008B400000}"/>
    <cellStyle name="Nuovo 20 4 5" xfId="18560" xr:uid="{00000000-0005-0000-0000-00008C400000}"/>
    <cellStyle name="Nuovo 20 5" xfId="15987" xr:uid="{00000000-0005-0000-0000-00008D400000}"/>
    <cellStyle name="Nuovo 20 5 2" xfId="18561" xr:uid="{00000000-0005-0000-0000-00008E400000}"/>
    <cellStyle name="Nuovo 20 6" xfId="15988" xr:uid="{00000000-0005-0000-0000-00008F400000}"/>
    <cellStyle name="Nuovo 20 7" xfId="18556" xr:uid="{00000000-0005-0000-0000-000090400000}"/>
    <cellStyle name="Nuovo 21" xfId="15989" xr:uid="{00000000-0005-0000-0000-000091400000}"/>
    <cellStyle name="Nuovo 21 2" xfId="15990" xr:uid="{00000000-0005-0000-0000-000092400000}"/>
    <cellStyle name="Nuovo 21 2 2" xfId="15991" xr:uid="{00000000-0005-0000-0000-000093400000}"/>
    <cellStyle name="Nuovo 21 2 3" xfId="18563" xr:uid="{00000000-0005-0000-0000-000094400000}"/>
    <cellStyle name="Nuovo 21 3" xfId="15992" xr:uid="{00000000-0005-0000-0000-000095400000}"/>
    <cellStyle name="Nuovo 21 3 2" xfId="15993" xr:uid="{00000000-0005-0000-0000-000096400000}"/>
    <cellStyle name="Nuovo 21 3 2 2" xfId="18565" xr:uid="{00000000-0005-0000-0000-000097400000}"/>
    <cellStyle name="Nuovo 21 3 3" xfId="15994" xr:uid="{00000000-0005-0000-0000-000098400000}"/>
    <cellStyle name="Nuovo 21 3 3 2" xfId="15995" xr:uid="{00000000-0005-0000-0000-000099400000}"/>
    <cellStyle name="Nuovo 21 3 4" xfId="15996" xr:uid="{00000000-0005-0000-0000-00009A400000}"/>
    <cellStyle name="Nuovo 21 3 5" xfId="18564" xr:uid="{00000000-0005-0000-0000-00009B400000}"/>
    <cellStyle name="Nuovo 21 4" xfId="15997" xr:uid="{00000000-0005-0000-0000-00009C400000}"/>
    <cellStyle name="Nuovo 21 4 2" xfId="15998" xr:uid="{00000000-0005-0000-0000-00009D400000}"/>
    <cellStyle name="Nuovo 21 4 2 2" xfId="15999" xr:uid="{00000000-0005-0000-0000-00009E400000}"/>
    <cellStyle name="Nuovo 21 4 3" xfId="16000" xr:uid="{00000000-0005-0000-0000-00009F400000}"/>
    <cellStyle name="Nuovo 21 4 4" xfId="16001" xr:uid="{00000000-0005-0000-0000-0000A0400000}"/>
    <cellStyle name="Nuovo 21 4 5" xfId="18566" xr:uid="{00000000-0005-0000-0000-0000A1400000}"/>
    <cellStyle name="Nuovo 21 5" xfId="16002" xr:uid="{00000000-0005-0000-0000-0000A2400000}"/>
    <cellStyle name="Nuovo 21 5 2" xfId="18567" xr:uid="{00000000-0005-0000-0000-0000A3400000}"/>
    <cellStyle name="Nuovo 21 6" xfId="16003" xr:uid="{00000000-0005-0000-0000-0000A4400000}"/>
    <cellStyle name="Nuovo 21 7" xfId="18562" xr:uid="{00000000-0005-0000-0000-0000A5400000}"/>
    <cellStyle name="Nuovo 22" xfId="16004" xr:uid="{00000000-0005-0000-0000-0000A6400000}"/>
    <cellStyle name="Nuovo 22 2" xfId="16005" xr:uid="{00000000-0005-0000-0000-0000A7400000}"/>
    <cellStyle name="Nuovo 22 2 2" xfId="16006" xr:uid="{00000000-0005-0000-0000-0000A8400000}"/>
    <cellStyle name="Nuovo 22 2 3" xfId="18569" xr:uid="{00000000-0005-0000-0000-0000A9400000}"/>
    <cellStyle name="Nuovo 22 3" xfId="16007" xr:uid="{00000000-0005-0000-0000-0000AA400000}"/>
    <cellStyle name="Nuovo 22 3 2" xfId="16008" xr:uid="{00000000-0005-0000-0000-0000AB400000}"/>
    <cellStyle name="Nuovo 22 3 2 2" xfId="18571" xr:uid="{00000000-0005-0000-0000-0000AC400000}"/>
    <cellStyle name="Nuovo 22 3 3" xfId="16009" xr:uid="{00000000-0005-0000-0000-0000AD400000}"/>
    <cellStyle name="Nuovo 22 3 3 2" xfId="16010" xr:uid="{00000000-0005-0000-0000-0000AE400000}"/>
    <cellStyle name="Nuovo 22 3 4" xfId="16011" xr:uid="{00000000-0005-0000-0000-0000AF400000}"/>
    <cellStyle name="Nuovo 22 3 5" xfId="18570" xr:uid="{00000000-0005-0000-0000-0000B0400000}"/>
    <cellStyle name="Nuovo 22 4" xfId="16012" xr:uid="{00000000-0005-0000-0000-0000B1400000}"/>
    <cellStyle name="Nuovo 22 4 2" xfId="16013" xr:uid="{00000000-0005-0000-0000-0000B2400000}"/>
    <cellStyle name="Nuovo 22 4 2 2" xfId="16014" xr:uid="{00000000-0005-0000-0000-0000B3400000}"/>
    <cellStyle name="Nuovo 22 4 3" xfId="16015" xr:uid="{00000000-0005-0000-0000-0000B4400000}"/>
    <cellStyle name="Nuovo 22 4 4" xfId="16016" xr:uid="{00000000-0005-0000-0000-0000B5400000}"/>
    <cellStyle name="Nuovo 22 4 5" xfId="18572" xr:uid="{00000000-0005-0000-0000-0000B6400000}"/>
    <cellStyle name="Nuovo 22 5" xfId="16017" xr:uid="{00000000-0005-0000-0000-0000B7400000}"/>
    <cellStyle name="Nuovo 22 5 2" xfId="18573" xr:uid="{00000000-0005-0000-0000-0000B8400000}"/>
    <cellStyle name="Nuovo 22 6" xfId="16018" xr:uid="{00000000-0005-0000-0000-0000B9400000}"/>
    <cellStyle name="Nuovo 22 7" xfId="18568" xr:uid="{00000000-0005-0000-0000-0000BA400000}"/>
    <cellStyle name="Nuovo 23" xfId="16019" xr:uid="{00000000-0005-0000-0000-0000BB400000}"/>
    <cellStyle name="Nuovo 23 2" xfId="16020" xr:uid="{00000000-0005-0000-0000-0000BC400000}"/>
    <cellStyle name="Nuovo 23 2 2" xfId="16021" xr:uid="{00000000-0005-0000-0000-0000BD400000}"/>
    <cellStyle name="Nuovo 23 2 3" xfId="18575" xr:uid="{00000000-0005-0000-0000-0000BE400000}"/>
    <cellStyle name="Nuovo 23 3" xfId="16022" xr:uid="{00000000-0005-0000-0000-0000BF400000}"/>
    <cellStyle name="Nuovo 23 3 2" xfId="16023" xr:uid="{00000000-0005-0000-0000-0000C0400000}"/>
    <cellStyle name="Nuovo 23 3 2 2" xfId="18577" xr:uid="{00000000-0005-0000-0000-0000C1400000}"/>
    <cellStyle name="Nuovo 23 3 3" xfId="16024" xr:uid="{00000000-0005-0000-0000-0000C2400000}"/>
    <cellStyle name="Nuovo 23 3 3 2" xfId="16025" xr:uid="{00000000-0005-0000-0000-0000C3400000}"/>
    <cellStyle name="Nuovo 23 3 4" xfId="16026" xr:uid="{00000000-0005-0000-0000-0000C4400000}"/>
    <cellStyle name="Nuovo 23 3 5" xfId="18576" xr:uid="{00000000-0005-0000-0000-0000C5400000}"/>
    <cellStyle name="Nuovo 23 4" xfId="16027" xr:uid="{00000000-0005-0000-0000-0000C6400000}"/>
    <cellStyle name="Nuovo 23 4 2" xfId="16028" xr:uid="{00000000-0005-0000-0000-0000C7400000}"/>
    <cellStyle name="Nuovo 23 4 2 2" xfId="16029" xr:uid="{00000000-0005-0000-0000-0000C8400000}"/>
    <cellStyle name="Nuovo 23 4 3" xfId="16030" xr:uid="{00000000-0005-0000-0000-0000C9400000}"/>
    <cellStyle name="Nuovo 23 4 4" xfId="16031" xr:uid="{00000000-0005-0000-0000-0000CA400000}"/>
    <cellStyle name="Nuovo 23 4 5" xfId="18578" xr:uid="{00000000-0005-0000-0000-0000CB400000}"/>
    <cellStyle name="Nuovo 23 5" xfId="16032" xr:uid="{00000000-0005-0000-0000-0000CC400000}"/>
    <cellStyle name="Nuovo 23 5 2" xfId="18579" xr:uid="{00000000-0005-0000-0000-0000CD400000}"/>
    <cellStyle name="Nuovo 23 6" xfId="16033" xr:uid="{00000000-0005-0000-0000-0000CE400000}"/>
    <cellStyle name="Nuovo 23 7" xfId="18574" xr:uid="{00000000-0005-0000-0000-0000CF400000}"/>
    <cellStyle name="Nuovo 24" xfId="16034" xr:uid="{00000000-0005-0000-0000-0000D0400000}"/>
    <cellStyle name="Nuovo 24 2" xfId="16035" xr:uid="{00000000-0005-0000-0000-0000D1400000}"/>
    <cellStyle name="Nuovo 24 2 2" xfId="16036" xr:uid="{00000000-0005-0000-0000-0000D2400000}"/>
    <cellStyle name="Nuovo 24 2 3" xfId="18581" xr:uid="{00000000-0005-0000-0000-0000D3400000}"/>
    <cellStyle name="Nuovo 24 3" xfId="16037" xr:uid="{00000000-0005-0000-0000-0000D4400000}"/>
    <cellStyle name="Nuovo 24 3 2" xfId="16038" xr:uid="{00000000-0005-0000-0000-0000D5400000}"/>
    <cellStyle name="Nuovo 24 3 2 2" xfId="18583" xr:uid="{00000000-0005-0000-0000-0000D6400000}"/>
    <cellStyle name="Nuovo 24 3 3" xfId="16039" xr:uid="{00000000-0005-0000-0000-0000D7400000}"/>
    <cellStyle name="Nuovo 24 3 3 2" xfId="16040" xr:uid="{00000000-0005-0000-0000-0000D8400000}"/>
    <cellStyle name="Nuovo 24 3 4" xfId="16041" xr:uid="{00000000-0005-0000-0000-0000D9400000}"/>
    <cellStyle name="Nuovo 24 3 5" xfId="18582" xr:uid="{00000000-0005-0000-0000-0000DA400000}"/>
    <cellStyle name="Nuovo 24 4" xfId="16042" xr:uid="{00000000-0005-0000-0000-0000DB400000}"/>
    <cellStyle name="Nuovo 24 4 2" xfId="16043" xr:uid="{00000000-0005-0000-0000-0000DC400000}"/>
    <cellStyle name="Nuovo 24 4 2 2" xfId="16044" xr:uid="{00000000-0005-0000-0000-0000DD400000}"/>
    <cellStyle name="Nuovo 24 4 3" xfId="16045" xr:uid="{00000000-0005-0000-0000-0000DE400000}"/>
    <cellStyle name="Nuovo 24 4 4" xfId="16046" xr:uid="{00000000-0005-0000-0000-0000DF400000}"/>
    <cellStyle name="Nuovo 24 4 5" xfId="18584" xr:uid="{00000000-0005-0000-0000-0000E0400000}"/>
    <cellStyle name="Nuovo 24 5" xfId="16047" xr:uid="{00000000-0005-0000-0000-0000E1400000}"/>
    <cellStyle name="Nuovo 24 5 2" xfId="18585" xr:uid="{00000000-0005-0000-0000-0000E2400000}"/>
    <cellStyle name="Nuovo 24 6" xfId="16048" xr:uid="{00000000-0005-0000-0000-0000E3400000}"/>
    <cellStyle name="Nuovo 24 7" xfId="18580" xr:uid="{00000000-0005-0000-0000-0000E4400000}"/>
    <cellStyle name="Nuovo 25" xfId="16049" xr:uid="{00000000-0005-0000-0000-0000E5400000}"/>
    <cellStyle name="Nuovo 25 2" xfId="16050" xr:uid="{00000000-0005-0000-0000-0000E6400000}"/>
    <cellStyle name="Nuovo 25 2 2" xfId="16051" xr:uid="{00000000-0005-0000-0000-0000E7400000}"/>
    <cellStyle name="Nuovo 25 2 3" xfId="18587" xr:uid="{00000000-0005-0000-0000-0000E8400000}"/>
    <cellStyle name="Nuovo 25 3" xfId="16052" xr:uid="{00000000-0005-0000-0000-0000E9400000}"/>
    <cellStyle name="Nuovo 25 3 2" xfId="16053" xr:uid="{00000000-0005-0000-0000-0000EA400000}"/>
    <cellStyle name="Nuovo 25 3 2 2" xfId="18589" xr:uid="{00000000-0005-0000-0000-0000EB400000}"/>
    <cellStyle name="Nuovo 25 3 3" xfId="16054" xr:uid="{00000000-0005-0000-0000-0000EC400000}"/>
    <cellStyle name="Nuovo 25 3 3 2" xfId="16055" xr:uid="{00000000-0005-0000-0000-0000ED400000}"/>
    <cellStyle name="Nuovo 25 3 4" xfId="16056" xr:uid="{00000000-0005-0000-0000-0000EE400000}"/>
    <cellStyle name="Nuovo 25 3 5" xfId="18588" xr:uid="{00000000-0005-0000-0000-0000EF400000}"/>
    <cellStyle name="Nuovo 25 4" xfId="16057" xr:uid="{00000000-0005-0000-0000-0000F0400000}"/>
    <cellStyle name="Nuovo 25 4 2" xfId="16058" xr:uid="{00000000-0005-0000-0000-0000F1400000}"/>
    <cellStyle name="Nuovo 25 4 2 2" xfId="16059" xr:uid="{00000000-0005-0000-0000-0000F2400000}"/>
    <cellStyle name="Nuovo 25 4 3" xfId="16060" xr:uid="{00000000-0005-0000-0000-0000F3400000}"/>
    <cellStyle name="Nuovo 25 4 4" xfId="16061" xr:uid="{00000000-0005-0000-0000-0000F4400000}"/>
    <cellStyle name="Nuovo 25 4 5" xfId="18590" xr:uid="{00000000-0005-0000-0000-0000F5400000}"/>
    <cellStyle name="Nuovo 25 5" xfId="16062" xr:uid="{00000000-0005-0000-0000-0000F6400000}"/>
    <cellStyle name="Nuovo 25 5 2" xfId="18591" xr:uid="{00000000-0005-0000-0000-0000F7400000}"/>
    <cellStyle name="Nuovo 25 6" xfId="16063" xr:uid="{00000000-0005-0000-0000-0000F8400000}"/>
    <cellStyle name="Nuovo 25 7" xfId="18586" xr:uid="{00000000-0005-0000-0000-0000F9400000}"/>
    <cellStyle name="Nuovo 26" xfId="16064" xr:uid="{00000000-0005-0000-0000-0000FA400000}"/>
    <cellStyle name="Nuovo 26 2" xfId="16065" xr:uid="{00000000-0005-0000-0000-0000FB400000}"/>
    <cellStyle name="Nuovo 26 2 2" xfId="16066" xr:uid="{00000000-0005-0000-0000-0000FC400000}"/>
    <cellStyle name="Nuovo 26 2 3" xfId="18593" xr:uid="{00000000-0005-0000-0000-0000FD400000}"/>
    <cellStyle name="Nuovo 26 3" xfId="16067" xr:uid="{00000000-0005-0000-0000-0000FE400000}"/>
    <cellStyle name="Nuovo 26 3 2" xfId="16068" xr:uid="{00000000-0005-0000-0000-0000FF400000}"/>
    <cellStyle name="Nuovo 26 3 2 2" xfId="18595" xr:uid="{00000000-0005-0000-0000-000000410000}"/>
    <cellStyle name="Nuovo 26 3 3" xfId="16069" xr:uid="{00000000-0005-0000-0000-000001410000}"/>
    <cellStyle name="Nuovo 26 3 3 2" xfId="16070" xr:uid="{00000000-0005-0000-0000-000002410000}"/>
    <cellStyle name="Nuovo 26 3 4" xfId="16071" xr:uid="{00000000-0005-0000-0000-000003410000}"/>
    <cellStyle name="Nuovo 26 3 5" xfId="18594" xr:uid="{00000000-0005-0000-0000-000004410000}"/>
    <cellStyle name="Nuovo 26 4" xfId="16072" xr:uid="{00000000-0005-0000-0000-000005410000}"/>
    <cellStyle name="Nuovo 26 4 2" xfId="16073" xr:uid="{00000000-0005-0000-0000-000006410000}"/>
    <cellStyle name="Nuovo 26 4 2 2" xfId="16074" xr:uid="{00000000-0005-0000-0000-000007410000}"/>
    <cellStyle name="Nuovo 26 4 3" xfId="16075" xr:uid="{00000000-0005-0000-0000-000008410000}"/>
    <cellStyle name="Nuovo 26 4 4" xfId="16076" xr:uid="{00000000-0005-0000-0000-000009410000}"/>
    <cellStyle name="Nuovo 26 4 5" xfId="18596" xr:uid="{00000000-0005-0000-0000-00000A410000}"/>
    <cellStyle name="Nuovo 26 5" xfId="16077" xr:uid="{00000000-0005-0000-0000-00000B410000}"/>
    <cellStyle name="Nuovo 26 5 2" xfId="18597" xr:uid="{00000000-0005-0000-0000-00000C410000}"/>
    <cellStyle name="Nuovo 26 6" xfId="16078" xr:uid="{00000000-0005-0000-0000-00000D410000}"/>
    <cellStyle name="Nuovo 26 7" xfId="18592" xr:uid="{00000000-0005-0000-0000-00000E410000}"/>
    <cellStyle name="Nuovo 27" xfId="16079" xr:uid="{00000000-0005-0000-0000-00000F410000}"/>
    <cellStyle name="Nuovo 27 2" xfId="16080" xr:uid="{00000000-0005-0000-0000-000010410000}"/>
    <cellStyle name="Nuovo 27 2 2" xfId="16081" xr:uid="{00000000-0005-0000-0000-000011410000}"/>
    <cellStyle name="Nuovo 27 2 3" xfId="18599" xr:uid="{00000000-0005-0000-0000-000012410000}"/>
    <cellStyle name="Nuovo 27 3" xfId="16082" xr:uid="{00000000-0005-0000-0000-000013410000}"/>
    <cellStyle name="Nuovo 27 3 2" xfId="16083" xr:uid="{00000000-0005-0000-0000-000014410000}"/>
    <cellStyle name="Nuovo 27 3 2 2" xfId="18601" xr:uid="{00000000-0005-0000-0000-000015410000}"/>
    <cellStyle name="Nuovo 27 3 3" xfId="16084" xr:uid="{00000000-0005-0000-0000-000016410000}"/>
    <cellStyle name="Nuovo 27 3 3 2" xfId="16085" xr:uid="{00000000-0005-0000-0000-000017410000}"/>
    <cellStyle name="Nuovo 27 3 4" xfId="16086" xr:uid="{00000000-0005-0000-0000-000018410000}"/>
    <cellStyle name="Nuovo 27 3 5" xfId="18600" xr:uid="{00000000-0005-0000-0000-000019410000}"/>
    <cellStyle name="Nuovo 27 4" xfId="16087" xr:uid="{00000000-0005-0000-0000-00001A410000}"/>
    <cellStyle name="Nuovo 27 4 2" xfId="16088" xr:uid="{00000000-0005-0000-0000-00001B410000}"/>
    <cellStyle name="Nuovo 27 4 2 2" xfId="16089" xr:uid="{00000000-0005-0000-0000-00001C410000}"/>
    <cellStyle name="Nuovo 27 4 3" xfId="16090" xr:uid="{00000000-0005-0000-0000-00001D410000}"/>
    <cellStyle name="Nuovo 27 4 4" xfId="16091" xr:uid="{00000000-0005-0000-0000-00001E410000}"/>
    <cellStyle name="Nuovo 27 4 5" xfId="18602" xr:uid="{00000000-0005-0000-0000-00001F410000}"/>
    <cellStyle name="Nuovo 27 5" xfId="16092" xr:uid="{00000000-0005-0000-0000-000020410000}"/>
    <cellStyle name="Nuovo 27 5 2" xfId="18603" xr:uid="{00000000-0005-0000-0000-000021410000}"/>
    <cellStyle name="Nuovo 27 6" xfId="16093" xr:uid="{00000000-0005-0000-0000-000022410000}"/>
    <cellStyle name="Nuovo 27 7" xfId="18598" xr:uid="{00000000-0005-0000-0000-000023410000}"/>
    <cellStyle name="Nuovo 28" xfId="16094" xr:uid="{00000000-0005-0000-0000-000024410000}"/>
    <cellStyle name="Nuovo 28 2" xfId="16095" xr:uid="{00000000-0005-0000-0000-000025410000}"/>
    <cellStyle name="Nuovo 28 2 2" xfId="16096" xr:uid="{00000000-0005-0000-0000-000026410000}"/>
    <cellStyle name="Nuovo 28 2 3" xfId="18605" xr:uid="{00000000-0005-0000-0000-000027410000}"/>
    <cellStyle name="Nuovo 28 3" xfId="16097" xr:uid="{00000000-0005-0000-0000-000028410000}"/>
    <cellStyle name="Nuovo 28 3 2" xfId="16098" xr:uid="{00000000-0005-0000-0000-000029410000}"/>
    <cellStyle name="Nuovo 28 3 2 2" xfId="18607" xr:uid="{00000000-0005-0000-0000-00002A410000}"/>
    <cellStyle name="Nuovo 28 3 3" xfId="16099" xr:uid="{00000000-0005-0000-0000-00002B410000}"/>
    <cellStyle name="Nuovo 28 3 3 2" xfId="16100" xr:uid="{00000000-0005-0000-0000-00002C410000}"/>
    <cellStyle name="Nuovo 28 3 4" xfId="16101" xr:uid="{00000000-0005-0000-0000-00002D410000}"/>
    <cellStyle name="Nuovo 28 3 5" xfId="18606" xr:uid="{00000000-0005-0000-0000-00002E410000}"/>
    <cellStyle name="Nuovo 28 4" xfId="16102" xr:uid="{00000000-0005-0000-0000-00002F410000}"/>
    <cellStyle name="Nuovo 28 4 2" xfId="16103" xr:uid="{00000000-0005-0000-0000-000030410000}"/>
    <cellStyle name="Nuovo 28 4 2 2" xfId="16104" xr:uid="{00000000-0005-0000-0000-000031410000}"/>
    <cellStyle name="Nuovo 28 4 3" xfId="16105" xr:uid="{00000000-0005-0000-0000-000032410000}"/>
    <cellStyle name="Nuovo 28 4 4" xfId="16106" xr:uid="{00000000-0005-0000-0000-000033410000}"/>
    <cellStyle name="Nuovo 28 4 5" xfId="18608" xr:uid="{00000000-0005-0000-0000-000034410000}"/>
    <cellStyle name="Nuovo 28 5" xfId="16107" xr:uid="{00000000-0005-0000-0000-000035410000}"/>
    <cellStyle name="Nuovo 28 5 2" xfId="18609" xr:uid="{00000000-0005-0000-0000-000036410000}"/>
    <cellStyle name="Nuovo 28 6" xfId="16108" xr:uid="{00000000-0005-0000-0000-000037410000}"/>
    <cellStyle name="Nuovo 28 7" xfId="18604" xr:uid="{00000000-0005-0000-0000-000038410000}"/>
    <cellStyle name="Nuovo 29" xfId="16109" xr:uid="{00000000-0005-0000-0000-000039410000}"/>
    <cellStyle name="Nuovo 29 2" xfId="16110" xr:uid="{00000000-0005-0000-0000-00003A410000}"/>
    <cellStyle name="Nuovo 29 2 2" xfId="16111" xr:uid="{00000000-0005-0000-0000-00003B410000}"/>
    <cellStyle name="Nuovo 29 2 3" xfId="18611" xr:uid="{00000000-0005-0000-0000-00003C410000}"/>
    <cellStyle name="Nuovo 29 3" xfId="16112" xr:uid="{00000000-0005-0000-0000-00003D410000}"/>
    <cellStyle name="Nuovo 29 3 2" xfId="16113" xr:uid="{00000000-0005-0000-0000-00003E410000}"/>
    <cellStyle name="Nuovo 29 3 2 2" xfId="18613" xr:uid="{00000000-0005-0000-0000-00003F410000}"/>
    <cellStyle name="Nuovo 29 3 3" xfId="16114" xr:uid="{00000000-0005-0000-0000-000040410000}"/>
    <cellStyle name="Nuovo 29 3 3 2" xfId="16115" xr:uid="{00000000-0005-0000-0000-000041410000}"/>
    <cellStyle name="Nuovo 29 3 4" xfId="16116" xr:uid="{00000000-0005-0000-0000-000042410000}"/>
    <cellStyle name="Nuovo 29 3 5" xfId="18612" xr:uid="{00000000-0005-0000-0000-000043410000}"/>
    <cellStyle name="Nuovo 29 4" xfId="16117" xr:uid="{00000000-0005-0000-0000-000044410000}"/>
    <cellStyle name="Nuovo 29 4 2" xfId="16118" xr:uid="{00000000-0005-0000-0000-000045410000}"/>
    <cellStyle name="Nuovo 29 4 2 2" xfId="16119" xr:uid="{00000000-0005-0000-0000-000046410000}"/>
    <cellStyle name="Nuovo 29 4 3" xfId="16120" xr:uid="{00000000-0005-0000-0000-000047410000}"/>
    <cellStyle name="Nuovo 29 4 4" xfId="16121" xr:uid="{00000000-0005-0000-0000-000048410000}"/>
    <cellStyle name="Nuovo 29 4 5" xfId="18614" xr:uid="{00000000-0005-0000-0000-000049410000}"/>
    <cellStyle name="Nuovo 29 5" xfId="16122" xr:uid="{00000000-0005-0000-0000-00004A410000}"/>
    <cellStyle name="Nuovo 29 5 2" xfId="18615" xr:uid="{00000000-0005-0000-0000-00004B410000}"/>
    <cellStyle name="Nuovo 29 6" xfId="16123" xr:uid="{00000000-0005-0000-0000-00004C410000}"/>
    <cellStyle name="Nuovo 29 7" xfId="18610" xr:uid="{00000000-0005-0000-0000-00004D410000}"/>
    <cellStyle name="Nuovo 3" xfId="16124" xr:uid="{00000000-0005-0000-0000-00004E410000}"/>
    <cellStyle name="Nuovo 3 2" xfId="16125" xr:uid="{00000000-0005-0000-0000-00004F410000}"/>
    <cellStyle name="Nuovo 3 2 2" xfId="16126" xr:uid="{00000000-0005-0000-0000-000050410000}"/>
    <cellStyle name="Nuovo 3 2 3" xfId="18617" xr:uid="{00000000-0005-0000-0000-000051410000}"/>
    <cellStyle name="Nuovo 3 3" xfId="16127" xr:uid="{00000000-0005-0000-0000-000052410000}"/>
    <cellStyle name="Nuovo 3 3 2" xfId="16128" xr:uid="{00000000-0005-0000-0000-000053410000}"/>
    <cellStyle name="Nuovo 3 3 2 2" xfId="18619" xr:uid="{00000000-0005-0000-0000-000054410000}"/>
    <cellStyle name="Nuovo 3 3 3" xfId="16129" xr:uid="{00000000-0005-0000-0000-000055410000}"/>
    <cellStyle name="Nuovo 3 3 3 2" xfId="16130" xr:uid="{00000000-0005-0000-0000-000056410000}"/>
    <cellStyle name="Nuovo 3 3 4" xfId="16131" xr:uid="{00000000-0005-0000-0000-000057410000}"/>
    <cellStyle name="Nuovo 3 3 5" xfId="18618" xr:uid="{00000000-0005-0000-0000-000058410000}"/>
    <cellStyle name="Nuovo 3 4" xfId="16132" xr:uid="{00000000-0005-0000-0000-000059410000}"/>
    <cellStyle name="Nuovo 3 4 2" xfId="16133" xr:uid="{00000000-0005-0000-0000-00005A410000}"/>
    <cellStyle name="Nuovo 3 4 2 2" xfId="16134" xr:uid="{00000000-0005-0000-0000-00005B410000}"/>
    <cellStyle name="Nuovo 3 4 3" xfId="16135" xr:uid="{00000000-0005-0000-0000-00005C410000}"/>
    <cellStyle name="Nuovo 3 4 4" xfId="16136" xr:uid="{00000000-0005-0000-0000-00005D410000}"/>
    <cellStyle name="Nuovo 3 4 5" xfId="18620" xr:uid="{00000000-0005-0000-0000-00005E410000}"/>
    <cellStyle name="Nuovo 3 5" xfId="16137" xr:uid="{00000000-0005-0000-0000-00005F410000}"/>
    <cellStyle name="Nuovo 3 5 2" xfId="18621" xr:uid="{00000000-0005-0000-0000-000060410000}"/>
    <cellStyle name="Nuovo 3 6" xfId="16138" xr:uid="{00000000-0005-0000-0000-000061410000}"/>
    <cellStyle name="Nuovo 3 7" xfId="18616" xr:uid="{00000000-0005-0000-0000-000062410000}"/>
    <cellStyle name="Nuovo 30" xfId="16139" xr:uid="{00000000-0005-0000-0000-000063410000}"/>
    <cellStyle name="Nuovo 30 2" xfId="16140" xr:uid="{00000000-0005-0000-0000-000064410000}"/>
    <cellStyle name="Nuovo 30 2 2" xfId="16141" xr:uid="{00000000-0005-0000-0000-000065410000}"/>
    <cellStyle name="Nuovo 30 2 3" xfId="18623" xr:uid="{00000000-0005-0000-0000-000066410000}"/>
    <cellStyle name="Nuovo 30 3" xfId="16142" xr:uid="{00000000-0005-0000-0000-000067410000}"/>
    <cellStyle name="Nuovo 30 3 2" xfId="16143" xr:uid="{00000000-0005-0000-0000-000068410000}"/>
    <cellStyle name="Nuovo 30 3 2 2" xfId="18625" xr:uid="{00000000-0005-0000-0000-000069410000}"/>
    <cellStyle name="Nuovo 30 3 3" xfId="16144" xr:uid="{00000000-0005-0000-0000-00006A410000}"/>
    <cellStyle name="Nuovo 30 3 3 2" xfId="16145" xr:uid="{00000000-0005-0000-0000-00006B410000}"/>
    <cellStyle name="Nuovo 30 3 4" xfId="16146" xr:uid="{00000000-0005-0000-0000-00006C410000}"/>
    <cellStyle name="Nuovo 30 3 5" xfId="18624" xr:uid="{00000000-0005-0000-0000-00006D410000}"/>
    <cellStyle name="Nuovo 30 4" xfId="16147" xr:uid="{00000000-0005-0000-0000-00006E410000}"/>
    <cellStyle name="Nuovo 30 4 2" xfId="16148" xr:uid="{00000000-0005-0000-0000-00006F410000}"/>
    <cellStyle name="Nuovo 30 4 2 2" xfId="16149" xr:uid="{00000000-0005-0000-0000-000070410000}"/>
    <cellStyle name="Nuovo 30 4 3" xfId="16150" xr:uid="{00000000-0005-0000-0000-000071410000}"/>
    <cellStyle name="Nuovo 30 4 4" xfId="16151" xr:uid="{00000000-0005-0000-0000-000072410000}"/>
    <cellStyle name="Nuovo 30 4 5" xfId="18626" xr:uid="{00000000-0005-0000-0000-000073410000}"/>
    <cellStyle name="Nuovo 30 5" xfId="16152" xr:uid="{00000000-0005-0000-0000-000074410000}"/>
    <cellStyle name="Nuovo 30 5 2" xfId="18627" xr:uid="{00000000-0005-0000-0000-000075410000}"/>
    <cellStyle name="Nuovo 30 6" xfId="16153" xr:uid="{00000000-0005-0000-0000-000076410000}"/>
    <cellStyle name="Nuovo 30 7" xfId="18622" xr:uid="{00000000-0005-0000-0000-000077410000}"/>
    <cellStyle name="Nuovo 31" xfId="16154" xr:uid="{00000000-0005-0000-0000-000078410000}"/>
    <cellStyle name="Nuovo 31 2" xfId="16155" xr:uid="{00000000-0005-0000-0000-000079410000}"/>
    <cellStyle name="Nuovo 31 2 2" xfId="16156" xr:uid="{00000000-0005-0000-0000-00007A410000}"/>
    <cellStyle name="Nuovo 31 2 3" xfId="18629" xr:uid="{00000000-0005-0000-0000-00007B410000}"/>
    <cellStyle name="Nuovo 31 3" xfId="16157" xr:uid="{00000000-0005-0000-0000-00007C410000}"/>
    <cellStyle name="Nuovo 31 3 2" xfId="16158" xr:uid="{00000000-0005-0000-0000-00007D410000}"/>
    <cellStyle name="Nuovo 31 3 2 2" xfId="18631" xr:uid="{00000000-0005-0000-0000-00007E410000}"/>
    <cellStyle name="Nuovo 31 3 3" xfId="16159" xr:uid="{00000000-0005-0000-0000-00007F410000}"/>
    <cellStyle name="Nuovo 31 3 3 2" xfId="16160" xr:uid="{00000000-0005-0000-0000-000080410000}"/>
    <cellStyle name="Nuovo 31 3 4" xfId="16161" xr:uid="{00000000-0005-0000-0000-000081410000}"/>
    <cellStyle name="Nuovo 31 3 5" xfId="18630" xr:uid="{00000000-0005-0000-0000-000082410000}"/>
    <cellStyle name="Nuovo 31 4" xfId="16162" xr:uid="{00000000-0005-0000-0000-000083410000}"/>
    <cellStyle name="Nuovo 31 4 2" xfId="16163" xr:uid="{00000000-0005-0000-0000-000084410000}"/>
    <cellStyle name="Nuovo 31 4 2 2" xfId="16164" xr:uid="{00000000-0005-0000-0000-000085410000}"/>
    <cellStyle name="Nuovo 31 4 3" xfId="16165" xr:uid="{00000000-0005-0000-0000-000086410000}"/>
    <cellStyle name="Nuovo 31 4 4" xfId="16166" xr:uid="{00000000-0005-0000-0000-000087410000}"/>
    <cellStyle name="Nuovo 31 4 5" xfId="18632" xr:uid="{00000000-0005-0000-0000-000088410000}"/>
    <cellStyle name="Nuovo 31 5" xfId="16167" xr:uid="{00000000-0005-0000-0000-000089410000}"/>
    <cellStyle name="Nuovo 31 5 2" xfId="18633" xr:uid="{00000000-0005-0000-0000-00008A410000}"/>
    <cellStyle name="Nuovo 31 6" xfId="16168" xr:uid="{00000000-0005-0000-0000-00008B410000}"/>
    <cellStyle name="Nuovo 31 7" xfId="18628" xr:uid="{00000000-0005-0000-0000-00008C410000}"/>
    <cellStyle name="Nuovo 32" xfId="16169" xr:uid="{00000000-0005-0000-0000-00008D410000}"/>
    <cellStyle name="Nuovo 32 2" xfId="16170" xr:uid="{00000000-0005-0000-0000-00008E410000}"/>
    <cellStyle name="Nuovo 32 2 2" xfId="16171" xr:uid="{00000000-0005-0000-0000-00008F410000}"/>
    <cellStyle name="Nuovo 32 2 3" xfId="18635" xr:uid="{00000000-0005-0000-0000-000090410000}"/>
    <cellStyle name="Nuovo 32 3" xfId="16172" xr:uid="{00000000-0005-0000-0000-000091410000}"/>
    <cellStyle name="Nuovo 32 3 2" xfId="16173" xr:uid="{00000000-0005-0000-0000-000092410000}"/>
    <cellStyle name="Nuovo 32 3 2 2" xfId="18637" xr:uid="{00000000-0005-0000-0000-000093410000}"/>
    <cellStyle name="Nuovo 32 3 3" xfId="16174" xr:uid="{00000000-0005-0000-0000-000094410000}"/>
    <cellStyle name="Nuovo 32 3 3 2" xfId="16175" xr:uid="{00000000-0005-0000-0000-000095410000}"/>
    <cellStyle name="Nuovo 32 3 4" xfId="16176" xr:uid="{00000000-0005-0000-0000-000096410000}"/>
    <cellStyle name="Nuovo 32 3 5" xfId="18636" xr:uid="{00000000-0005-0000-0000-000097410000}"/>
    <cellStyle name="Nuovo 32 4" xfId="16177" xr:uid="{00000000-0005-0000-0000-000098410000}"/>
    <cellStyle name="Nuovo 32 4 2" xfId="16178" xr:uid="{00000000-0005-0000-0000-000099410000}"/>
    <cellStyle name="Nuovo 32 4 2 2" xfId="16179" xr:uid="{00000000-0005-0000-0000-00009A410000}"/>
    <cellStyle name="Nuovo 32 4 3" xfId="16180" xr:uid="{00000000-0005-0000-0000-00009B410000}"/>
    <cellStyle name="Nuovo 32 4 4" xfId="16181" xr:uid="{00000000-0005-0000-0000-00009C410000}"/>
    <cellStyle name="Nuovo 32 4 5" xfId="18638" xr:uid="{00000000-0005-0000-0000-00009D410000}"/>
    <cellStyle name="Nuovo 32 5" xfId="16182" xr:uid="{00000000-0005-0000-0000-00009E410000}"/>
    <cellStyle name="Nuovo 32 5 2" xfId="18639" xr:uid="{00000000-0005-0000-0000-00009F410000}"/>
    <cellStyle name="Nuovo 32 6" xfId="16183" xr:uid="{00000000-0005-0000-0000-0000A0410000}"/>
    <cellStyle name="Nuovo 32 7" xfId="18634" xr:uid="{00000000-0005-0000-0000-0000A1410000}"/>
    <cellStyle name="Nuovo 33" xfId="16184" xr:uid="{00000000-0005-0000-0000-0000A2410000}"/>
    <cellStyle name="Nuovo 33 2" xfId="16185" xr:uid="{00000000-0005-0000-0000-0000A3410000}"/>
    <cellStyle name="Nuovo 33 2 2" xfId="16186" xr:uid="{00000000-0005-0000-0000-0000A4410000}"/>
    <cellStyle name="Nuovo 33 2 3" xfId="18641" xr:uid="{00000000-0005-0000-0000-0000A5410000}"/>
    <cellStyle name="Nuovo 33 3" xfId="16187" xr:uid="{00000000-0005-0000-0000-0000A6410000}"/>
    <cellStyle name="Nuovo 33 3 2" xfId="16188" xr:uid="{00000000-0005-0000-0000-0000A7410000}"/>
    <cellStyle name="Nuovo 33 3 2 2" xfId="18643" xr:uid="{00000000-0005-0000-0000-0000A8410000}"/>
    <cellStyle name="Nuovo 33 3 3" xfId="16189" xr:uid="{00000000-0005-0000-0000-0000A9410000}"/>
    <cellStyle name="Nuovo 33 3 3 2" xfId="16190" xr:uid="{00000000-0005-0000-0000-0000AA410000}"/>
    <cellStyle name="Nuovo 33 3 4" xfId="16191" xr:uid="{00000000-0005-0000-0000-0000AB410000}"/>
    <cellStyle name="Nuovo 33 3 5" xfId="18642" xr:uid="{00000000-0005-0000-0000-0000AC410000}"/>
    <cellStyle name="Nuovo 33 4" xfId="16192" xr:uid="{00000000-0005-0000-0000-0000AD410000}"/>
    <cellStyle name="Nuovo 33 4 2" xfId="16193" xr:uid="{00000000-0005-0000-0000-0000AE410000}"/>
    <cellStyle name="Nuovo 33 4 2 2" xfId="16194" xr:uid="{00000000-0005-0000-0000-0000AF410000}"/>
    <cellStyle name="Nuovo 33 4 3" xfId="16195" xr:uid="{00000000-0005-0000-0000-0000B0410000}"/>
    <cellStyle name="Nuovo 33 4 4" xfId="16196" xr:uid="{00000000-0005-0000-0000-0000B1410000}"/>
    <cellStyle name="Nuovo 33 4 5" xfId="18644" xr:uid="{00000000-0005-0000-0000-0000B2410000}"/>
    <cellStyle name="Nuovo 33 5" xfId="16197" xr:uid="{00000000-0005-0000-0000-0000B3410000}"/>
    <cellStyle name="Nuovo 33 5 2" xfId="18645" xr:uid="{00000000-0005-0000-0000-0000B4410000}"/>
    <cellStyle name="Nuovo 33 6" xfId="16198" xr:uid="{00000000-0005-0000-0000-0000B5410000}"/>
    <cellStyle name="Nuovo 33 7" xfId="18640" xr:uid="{00000000-0005-0000-0000-0000B6410000}"/>
    <cellStyle name="Nuovo 34" xfId="16199" xr:uid="{00000000-0005-0000-0000-0000B7410000}"/>
    <cellStyle name="Nuovo 34 2" xfId="16200" xr:uid="{00000000-0005-0000-0000-0000B8410000}"/>
    <cellStyle name="Nuovo 34 2 2" xfId="16201" xr:uid="{00000000-0005-0000-0000-0000B9410000}"/>
    <cellStyle name="Nuovo 34 2 3" xfId="18647" xr:uid="{00000000-0005-0000-0000-0000BA410000}"/>
    <cellStyle name="Nuovo 34 3" xfId="16202" xr:uid="{00000000-0005-0000-0000-0000BB410000}"/>
    <cellStyle name="Nuovo 34 3 2" xfId="16203" xr:uid="{00000000-0005-0000-0000-0000BC410000}"/>
    <cellStyle name="Nuovo 34 3 2 2" xfId="18649" xr:uid="{00000000-0005-0000-0000-0000BD410000}"/>
    <cellStyle name="Nuovo 34 3 3" xfId="16204" xr:uid="{00000000-0005-0000-0000-0000BE410000}"/>
    <cellStyle name="Nuovo 34 3 3 2" xfId="16205" xr:uid="{00000000-0005-0000-0000-0000BF410000}"/>
    <cellStyle name="Nuovo 34 3 4" xfId="16206" xr:uid="{00000000-0005-0000-0000-0000C0410000}"/>
    <cellStyle name="Nuovo 34 3 5" xfId="18648" xr:uid="{00000000-0005-0000-0000-0000C1410000}"/>
    <cellStyle name="Nuovo 34 4" xfId="16207" xr:uid="{00000000-0005-0000-0000-0000C2410000}"/>
    <cellStyle name="Nuovo 34 4 2" xfId="16208" xr:uid="{00000000-0005-0000-0000-0000C3410000}"/>
    <cellStyle name="Nuovo 34 4 2 2" xfId="16209" xr:uid="{00000000-0005-0000-0000-0000C4410000}"/>
    <cellStyle name="Nuovo 34 4 3" xfId="16210" xr:uid="{00000000-0005-0000-0000-0000C5410000}"/>
    <cellStyle name="Nuovo 34 4 4" xfId="16211" xr:uid="{00000000-0005-0000-0000-0000C6410000}"/>
    <cellStyle name="Nuovo 34 4 5" xfId="18650" xr:uid="{00000000-0005-0000-0000-0000C7410000}"/>
    <cellStyle name="Nuovo 34 5" xfId="16212" xr:uid="{00000000-0005-0000-0000-0000C8410000}"/>
    <cellStyle name="Nuovo 34 5 2" xfId="18651" xr:uid="{00000000-0005-0000-0000-0000C9410000}"/>
    <cellStyle name="Nuovo 34 6" xfId="16213" xr:uid="{00000000-0005-0000-0000-0000CA410000}"/>
    <cellStyle name="Nuovo 34 7" xfId="18646" xr:uid="{00000000-0005-0000-0000-0000CB410000}"/>
    <cellStyle name="Nuovo 35" xfId="16214" xr:uid="{00000000-0005-0000-0000-0000CC410000}"/>
    <cellStyle name="Nuovo 35 2" xfId="16215" xr:uid="{00000000-0005-0000-0000-0000CD410000}"/>
    <cellStyle name="Nuovo 35 2 2" xfId="16216" xr:uid="{00000000-0005-0000-0000-0000CE410000}"/>
    <cellStyle name="Nuovo 35 2 3" xfId="18653" xr:uid="{00000000-0005-0000-0000-0000CF410000}"/>
    <cellStyle name="Nuovo 35 3" xfId="16217" xr:uid="{00000000-0005-0000-0000-0000D0410000}"/>
    <cellStyle name="Nuovo 35 3 2" xfId="16218" xr:uid="{00000000-0005-0000-0000-0000D1410000}"/>
    <cellStyle name="Nuovo 35 3 2 2" xfId="18655" xr:uid="{00000000-0005-0000-0000-0000D2410000}"/>
    <cellStyle name="Nuovo 35 3 3" xfId="16219" xr:uid="{00000000-0005-0000-0000-0000D3410000}"/>
    <cellStyle name="Nuovo 35 3 3 2" xfId="16220" xr:uid="{00000000-0005-0000-0000-0000D4410000}"/>
    <cellStyle name="Nuovo 35 3 4" xfId="16221" xr:uid="{00000000-0005-0000-0000-0000D5410000}"/>
    <cellStyle name="Nuovo 35 3 5" xfId="18654" xr:uid="{00000000-0005-0000-0000-0000D6410000}"/>
    <cellStyle name="Nuovo 35 4" xfId="16222" xr:uid="{00000000-0005-0000-0000-0000D7410000}"/>
    <cellStyle name="Nuovo 35 4 2" xfId="16223" xr:uid="{00000000-0005-0000-0000-0000D8410000}"/>
    <cellStyle name="Nuovo 35 4 2 2" xfId="16224" xr:uid="{00000000-0005-0000-0000-0000D9410000}"/>
    <cellStyle name="Nuovo 35 4 3" xfId="16225" xr:uid="{00000000-0005-0000-0000-0000DA410000}"/>
    <cellStyle name="Nuovo 35 4 4" xfId="16226" xr:uid="{00000000-0005-0000-0000-0000DB410000}"/>
    <cellStyle name="Nuovo 35 4 5" xfId="18656" xr:uid="{00000000-0005-0000-0000-0000DC410000}"/>
    <cellStyle name="Nuovo 35 5" xfId="16227" xr:uid="{00000000-0005-0000-0000-0000DD410000}"/>
    <cellStyle name="Nuovo 35 5 2" xfId="18657" xr:uid="{00000000-0005-0000-0000-0000DE410000}"/>
    <cellStyle name="Nuovo 35 6" xfId="16228" xr:uid="{00000000-0005-0000-0000-0000DF410000}"/>
    <cellStyle name="Nuovo 35 7" xfId="18652" xr:uid="{00000000-0005-0000-0000-0000E0410000}"/>
    <cellStyle name="Nuovo 36" xfId="16229" xr:uid="{00000000-0005-0000-0000-0000E1410000}"/>
    <cellStyle name="Nuovo 36 2" xfId="16230" xr:uid="{00000000-0005-0000-0000-0000E2410000}"/>
    <cellStyle name="Nuovo 36 2 2" xfId="16231" xr:uid="{00000000-0005-0000-0000-0000E3410000}"/>
    <cellStyle name="Nuovo 36 2 3" xfId="18659" xr:uid="{00000000-0005-0000-0000-0000E4410000}"/>
    <cellStyle name="Nuovo 36 3" xfId="16232" xr:uid="{00000000-0005-0000-0000-0000E5410000}"/>
    <cellStyle name="Nuovo 36 3 2" xfId="16233" xr:uid="{00000000-0005-0000-0000-0000E6410000}"/>
    <cellStyle name="Nuovo 36 3 2 2" xfId="18661" xr:uid="{00000000-0005-0000-0000-0000E7410000}"/>
    <cellStyle name="Nuovo 36 3 3" xfId="16234" xr:uid="{00000000-0005-0000-0000-0000E8410000}"/>
    <cellStyle name="Nuovo 36 3 3 2" xfId="16235" xr:uid="{00000000-0005-0000-0000-0000E9410000}"/>
    <cellStyle name="Nuovo 36 3 4" xfId="16236" xr:uid="{00000000-0005-0000-0000-0000EA410000}"/>
    <cellStyle name="Nuovo 36 3 5" xfId="18660" xr:uid="{00000000-0005-0000-0000-0000EB410000}"/>
    <cellStyle name="Nuovo 36 4" xfId="16237" xr:uid="{00000000-0005-0000-0000-0000EC410000}"/>
    <cellStyle name="Nuovo 36 4 2" xfId="16238" xr:uid="{00000000-0005-0000-0000-0000ED410000}"/>
    <cellStyle name="Nuovo 36 4 2 2" xfId="16239" xr:uid="{00000000-0005-0000-0000-0000EE410000}"/>
    <cellStyle name="Nuovo 36 4 3" xfId="16240" xr:uid="{00000000-0005-0000-0000-0000EF410000}"/>
    <cellStyle name="Nuovo 36 4 4" xfId="16241" xr:uid="{00000000-0005-0000-0000-0000F0410000}"/>
    <cellStyle name="Nuovo 36 4 5" xfId="18662" xr:uid="{00000000-0005-0000-0000-0000F1410000}"/>
    <cellStyle name="Nuovo 36 5" xfId="16242" xr:uid="{00000000-0005-0000-0000-0000F2410000}"/>
    <cellStyle name="Nuovo 36 5 2" xfId="18663" xr:uid="{00000000-0005-0000-0000-0000F3410000}"/>
    <cellStyle name="Nuovo 36 6" xfId="16243" xr:uid="{00000000-0005-0000-0000-0000F4410000}"/>
    <cellStyle name="Nuovo 36 7" xfId="18658" xr:uid="{00000000-0005-0000-0000-0000F5410000}"/>
    <cellStyle name="Nuovo 37" xfId="16244" xr:uid="{00000000-0005-0000-0000-0000F6410000}"/>
    <cellStyle name="Nuovo 37 2" xfId="16245" xr:uid="{00000000-0005-0000-0000-0000F7410000}"/>
    <cellStyle name="Nuovo 37 2 2" xfId="16246" xr:uid="{00000000-0005-0000-0000-0000F8410000}"/>
    <cellStyle name="Nuovo 37 2 3" xfId="18665" xr:uid="{00000000-0005-0000-0000-0000F9410000}"/>
    <cellStyle name="Nuovo 37 3" xfId="16247" xr:uid="{00000000-0005-0000-0000-0000FA410000}"/>
    <cellStyle name="Nuovo 37 3 2" xfId="16248" xr:uid="{00000000-0005-0000-0000-0000FB410000}"/>
    <cellStyle name="Nuovo 37 3 2 2" xfId="18667" xr:uid="{00000000-0005-0000-0000-0000FC410000}"/>
    <cellStyle name="Nuovo 37 3 3" xfId="16249" xr:uid="{00000000-0005-0000-0000-0000FD410000}"/>
    <cellStyle name="Nuovo 37 3 3 2" xfId="16250" xr:uid="{00000000-0005-0000-0000-0000FE410000}"/>
    <cellStyle name="Nuovo 37 3 4" xfId="16251" xr:uid="{00000000-0005-0000-0000-0000FF410000}"/>
    <cellStyle name="Nuovo 37 3 5" xfId="18666" xr:uid="{00000000-0005-0000-0000-000000420000}"/>
    <cellStyle name="Nuovo 37 4" xfId="16252" xr:uid="{00000000-0005-0000-0000-000001420000}"/>
    <cellStyle name="Nuovo 37 4 2" xfId="16253" xr:uid="{00000000-0005-0000-0000-000002420000}"/>
    <cellStyle name="Nuovo 37 4 2 2" xfId="16254" xr:uid="{00000000-0005-0000-0000-000003420000}"/>
    <cellStyle name="Nuovo 37 4 3" xfId="16255" xr:uid="{00000000-0005-0000-0000-000004420000}"/>
    <cellStyle name="Nuovo 37 4 4" xfId="16256" xr:uid="{00000000-0005-0000-0000-000005420000}"/>
    <cellStyle name="Nuovo 37 4 5" xfId="18668" xr:uid="{00000000-0005-0000-0000-000006420000}"/>
    <cellStyle name="Nuovo 37 5" xfId="16257" xr:uid="{00000000-0005-0000-0000-000007420000}"/>
    <cellStyle name="Nuovo 37 5 2" xfId="18669" xr:uid="{00000000-0005-0000-0000-000008420000}"/>
    <cellStyle name="Nuovo 37 6" xfId="16258" xr:uid="{00000000-0005-0000-0000-000009420000}"/>
    <cellStyle name="Nuovo 37 7" xfId="18664" xr:uid="{00000000-0005-0000-0000-00000A420000}"/>
    <cellStyle name="Nuovo 38" xfId="16259" xr:uid="{00000000-0005-0000-0000-00000B420000}"/>
    <cellStyle name="Nuovo 38 2" xfId="16260" xr:uid="{00000000-0005-0000-0000-00000C420000}"/>
    <cellStyle name="Nuovo 38 2 2" xfId="16261" xr:uid="{00000000-0005-0000-0000-00000D420000}"/>
    <cellStyle name="Nuovo 38 2 3" xfId="18671" xr:uid="{00000000-0005-0000-0000-00000E420000}"/>
    <cellStyle name="Nuovo 38 3" xfId="16262" xr:uid="{00000000-0005-0000-0000-00000F420000}"/>
    <cellStyle name="Nuovo 38 3 2" xfId="16263" xr:uid="{00000000-0005-0000-0000-000010420000}"/>
    <cellStyle name="Nuovo 38 3 2 2" xfId="18673" xr:uid="{00000000-0005-0000-0000-000011420000}"/>
    <cellStyle name="Nuovo 38 3 3" xfId="16264" xr:uid="{00000000-0005-0000-0000-000012420000}"/>
    <cellStyle name="Nuovo 38 3 3 2" xfId="16265" xr:uid="{00000000-0005-0000-0000-000013420000}"/>
    <cellStyle name="Nuovo 38 3 4" xfId="16266" xr:uid="{00000000-0005-0000-0000-000014420000}"/>
    <cellStyle name="Nuovo 38 3 5" xfId="18672" xr:uid="{00000000-0005-0000-0000-000015420000}"/>
    <cellStyle name="Nuovo 38 4" xfId="16267" xr:uid="{00000000-0005-0000-0000-000016420000}"/>
    <cellStyle name="Nuovo 38 4 2" xfId="16268" xr:uid="{00000000-0005-0000-0000-000017420000}"/>
    <cellStyle name="Nuovo 38 4 2 2" xfId="16269" xr:uid="{00000000-0005-0000-0000-000018420000}"/>
    <cellStyle name="Nuovo 38 4 3" xfId="16270" xr:uid="{00000000-0005-0000-0000-000019420000}"/>
    <cellStyle name="Nuovo 38 4 4" xfId="16271" xr:uid="{00000000-0005-0000-0000-00001A420000}"/>
    <cellStyle name="Nuovo 38 4 5" xfId="18674" xr:uid="{00000000-0005-0000-0000-00001B420000}"/>
    <cellStyle name="Nuovo 38 5" xfId="16272" xr:uid="{00000000-0005-0000-0000-00001C420000}"/>
    <cellStyle name="Nuovo 38 5 2" xfId="18675" xr:uid="{00000000-0005-0000-0000-00001D420000}"/>
    <cellStyle name="Nuovo 38 6" xfId="16273" xr:uid="{00000000-0005-0000-0000-00001E420000}"/>
    <cellStyle name="Nuovo 38 7" xfId="18670" xr:uid="{00000000-0005-0000-0000-00001F420000}"/>
    <cellStyle name="Nuovo 39" xfId="16274" xr:uid="{00000000-0005-0000-0000-000020420000}"/>
    <cellStyle name="Nuovo 39 2" xfId="16275" xr:uid="{00000000-0005-0000-0000-000021420000}"/>
    <cellStyle name="Nuovo 39 2 2" xfId="16276" xr:uid="{00000000-0005-0000-0000-000022420000}"/>
    <cellStyle name="Nuovo 39 2 3" xfId="18677" xr:uid="{00000000-0005-0000-0000-000023420000}"/>
    <cellStyle name="Nuovo 39 3" xfId="16277" xr:uid="{00000000-0005-0000-0000-000024420000}"/>
    <cellStyle name="Nuovo 39 3 2" xfId="16278" xr:uid="{00000000-0005-0000-0000-000025420000}"/>
    <cellStyle name="Nuovo 39 3 2 2" xfId="18679" xr:uid="{00000000-0005-0000-0000-000026420000}"/>
    <cellStyle name="Nuovo 39 3 3" xfId="16279" xr:uid="{00000000-0005-0000-0000-000027420000}"/>
    <cellStyle name="Nuovo 39 3 3 2" xfId="16280" xr:uid="{00000000-0005-0000-0000-000028420000}"/>
    <cellStyle name="Nuovo 39 3 4" xfId="16281" xr:uid="{00000000-0005-0000-0000-000029420000}"/>
    <cellStyle name="Nuovo 39 3 5" xfId="18678" xr:uid="{00000000-0005-0000-0000-00002A420000}"/>
    <cellStyle name="Nuovo 39 4" xfId="16282" xr:uid="{00000000-0005-0000-0000-00002B420000}"/>
    <cellStyle name="Nuovo 39 4 2" xfId="16283" xr:uid="{00000000-0005-0000-0000-00002C420000}"/>
    <cellStyle name="Nuovo 39 4 2 2" xfId="16284" xr:uid="{00000000-0005-0000-0000-00002D420000}"/>
    <cellStyle name="Nuovo 39 4 3" xfId="16285" xr:uid="{00000000-0005-0000-0000-00002E420000}"/>
    <cellStyle name="Nuovo 39 4 4" xfId="16286" xr:uid="{00000000-0005-0000-0000-00002F420000}"/>
    <cellStyle name="Nuovo 39 4 5" xfId="18680" xr:uid="{00000000-0005-0000-0000-000030420000}"/>
    <cellStyle name="Nuovo 39 5" xfId="16287" xr:uid="{00000000-0005-0000-0000-000031420000}"/>
    <cellStyle name="Nuovo 39 5 2" xfId="18681" xr:uid="{00000000-0005-0000-0000-000032420000}"/>
    <cellStyle name="Nuovo 39 6" xfId="16288" xr:uid="{00000000-0005-0000-0000-000033420000}"/>
    <cellStyle name="Nuovo 39 7" xfId="18676" xr:uid="{00000000-0005-0000-0000-000034420000}"/>
    <cellStyle name="Nuovo 4" xfId="16289" xr:uid="{00000000-0005-0000-0000-000035420000}"/>
    <cellStyle name="Nuovo 4 2" xfId="16290" xr:uid="{00000000-0005-0000-0000-000036420000}"/>
    <cellStyle name="Nuovo 4 2 2" xfId="16291" xr:uid="{00000000-0005-0000-0000-000037420000}"/>
    <cellStyle name="Nuovo 4 2 3" xfId="18683" xr:uid="{00000000-0005-0000-0000-000038420000}"/>
    <cellStyle name="Nuovo 4 3" xfId="16292" xr:uid="{00000000-0005-0000-0000-000039420000}"/>
    <cellStyle name="Nuovo 4 3 2" xfId="16293" xr:uid="{00000000-0005-0000-0000-00003A420000}"/>
    <cellStyle name="Nuovo 4 3 2 2" xfId="18685" xr:uid="{00000000-0005-0000-0000-00003B420000}"/>
    <cellStyle name="Nuovo 4 3 3" xfId="16294" xr:uid="{00000000-0005-0000-0000-00003C420000}"/>
    <cellStyle name="Nuovo 4 3 3 2" xfId="16295" xr:uid="{00000000-0005-0000-0000-00003D420000}"/>
    <cellStyle name="Nuovo 4 3 4" xfId="16296" xr:uid="{00000000-0005-0000-0000-00003E420000}"/>
    <cellStyle name="Nuovo 4 3 5" xfId="18684" xr:uid="{00000000-0005-0000-0000-00003F420000}"/>
    <cellStyle name="Nuovo 4 4" xfId="16297" xr:uid="{00000000-0005-0000-0000-000040420000}"/>
    <cellStyle name="Nuovo 4 4 2" xfId="16298" xr:uid="{00000000-0005-0000-0000-000041420000}"/>
    <cellStyle name="Nuovo 4 4 2 2" xfId="16299" xr:uid="{00000000-0005-0000-0000-000042420000}"/>
    <cellStyle name="Nuovo 4 4 3" xfId="16300" xr:uid="{00000000-0005-0000-0000-000043420000}"/>
    <cellStyle name="Nuovo 4 4 4" xfId="16301" xr:uid="{00000000-0005-0000-0000-000044420000}"/>
    <cellStyle name="Nuovo 4 4 5" xfId="18686" xr:uid="{00000000-0005-0000-0000-000045420000}"/>
    <cellStyle name="Nuovo 4 5" xfId="16302" xr:uid="{00000000-0005-0000-0000-000046420000}"/>
    <cellStyle name="Nuovo 4 5 2" xfId="18687" xr:uid="{00000000-0005-0000-0000-000047420000}"/>
    <cellStyle name="Nuovo 4 6" xfId="16303" xr:uid="{00000000-0005-0000-0000-000048420000}"/>
    <cellStyle name="Nuovo 4 7" xfId="18682" xr:uid="{00000000-0005-0000-0000-000049420000}"/>
    <cellStyle name="Nuovo 40" xfId="16304" xr:uid="{00000000-0005-0000-0000-00004A420000}"/>
    <cellStyle name="Nuovo 40 2" xfId="16305" xr:uid="{00000000-0005-0000-0000-00004B420000}"/>
    <cellStyle name="Nuovo 40 2 2" xfId="16306" xr:uid="{00000000-0005-0000-0000-00004C420000}"/>
    <cellStyle name="Nuovo 40 2 3" xfId="18689" xr:uid="{00000000-0005-0000-0000-00004D420000}"/>
    <cellStyle name="Nuovo 40 3" xfId="16307" xr:uid="{00000000-0005-0000-0000-00004E420000}"/>
    <cellStyle name="Nuovo 40 3 2" xfId="16308" xr:uid="{00000000-0005-0000-0000-00004F420000}"/>
    <cellStyle name="Nuovo 40 3 2 2" xfId="18691" xr:uid="{00000000-0005-0000-0000-000050420000}"/>
    <cellStyle name="Nuovo 40 3 3" xfId="16309" xr:uid="{00000000-0005-0000-0000-000051420000}"/>
    <cellStyle name="Nuovo 40 3 3 2" xfId="16310" xr:uid="{00000000-0005-0000-0000-000052420000}"/>
    <cellStyle name="Nuovo 40 3 4" xfId="16311" xr:uid="{00000000-0005-0000-0000-000053420000}"/>
    <cellStyle name="Nuovo 40 3 5" xfId="18690" xr:uid="{00000000-0005-0000-0000-000054420000}"/>
    <cellStyle name="Nuovo 40 4" xfId="16312" xr:uid="{00000000-0005-0000-0000-000055420000}"/>
    <cellStyle name="Nuovo 40 4 2" xfId="16313" xr:uid="{00000000-0005-0000-0000-000056420000}"/>
    <cellStyle name="Nuovo 40 4 2 2" xfId="16314" xr:uid="{00000000-0005-0000-0000-000057420000}"/>
    <cellStyle name="Nuovo 40 4 3" xfId="16315" xr:uid="{00000000-0005-0000-0000-000058420000}"/>
    <cellStyle name="Nuovo 40 4 4" xfId="16316" xr:uid="{00000000-0005-0000-0000-000059420000}"/>
    <cellStyle name="Nuovo 40 4 5" xfId="18692" xr:uid="{00000000-0005-0000-0000-00005A420000}"/>
    <cellStyle name="Nuovo 40 5" xfId="16317" xr:uid="{00000000-0005-0000-0000-00005B420000}"/>
    <cellStyle name="Nuovo 40 5 2" xfId="18693" xr:uid="{00000000-0005-0000-0000-00005C420000}"/>
    <cellStyle name="Nuovo 40 6" xfId="16318" xr:uid="{00000000-0005-0000-0000-00005D420000}"/>
    <cellStyle name="Nuovo 40 7" xfId="18688" xr:uid="{00000000-0005-0000-0000-00005E420000}"/>
    <cellStyle name="Nuovo 41" xfId="16319" xr:uid="{00000000-0005-0000-0000-00005F420000}"/>
    <cellStyle name="Nuovo 41 2" xfId="16320" xr:uid="{00000000-0005-0000-0000-000060420000}"/>
    <cellStyle name="Nuovo 41 2 2" xfId="16321" xr:uid="{00000000-0005-0000-0000-000061420000}"/>
    <cellStyle name="Nuovo 41 2 3" xfId="18695" xr:uid="{00000000-0005-0000-0000-000062420000}"/>
    <cellStyle name="Nuovo 41 3" xfId="16322" xr:uid="{00000000-0005-0000-0000-000063420000}"/>
    <cellStyle name="Nuovo 41 3 2" xfId="16323" xr:uid="{00000000-0005-0000-0000-000064420000}"/>
    <cellStyle name="Nuovo 41 3 2 2" xfId="18697" xr:uid="{00000000-0005-0000-0000-000065420000}"/>
    <cellStyle name="Nuovo 41 3 3" xfId="16324" xr:uid="{00000000-0005-0000-0000-000066420000}"/>
    <cellStyle name="Nuovo 41 3 3 2" xfId="16325" xr:uid="{00000000-0005-0000-0000-000067420000}"/>
    <cellStyle name="Nuovo 41 3 4" xfId="16326" xr:uid="{00000000-0005-0000-0000-000068420000}"/>
    <cellStyle name="Nuovo 41 3 5" xfId="18696" xr:uid="{00000000-0005-0000-0000-000069420000}"/>
    <cellStyle name="Nuovo 41 4" xfId="16327" xr:uid="{00000000-0005-0000-0000-00006A420000}"/>
    <cellStyle name="Nuovo 41 4 2" xfId="16328" xr:uid="{00000000-0005-0000-0000-00006B420000}"/>
    <cellStyle name="Nuovo 41 4 2 2" xfId="16329" xr:uid="{00000000-0005-0000-0000-00006C420000}"/>
    <cellStyle name="Nuovo 41 4 3" xfId="16330" xr:uid="{00000000-0005-0000-0000-00006D420000}"/>
    <cellStyle name="Nuovo 41 4 4" xfId="16331" xr:uid="{00000000-0005-0000-0000-00006E420000}"/>
    <cellStyle name="Nuovo 41 4 5" xfId="18698" xr:uid="{00000000-0005-0000-0000-00006F420000}"/>
    <cellStyle name="Nuovo 41 5" xfId="16332" xr:uid="{00000000-0005-0000-0000-000070420000}"/>
    <cellStyle name="Nuovo 41 5 2" xfId="18699" xr:uid="{00000000-0005-0000-0000-000071420000}"/>
    <cellStyle name="Nuovo 41 6" xfId="16333" xr:uid="{00000000-0005-0000-0000-000072420000}"/>
    <cellStyle name="Nuovo 41 7" xfId="18694" xr:uid="{00000000-0005-0000-0000-000073420000}"/>
    <cellStyle name="Nuovo 42" xfId="16334" xr:uid="{00000000-0005-0000-0000-000074420000}"/>
    <cellStyle name="Nuovo 42 2" xfId="16335" xr:uid="{00000000-0005-0000-0000-000075420000}"/>
    <cellStyle name="Nuovo 42 2 2" xfId="16336" xr:uid="{00000000-0005-0000-0000-000076420000}"/>
    <cellStyle name="Nuovo 42 2 3" xfId="18701" xr:uid="{00000000-0005-0000-0000-000077420000}"/>
    <cellStyle name="Nuovo 42 3" xfId="16337" xr:uid="{00000000-0005-0000-0000-000078420000}"/>
    <cellStyle name="Nuovo 42 3 2" xfId="16338" xr:uid="{00000000-0005-0000-0000-000079420000}"/>
    <cellStyle name="Nuovo 42 3 2 2" xfId="18703" xr:uid="{00000000-0005-0000-0000-00007A420000}"/>
    <cellStyle name="Nuovo 42 3 3" xfId="16339" xr:uid="{00000000-0005-0000-0000-00007B420000}"/>
    <cellStyle name="Nuovo 42 3 3 2" xfId="16340" xr:uid="{00000000-0005-0000-0000-00007C420000}"/>
    <cellStyle name="Nuovo 42 3 4" xfId="16341" xr:uid="{00000000-0005-0000-0000-00007D420000}"/>
    <cellStyle name="Nuovo 42 3 5" xfId="18702" xr:uid="{00000000-0005-0000-0000-00007E420000}"/>
    <cellStyle name="Nuovo 42 4" xfId="16342" xr:uid="{00000000-0005-0000-0000-00007F420000}"/>
    <cellStyle name="Nuovo 42 4 2" xfId="16343" xr:uid="{00000000-0005-0000-0000-000080420000}"/>
    <cellStyle name="Nuovo 42 4 2 2" xfId="16344" xr:uid="{00000000-0005-0000-0000-000081420000}"/>
    <cellStyle name="Nuovo 42 4 3" xfId="16345" xr:uid="{00000000-0005-0000-0000-000082420000}"/>
    <cellStyle name="Nuovo 42 4 4" xfId="16346" xr:uid="{00000000-0005-0000-0000-000083420000}"/>
    <cellStyle name="Nuovo 42 4 5" xfId="18704" xr:uid="{00000000-0005-0000-0000-000084420000}"/>
    <cellStyle name="Nuovo 42 5" xfId="16347" xr:uid="{00000000-0005-0000-0000-000085420000}"/>
    <cellStyle name="Nuovo 42 5 2" xfId="18705" xr:uid="{00000000-0005-0000-0000-000086420000}"/>
    <cellStyle name="Nuovo 42 6" xfId="16348" xr:uid="{00000000-0005-0000-0000-000087420000}"/>
    <cellStyle name="Nuovo 42 7" xfId="18700" xr:uid="{00000000-0005-0000-0000-000088420000}"/>
    <cellStyle name="Nuovo 43" xfId="16349" xr:uid="{00000000-0005-0000-0000-000089420000}"/>
    <cellStyle name="Nuovo 43 2" xfId="16350" xr:uid="{00000000-0005-0000-0000-00008A420000}"/>
    <cellStyle name="Nuovo 43 2 2" xfId="16351" xr:uid="{00000000-0005-0000-0000-00008B420000}"/>
    <cellStyle name="Nuovo 43 2 3" xfId="18707" xr:uid="{00000000-0005-0000-0000-00008C420000}"/>
    <cellStyle name="Nuovo 43 3" xfId="16352" xr:uid="{00000000-0005-0000-0000-00008D420000}"/>
    <cellStyle name="Nuovo 43 3 2" xfId="16353" xr:uid="{00000000-0005-0000-0000-00008E420000}"/>
    <cellStyle name="Nuovo 43 3 2 2" xfId="18709" xr:uid="{00000000-0005-0000-0000-00008F420000}"/>
    <cellStyle name="Nuovo 43 3 3" xfId="16354" xr:uid="{00000000-0005-0000-0000-000090420000}"/>
    <cellStyle name="Nuovo 43 3 3 2" xfId="16355" xr:uid="{00000000-0005-0000-0000-000091420000}"/>
    <cellStyle name="Nuovo 43 3 4" xfId="16356" xr:uid="{00000000-0005-0000-0000-000092420000}"/>
    <cellStyle name="Nuovo 43 3 5" xfId="18708" xr:uid="{00000000-0005-0000-0000-000093420000}"/>
    <cellStyle name="Nuovo 43 4" xfId="16357" xr:uid="{00000000-0005-0000-0000-000094420000}"/>
    <cellStyle name="Nuovo 43 4 2" xfId="16358" xr:uid="{00000000-0005-0000-0000-000095420000}"/>
    <cellStyle name="Nuovo 43 4 2 2" xfId="16359" xr:uid="{00000000-0005-0000-0000-000096420000}"/>
    <cellStyle name="Nuovo 43 4 3" xfId="16360" xr:uid="{00000000-0005-0000-0000-000097420000}"/>
    <cellStyle name="Nuovo 43 4 4" xfId="16361" xr:uid="{00000000-0005-0000-0000-000098420000}"/>
    <cellStyle name="Nuovo 43 4 5" xfId="18710" xr:uid="{00000000-0005-0000-0000-000099420000}"/>
    <cellStyle name="Nuovo 43 5" xfId="16362" xr:uid="{00000000-0005-0000-0000-00009A420000}"/>
    <cellStyle name="Nuovo 43 5 2" xfId="18711" xr:uid="{00000000-0005-0000-0000-00009B420000}"/>
    <cellStyle name="Nuovo 43 6" xfId="16363" xr:uid="{00000000-0005-0000-0000-00009C420000}"/>
    <cellStyle name="Nuovo 43 7" xfId="18706" xr:uid="{00000000-0005-0000-0000-00009D420000}"/>
    <cellStyle name="Nuovo 44" xfId="16364" xr:uid="{00000000-0005-0000-0000-00009E420000}"/>
    <cellStyle name="Nuovo 44 2" xfId="16365" xr:uid="{00000000-0005-0000-0000-00009F420000}"/>
    <cellStyle name="Nuovo 44 2 2" xfId="16366" xr:uid="{00000000-0005-0000-0000-0000A0420000}"/>
    <cellStyle name="Nuovo 44 2 3" xfId="18713" xr:uid="{00000000-0005-0000-0000-0000A1420000}"/>
    <cellStyle name="Nuovo 44 3" xfId="16367" xr:uid="{00000000-0005-0000-0000-0000A2420000}"/>
    <cellStyle name="Nuovo 44 3 2" xfId="16368" xr:uid="{00000000-0005-0000-0000-0000A3420000}"/>
    <cellStyle name="Nuovo 44 3 2 2" xfId="18715" xr:uid="{00000000-0005-0000-0000-0000A4420000}"/>
    <cellStyle name="Nuovo 44 3 3" xfId="16369" xr:uid="{00000000-0005-0000-0000-0000A5420000}"/>
    <cellStyle name="Nuovo 44 3 3 2" xfId="16370" xr:uid="{00000000-0005-0000-0000-0000A6420000}"/>
    <cellStyle name="Nuovo 44 3 4" xfId="16371" xr:uid="{00000000-0005-0000-0000-0000A7420000}"/>
    <cellStyle name="Nuovo 44 3 5" xfId="18714" xr:uid="{00000000-0005-0000-0000-0000A8420000}"/>
    <cellStyle name="Nuovo 44 4" xfId="16372" xr:uid="{00000000-0005-0000-0000-0000A9420000}"/>
    <cellStyle name="Nuovo 44 4 2" xfId="16373" xr:uid="{00000000-0005-0000-0000-0000AA420000}"/>
    <cellStyle name="Nuovo 44 4 2 2" xfId="16374" xr:uid="{00000000-0005-0000-0000-0000AB420000}"/>
    <cellStyle name="Nuovo 44 4 3" xfId="16375" xr:uid="{00000000-0005-0000-0000-0000AC420000}"/>
    <cellStyle name="Nuovo 44 4 4" xfId="16376" xr:uid="{00000000-0005-0000-0000-0000AD420000}"/>
    <cellStyle name="Nuovo 44 4 5" xfId="18716" xr:uid="{00000000-0005-0000-0000-0000AE420000}"/>
    <cellStyle name="Nuovo 44 5" xfId="16377" xr:uid="{00000000-0005-0000-0000-0000AF420000}"/>
    <cellStyle name="Nuovo 44 5 2" xfId="18717" xr:uid="{00000000-0005-0000-0000-0000B0420000}"/>
    <cellStyle name="Nuovo 44 6" xfId="16378" xr:uid="{00000000-0005-0000-0000-0000B1420000}"/>
    <cellStyle name="Nuovo 44 7" xfId="18712" xr:uid="{00000000-0005-0000-0000-0000B2420000}"/>
    <cellStyle name="Nuovo 45" xfId="16379" xr:uid="{00000000-0005-0000-0000-0000B3420000}"/>
    <cellStyle name="Nuovo 45 2" xfId="16380" xr:uid="{00000000-0005-0000-0000-0000B4420000}"/>
    <cellStyle name="Nuovo 45 3" xfId="18718" xr:uid="{00000000-0005-0000-0000-0000B5420000}"/>
    <cellStyle name="Nuovo 46" xfId="16381" xr:uid="{00000000-0005-0000-0000-0000B6420000}"/>
    <cellStyle name="Nuovo 46 2" xfId="16382" xr:uid="{00000000-0005-0000-0000-0000B7420000}"/>
    <cellStyle name="Nuovo 46 2 2" xfId="18720" xr:uid="{00000000-0005-0000-0000-0000B8420000}"/>
    <cellStyle name="Nuovo 46 3" xfId="16383" xr:uid="{00000000-0005-0000-0000-0000B9420000}"/>
    <cellStyle name="Nuovo 46 3 2" xfId="16384" xr:uid="{00000000-0005-0000-0000-0000BA420000}"/>
    <cellStyle name="Nuovo 46 4" xfId="16385" xr:uid="{00000000-0005-0000-0000-0000BB420000}"/>
    <cellStyle name="Nuovo 46 5" xfId="18719" xr:uid="{00000000-0005-0000-0000-0000BC420000}"/>
    <cellStyle name="Nuovo 47" xfId="16386" xr:uid="{00000000-0005-0000-0000-0000BD420000}"/>
    <cellStyle name="Nuovo 47 2" xfId="16387" xr:uid="{00000000-0005-0000-0000-0000BE420000}"/>
    <cellStyle name="Nuovo 47 2 2" xfId="16388" xr:uid="{00000000-0005-0000-0000-0000BF420000}"/>
    <cellStyle name="Nuovo 47 3" xfId="16389" xr:uid="{00000000-0005-0000-0000-0000C0420000}"/>
    <cellStyle name="Nuovo 47 4" xfId="16390" xr:uid="{00000000-0005-0000-0000-0000C1420000}"/>
    <cellStyle name="Nuovo 47 5" xfId="18721" xr:uid="{00000000-0005-0000-0000-0000C2420000}"/>
    <cellStyle name="Nuovo 48" xfId="16391" xr:uid="{00000000-0005-0000-0000-0000C3420000}"/>
    <cellStyle name="Nuovo 48 2" xfId="18722" xr:uid="{00000000-0005-0000-0000-0000C4420000}"/>
    <cellStyle name="Nuovo 49" xfId="16392" xr:uid="{00000000-0005-0000-0000-0000C5420000}"/>
    <cellStyle name="Nuovo 5" xfId="16393" xr:uid="{00000000-0005-0000-0000-0000C6420000}"/>
    <cellStyle name="Nuovo 5 2" xfId="16394" xr:uid="{00000000-0005-0000-0000-0000C7420000}"/>
    <cellStyle name="Nuovo 5 2 2" xfId="16395" xr:uid="{00000000-0005-0000-0000-0000C8420000}"/>
    <cellStyle name="Nuovo 5 2 3" xfId="18724" xr:uid="{00000000-0005-0000-0000-0000C9420000}"/>
    <cellStyle name="Nuovo 5 3" xfId="16396" xr:uid="{00000000-0005-0000-0000-0000CA420000}"/>
    <cellStyle name="Nuovo 5 3 2" xfId="16397" xr:uid="{00000000-0005-0000-0000-0000CB420000}"/>
    <cellStyle name="Nuovo 5 3 2 2" xfId="18726" xr:uid="{00000000-0005-0000-0000-0000CC420000}"/>
    <cellStyle name="Nuovo 5 3 3" xfId="16398" xr:uid="{00000000-0005-0000-0000-0000CD420000}"/>
    <cellStyle name="Nuovo 5 3 3 2" xfId="16399" xr:uid="{00000000-0005-0000-0000-0000CE420000}"/>
    <cellStyle name="Nuovo 5 3 4" xfId="16400" xr:uid="{00000000-0005-0000-0000-0000CF420000}"/>
    <cellStyle name="Nuovo 5 3 5" xfId="18725" xr:uid="{00000000-0005-0000-0000-0000D0420000}"/>
    <cellStyle name="Nuovo 5 4" xfId="16401" xr:uid="{00000000-0005-0000-0000-0000D1420000}"/>
    <cellStyle name="Nuovo 5 4 2" xfId="16402" xr:uid="{00000000-0005-0000-0000-0000D2420000}"/>
    <cellStyle name="Nuovo 5 4 2 2" xfId="16403" xr:uid="{00000000-0005-0000-0000-0000D3420000}"/>
    <cellStyle name="Nuovo 5 4 3" xfId="16404" xr:uid="{00000000-0005-0000-0000-0000D4420000}"/>
    <cellStyle name="Nuovo 5 4 4" xfId="16405" xr:uid="{00000000-0005-0000-0000-0000D5420000}"/>
    <cellStyle name="Nuovo 5 4 5" xfId="18727" xr:uid="{00000000-0005-0000-0000-0000D6420000}"/>
    <cellStyle name="Nuovo 5 5" xfId="16406" xr:uid="{00000000-0005-0000-0000-0000D7420000}"/>
    <cellStyle name="Nuovo 5 5 2" xfId="18728" xr:uid="{00000000-0005-0000-0000-0000D8420000}"/>
    <cellStyle name="Nuovo 5 6" xfId="16407" xr:uid="{00000000-0005-0000-0000-0000D9420000}"/>
    <cellStyle name="Nuovo 5 7" xfId="18723" xr:uid="{00000000-0005-0000-0000-0000DA420000}"/>
    <cellStyle name="Nuovo 50" xfId="18489" xr:uid="{00000000-0005-0000-0000-0000DB420000}"/>
    <cellStyle name="Nuovo 6" xfId="16408" xr:uid="{00000000-0005-0000-0000-0000DC420000}"/>
    <cellStyle name="Nuovo 6 2" xfId="16409" xr:uid="{00000000-0005-0000-0000-0000DD420000}"/>
    <cellStyle name="Nuovo 6 2 2" xfId="16410" xr:uid="{00000000-0005-0000-0000-0000DE420000}"/>
    <cellStyle name="Nuovo 6 2 3" xfId="18730" xr:uid="{00000000-0005-0000-0000-0000DF420000}"/>
    <cellStyle name="Nuovo 6 3" xfId="16411" xr:uid="{00000000-0005-0000-0000-0000E0420000}"/>
    <cellStyle name="Nuovo 6 3 2" xfId="16412" xr:uid="{00000000-0005-0000-0000-0000E1420000}"/>
    <cellStyle name="Nuovo 6 3 2 2" xfId="18732" xr:uid="{00000000-0005-0000-0000-0000E2420000}"/>
    <cellStyle name="Nuovo 6 3 3" xfId="16413" xr:uid="{00000000-0005-0000-0000-0000E3420000}"/>
    <cellStyle name="Nuovo 6 3 3 2" xfId="16414" xr:uid="{00000000-0005-0000-0000-0000E4420000}"/>
    <cellStyle name="Nuovo 6 3 4" xfId="16415" xr:uid="{00000000-0005-0000-0000-0000E5420000}"/>
    <cellStyle name="Nuovo 6 3 5" xfId="18731" xr:uid="{00000000-0005-0000-0000-0000E6420000}"/>
    <cellStyle name="Nuovo 6 4" xfId="16416" xr:uid="{00000000-0005-0000-0000-0000E7420000}"/>
    <cellStyle name="Nuovo 6 4 2" xfId="16417" xr:uid="{00000000-0005-0000-0000-0000E8420000}"/>
    <cellStyle name="Nuovo 6 4 2 2" xfId="16418" xr:uid="{00000000-0005-0000-0000-0000E9420000}"/>
    <cellStyle name="Nuovo 6 4 3" xfId="16419" xr:uid="{00000000-0005-0000-0000-0000EA420000}"/>
    <cellStyle name="Nuovo 6 4 4" xfId="16420" xr:uid="{00000000-0005-0000-0000-0000EB420000}"/>
    <cellStyle name="Nuovo 6 4 5" xfId="18733" xr:uid="{00000000-0005-0000-0000-0000EC420000}"/>
    <cellStyle name="Nuovo 6 5" xfId="16421" xr:uid="{00000000-0005-0000-0000-0000ED420000}"/>
    <cellStyle name="Nuovo 6 5 2" xfId="18734" xr:uid="{00000000-0005-0000-0000-0000EE420000}"/>
    <cellStyle name="Nuovo 6 6" xfId="16422" xr:uid="{00000000-0005-0000-0000-0000EF420000}"/>
    <cellStyle name="Nuovo 6 7" xfId="18729" xr:uid="{00000000-0005-0000-0000-0000F0420000}"/>
    <cellStyle name="Nuovo 7" xfId="16423" xr:uid="{00000000-0005-0000-0000-0000F1420000}"/>
    <cellStyle name="Nuovo 7 2" xfId="16424" xr:uid="{00000000-0005-0000-0000-0000F2420000}"/>
    <cellStyle name="Nuovo 7 2 2" xfId="16425" xr:uid="{00000000-0005-0000-0000-0000F3420000}"/>
    <cellStyle name="Nuovo 7 2 3" xfId="18736" xr:uid="{00000000-0005-0000-0000-0000F4420000}"/>
    <cellStyle name="Nuovo 7 3" xfId="16426" xr:uid="{00000000-0005-0000-0000-0000F5420000}"/>
    <cellStyle name="Nuovo 7 3 2" xfId="16427" xr:uid="{00000000-0005-0000-0000-0000F6420000}"/>
    <cellStyle name="Nuovo 7 3 2 2" xfId="18738" xr:uid="{00000000-0005-0000-0000-0000F7420000}"/>
    <cellStyle name="Nuovo 7 3 3" xfId="16428" xr:uid="{00000000-0005-0000-0000-0000F8420000}"/>
    <cellStyle name="Nuovo 7 3 3 2" xfId="16429" xr:uid="{00000000-0005-0000-0000-0000F9420000}"/>
    <cellStyle name="Nuovo 7 3 4" xfId="16430" xr:uid="{00000000-0005-0000-0000-0000FA420000}"/>
    <cellStyle name="Nuovo 7 3 5" xfId="18737" xr:uid="{00000000-0005-0000-0000-0000FB420000}"/>
    <cellStyle name="Nuovo 7 4" xfId="16431" xr:uid="{00000000-0005-0000-0000-0000FC420000}"/>
    <cellStyle name="Nuovo 7 4 2" xfId="16432" xr:uid="{00000000-0005-0000-0000-0000FD420000}"/>
    <cellStyle name="Nuovo 7 4 2 2" xfId="16433" xr:uid="{00000000-0005-0000-0000-0000FE420000}"/>
    <cellStyle name="Nuovo 7 4 3" xfId="16434" xr:uid="{00000000-0005-0000-0000-0000FF420000}"/>
    <cellStyle name="Nuovo 7 4 4" xfId="16435" xr:uid="{00000000-0005-0000-0000-000000430000}"/>
    <cellStyle name="Nuovo 7 4 5" xfId="18739" xr:uid="{00000000-0005-0000-0000-000001430000}"/>
    <cellStyle name="Nuovo 7 5" xfId="16436" xr:uid="{00000000-0005-0000-0000-000002430000}"/>
    <cellStyle name="Nuovo 7 5 2" xfId="18740" xr:uid="{00000000-0005-0000-0000-000003430000}"/>
    <cellStyle name="Nuovo 7 6" xfId="16437" xr:uid="{00000000-0005-0000-0000-000004430000}"/>
    <cellStyle name="Nuovo 7 7" xfId="18735" xr:uid="{00000000-0005-0000-0000-000005430000}"/>
    <cellStyle name="Nuovo 8" xfId="16438" xr:uid="{00000000-0005-0000-0000-000006430000}"/>
    <cellStyle name="Nuovo 8 2" xfId="16439" xr:uid="{00000000-0005-0000-0000-000007430000}"/>
    <cellStyle name="Nuovo 8 2 2" xfId="16440" xr:uid="{00000000-0005-0000-0000-000008430000}"/>
    <cellStyle name="Nuovo 8 2 3" xfId="18742" xr:uid="{00000000-0005-0000-0000-000009430000}"/>
    <cellStyle name="Nuovo 8 3" xfId="16441" xr:uid="{00000000-0005-0000-0000-00000A430000}"/>
    <cellStyle name="Nuovo 8 3 2" xfId="16442" xr:uid="{00000000-0005-0000-0000-00000B430000}"/>
    <cellStyle name="Nuovo 8 3 2 2" xfId="18744" xr:uid="{00000000-0005-0000-0000-00000C430000}"/>
    <cellStyle name="Nuovo 8 3 3" xfId="16443" xr:uid="{00000000-0005-0000-0000-00000D430000}"/>
    <cellStyle name="Nuovo 8 3 3 2" xfId="16444" xr:uid="{00000000-0005-0000-0000-00000E430000}"/>
    <cellStyle name="Nuovo 8 3 4" xfId="16445" xr:uid="{00000000-0005-0000-0000-00000F430000}"/>
    <cellStyle name="Nuovo 8 3 5" xfId="18743" xr:uid="{00000000-0005-0000-0000-000010430000}"/>
    <cellStyle name="Nuovo 8 4" xfId="16446" xr:uid="{00000000-0005-0000-0000-000011430000}"/>
    <cellStyle name="Nuovo 8 4 2" xfId="16447" xr:uid="{00000000-0005-0000-0000-000012430000}"/>
    <cellStyle name="Nuovo 8 4 2 2" xfId="16448" xr:uid="{00000000-0005-0000-0000-000013430000}"/>
    <cellStyle name="Nuovo 8 4 3" xfId="16449" xr:uid="{00000000-0005-0000-0000-000014430000}"/>
    <cellStyle name="Nuovo 8 4 4" xfId="16450" xr:uid="{00000000-0005-0000-0000-000015430000}"/>
    <cellStyle name="Nuovo 8 4 5" xfId="18745" xr:uid="{00000000-0005-0000-0000-000016430000}"/>
    <cellStyle name="Nuovo 8 5" xfId="16451" xr:uid="{00000000-0005-0000-0000-000017430000}"/>
    <cellStyle name="Nuovo 8 5 2" xfId="18746" xr:uid="{00000000-0005-0000-0000-000018430000}"/>
    <cellStyle name="Nuovo 8 6" xfId="16452" xr:uid="{00000000-0005-0000-0000-000019430000}"/>
    <cellStyle name="Nuovo 8 7" xfId="18741" xr:uid="{00000000-0005-0000-0000-00001A430000}"/>
    <cellStyle name="Nuovo 9" xfId="16453" xr:uid="{00000000-0005-0000-0000-00001B430000}"/>
    <cellStyle name="Nuovo 9 2" xfId="16454" xr:uid="{00000000-0005-0000-0000-00001C430000}"/>
    <cellStyle name="Nuovo 9 2 2" xfId="16455" xr:uid="{00000000-0005-0000-0000-00001D430000}"/>
    <cellStyle name="Nuovo 9 2 3" xfId="18748" xr:uid="{00000000-0005-0000-0000-00001E430000}"/>
    <cellStyle name="Nuovo 9 3" xfId="16456" xr:uid="{00000000-0005-0000-0000-00001F430000}"/>
    <cellStyle name="Nuovo 9 3 2" xfId="16457" xr:uid="{00000000-0005-0000-0000-000020430000}"/>
    <cellStyle name="Nuovo 9 3 2 2" xfId="18750" xr:uid="{00000000-0005-0000-0000-000021430000}"/>
    <cellStyle name="Nuovo 9 3 3" xfId="16458" xr:uid="{00000000-0005-0000-0000-000022430000}"/>
    <cellStyle name="Nuovo 9 3 3 2" xfId="16459" xr:uid="{00000000-0005-0000-0000-000023430000}"/>
    <cellStyle name="Nuovo 9 3 4" xfId="16460" xr:uid="{00000000-0005-0000-0000-000024430000}"/>
    <cellStyle name="Nuovo 9 3 5" xfId="18749" xr:uid="{00000000-0005-0000-0000-000025430000}"/>
    <cellStyle name="Nuovo 9 4" xfId="16461" xr:uid="{00000000-0005-0000-0000-000026430000}"/>
    <cellStyle name="Nuovo 9 4 2" xfId="16462" xr:uid="{00000000-0005-0000-0000-000027430000}"/>
    <cellStyle name="Nuovo 9 4 2 2" xfId="16463" xr:uid="{00000000-0005-0000-0000-000028430000}"/>
    <cellStyle name="Nuovo 9 4 3" xfId="16464" xr:uid="{00000000-0005-0000-0000-000029430000}"/>
    <cellStyle name="Nuovo 9 4 4" xfId="16465" xr:uid="{00000000-0005-0000-0000-00002A430000}"/>
    <cellStyle name="Nuovo 9 4 5" xfId="18751" xr:uid="{00000000-0005-0000-0000-00002B430000}"/>
    <cellStyle name="Nuovo 9 5" xfId="16466" xr:uid="{00000000-0005-0000-0000-00002C430000}"/>
    <cellStyle name="Nuovo 9 5 2" xfId="18752" xr:uid="{00000000-0005-0000-0000-00002D430000}"/>
    <cellStyle name="Nuovo 9 6" xfId="16467" xr:uid="{00000000-0005-0000-0000-00002E430000}"/>
    <cellStyle name="Nuovo 9 7" xfId="18747" xr:uid="{00000000-0005-0000-0000-00002F430000}"/>
    <cellStyle name="Output" xfId="16468" builtinId="21" customBuiltin="1"/>
    <cellStyle name="Output 2" xfId="16469" xr:uid="{00000000-0005-0000-0000-000031430000}"/>
    <cellStyle name="Output 2 2" xfId="16470" xr:uid="{00000000-0005-0000-0000-000032430000}"/>
    <cellStyle name="Output 2 3" xfId="16471" xr:uid="{00000000-0005-0000-0000-000033430000}"/>
    <cellStyle name="Output 2 4" xfId="16472" xr:uid="{00000000-0005-0000-0000-000034430000}"/>
    <cellStyle name="Output 2 5" xfId="16473" xr:uid="{00000000-0005-0000-0000-000035430000}"/>
    <cellStyle name="Output 2 6" xfId="16474" xr:uid="{00000000-0005-0000-0000-000036430000}"/>
    <cellStyle name="Output 2 7" xfId="16475" xr:uid="{00000000-0005-0000-0000-000037430000}"/>
    <cellStyle name="Output 2 8" xfId="18753" xr:uid="{00000000-0005-0000-0000-000038430000}"/>
    <cellStyle name="Output 3" xfId="16476" xr:uid="{00000000-0005-0000-0000-000039430000}"/>
    <cellStyle name="Output 3 2" xfId="16477" xr:uid="{00000000-0005-0000-0000-00003A430000}"/>
    <cellStyle name="Output 3 3" xfId="16478" xr:uid="{00000000-0005-0000-0000-00003B430000}"/>
    <cellStyle name="Output 3 4" xfId="16479" xr:uid="{00000000-0005-0000-0000-00003C430000}"/>
    <cellStyle name="Output 3 5" xfId="16480" xr:uid="{00000000-0005-0000-0000-00003D430000}"/>
    <cellStyle name="Output 3 6" xfId="16481" xr:uid="{00000000-0005-0000-0000-00003E430000}"/>
    <cellStyle name="Output 3 7" xfId="16482" xr:uid="{00000000-0005-0000-0000-00003F430000}"/>
    <cellStyle name="Output 4" xfId="16483" xr:uid="{00000000-0005-0000-0000-000040430000}"/>
    <cellStyle name="Overskrift 1 2" xfId="16484" xr:uid="{00000000-0005-0000-0000-000041430000}"/>
    <cellStyle name="Overskrift 1 2 2" xfId="16485" xr:uid="{00000000-0005-0000-0000-000042430000}"/>
    <cellStyle name="Overskrift 1 2 2 2" xfId="16486" xr:uid="{00000000-0005-0000-0000-000043430000}"/>
    <cellStyle name="Overskrift 1 2 3" xfId="16487" xr:uid="{00000000-0005-0000-0000-000044430000}"/>
    <cellStyle name="Overskrift 2 2" xfId="16488" xr:uid="{00000000-0005-0000-0000-000045430000}"/>
    <cellStyle name="Overskrift 2 2 2" xfId="16489" xr:uid="{00000000-0005-0000-0000-000046430000}"/>
    <cellStyle name="Overskrift 2 2 2 2" xfId="16490" xr:uid="{00000000-0005-0000-0000-000047430000}"/>
    <cellStyle name="Overskrift 2 2 3" xfId="16491" xr:uid="{00000000-0005-0000-0000-000048430000}"/>
    <cellStyle name="Overskrift 3 2" xfId="16492" xr:uid="{00000000-0005-0000-0000-000049430000}"/>
    <cellStyle name="Overskrift 3 2 2" xfId="16493" xr:uid="{00000000-0005-0000-0000-00004A430000}"/>
    <cellStyle name="Overskrift 4 2" xfId="16494" xr:uid="{00000000-0005-0000-0000-00004B430000}"/>
    <cellStyle name="Overskrift 4 2 2" xfId="16495" xr:uid="{00000000-0005-0000-0000-00004C430000}"/>
    <cellStyle name="Pattern" xfId="16496" xr:uid="{00000000-0005-0000-0000-00004D430000}"/>
    <cellStyle name="Percen - Type1" xfId="16497" xr:uid="{00000000-0005-0000-0000-00004E430000}"/>
    <cellStyle name="Percen - Type1 2" xfId="18754" xr:uid="{00000000-0005-0000-0000-00004F430000}"/>
    <cellStyle name="Percent 10" xfId="16498" xr:uid="{00000000-0005-0000-0000-000050430000}"/>
    <cellStyle name="Percent 2" xfId="16499" xr:uid="{00000000-0005-0000-0000-000051430000}"/>
    <cellStyle name="Percent 2 2" xfId="16500" xr:uid="{00000000-0005-0000-0000-000052430000}"/>
    <cellStyle name="Percent 2 2 2" xfId="16501" xr:uid="{00000000-0005-0000-0000-000053430000}"/>
    <cellStyle name="Percent 2 3" xfId="18755" xr:uid="{00000000-0005-0000-0000-000054430000}"/>
    <cellStyle name="Percent 3" xfId="16502" xr:uid="{00000000-0005-0000-0000-000055430000}"/>
    <cellStyle name="Percent 3 2" xfId="16503" xr:uid="{00000000-0005-0000-0000-000056430000}"/>
    <cellStyle name="Percent 3 2 2" xfId="16504" xr:uid="{00000000-0005-0000-0000-000057430000}"/>
    <cellStyle name="Percent 3 2 3" xfId="16505" xr:uid="{00000000-0005-0000-0000-000058430000}"/>
    <cellStyle name="Percent 3 2 4" xfId="18757" xr:uid="{00000000-0005-0000-0000-000059430000}"/>
    <cellStyle name="Percent 3 3" xfId="16506" xr:uid="{00000000-0005-0000-0000-00005A430000}"/>
    <cellStyle name="Percent 3 3 2" xfId="16507" xr:uid="{00000000-0005-0000-0000-00005B430000}"/>
    <cellStyle name="Percent 3 3 2 2" xfId="18759" xr:uid="{00000000-0005-0000-0000-00005C430000}"/>
    <cellStyle name="Percent 3 3 3" xfId="16508" xr:uid="{00000000-0005-0000-0000-00005D430000}"/>
    <cellStyle name="Percent 3 3 3 2" xfId="16509" xr:uid="{00000000-0005-0000-0000-00005E430000}"/>
    <cellStyle name="Percent 3 3 4" xfId="16510" xr:uid="{00000000-0005-0000-0000-00005F430000}"/>
    <cellStyle name="Percent 3 3 5" xfId="18758" xr:uid="{00000000-0005-0000-0000-000060430000}"/>
    <cellStyle name="Percent 3 4" xfId="16511" xr:uid="{00000000-0005-0000-0000-000061430000}"/>
    <cellStyle name="Percent 3 4 2" xfId="18760" xr:uid="{00000000-0005-0000-0000-000062430000}"/>
    <cellStyle name="Percent 3 5" xfId="16512" xr:uid="{00000000-0005-0000-0000-000063430000}"/>
    <cellStyle name="Percent 3 5 2" xfId="16513" xr:uid="{00000000-0005-0000-0000-000064430000}"/>
    <cellStyle name="Percent 3 6" xfId="16514" xr:uid="{00000000-0005-0000-0000-000065430000}"/>
    <cellStyle name="Percent 3 7" xfId="18756" xr:uid="{00000000-0005-0000-0000-000066430000}"/>
    <cellStyle name="Percent 4" xfId="16515" xr:uid="{00000000-0005-0000-0000-000067430000}"/>
    <cellStyle name="Percent 4 2" xfId="16516" xr:uid="{00000000-0005-0000-0000-000068430000}"/>
    <cellStyle name="Percent 4 2 2" xfId="16517" xr:uid="{00000000-0005-0000-0000-000069430000}"/>
    <cellStyle name="Percent 4 2 2 2" xfId="16518" xr:uid="{00000000-0005-0000-0000-00006A430000}"/>
    <cellStyle name="Percent 4 2 3" xfId="16519" xr:uid="{00000000-0005-0000-0000-00006B430000}"/>
    <cellStyle name="Percent 4 2 4" xfId="16520" xr:uid="{00000000-0005-0000-0000-00006C430000}"/>
    <cellStyle name="Percent 4 2 5" xfId="16521" xr:uid="{00000000-0005-0000-0000-00006D430000}"/>
    <cellStyle name="Percent 4 2 6" xfId="16522" xr:uid="{00000000-0005-0000-0000-00006E430000}"/>
    <cellStyle name="Percent 4 3" xfId="16523" xr:uid="{00000000-0005-0000-0000-00006F430000}"/>
    <cellStyle name="Percent 4 3 2" xfId="16524" xr:uid="{00000000-0005-0000-0000-000070430000}"/>
    <cellStyle name="Percent 4 3 2 2" xfId="16525" xr:uid="{00000000-0005-0000-0000-000071430000}"/>
    <cellStyle name="Percent 4 3 3" xfId="16526" xr:uid="{00000000-0005-0000-0000-000072430000}"/>
    <cellStyle name="Percent 4 4" xfId="16527" xr:uid="{00000000-0005-0000-0000-000073430000}"/>
    <cellStyle name="Percent 4 5" xfId="16528" xr:uid="{00000000-0005-0000-0000-000074430000}"/>
    <cellStyle name="Percent 4 6" xfId="16529" xr:uid="{00000000-0005-0000-0000-000075430000}"/>
    <cellStyle name="Percent 4 7" xfId="18761" xr:uid="{00000000-0005-0000-0000-000076430000}"/>
    <cellStyle name="Percent 5" xfId="16530" xr:uid="{00000000-0005-0000-0000-000077430000}"/>
    <cellStyle name="Percent 5 2" xfId="16531" xr:uid="{00000000-0005-0000-0000-000078430000}"/>
    <cellStyle name="Percent 5 2 2" xfId="16532" xr:uid="{00000000-0005-0000-0000-000079430000}"/>
    <cellStyle name="Percent 5 3" xfId="16533" xr:uid="{00000000-0005-0000-0000-00007A430000}"/>
    <cellStyle name="Percent 5 4" xfId="16534" xr:uid="{00000000-0005-0000-0000-00007B430000}"/>
    <cellStyle name="Percent 5 5" xfId="18762" xr:uid="{00000000-0005-0000-0000-00007C430000}"/>
    <cellStyle name="Percent 6" xfId="16535" xr:uid="{00000000-0005-0000-0000-00007D430000}"/>
    <cellStyle name="Percent 6 2" xfId="16536" xr:uid="{00000000-0005-0000-0000-00007E430000}"/>
    <cellStyle name="Percent 6 2 2" xfId="16537" xr:uid="{00000000-0005-0000-0000-00007F430000}"/>
    <cellStyle name="Percent 6 2 3" xfId="16538" xr:uid="{00000000-0005-0000-0000-000080430000}"/>
    <cellStyle name="Percent 6 3" xfId="16539" xr:uid="{00000000-0005-0000-0000-000081430000}"/>
    <cellStyle name="Percent 6 4" xfId="16540" xr:uid="{00000000-0005-0000-0000-000082430000}"/>
    <cellStyle name="Percent 6 5" xfId="16541" xr:uid="{00000000-0005-0000-0000-000083430000}"/>
    <cellStyle name="Percent 7" xfId="16542" xr:uid="{00000000-0005-0000-0000-000084430000}"/>
    <cellStyle name="Percent 8" xfId="16543" xr:uid="{00000000-0005-0000-0000-000085430000}"/>
    <cellStyle name="Percent 8 2" xfId="16544" xr:uid="{00000000-0005-0000-0000-000086430000}"/>
    <cellStyle name="Percent 9" xfId="16545" xr:uid="{00000000-0005-0000-0000-000087430000}"/>
    <cellStyle name="Percentuale 10" xfId="16546" xr:uid="{00000000-0005-0000-0000-000088430000}"/>
    <cellStyle name="Percentuale 10 2" xfId="16547" xr:uid="{00000000-0005-0000-0000-000089430000}"/>
    <cellStyle name="Percentuale 10 2 2" xfId="16548" xr:uid="{00000000-0005-0000-0000-00008A430000}"/>
    <cellStyle name="Percentuale 10 2 3" xfId="18764" xr:uid="{00000000-0005-0000-0000-00008B430000}"/>
    <cellStyle name="Percentuale 10 3" xfId="16549" xr:uid="{00000000-0005-0000-0000-00008C430000}"/>
    <cellStyle name="Percentuale 10 3 2" xfId="16550" xr:uid="{00000000-0005-0000-0000-00008D430000}"/>
    <cellStyle name="Percentuale 10 3 2 2" xfId="18766" xr:uid="{00000000-0005-0000-0000-00008E430000}"/>
    <cellStyle name="Percentuale 10 3 3" xfId="16551" xr:uid="{00000000-0005-0000-0000-00008F430000}"/>
    <cellStyle name="Percentuale 10 3 3 2" xfId="16552" xr:uid="{00000000-0005-0000-0000-000090430000}"/>
    <cellStyle name="Percentuale 10 3 4" xfId="16553" xr:uid="{00000000-0005-0000-0000-000091430000}"/>
    <cellStyle name="Percentuale 10 3 5" xfId="18765" xr:uid="{00000000-0005-0000-0000-000092430000}"/>
    <cellStyle name="Percentuale 10 4" xfId="16554" xr:uid="{00000000-0005-0000-0000-000093430000}"/>
    <cellStyle name="Percentuale 10 4 2" xfId="16555" xr:uid="{00000000-0005-0000-0000-000094430000}"/>
    <cellStyle name="Percentuale 10 4 2 2" xfId="16556" xr:uid="{00000000-0005-0000-0000-000095430000}"/>
    <cellStyle name="Percentuale 10 4 3" xfId="16557" xr:uid="{00000000-0005-0000-0000-000096430000}"/>
    <cellStyle name="Percentuale 10 4 4" xfId="16558" xr:uid="{00000000-0005-0000-0000-000097430000}"/>
    <cellStyle name="Percentuale 10 4 5" xfId="18767" xr:uid="{00000000-0005-0000-0000-000098430000}"/>
    <cellStyle name="Percentuale 10 5" xfId="16559" xr:uid="{00000000-0005-0000-0000-000099430000}"/>
    <cellStyle name="Percentuale 10 5 2" xfId="18768" xr:uid="{00000000-0005-0000-0000-00009A430000}"/>
    <cellStyle name="Percentuale 10 6" xfId="16560" xr:uid="{00000000-0005-0000-0000-00009B430000}"/>
    <cellStyle name="Percentuale 10 7" xfId="18763" xr:uid="{00000000-0005-0000-0000-00009C430000}"/>
    <cellStyle name="Percentuale 11" xfId="16561" xr:uid="{00000000-0005-0000-0000-00009D430000}"/>
    <cellStyle name="Percentuale 11 2" xfId="16562" xr:uid="{00000000-0005-0000-0000-00009E430000}"/>
    <cellStyle name="Percentuale 11 2 2" xfId="16563" xr:uid="{00000000-0005-0000-0000-00009F430000}"/>
    <cellStyle name="Percentuale 11 2 3" xfId="18770" xr:uid="{00000000-0005-0000-0000-0000A0430000}"/>
    <cellStyle name="Percentuale 11 3" xfId="16564" xr:uid="{00000000-0005-0000-0000-0000A1430000}"/>
    <cellStyle name="Percentuale 11 3 2" xfId="16565" xr:uid="{00000000-0005-0000-0000-0000A2430000}"/>
    <cellStyle name="Percentuale 11 3 2 2" xfId="18772" xr:uid="{00000000-0005-0000-0000-0000A3430000}"/>
    <cellStyle name="Percentuale 11 3 3" xfId="16566" xr:uid="{00000000-0005-0000-0000-0000A4430000}"/>
    <cellStyle name="Percentuale 11 3 3 2" xfId="16567" xr:uid="{00000000-0005-0000-0000-0000A5430000}"/>
    <cellStyle name="Percentuale 11 3 4" xfId="16568" xr:uid="{00000000-0005-0000-0000-0000A6430000}"/>
    <cellStyle name="Percentuale 11 3 5" xfId="18771" xr:uid="{00000000-0005-0000-0000-0000A7430000}"/>
    <cellStyle name="Percentuale 11 4" xfId="16569" xr:uid="{00000000-0005-0000-0000-0000A8430000}"/>
    <cellStyle name="Percentuale 11 4 2" xfId="16570" xr:uid="{00000000-0005-0000-0000-0000A9430000}"/>
    <cellStyle name="Percentuale 11 4 2 2" xfId="16571" xr:uid="{00000000-0005-0000-0000-0000AA430000}"/>
    <cellStyle name="Percentuale 11 4 3" xfId="16572" xr:uid="{00000000-0005-0000-0000-0000AB430000}"/>
    <cellStyle name="Percentuale 11 4 4" xfId="16573" xr:uid="{00000000-0005-0000-0000-0000AC430000}"/>
    <cellStyle name="Percentuale 11 4 5" xfId="18773" xr:uid="{00000000-0005-0000-0000-0000AD430000}"/>
    <cellStyle name="Percentuale 11 5" xfId="16574" xr:uid="{00000000-0005-0000-0000-0000AE430000}"/>
    <cellStyle name="Percentuale 11 5 2" xfId="18774" xr:uid="{00000000-0005-0000-0000-0000AF430000}"/>
    <cellStyle name="Percentuale 11 6" xfId="16575" xr:uid="{00000000-0005-0000-0000-0000B0430000}"/>
    <cellStyle name="Percentuale 11 7" xfId="18769" xr:uid="{00000000-0005-0000-0000-0000B1430000}"/>
    <cellStyle name="Percentuale 12" xfId="16576" xr:uid="{00000000-0005-0000-0000-0000B2430000}"/>
    <cellStyle name="Percentuale 12 2" xfId="16577" xr:uid="{00000000-0005-0000-0000-0000B3430000}"/>
    <cellStyle name="Percentuale 12 2 2" xfId="16578" xr:uid="{00000000-0005-0000-0000-0000B4430000}"/>
    <cellStyle name="Percentuale 12 2 3" xfId="18776" xr:uid="{00000000-0005-0000-0000-0000B5430000}"/>
    <cellStyle name="Percentuale 12 3" xfId="16579" xr:uid="{00000000-0005-0000-0000-0000B6430000}"/>
    <cellStyle name="Percentuale 12 3 2" xfId="16580" xr:uid="{00000000-0005-0000-0000-0000B7430000}"/>
    <cellStyle name="Percentuale 12 3 2 2" xfId="18778" xr:uid="{00000000-0005-0000-0000-0000B8430000}"/>
    <cellStyle name="Percentuale 12 3 3" xfId="16581" xr:uid="{00000000-0005-0000-0000-0000B9430000}"/>
    <cellStyle name="Percentuale 12 3 3 2" xfId="16582" xr:uid="{00000000-0005-0000-0000-0000BA430000}"/>
    <cellStyle name="Percentuale 12 3 4" xfId="16583" xr:uid="{00000000-0005-0000-0000-0000BB430000}"/>
    <cellStyle name="Percentuale 12 3 5" xfId="18777" xr:uid="{00000000-0005-0000-0000-0000BC430000}"/>
    <cellStyle name="Percentuale 12 4" xfId="16584" xr:uid="{00000000-0005-0000-0000-0000BD430000}"/>
    <cellStyle name="Percentuale 12 4 2" xfId="16585" xr:uid="{00000000-0005-0000-0000-0000BE430000}"/>
    <cellStyle name="Percentuale 12 4 2 2" xfId="16586" xr:uid="{00000000-0005-0000-0000-0000BF430000}"/>
    <cellStyle name="Percentuale 12 4 3" xfId="16587" xr:uid="{00000000-0005-0000-0000-0000C0430000}"/>
    <cellStyle name="Percentuale 12 4 4" xfId="16588" xr:uid="{00000000-0005-0000-0000-0000C1430000}"/>
    <cellStyle name="Percentuale 12 4 5" xfId="18779" xr:uid="{00000000-0005-0000-0000-0000C2430000}"/>
    <cellStyle name="Percentuale 12 5" xfId="16589" xr:uid="{00000000-0005-0000-0000-0000C3430000}"/>
    <cellStyle name="Percentuale 12 5 2" xfId="18780" xr:uid="{00000000-0005-0000-0000-0000C4430000}"/>
    <cellStyle name="Percentuale 12 6" xfId="16590" xr:uid="{00000000-0005-0000-0000-0000C5430000}"/>
    <cellStyle name="Percentuale 12 7" xfId="18775" xr:uid="{00000000-0005-0000-0000-0000C6430000}"/>
    <cellStyle name="Percentuale 13" xfId="16591" xr:uid="{00000000-0005-0000-0000-0000C7430000}"/>
    <cellStyle name="Percentuale 13 2" xfId="16592" xr:uid="{00000000-0005-0000-0000-0000C8430000}"/>
    <cellStyle name="Percentuale 13 2 2" xfId="16593" xr:uid="{00000000-0005-0000-0000-0000C9430000}"/>
    <cellStyle name="Percentuale 13 2 3" xfId="18782" xr:uid="{00000000-0005-0000-0000-0000CA430000}"/>
    <cellStyle name="Percentuale 13 3" xfId="16594" xr:uid="{00000000-0005-0000-0000-0000CB430000}"/>
    <cellStyle name="Percentuale 13 3 2" xfId="16595" xr:uid="{00000000-0005-0000-0000-0000CC430000}"/>
    <cellStyle name="Percentuale 13 3 2 2" xfId="18784" xr:uid="{00000000-0005-0000-0000-0000CD430000}"/>
    <cellStyle name="Percentuale 13 3 3" xfId="16596" xr:uid="{00000000-0005-0000-0000-0000CE430000}"/>
    <cellStyle name="Percentuale 13 3 3 2" xfId="16597" xr:uid="{00000000-0005-0000-0000-0000CF430000}"/>
    <cellStyle name="Percentuale 13 3 4" xfId="16598" xr:uid="{00000000-0005-0000-0000-0000D0430000}"/>
    <cellStyle name="Percentuale 13 3 5" xfId="18783" xr:uid="{00000000-0005-0000-0000-0000D1430000}"/>
    <cellStyle name="Percentuale 13 4" xfId="16599" xr:uid="{00000000-0005-0000-0000-0000D2430000}"/>
    <cellStyle name="Percentuale 13 4 2" xfId="16600" xr:uid="{00000000-0005-0000-0000-0000D3430000}"/>
    <cellStyle name="Percentuale 13 4 2 2" xfId="16601" xr:uid="{00000000-0005-0000-0000-0000D4430000}"/>
    <cellStyle name="Percentuale 13 4 3" xfId="16602" xr:uid="{00000000-0005-0000-0000-0000D5430000}"/>
    <cellStyle name="Percentuale 13 4 4" xfId="16603" xr:uid="{00000000-0005-0000-0000-0000D6430000}"/>
    <cellStyle name="Percentuale 13 4 5" xfId="18785" xr:uid="{00000000-0005-0000-0000-0000D7430000}"/>
    <cellStyle name="Percentuale 13 5" xfId="16604" xr:uid="{00000000-0005-0000-0000-0000D8430000}"/>
    <cellStyle name="Percentuale 13 5 2" xfId="18786" xr:uid="{00000000-0005-0000-0000-0000D9430000}"/>
    <cellStyle name="Percentuale 13 6" xfId="16605" xr:uid="{00000000-0005-0000-0000-0000DA430000}"/>
    <cellStyle name="Percentuale 13 7" xfId="18781" xr:uid="{00000000-0005-0000-0000-0000DB430000}"/>
    <cellStyle name="Percentuale 14" xfId="16606" xr:uid="{00000000-0005-0000-0000-0000DC430000}"/>
    <cellStyle name="Percentuale 14 2" xfId="16607" xr:uid="{00000000-0005-0000-0000-0000DD430000}"/>
    <cellStyle name="Percentuale 14 2 2" xfId="16608" xr:uid="{00000000-0005-0000-0000-0000DE430000}"/>
    <cellStyle name="Percentuale 14 2 3" xfId="18788" xr:uid="{00000000-0005-0000-0000-0000DF430000}"/>
    <cellStyle name="Percentuale 14 3" xfId="16609" xr:uid="{00000000-0005-0000-0000-0000E0430000}"/>
    <cellStyle name="Percentuale 14 3 2" xfId="16610" xr:uid="{00000000-0005-0000-0000-0000E1430000}"/>
    <cellStyle name="Percentuale 14 3 2 2" xfId="18790" xr:uid="{00000000-0005-0000-0000-0000E2430000}"/>
    <cellStyle name="Percentuale 14 3 3" xfId="16611" xr:uid="{00000000-0005-0000-0000-0000E3430000}"/>
    <cellStyle name="Percentuale 14 3 3 2" xfId="16612" xr:uid="{00000000-0005-0000-0000-0000E4430000}"/>
    <cellStyle name="Percentuale 14 3 4" xfId="16613" xr:uid="{00000000-0005-0000-0000-0000E5430000}"/>
    <cellStyle name="Percentuale 14 3 5" xfId="18789" xr:uid="{00000000-0005-0000-0000-0000E6430000}"/>
    <cellStyle name="Percentuale 14 4" xfId="16614" xr:uid="{00000000-0005-0000-0000-0000E7430000}"/>
    <cellStyle name="Percentuale 14 4 2" xfId="16615" xr:uid="{00000000-0005-0000-0000-0000E8430000}"/>
    <cellStyle name="Percentuale 14 4 2 2" xfId="16616" xr:uid="{00000000-0005-0000-0000-0000E9430000}"/>
    <cellStyle name="Percentuale 14 4 3" xfId="16617" xr:uid="{00000000-0005-0000-0000-0000EA430000}"/>
    <cellStyle name="Percentuale 14 4 4" xfId="16618" xr:uid="{00000000-0005-0000-0000-0000EB430000}"/>
    <cellStyle name="Percentuale 14 4 5" xfId="18791" xr:uid="{00000000-0005-0000-0000-0000EC430000}"/>
    <cellStyle name="Percentuale 14 5" xfId="16619" xr:uid="{00000000-0005-0000-0000-0000ED430000}"/>
    <cellStyle name="Percentuale 14 5 2" xfId="18792" xr:uid="{00000000-0005-0000-0000-0000EE430000}"/>
    <cellStyle name="Percentuale 14 6" xfId="16620" xr:uid="{00000000-0005-0000-0000-0000EF430000}"/>
    <cellStyle name="Percentuale 14 7" xfId="18787" xr:uid="{00000000-0005-0000-0000-0000F0430000}"/>
    <cellStyle name="Percentuale 15" xfId="16621" xr:uid="{00000000-0005-0000-0000-0000F1430000}"/>
    <cellStyle name="Percentuale 15 2" xfId="16622" xr:uid="{00000000-0005-0000-0000-0000F2430000}"/>
    <cellStyle name="Percentuale 15 2 2" xfId="16623" xr:uid="{00000000-0005-0000-0000-0000F3430000}"/>
    <cellStyle name="Percentuale 15 2 3" xfId="18794" xr:uid="{00000000-0005-0000-0000-0000F4430000}"/>
    <cellStyle name="Percentuale 15 3" xfId="16624" xr:uid="{00000000-0005-0000-0000-0000F5430000}"/>
    <cellStyle name="Percentuale 15 3 2" xfId="16625" xr:uid="{00000000-0005-0000-0000-0000F6430000}"/>
    <cellStyle name="Percentuale 15 3 2 2" xfId="18796" xr:uid="{00000000-0005-0000-0000-0000F7430000}"/>
    <cellStyle name="Percentuale 15 3 3" xfId="16626" xr:uid="{00000000-0005-0000-0000-0000F8430000}"/>
    <cellStyle name="Percentuale 15 3 3 2" xfId="16627" xr:uid="{00000000-0005-0000-0000-0000F9430000}"/>
    <cellStyle name="Percentuale 15 3 4" xfId="16628" xr:uid="{00000000-0005-0000-0000-0000FA430000}"/>
    <cellStyle name="Percentuale 15 3 5" xfId="18795" xr:uid="{00000000-0005-0000-0000-0000FB430000}"/>
    <cellStyle name="Percentuale 15 4" xfId="16629" xr:uid="{00000000-0005-0000-0000-0000FC430000}"/>
    <cellStyle name="Percentuale 15 4 2" xfId="16630" xr:uid="{00000000-0005-0000-0000-0000FD430000}"/>
    <cellStyle name="Percentuale 15 4 2 2" xfId="16631" xr:uid="{00000000-0005-0000-0000-0000FE430000}"/>
    <cellStyle name="Percentuale 15 4 3" xfId="16632" xr:uid="{00000000-0005-0000-0000-0000FF430000}"/>
    <cellStyle name="Percentuale 15 4 4" xfId="16633" xr:uid="{00000000-0005-0000-0000-000000440000}"/>
    <cellStyle name="Percentuale 15 4 5" xfId="18797" xr:uid="{00000000-0005-0000-0000-000001440000}"/>
    <cellStyle name="Percentuale 15 5" xfId="16634" xr:uid="{00000000-0005-0000-0000-000002440000}"/>
    <cellStyle name="Percentuale 15 5 2" xfId="18798" xr:uid="{00000000-0005-0000-0000-000003440000}"/>
    <cellStyle name="Percentuale 15 6" xfId="16635" xr:uid="{00000000-0005-0000-0000-000004440000}"/>
    <cellStyle name="Percentuale 15 7" xfId="18793" xr:uid="{00000000-0005-0000-0000-000005440000}"/>
    <cellStyle name="Percentuale 16" xfId="16636" xr:uid="{00000000-0005-0000-0000-000006440000}"/>
    <cellStyle name="Percentuale 16 2" xfId="16637" xr:uid="{00000000-0005-0000-0000-000007440000}"/>
    <cellStyle name="Percentuale 16 2 2" xfId="16638" xr:uid="{00000000-0005-0000-0000-000008440000}"/>
    <cellStyle name="Percentuale 16 2 3" xfId="18800" xr:uid="{00000000-0005-0000-0000-000009440000}"/>
    <cellStyle name="Percentuale 16 3" xfId="16639" xr:uid="{00000000-0005-0000-0000-00000A440000}"/>
    <cellStyle name="Percentuale 16 3 2" xfId="16640" xr:uid="{00000000-0005-0000-0000-00000B440000}"/>
    <cellStyle name="Percentuale 16 3 2 2" xfId="18802" xr:uid="{00000000-0005-0000-0000-00000C440000}"/>
    <cellStyle name="Percentuale 16 3 3" xfId="16641" xr:uid="{00000000-0005-0000-0000-00000D440000}"/>
    <cellStyle name="Percentuale 16 3 3 2" xfId="16642" xr:uid="{00000000-0005-0000-0000-00000E440000}"/>
    <cellStyle name="Percentuale 16 3 4" xfId="16643" xr:uid="{00000000-0005-0000-0000-00000F440000}"/>
    <cellStyle name="Percentuale 16 3 5" xfId="18801" xr:uid="{00000000-0005-0000-0000-000010440000}"/>
    <cellStyle name="Percentuale 16 4" xfId="16644" xr:uid="{00000000-0005-0000-0000-000011440000}"/>
    <cellStyle name="Percentuale 16 4 2" xfId="16645" xr:uid="{00000000-0005-0000-0000-000012440000}"/>
    <cellStyle name="Percentuale 16 4 2 2" xfId="16646" xr:uid="{00000000-0005-0000-0000-000013440000}"/>
    <cellStyle name="Percentuale 16 4 3" xfId="16647" xr:uid="{00000000-0005-0000-0000-000014440000}"/>
    <cellStyle name="Percentuale 16 4 4" xfId="16648" xr:uid="{00000000-0005-0000-0000-000015440000}"/>
    <cellStyle name="Percentuale 16 4 5" xfId="18803" xr:uid="{00000000-0005-0000-0000-000016440000}"/>
    <cellStyle name="Percentuale 16 5" xfId="16649" xr:uid="{00000000-0005-0000-0000-000017440000}"/>
    <cellStyle name="Percentuale 16 5 2" xfId="18804" xr:uid="{00000000-0005-0000-0000-000018440000}"/>
    <cellStyle name="Percentuale 16 6" xfId="16650" xr:uid="{00000000-0005-0000-0000-000019440000}"/>
    <cellStyle name="Percentuale 16 7" xfId="18799" xr:uid="{00000000-0005-0000-0000-00001A440000}"/>
    <cellStyle name="Percentuale 17" xfId="16651" xr:uid="{00000000-0005-0000-0000-00001B440000}"/>
    <cellStyle name="Percentuale 17 2" xfId="16652" xr:uid="{00000000-0005-0000-0000-00001C440000}"/>
    <cellStyle name="Percentuale 17 2 2" xfId="16653" xr:uid="{00000000-0005-0000-0000-00001D440000}"/>
    <cellStyle name="Percentuale 17 2 3" xfId="18806" xr:uid="{00000000-0005-0000-0000-00001E440000}"/>
    <cellStyle name="Percentuale 17 3" xfId="16654" xr:uid="{00000000-0005-0000-0000-00001F440000}"/>
    <cellStyle name="Percentuale 17 3 2" xfId="16655" xr:uid="{00000000-0005-0000-0000-000020440000}"/>
    <cellStyle name="Percentuale 17 3 2 2" xfId="18808" xr:uid="{00000000-0005-0000-0000-000021440000}"/>
    <cellStyle name="Percentuale 17 3 3" xfId="16656" xr:uid="{00000000-0005-0000-0000-000022440000}"/>
    <cellStyle name="Percentuale 17 3 3 2" xfId="16657" xr:uid="{00000000-0005-0000-0000-000023440000}"/>
    <cellStyle name="Percentuale 17 3 4" xfId="16658" xr:uid="{00000000-0005-0000-0000-000024440000}"/>
    <cellStyle name="Percentuale 17 3 5" xfId="18807" xr:uid="{00000000-0005-0000-0000-000025440000}"/>
    <cellStyle name="Percentuale 17 4" xfId="16659" xr:uid="{00000000-0005-0000-0000-000026440000}"/>
    <cellStyle name="Percentuale 17 4 2" xfId="16660" xr:uid="{00000000-0005-0000-0000-000027440000}"/>
    <cellStyle name="Percentuale 17 4 2 2" xfId="16661" xr:uid="{00000000-0005-0000-0000-000028440000}"/>
    <cellStyle name="Percentuale 17 4 3" xfId="16662" xr:uid="{00000000-0005-0000-0000-000029440000}"/>
    <cellStyle name="Percentuale 17 4 4" xfId="16663" xr:uid="{00000000-0005-0000-0000-00002A440000}"/>
    <cellStyle name="Percentuale 17 4 5" xfId="18809" xr:uid="{00000000-0005-0000-0000-00002B440000}"/>
    <cellStyle name="Percentuale 17 5" xfId="16664" xr:uid="{00000000-0005-0000-0000-00002C440000}"/>
    <cellStyle name="Percentuale 17 5 2" xfId="18810" xr:uid="{00000000-0005-0000-0000-00002D440000}"/>
    <cellStyle name="Percentuale 17 6" xfId="16665" xr:uid="{00000000-0005-0000-0000-00002E440000}"/>
    <cellStyle name="Percentuale 17 7" xfId="18805" xr:uid="{00000000-0005-0000-0000-00002F440000}"/>
    <cellStyle name="Percentuale 18" xfId="16666" xr:uid="{00000000-0005-0000-0000-000030440000}"/>
    <cellStyle name="Percentuale 18 2" xfId="16667" xr:uid="{00000000-0005-0000-0000-000031440000}"/>
    <cellStyle name="Percentuale 18 2 2" xfId="16668" xr:uid="{00000000-0005-0000-0000-000032440000}"/>
    <cellStyle name="Percentuale 18 2 3" xfId="18812" xr:uid="{00000000-0005-0000-0000-000033440000}"/>
    <cellStyle name="Percentuale 18 3" xfId="16669" xr:uid="{00000000-0005-0000-0000-000034440000}"/>
    <cellStyle name="Percentuale 18 3 2" xfId="16670" xr:uid="{00000000-0005-0000-0000-000035440000}"/>
    <cellStyle name="Percentuale 18 3 2 2" xfId="18814" xr:uid="{00000000-0005-0000-0000-000036440000}"/>
    <cellStyle name="Percentuale 18 3 3" xfId="16671" xr:uid="{00000000-0005-0000-0000-000037440000}"/>
    <cellStyle name="Percentuale 18 3 3 2" xfId="16672" xr:uid="{00000000-0005-0000-0000-000038440000}"/>
    <cellStyle name="Percentuale 18 3 4" xfId="16673" xr:uid="{00000000-0005-0000-0000-000039440000}"/>
    <cellStyle name="Percentuale 18 3 5" xfId="18813" xr:uid="{00000000-0005-0000-0000-00003A440000}"/>
    <cellStyle name="Percentuale 18 4" xfId="16674" xr:uid="{00000000-0005-0000-0000-00003B440000}"/>
    <cellStyle name="Percentuale 18 4 2" xfId="16675" xr:uid="{00000000-0005-0000-0000-00003C440000}"/>
    <cellStyle name="Percentuale 18 4 2 2" xfId="16676" xr:uid="{00000000-0005-0000-0000-00003D440000}"/>
    <cellStyle name="Percentuale 18 4 3" xfId="16677" xr:uid="{00000000-0005-0000-0000-00003E440000}"/>
    <cellStyle name="Percentuale 18 4 4" xfId="16678" xr:uid="{00000000-0005-0000-0000-00003F440000}"/>
    <cellStyle name="Percentuale 18 4 5" xfId="18815" xr:uid="{00000000-0005-0000-0000-000040440000}"/>
    <cellStyle name="Percentuale 18 5" xfId="16679" xr:uid="{00000000-0005-0000-0000-000041440000}"/>
    <cellStyle name="Percentuale 18 5 2" xfId="18816" xr:uid="{00000000-0005-0000-0000-000042440000}"/>
    <cellStyle name="Percentuale 18 6" xfId="16680" xr:uid="{00000000-0005-0000-0000-000043440000}"/>
    <cellStyle name="Percentuale 18 7" xfId="18811" xr:uid="{00000000-0005-0000-0000-000044440000}"/>
    <cellStyle name="Percentuale 19" xfId="16681" xr:uid="{00000000-0005-0000-0000-000045440000}"/>
    <cellStyle name="Percentuale 19 2" xfId="16682" xr:uid="{00000000-0005-0000-0000-000046440000}"/>
    <cellStyle name="Percentuale 19 2 2" xfId="16683" xr:uid="{00000000-0005-0000-0000-000047440000}"/>
    <cellStyle name="Percentuale 19 2 3" xfId="18818" xr:uid="{00000000-0005-0000-0000-000048440000}"/>
    <cellStyle name="Percentuale 19 3" xfId="16684" xr:uid="{00000000-0005-0000-0000-000049440000}"/>
    <cellStyle name="Percentuale 19 3 2" xfId="16685" xr:uid="{00000000-0005-0000-0000-00004A440000}"/>
    <cellStyle name="Percentuale 19 3 2 2" xfId="18820" xr:uid="{00000000-0005-0000-0000-00004B440000}"/>
    <cellStyle name="Percentuale 19 3 3" xfId="16686" xr:uid="{00000000-0005-0000-0000-00004C440000}"/>
    <cellStyle name="Percentuale 19 3 3 2" xfId="16687" xr:uid="{00000000-0005-0000-0000-00004D440000}"/>
    <cellStyle name="Percentuale 19 3 4" xfId="16688" xr:uid="{00000000-0005-0000-0000-00004E440000}"/>
    <cellStyle name="Percentuale 19 3 5" xfId="18819" xr:uid="{00000000-0005-0000-0000-00004F440000}"/>
    <cellStyle name="Percentuale 19 4" xfId="16689" xr:uid="{00000000-0005-0000-0000-000050440000}"/>
    <cellStyle name="Percentuale 19 4 2" xfId="16690" xr:uid="{00000000-0005-0000-0000-000051440000}"/>
    <cellStyle name="Percentuale 19 4 2 2" xfId="16691" xr:uid="{00000000-0005-0000-0000-000052440000}"/>
    <cellStyle name="Percentuale 19 4 3" xfId="16692" xr:uid="{00000000-0005-0000-0000-000053440000}"/>
    <cellStyle name="Percentuale 19 4 4" xfId="16693" xr:uid="{00000000-0005-0000-0000-000054440000}"/>
    <cellStyle name="Percentuale 19 4 5" xfId="18821" xr:uid="{00000000-0005-0000-0000-000055440000}"/>
    <cellStyle name="Percentuale 19 5" xfId="16694" xr:uid="{00000000-0005-0000-0000-000056440000}"/>
    <cellStyle name="Percentuale 19 5 2" xfId="18822" xr:uid="{00000000-0005-0000-0000-000057440000}"/>
    <cellStyle name="Percentuale 19 6" xfId="16695" xr:uid="{00000000-0005-0000-0000-000058440000}"/>
    <cellStyle name="Percentuale 19 7" xfId="18817" xr:uid="{00000000-0005-0000-0000-000059440000}"/>
    <cellStyle name="Percentuale 2" xfId="16696" xr:uid="{00000000-0005-0000-0000-00005A440000}"/>
    <cellStyle name="Percentuale 2 2" xfId="16697" xr:uid="{00000000-0005-0000-0000-00005B440000}"/>
    <cellStyle name="Percentuale 2 2 2" xfId="16698" xr:uid="{00000000-0005-0000-0000-00005C440000}"/>
    <cellStyle name="Percentuale 2 2 3" xfId="18824" xr:uid="{00000000-0005-0000-0000-00005D440000}"/>
    <cellStyle name="Percentuale 2 3" xfId="16699" xr:uid="{00000000-0005-0000-0000-00005E440000}"/>
    <cellStyle name="Percentuale 2 3 2" xfId="16700" xr:uid="{00000000-0005-0000-0000-00005F440000}"/>
    <cellStyle name="Percentuale 2 3 2 2" xfId="18826" xr:uid="{00000000-0005-0000-0000-000060440000}"/>
    <cellStyle name="Percentuale 2 3 3" xfId="16701" xr:uid="{00000000-0005-0000-0000-000061440000}"/>
    <cellStyle name="Percentuale 2 3 3 2" xfId="16702" xr:uid="{00000000-0005-0000-0000-000062440000}"/>
    <cellStyle name="Percentuale 2 3 4" xfId="16703" xr:uid="{00000000-0005-0000-0000-000063440000}"/>
    <cellStyle name="Percentuale 2 3 5" xfId="18825" xr:uid="{00000000-0005-0000-0000-000064440000}"/>
    <cellStyle name="Percentuale 2 4" xfId="16704" xr:uid="{00000000-0005-0000-0000-000065440000}"/>
    <cellStyle name="Percentuale 2 4 2" xfId="16705" xr:uid="{00000000-0005-0000-0000-000066440000}"/>
    <cellStyle name="Percentuale 2 4 2 2" xfId="16706" xr:uid="{00000000-0005-0000-0000-000067440000}"/>
    <cellStyle name="Percentuale 2 4 3" xfId="16707" xr:uid="{00000000-0005-0000-0000-000068440000}"/>
    <cellStyle name="Percentuale 2 4 4" xfId="16708" xr:uid="{00000000-0005-0000-0000-000069440000}"/>
    <cellStyle name="Percentuale 2 4 5" xfId="18827" xr:uid="{00000000-0005-0000-0000-00006A440000}"/>
    <cellStyle name="Percentuale 2 5" xfId="16709" xr:uid="{00000000-0005-0000-0000-00006B440000}"/>
    <cellStyle name="Percentuale 2 5 2" xfId="18828" xr:uid="{00000000-0005-0000-0000-00006C440000}"/>
    <cellStyle name="Percentuale 2 6" xfId="16710" xr:uid="{00000000-0005-0000-0000-00006D440000}"/>
    <cellStyle name="Percentuale 2 7" xfId="18823" xr:uid="{00000000-0005-0000-0000-00006E440000}"/>
    <cellStyle name="Percentuale 20" xfId="16711" xr:uid="{00000000-0005-0000-0000-00006F440000}"/>
    <cellStyle name="Percentuale 20 2" xfId="16712" xr:uid="{00000000-0005-0000-0000-000070440000}"/>
    <cellStyle name="Percentuale 20 2 2" xfId="16713" xr:uid="{00000000-0005-0000-0000-000071440000}"/>
    <cellStyle name="Percentuale 20 2 3" xfId="18830" xr:uid="{00000000-0005-0000-0000-000072440000}"/>
    <cellStyle name="Percentuale 20 3" xfId="16714" xr:uid="{00000000-0005-0000-0000-000073440000}"/>
    <cellStyle name="Percentuale 20 3 2" xfId="16715" xr:uid="{00000000-0005-0000-0000-000074440000}"/>
    <cellStyle name="Percentuale 20 3 2 2" xfId="18832" xr:uid="{00000000-0005-0000-0000-000075440000}"/>
    <cellStyle name="Percentuale 20 3 3" xfId="16716" xr:uid="{00000000-0005-0000-0000-000076440000}"/>
    <cellStyle name="Percentuale 20 3 3 2" xfId="16717" xr:uid="{00000000-0005-0000-0000-000077440000}"/>
    <cellStyle name="Percentuale 20 3 4" xfId="16718" xr:uid="{00000000-0005-0000-0000-000078440000}"/>
    <cellStyle name="Percentuale 20 3 5" xfId="18831" xr:uid="{00000000-0005-0000-0000-000079440000}"/>
    <cellStyle name="Percentuale 20 4" xfId="16719" xr:uid="{00000000-0005-0000-0000-00007A440000}"/>
    <cellStyle name="Percentuale 20 4 2" xfId="16720" xr:uid="{00000000-0005-0000-0000-00007B440000}"/>
    <cellStyle name="Percentuale 20 4 2 2" xfId="16721" xr:uid="{00000000-0005-0000-0000-00007C440000}"/>
    <cellStyle name="Percentuale 20 4 3" xfId="16722" xr:uid="{00000000-0005-0000-0000-00007D440000}"/>
    <cellStyle name="Percentuale 20 4 4" xfId="16723" xr:uid="{00000000-0005-0000-0000-00007E440000}"/>
    <cellStyle name="Percentuale 20 4 5" xfId="18833" xr:uid="{00000000-0005-0000-0000-00007F440000}"/>
    <cellStyle name="Percentuale 20 5" xfId="16724" xr:uid="{00000000-0005-0000-0000-000080440000}"/>
    <cellStyle name="Percentuale 20 5 2" xfId="18834" xr:uid="{00000000-0005-0000-0000-000081440000}"/>
    <cellStyle name="Percentuale 20 6" xfId="16725" xr:uid="{00000000-0005-0000-0000-000082440000}"/>
    <cellStyle name="Percentuale 20 7" xfId="18829" xr:uid="{00000000-0005-0000-0000-000083440000}"/>
    <cellStyle name="Percentuale 21" xfId="16726" xr:uid="{00000000-0005-0000-0000-000084440000}"/>
    <cellStyle name="Percentuale 21 2" xfId="16727" xr:uid="{00000000-0005-0000-0000-000085440000}"/>
    <cellStyle name="Percentuale 21 2 2" xfId="16728" xr:uid="{00000000-0005-0000-0000-000086440000}"/>
    <cellStyle name="Percentuale 21 2 3" xfId="18836" xr:uid="{00000000-0005-0000-0000-000087440000}"/>
    <cellStyle name="Percentuale 21 3" xfId="16729" xr:uid="{00000000-0005-0000-0000-000088440000}"/>
    <cellStyle name="Percentuale 21 3 2" xfId="16730" xr:uid="{00000000-0005-0000-0000-000089440000}"/>
    <cellStyle name="Percentuale 21 3 2 2" xfId="18838" xr:uid="{00000000-0005-0000-0000-00008A440000}"/>
    <cellStyle name="Percentuale 21 3 3" xfId="16731" xr:uid="{00000000-0005-0000-0000-00008B440000}"/>
    <cellStyle name="Percentuale 21 3 3 2" xfId="16732" xr:uid="{00000000-0005-0000-0000-00008C440000}"/>
    <cellStyle name="Percentuale 21 3 4" xfId="16733" xr:uid="{00000000-0005-0000-0000-00008D440000}"/>
    <cellStyle name="Percentuale 21 3 5" xfId="18837" xr:uid="{00000000-0005-0000-0000-00008E440000}"/>
    <cellStyle name="Percentuale 21 4" xfId="16734" xr:uid="{00000000-0005-0000-0000-00008F440000}"/>
    <cellStyle name="Percentuale 21 4 2" xfId="16735" xr:uid="{00000000-0005-0000-0000-000090440000}"/>
    <cellStyle name="Percentuale 21 4 2 2" xfId="16736" xr:uid="{00000000-0005-0000-0000-000091440000}"/>
    <cellStyle name="Percentuale 21 4 3" xfId="16737" xr:uid="{00000000-0005-0000-0000-000092440000}"/>
    <cellStyle name="Percentuale 21 4 4" xfId="16738" xr:uid="{00000000-0005-0000-0000-000093440000}"/>
    <cellStyle name="Percentuale 21 4 5" xfId="18839" xr:uid="{00000000-0005-0000-0000-000094440000}"/>
    <cellStyle name="Percentuale 21 5" xfId="16739" xr:uid="{00000000-0005-0000-0000-000095440000}"/>
    <cellStyle name="Percentuale 21 5 2" xfId="18840" xr:uid="{00000000-0005-0000-0000-000096440000}"/>
    <cellStyle name="Percentuale 21 6" xfId="16740" xr:uid="{00000000-0005-0000-0000-000097440000}"/>
    <cellStyle name="Percentuale 21 7" xfId="18835" xr:uid="{00000000-0005-0000-0000-000098440000}"/>
    <cellStyle name="Percentuale 22" xfId="16741" xr:uid="{00000000-0005-0000-0000-000099440000}"/>
    <cellStyle name="Percentuale 22 2" xfId="16742" xr:uid="{00000000-0005-0000-0000-00009A440000}"/>
    <cellStyle name="Percentuale 22 2 2" xfId="16743" xr:uid="{00000000-0005-0000-0000-00009B440000}"/>
    <cellStyle name="Percentuale 22 2 3" xfId="18842" xr:uid="{00000000-0005-0000-0000-00009C440000}"/>
    <cellStyle name="Percentuale 22 3" xfId="16744" xr:uid="{00000000-0005-0000-0000-00009D440000}"/>
    <cellStyle name="Percentuale 22 3 2" xfId="16745" xr:uid="{00000000-0005-0000-0000-00009E440000}"/>
    <cellStyle name="Percentuale 22 3 2 2" xfId="18844" xr:uid="{00000000-0005-0000-0000-00009F440000}"/>
    <cellStyle name="Percentuale 22 3 3" xfId="16746" xr:uid="{00000000-0005-0000-0000-0000A0440000}"/>
    <cellStyle name="Percentuale 22 3 3 2" xfId="16747" xr:uid="{00000000-0005-0000-0000-0000A1440000}"/>
    <cellStyle name="Percentuale 22 3 4" xfId="16748" xr:uid="{00000000-0005-0000-0000-0000A2440000}"/>
    <cellStyle name="Percentuale 22 3 5" xfId="18843" xr:uid="{00000000-0005-0000-0000-0000A3440000}"/>
    <cellStyle name="Percentuale 22 4" xfId="16749" xr:uid="{00000000-0005-0000-0000-0000A4440000}"/>
    <cellStyle name="Percentuale 22 4 2" xfId="16750" xr:uid="{00000000-0005-0000-0000-0000A5440000}"/>
    <cellStyle name="Percentuale 22 4 2 2" xfId="16751" xr:uid="{00000000-0005-0000-0000-0000A6440000}"/>
    <cellStyle name="Percentuale 22 4 3" xfId="16752" xr:uid="{00000000-0005-0000-0000-0000A7440000}"/>
    <cellStyle name="Percentuale 22 4 4" xfId="16753" xr:uid="{00000000-0005-0000-0000-0000A8440000}"/>
    <cellStyle name="Percentuale 22 4 5" xfId="18845" xr:uid="{00000000-0005-0000-0000-0000A9440000}"/>
    <cellStyle name="Percentuale 22 5" xfId="16754" xr:uid="{00000000-0005-0000-0000-0000AA440000}"/>
    <cellStyle name="Percentuale 22 5 2" xfId="18846" xr:uid="{00000000-0005-0000-0000-0000AB440000}"/>
    <cellStyle name="Percentuale 22 6" xfId="16755" xr:uid="{00000000-0005-0000-0000-0000AC440000}"/>
    <cellStyle name="Percentuale 22 7" xfId="18841" xr:uid="{00000000-0005-0000-0000-0000AD440000}"/>
    <cellStyle name="Percentuale 23" xfId="16756" xr:uid="{00000000-0005-0000-0000-0000AE440000}"/>
    <cellStyle name="Percentuale 23 2" xfId="16757" xr:uid="{00000000-0005-0000-0000-0000AF440000}"/>
    <cellStyle name="Percentuale 23 2 2" xfId="16758" xr:uid="{00000000-0005-0000-0000-0000B0440000}"/>
    <cellStyle name="Percentuale 23 2 3" xfId="18848" xr:uid="{00000000-0005-0000-0000-0000B1440000}"/>
    <cellStyle name="Percentuale 23 3" xfId="16759" xr:uid="{00000000-0005-0000-0000-0000B2440000}"/>
    <cellStyle name="Percentuale 23 3 2" xfId="16760" xr:uid="{00000000-0005-0000-0000-0000B3440000}"/>
    <cellStyle name="Percentuale 23 3 2 2" xfId="18850" xr:uid="{00000000-0005-0000-0000-0000B4440000}"/>
    <cellStyle name="Percentuale 23 3 3" xfId="16761" xr:uid="{00000000-0005-0000-0000-0000B5440000}"/>
    <cellStyle name="Percentuale 23 3 3 2" xfId="16762" xr:uid="{00000000-0005-0000-0000-0000B6440000}"/>
    <cellStyle name="Percentuale 23 3 4" xfId="16763" xr:uid="{00000000-0005-0000-0000-0000B7440000}"/>
    <cellStyle name="Percentuale 23 3 5" xfId="18849" xr:uid="{00000000-0005-0000-0000-0000B8440000}"/>
    <cellStyle name="Percentuale 23 4" xfId="16764" xr:uid="{00000000-0005-0000-0000-0000B9440000}"/>
    <cellStyle name="Percentuale 23 4 2" xfId="16765" xr:uid="{00000000-0005-0000-0000-0000BA440000}"/>
    <cellStyle name="Percentuale 23 4 2 2" xfId="16766" xr:uid="{00000000-0005-0000-0000-0000BB440000}"/>
    <cellStyle name="Percentuale 23 4 3" xfId="16767" xr:uid="{00000000-0005-0000-0000-0000BC440000}"/>
    <cellStyle name="Percentuale 23 4 4" xfId="16768" xr:uid="{00000000-0005-0000-0000-0000BD440000}"/>
    <cellStyle name="Percentuale 23 4 5" xfId="18851" xr:uid="{00000000-0005-0000-0000-0000BE440000}"/>
    <cellStyle name="Percentuale 23 5" xfId="16769" xr:uid="{00000000-0005-0000-0000-0000BF440000}"/>
    <cellStyle name="Percentuale 23 5 2" xfId="18852" xr:uid="{00000000-0005-0000-0000-0000C0440000}"/>
    <cellStyle name="Percentuale 23 6" xfId="16770" xr:uid="{00000000-0005-0000-0000-0000C1440000}"/>
    <cellStyle name="Percentuale 23 7" xfId="18847" xr:uid="{00000000-0005-0000-0000-0000C2440000}"/>
    <cellStyle name="Percentuale 24" xfId="16771" xr:uid="{00000000-0005-0000-0000-0000C3440000}"/>
    <cellStyle name="Percentuale 24 2" xfId="16772" xr:uid="{00000000-0005-0000-0000-0000C4440000}"/>
    <cellStyle name="Percentuale 24 2 2" xfId="16773" xr:uid="{00000000-0005-0000-0000-0000C5440000}"/>
    <cellStyle name="Percentuale 24 2 3" xfId="18854" xr:uid="{00000000-0005-0000-0000-0000C6440000}"/>
    <cellStyle name="Percentuale 24 3" xfId="16774" xr:uid="{00000000-0005-0000-0000-0000C7440000}"/>
    <cellStyle name="Percentuale 24 3 2" xfId="16775" xr:uid="{00000000-0005-0000-0000-0000C8440000}"/>
    <cellStyle name="Percentuale 24 3 2 2" xfId="18856" xr:uid="{00000000-0005-0000-0000-0000C9440000}"/>
    <cellStyle name="Percentuale 24 3 3" xfId="16776" xr:uid="{00000000-0005-0000-0000-0000CA440000}"/>
    <cellStyle name="Percentuale 24 3 3 2" xfId="16777" xr:uid="{00000000-0005-0000-0000-0000CB440000}"/>
    <cellStyle name="Percentuale 24 3 4" xfId="16778" xr:uid="{00000000-0005-0000-0000-0000CC440000}"/>
    <cellStyle name="Percentuale 24 3 5" xfId="18855" xr:uid="{00000000-0005-0000-0000-0000CD440000}"/>
    <cellStyle name="Percentuale 24 4" xfId="16779" xr:uid="{00000000-0005-0000-0000-0000CE440000}"/>
    <cellStyle name="Percentuale 24 4 2" xfId="16780" xr:uid="{00000000-0005-0000-0000-0000CF440000}"/>
    <cellStyle name="Percentuale 24 4 2 2" xfId="16781" xr:uid="{00000000-0005-0000-0000-0000D0440000}"/>
    <cellStyle name="Percentuale 24 4 3" xfId="16782" xr:uid="{00000000-0005-0000-0000-0000D1440000}"/>
    <cellStyle name="Percentuale 24 4 4" xfId="16783" xr:uid="{00000000-0005-0000-0000-0000D2440000}"/>
    <cellStyle name="Percentuale 24 4 5" xfId="18857" xr:uid="{00000000-0005-0000-0000-0000D3440000}"/>
    <cellStyle name="Percentuale 24 5" xfId="16784" xr:uid="{00000000-0005-0000-0000-0000D4440000}"/>
    <cellStyle name="Percentuale 24 5 2" xfId="18858" xr:uid="{00000000-0005-0000-0000-0000D5440000}"/>
    <cellStyle name="Percentuale 24 6" xfId="16785" xr:uid="{00000000-0005-0000-0000-0000D6440000}"/>
    <cellStyle name="Percentuale 24 7" xfId="18853" xr:uid="{00000000-0005-0000-0000-0000D7440000}"/>
    <cellStyle name="Percentuale 25" xfId="16786" xr:uid="{00000000-0005-0000-0000-0000D8440000}"/>
    <cellStyle name="Percentuale 25 2" xfId="16787" xr:uid="{00000000-0005-0000-0000-0000D9440000}"/>
    <cellStyle name="Percentuale 25 2 2" xfId="16788" xr:uid="{00000000-0005-0000-0000-0000DA440000}"/>
    <cellStyle name="Percentuale 25 2 3" xfId="18860" xr:uid="{00000000-0005-0000-0000-0000DB440000}"/>
    <cellStyle name="Percentuale 25 3" xfId="16789" xr:uid="{00000000-0005-0000-0000-0000DC440000}"/>
    <cellStyle name="Percentuale 25 3 2" xfId="16790" xr:uid="{00000000-0005-0000-0000-0000DD440000}"/>
    <cellStyle name="Percentuale 25 3 2 2" xfId="18862" xr:uid="{00000000-0005-0000-0000-0000DE440000}"/>
    <cellStyle name="Percentuale 25 3 3" xfId="16791" xr:uid="{00000000-0005-0000-0000-0000DF440000}"/>
    <cellStyle name="Percentuale 25 3 3 2" xfId="16792" xr:uid="{00000000-0005-0000-0000-0000E0440000}"/>
    <cellStyle name="Percentuale 25 3 4" xfId="16793" xr:uid="{00000000-0005-0000-0000-0000E1440000}"/>
    <cellStyle name="Percentuale 25 3 5" xfId="18861" xr:uid="{00000000-0005-0000-0000-0000E2440000}"/>
    <cellStyle name="Percentuale 25 4" xfId="16794" xr:uid="{00000000-0005-0000-0000-0000E3440000}"/>
    <cellStyle name="Percentuale 25 4 2" xfId="16795" xr:uid="{00000000-0005-0000-0000-0000E4440000}"/>
    <cellStyle name="Percentuale 25 4 2 2" xfId="16796" xr:uid="{00000000-0005-0000-0000-0000E5440000}"/>
    <cellStyle name="Percentuale 25 4 3" xfId="16797" xr:uid="{00000000-0005-0000-0000-0000E6440000}"/>
    <cellStyle name="Percentuale 25 4 4" xfId="16798" xr:uid="{00000000-0005-0000-0000-0000E7440000}"/>
    <cellStyle name="Percentuale 25 4 5" xfId="18863" xr:uid="{00000000-0005-0000-0000-0000E8440000}"/>
    <cellStyle name="Percentuale 25 5" xfId="16799" xr:uid="{00000000-0005-0000-0000-0000E9440000}"/>
    <cellStyle name="Percentuale 25 5 2" xfId="18864" xr:uid="{00000000-0005-0000-0000-0000EA440000}"/>
    <cellStyle name="Percentuale 25 6" xfId="16800" xr:uid="{00000000-0005-0000-0000-0000EB440000}"/>
    <cellStyle name="Percentuale 25 7" xfId="18859" xr:uid="{00000000-0005-0000-0000-0000EC440000}"/>
    <cellStyle name="Percentuale 26" xfId="16801" xr:uid="{00000000-0005-0000-0000-0000ED440000}"/>
    <cellStyle name="Percentuale 26 2" xfId="16802" xr:uid="{00000000-0005-0000-0000-0000EE440000}"/>
    <cellStyle name="Percentuale 26 2 2" xfId="16803" xr:uid="{00000000-0005-0000-0000-0000EF440000}"/>
    <cellStyle name="Percentuale 26 2 3" xfId="18866" xr:uid="{00000000-0005-0000-0000-0000F0440000}"/>
    <cellStyle name="Percentuale 26 3" xfId="16804" xr:uid="{00000000-0005-0000-0000-0000F1440000}"/>
    <cellStyle name="Percentuale 26 3 2" xfId="16805" xr:uid="{00000000-0005-0000-0000-0000F2440000}"/>
    <cellStyle name="Percentuale 26 3 2 2" xfId="18868" xr:uid="{00000000-0005-0000-0000-0000F3440000}"/>
    <cellStyle name="Percentuale 26 3 3" xfId="16806" xr:uid="{00000000-0005-0000-0000-0000F4440000}"/>
    <cellStyle name="Percentuale 26 3 3 2" xfId="16807" xr:uid="{00000000-0005-0000-0000-0000F5440000}"/>
    <cellStyle name="Percentuale 26 3 4" xfId="16808" xr:uid="{00000000-0005-0000-0000-0000F6440000}"/>
    <cellStyle name="Percentuale 26 3 5" xfId="18867" xr:uid="{00000000-0005-0000-0000-0000F7440000}"/>
    <cellStyle name="Percentuale 26 4" xfId="16809" xr:uid="{00000000-0005-0000-0000-0000F8440000}"/>
    <cellStyle name="Percentuale 26 4 2" xfId="16810" xr:uid="{00000000-0005-0000-0000-0000F9440000}"/>
    <cellStyle name="Percentuale 26 4 2 2" xfId="16811" xr:uid="{00000000-0005-0000-0000-0000FA440000}"/>
    <cellStyle name="Percentuale 26 4 3" xfId="16812" xr:uid="{00000000-0005-0000-0000-0000FB440000}"/>
    <cellStyle name="Percentuale 26 4 4" xfId="16813" xr:uid="{00000000-0005-0000-0000-0000FC440000}"/>
    <cellStyle name="Percentuale 26 4 5" xfId="18869" xr:uid="{00000000-0005-0000-0000-0000FD440000}"/>
    <cellStyle name="Percentuale 26 5" xfId="16814" xr:uid="{00000000-0005-0000-0000-0000FE440000}"/>
    <cellStyle name="Percentuale 26 5 2" xfId="18870" xr:uid="{00000000-0005-0000-0000-0000FF440000}"/>
    <cellStyle name="Percentuale 26 6" xfId="16815" xr:uid="{00000000-0005-0000-0000-000000450000}"/>
    <cellStyle name="Percentuale 26 7" xfId="18865" xr:uid="{00000000-0005-0000-0000-000001450000}"/>
    <cellStyle name="Percentuale 27" xfId="16816" xr:uid="{00000000-0005-0000-0000-000002450000}"/>
    <cellStyle name="Percentuale 27 2" xfId="16817" xr:uid="{00000000-0005-0000-0000-000003450000}"/>
    <cellStyle name="Percentuale 27 2 2" xfId="16818" xr:uid="{00000000-0005-0000-0000-000004450000}"/>
    <cellStyle name="Percentuale 27 2 3" xfId="18872" xr:uid="{00000000-0005-0000-0000-000005450000}"/>
    <cellStyle name="Percentuale 27 3" xfId="16819" xr:uid="{00000000-0005-0000-0000-000006450000}"/>
    <cellStyle name="Percentuale 27 3 2" xfId="16820" xr:uid="{00000000-0005-0000-0000-000007450000}"/>
    <cellStyle name="Percentuale 27 3 2 2" xfId="18874" xr:uid="{00000000-0005-0000-0000-000008450000}"/>
    <cellStyle name="Percentuale 27 3 3" xfId="16821" xr:uid="{00000000-0005-0000-0000-000009450000}"/>
    <cellStyle name="Percentuale 27 3 3 2" xfId="16822" xr:uid="{00000000-0005-0000-0000-00000A450000}"/>
    <cellStyle name="Percentuale 27 3 4" xfId="16823" xr:uid="{00000000-0005-0000-0000-00000B450000}"/>
    <cellStyle name="Percentuale 27 3 5" xfId="18873" xr:uid="{00000000-0005-0000-0000-00000C450000}"/>
    <cellStyle name="Percentuale 27 4" xfId="16824" xr:uid="{00000000-0005-0000-0000-00000D450000}"/>
    <cellStyle name="Percentuale 27 4 2" xfId="16825" xr:uid="{00000000-0005-0000-0000-00000E450000}"/>
    <cellStyle name="Percentuale 27 4 2 2" xfId="16826" xr:uid="{00000000-0005-0000-0000-00000F450000}"/>
    <cellStyle name="Percentuale 27 4 3" xfId="16827" xr:uid="{00000000-0005-0000-0000-000010450000}"/>
    <cellStyle name="Percentuale 27 4 4" xfId="16828" xr:uid="{00000000-0005-0000-0000-000011450000}"/>
    <cellStyle name="Percentuale 27 4 5" xfId="18875" xr:uid="{00000000-0005-0000-0000-000012450000}"/>
    <cellStyle name="Percentuale 27 5" xfId="16829" xr:uid="{00000000-0005-0000-0000-000013450000}"/>
    <cellStyle name="Percentuale 27 5 2" xfId="18876" xr:uid="{00000000-0005-0000-0000-000014450000}"/>
    <cellStyle name="Percentuale 27 6" xfId="16830" xr:uid="{00000000-0005-0000-0000-000015450000}"/>
    <cellStyle name="Percentuale 27 7" xfId="18871" xr:uid="{00000000-0005-0000-0000-000016450000}"/>
    <cellStyle name="Percentuale 28" xfId="16831" xr:uid="{00000000-0005-0000-0000-000017450000}"/>
    <cellStyle name="Percentuale 28 2" xfId="16832" xr:uid="{00000000-0005-0000-0000-000018450000}"/>
    <cellStyle name="Percentuale 28 2 2" xfId="16833" xr:uid="{00000000-0005-0000-0000-000019450000}"/>
    <cellStyle name="Percentuale 28 2 3" xfId="18878" xr:uid="{00000000-0005-0000-0000-00001A450000}"/>
    <cellStyle name="Percentuale 28 3" xfId="16834" xr:uid="{00000000-0005-0000-0000-00001B450000}"/>
    <cellStyle name="Percentuale 28 3 2" xfId="16835" xr:uid="{00000000-0005-0000-0000-00001C450000}"/>
    <cellStyle name="Percentuale 28 3 2 2" xfId="18880" xr:uid="{00000000-0005-0000-0000-00001D450000}"/>
    <cellStyle name="Percentuale 28 3 3" xfId="16836" xr:uid="{00000000-0005-0000-0000-00001E450000}"/>
    <cellStyle name="Percentuale 28 3 3 2" xfId="16837" xr:uid="{00000000-0005-0000-0000-00001F450000}"/>
    <cellStyle name="Percentuale 28 3 4" xfId="16838" xr:uid="{00000000-0005-0000-0000-000020450000}"/>
    <cellStyle name="Percentuale 28 3 5" xfId="18879" xr:uid="{00000000-0005-0000-0000-000021450000}"/>
    <cellStyle name="Percentuale 28 4" xfId="16839" xr:uid="{00000000-0005-0000-0000-000022450000}"/>
    <cellStyle name="Percentuale 28 4 2" xfId="16840" xr:uid="{00000000-0005-0000-0000-000023450000}"/>
    <cellStyle name="Percentuale 28 4 2 2" xfId="16841" xr:uid="{00000000-0005-0000-0000-000024450000}"/>
    <cellStyle name="Percentuale 28 4 3" xfId="16842" xr:uid="{00000000-0005-0000-0000-000025450000}"/>
    <cellStyle name="Percentuale 28 4 4" xfId="16843" xr:uid="{00000000-0005-0000-0000-000026450000}"/>
    <cellStyle name="Percentuale 28 4 5" xfId="18881" xr:uid="{00000000-0005-0000-0000-000027450000}"/>
    <cellStyle name="Percentuale 28 5" xfId="16844" xr:uid="{00000000-0005-0000-0000-000028450000}"/>
    <cellStyle name="Percentuale 28 5 2" xfId="18882" xr:uid="{00000000-0005-0000-0000-000029450000}"/>
    <cellStyle name="Percentuale 28 6" xfId="16845" xr:uid="{00000000-0005-0000-0000-00002A450000}"/>
    <cellStyle name="Percentuale 28 7" xfId="18877" xr:uid="{00000000-0005-0000-0000-00002B450000}"/>
    <cellStyle name="Percentuale 29" xfId="16846" xr:uid="{00000000-0005-0000-0000-00002C450000}"/>
    <cellStyle name="Percentuale 29 2" xfId="16847" xr:uid="{00000000-0005-0000-0000-00002D450000}"/>
    <cellStyle name="Percentuale 29 2 2" xfId="16848" xr:uid="{00000000-0005-0000-0000-00002E450000}"/>
    <cellStyle name="Percentuale 29 2 3" xfId="18884" xr:uid="{00000000-0005-0000-0000-00002F450000}"/>
    <cellStyle name="Percentuale 29 3" xfId="16849" xr:uid="{00000000-0005-0000-0000-000030450000}"/>
    <cellStyle name="Percentuale 29 3 2" xfId="16850" xr:uid="{00000000-0005-0000-0000-000031450000}"/>
    <cellStyle name="Percentuale 29 3 2 2" xfId="18886" xr:uid="{00000000-0005-0000-0000-000032450000}"/>
    <cellStyle name="Percentuale 29 3 3" xfId="16851" xr:uid="{00000000-0005-0000-0000-000033450000}"/>
    <cellStyle name="Percentuale 29 3 3 2" xfId="16852" xr:uid="{00000000-0005-0000-0000-000034450000}"/>
    <cellStyle name="Percentuale 29 3 4" xfId="16853" xr:uid="{00000000-0005-0000-0000-000035450000}"/>
    <cellStyle name="Percentuale 29 3 5" xfId="18885" xr:uid="{00000000-0005-0000-0000-000036450000}"/>
    <cellStyle name="Percentuale 29 4" xfId="16854" xr:uid="{00000000-0005-0000-0000-000037450000}"/>
    <cellStyle name="Percentuale 29 4 2" xfId="16855" xr:uid="{00000000-0005-0000-0000-000038450000}"/>
    <cellStyle name="Percentuale 29 4 2 2" xfId="16856" xr:uid="{00000000-0005-0000-0000-000039450000}"/>
    <cellStyle name="Percentuale 29 4 3" xfId="16857" xr:uid="{00000000-0005-0000-0000-00003A450000}"/>
    <cellStyle name="Percentuale 29 4 4" xfId="16858" xr:uid="{00000000-0005-0000-0000-00003B450000}"/>
    <cellStyle name="Percentuale 29 4 5" xfId="18887" xr:uid="{00000000-0005-0000-0000-00003C450000}"/>
    <cellStyle name="Percentuale 29 5" xfId="16859" xr:uid="{00000000-0005-0000-0000-00003D450000}"/>
    <cellStyle name="Percentuale 29 5 2" xfId="18888" xr:uid="{00000000-0005-0000-0000-00003E450000}"/>
    <cellStyle name="Percentuale 29 6" xfId="16860" xr:uid="{00000000-0005-0000-0000-00003F450000}"/>
    <cellStyle name="Percentuale 29 7" xfId="18883" xr:uid="{00000000-0005-0000-0000-000040450000}"/>
    <cellStyle name="Percentuale 3" xfId="16861" xr:uid="{00000000-0005-0000-0000-000041450000}"/>
    <cellStyle name="Percentuale 3 2" xfId="16862" xr:uid="{00000000-0005-0000-0000-000042450000}"/>
    <cellStyle name="Percentuale 3 2 2" xfId="16863" xr:uid="{00000000-0005-0000-0000-000043450000}"/>
    <cellStyle name="Percentuale 3 2 3" xfId="18890" xr:uid="{00000000-0005-0000-0000-000044450000}"/>
    <cellStyle name="Percentuale 3 3" xfId="16864" xr:uid="{00000000-0005-0000-0000-000045450000}"/>
    <cellStyle name="Percentuale 3 3 2" xfId="16865" xr:uid="{00000000-0005-0000-0000-000046450000}"/>
    <cellStyle name="Percentuale 3 3 2 2" xfId="18892" xr:uid="{00000000-0005-0000-0000-000047450000}"/>
    <cellStyle name="Percentuale 3 3 3" xfId="16866" xr:uid="{00000000-0005-0000-0000-000048450000}"/>
    <cellStyle name="Percentuale 3 3 3 2" xfId="16867" xr:uid="{00000000-0005-0000-0000-000049450000}"/>
    <cellStyle name="Percentuale 3 3 4" xfId="16868" xr:uid="{00000000-0005-0000-0000-00004A450000}"/>
    <cellStyle name="Percentuale 3 3 5" xfId="18891" xr:uid="{00000000-0005-0000-0000-00004B450000}"/>
    <cellStyle name="Percentuale 3 4" xfId="16869" xr:uid="{00000000-0005-0000-0000-00004C450000}"/>
    <cellStyle name="Percentuale 3 4 2" xfId="16870" xr:uid="{00000000-0005-0000-0000-00004D450000}"/>
    <cellStyle name="Percentuale 3 4 2 2" xfId="16871" xr:uid="{00000000-0005-0000-0000-00004E450000}"/>
    <cellStyle name="Percentuale 3 4 3" xfId="16872" xr:uid="{00000000-0005-0000-0000-00004F450000}"/>
    <cellStyle name="Percentuale 3 4 4" xfId="16873" xr:uid="{00000000-0005-0000-0000-000050450000}"/>
    <cellStyle name="Percentuale 3 4 5" xfId="18893" xr:uid="{00000000-0005-0000-0000-000051450000}"/>
    <cellStyle name="Percentuale 3 5" xfId="16874" xr:uid="{00000000-0005-0000-0000-000052450000}"/>
    <cellStyle name="Percentuale 3 5 2" xfId="18894" xr:uid="{00000000-0005-0000-0000-000053450000}"/>
    <cellStyle name="Percentuale 3 6" xfId="16875" xr:uid="{00000000-0005-0000-0000-000054450000}"/>
    <cellStyle name="Percentuale 3 7" xfId="18889" xr:uid="{00000000-0005-0000-0000-000055450000}"/>
    <cellStyle name="Percentuale 30" xfId="16876" xr:uid="{00000000-0005-0000-0000-000056450000}"/>
    <cellStyle name="Percentuale 30 2" xfId="16877" xr:uid="{00000000-0005-0000-0000-000057450000}"/>
    <cellStyle name="Percentuale 30 2 2" xfId="16878" xr:uid="{00000000-0005-0000-0000-000058450000}"/>
    <cellStyle name="Percentuale 30 2 3" xfId="18896" xr:uid="{00000000-0005-0000-0000-000059450000}"/>
    <cellStyle name="Percentuale 30 3" xfId="16879" xr:uid="{00000000-0005-0000-0000-00005A450000}"/>
    <cellStyle name="Percentuale 30 3 2" xfId="16880" xr:uid="{00000000-0005-0000-0000-00005B450000}"/>
    <cellStyle name="Percentuale 30 3 2 2" xfId="18898" xr:uid="{00000000-0005-0000-0000-00005C450000}"/>
    <cellStyle name="Percentuale 30 3 3" xfId="16881" xr:uid="{00000000-0005-0000-0000-00005D450000}"/>
    <cellStyle name="Percentuale 30 3 3 2" xfId="16882" xr:uid="{00000000-0005-0000-0000-00005E450000}"/>
    <cellStyle name="Percentuale 30 3 4" xfId="16883" xr:uid="{00000000-0005-0000-0000-00005F450000}"/>
    <cellStyle name="Percentuale 30 3 5" xfId="18897" xr:uid="{00000000-0005-0000-0000-000060450000}"/>
    <cellStyle name="Percentuale 30 4" xfId="16884" xr:uid="{00000000-0005-0000-0000-000061450000}"/>
    <cellStyle name="Percentuale 30 4 2" xfId="16885" xr:uid="{00000000-0005-0000-0000-000062450000}"/>
    <cellStyle name="Percentuale 30 4 2 2" xfId="16886" xr:uid="{00000000-0005-0000-0000-000063450000}"/>
    <cellStyle name="Percentuale 30 4 3" xfId="16887" xr:uid="{00000000-0005-0000-0000-000064450000}"/>
    <cellStyle name="Percentuale 30 4 4" xfId="16888" xr:uid="{00000000-0005-0000-0000-000065450000}"/>
    <cellStyle name="Percentuale 30 4 5" xfId="18899" xr:uid="{00000000-0005-0000-0000-000066450000}"/>
    <cellStyle name="Percentuale 30 5" xfId="16889" xr:uid="{00000000-0005-0000-0000-000067450000}"/>
    <cellStyle name="Percentuale 30 5 2" xfId="18900" xr:uid="{00000000-0005-0000-0000-000068450000}"/>
    <cellStyle name="Percentuale 30 6" xfId="16890" xr:uid="{00000000-0005-0000-0000-000069450000}"/>
    <cellStyle name="Percentuale 30 7" xfId="18895" xr:uid="{00000000-0005-0000-0000-00006A450000}"/>
    <cellStyle name="Percentuale 31" xfId="16891" xr:uid="{00000000-0005-0000-0000-00006B450000}"/>
    <cellStyle name="Percentuale 31 2" xfId="16892" xr:uid="{00000000-0005-0000-0000-00006C450000}"/>
    <cellStyle name="Percentuale 31 2 2" xfId="16893" xr:uid="{00000000-0005-0000-0000-00006D450000}"/>
    <cellStyle name="Percentuale 31 2 3" xfId="18902" xr:uid="{00000000-0005-0000-0000-00006E450000}"/>
    <cellStyle name="Percentuale 31 3" xfId="16894" xr:uid="{00000000-0005-0000-0000-00006F450000}"/>
    <cellStyle name="Percentuale 31 3 2" xfId="16895" xr:uid="{00000000-0005-0000-0000-000070450000}"/>
    <cellStyle name="Percentuale 31 3 2 2" xfId="18904" xr:uid="{00000000-0005-0000-0000-000071450000}"/>
    <cellStyle name="Percentuale 31 3 3" xfId="16896" xr:uid="{00000000-0005-0000-0000-000072450000}"/>
    <cellStyle name="Percentuale 31 3 3 2" xfId="16897" xr:uid="{00000000-0005-0000-0000-000073450000}"/>
    <cellStyle name="Percentuale 31 3 4" xfId="16898" xr:uid="{00000000-0005-0000-0000-000074450000}"/>
    <cellStyle name="Percentuale 31 3 5" xfId="18903" xr:uid="{00000000-0005-0000-0000-000075450000}"/>
    <cellStyle name="Percentuale 31 4" xfId="16899" xr:uid="{00000000-0005-0000-0000-000076450000}"/>
    <cellStyle name="Percentuale 31 4 2" xfId="16900" xr:uid="{00000000-0005-0000-0000-000077450000}"/>
    <cellStyle name="Percentuale 31 4 2 2" xfId="16901" xr:uid="{00000000-0005-0000-0000-000078450000}"/>
    <cellStyle name="Percentuale 31 4 3" xfId="16902" xr:uid="{00000000-0005-0000-0000-000079450000}"/>
    <cellStyle name="Percentuale 31 4 4" xfId="16903" xr:uid="{00000000-0005-0000-0000-00007A450000}"/>
    <cellStyle name="Percentuale 31 4 5" xfId="18905" xr:uid="{00000000-0005-0000-0000-00007B450000}"/>
    <cellStyle name="Percentuale 31 5" xfId="16904" xr:uid="{00000000-0005-0000-0000-00007C450000}"/>
    <cellStyle name="Percentuale 31 5 2" xfId="18906" xr:uid="{00000000-0005-0000-0000-00007D450000}"/>
    <cellStyle name="Percentuale 31 6" xfId="16905" xr:uid="{00000000-0005-0000-0000-00007E450000}"/>
    <cellStyle name="Percentuale 31 7" xfId="18901" xr:uid="{00000000-0005-0000-0000-00007F450000}"/>
    <cellStyle name="Percentuale 32" xfId="16906" xr:uid="{00000000-0005-0000-0000-000080450000}"/>
    <cellStyle name="Percentuale 32 2" xfId="16907" xr:uid="{00000000-0005-0000-0000-000081450000}"/>
    <cellStyle name="Percentuale 32 2 2" xfId="16908" xr:uid="{00000000-0005-0000-0000-000082450000}"/>
    <cellStyle name="Percentuale 32 2 3" xfId="18908" xr:uid="{00000000-0005-0000-0000-000083450000}"/>
    <cellStyle name="Percentuale 32 3" xfId="16909" xr:uid="{00000000-0005-0000-0000-000084450000}"/>
    <cellStyle name="Percentuale 32 3 2" xfId="16910" xr:uid="{00000000-0005-0000-0000-000085450000}"/>
    <cellStyle name="Percentuale 32 3 2 2" xfId="18910" xr:uid="{00000000-0005-0000-0000-000086450000}"/>
    <cellStyle name="Percentuale 32 3 3" xfId="16911" xr:uid="{00000000-0005-0000-0000-000087450000}"/>
    <cellStyle name="Percentuale 32 3 3 2" xfId="16912" xr:uid="{00000000-0005-0000-0000-000088450000}"/>
    <cellStyle name="Percentuale 32 3 4" xfId="16913" xr:uid="{00000000-0005-0000-0000-000089450000}"/>
    <cellStyle name="Percentuale 32 3 5" xfId="18909" xr:uid="{00000000-0005-0000-0000-00008A450000}"/>
    <cellStyle name="Percentuale 32 4" xfId="16914" xr:uid="{00000000-0005-0000-0000-00008B450000}"/>
    <cellStyle name="Percentuale 32 4 2" xfId="16915" xr:uid="{00000000-0005-0000-0000-00008C450000}"/>
    <cellStyle name="Percentuale 32 4 2 2" xfId="16916" xr:uid="{00000000-0005-0000-0000-00008D450000}"/>
    <cellStyle name="Percentuale 32 4 3" xfId="16917" xr:uid="{00000000-0005-0000-0000-00008E450000}"/>
    <cellStyle name="Percentuale 32 4 4" xfId="16918" xr:uid="{00000000-0005-0000-0000-00008F450000}"/>
    <cellStyle name="Percentuale 32 4 5" xfId="18911" xr:uid="{00000000-0005-0000-0000-000090450000}"/>
    <cellStyle name="Percentuale 32 5" xfId="16919" xr:uid="{00000000-0005-0000-0000-000091450000}"/>
    <cellStyle name="Percentuale 32 5 2" xfId="18912" xr:uid="{00000000-0005-0000-0000-000092450000}"/>
    <cellStyle name="Percentuale 32 6" xfId="16920" xr:uid="{00000000-0005-0000-0000-000093450000}"/>
    <cellStyle name="Percentuale 32 7" xfId="18907" xr:uid="{00000000-0005-0000-0000-000094450000}"/>
    <cellStyle name="Percentuale 33" xfId="16921" xr:uid="{00000000-0005-0000-0000-000095450000}"/>
    <cellStyle name="Percentuale 33 2" xfId="16922" xr:uid="{00000000-0005-0000-0000-000096450000}"/>
    <cellStyle name="Percentuale 33 2 2" xfId="16923" xr:uid="{00000000-0005-0000-0000-000097450000}"/>
    <cellStyle name="Percentuale 33 2 3" xfId="18914" xr:uid="{00000000-0005-0000-0000-000098450000}"/>
    <cellStyle name="Percentuale 33 3" xfId="16924" xr:uid="{00000000-0005-0000-0000-000099450000}"/>
    <cellStyle name="Percentuale 33 3 2" xfId="16925" xr:uid="{00000000-0005-0000-0000-00009A450000}"/>
    <cellStyle name="Percentuale 33 3 2 2" xfId="18916" xr:uid="{00000000-0005-0000-0000-00009B450000}"/>
    <cellStyle name="Percentuale 33 3 3" xfId="16926" xr:uid="{00000000-0005-0000-0000-00009C450000}"/>
    <cellStyle name="Percentuale 33 3 3 2" xfId="16927" xr:uid="{00000000-0005-0000-0000-00009D450000}"/>
    <cellStyle name="Percentuale 33 3 4" xfId="16928" xr:uid="{00000000-0005-0000-0000-00009E450000}"/>
    <cellStyle name="Percentuale 33 3 5" xfId="18915" xr:uid="{00000000-0005-0000-0000-00009F450000}"/>
    <cellStyle name="Percentuale 33 4" xfId="16929" xr:uid="{00000000-0005-0000-0000-0000A0450000}"/>
    <cellStyle name="Percentuale 33 4 2" xfId="16930" xr:uid="{00000000-0005-0000-0000-0000A1450000}"/>
    <cellStyle name="Percentuale 33 4 2 2" xfId="16931" xr:uid="{00000000-0005-0000-0000-0000A2450000}"/>
    <cellStyle name="Percentuale 33 4 3" xfId="16932" xr:uid="{00000000-0005-0000-0000-0000A3450000}"/>
    <cellStyle name="Percentuale 33 4 4" xfId="16933" xr:uid="{00000000-0005-0000-0000-0000A4450000}"/>
    <cellStyle name="Percentuale 33 4 5" xfId="18917" xr:uid="{00000000-0005-0000-0000-0000A5450000}"/>
    <cellStyle name="Percentuale 33 5" xfId="16934" xr:uid="{00000000-0005-0000-0000-0000A6450000}"/>
    <cellStyle name="Percentuale 33 5 2" xfId="18918" xr:uid="{00000000-0005-0000-0000-0000A7450000}"/>
    <cellStyle name="Percentuale 33 6" xfId="16935" xr:uid="{00000000-0005-0000-0000-0000A8450000}"/>
    <cellStyle name="Percentuale 33 7" xfId="18913" xr:uid="{00000000-0005-0000-0000-0000A9450000}"/>
    <cellStyle name="Percentuale 34" xfId="16936" xr:uid="{00000000-0005-0000-0000-0000AA450000}"/>
    <cellStyle name="Percentuale 34 2" xfId="16937" xr:uid="{00000000-0005-0000-0000-0000AB450000}"/>
    <cellStyle name="Percentuale 34 2 2" xfId="16938" xr:uid="{00000000-0005-0000-0000-0000AC450000}"/>
    <cellStyle name="Percentuale 34 2 3" xfId="18920" xr:uid="{00000000-0005-0000-0000-0000AD450000}"/>
    <cellStyle name="Percentuale 34 3" xfId="16939" xr:uid="{00000000-0005-0000-0000-0000AE450000}"/>
    <cellStyle name="Percentuale 34 3 2" xfId="16940" xr:uid="{00000000-0005-0000-0000-0000AF450000}"/>
    <cellStyle name="Percentuale 34 3 2 2" xfId="18922" xr:uid="{00000000-0005-0000-0000-0000B0450000}"/>
    <cellStyle name="Percentuale 34 3 3" xfId="16941" xr:uid="{00000000-0005-0000-0000-0000B1450000}"/>
    <cellStyle name="Percentuale 34 3 3 2" xfId="16942" xr:uid="{00000000-0005-0000-0000-0000B2450000}"/>
    <cellStyle name="Percentuale 34 3 4" xfId="16943" xr:uid="{00000000-0005-0000-0000-0000B3450000}"/>
    <cellStyle name="Percentuale 34 3 5" xfId="18921" xr:uid="{00000000-0005-0000-0000-0000B4450000}"/>
    <cellStyle name="Percentuale 34 4" xfId="16944" xr:uid="{00000000-0005-0000-0000-0000B5450000}"/>
    <cellStyle name="Percentuale 34 4 2" xfId="16945" xr:uid="{00000000-0005-0000-0000-0000B6450000}"/>
    <cellStyle name="Percentuale 34 4 2 2" xfId="16946" xr:uid="{00000000-0005-0000-0000-0000B7450000}"/>
    <cellStyle name="Percentuale 34 4 3" xfId="16947" xr:uid="{00000000-0005-0000-0000-0000B8450000}"/>
    <cellStyle name="Percentuale 34 4 4" xfId="16948" xr:uid="{00000000-0005-0000-0000-0000B9450000}"/>
    <cellStyle name="Percentuale 34 4 5" xfId="18923" xr:uid="{00000000-0005-0000-0000-0000BA450000}"/>
    <cellStyle name="Percentuale 34 5" xfId="16949" xr:uid="{00000000-0005-0000-0000-0000BB450000}"/>
    <cellStyle name="Percentuale 34 5 2" xfId="18924" xr:uid="{00000000-0005-0000-0000-0000BC450000}"/>
    <cellStyle name="Percentuale 34 6" xfId="16950" xr:uid="{00000000-0005-0000-0000-0000BD450000}"/>
    <cellStyle name="Percentuale 34 7" xfId="18919" xr:uid="{00000000-0005-0000-0000-0000BE450000}"/>
    <cellStyle name="Percentuale 35" xfId="16951" xr:uid="{00000000-0005-0000-0000-0000BF450000}"/>
    <cellStyle name="Percentuale 35 2" xfId="16952" xr:uid="{00000000-0005-0000-0000-0000C0450000}"/>
    <cellStyle name="Percentuale 35 2 2" xfId="16953" xr:uid="{00000000-0005-0000-0000-0000C1450000}"/>
    <cellStyle name="Percentuale 35 2 3" xfId="18926" xr:uid="{00000000-0005-0000-0000-0000C2450000}"/>
    <cellStyle name="Percentuale 35 3" xfId="16954" xr:uid="{00000000-0005-0000-0000-0000C3450000}"/>
    <cellStyle name="Percentuale 35 3 2" xfId="16955" xr:uid="{00000000-0005-0000-0000-0000C4450000}"/>
    <cellStyle name="Percentuale 35 3 2 2" xfId="18928" xr:uid="{00000000-0005-0000-0000-0000C5450000}"/>
    <cellStyle name="Percentuale 35 3 3" xfId="16956" xr:uid="{00000000-0005-0000-0000-0000C6450000}"/>
    <cellStyle name="Percentuale 35 3 3 2" xfId="16957" xr:uid="{00000000-0005-0000-0000-0000C7450000}"/>
    <cellStyle name="Percentuale 35 3 4" xfId="16958" xr:uid="{00000000-0005-0000-0000-0000C8450000}"/>
    <cellStyle name="Percentuale 35 3 5" xfId="18927" xr:uid="{00000000-0005-0000-0000-0000C9450000}"/>
    <cellStyle name="Percentuale 35 4" xfId="16959" xr:uid="{00000000-0005-0000-0000-0000CA450000}"/>
    <cellStyle name="Percentuale 35 4 2" xfId="16960" xr:uid="{00000000-0005-0000-0000-0000CB450000}"/>
    <cellStyle name="Percentuale 35 4 2 2" xfId="16961" xr:uid="{00000000-0005-0000-0000-0000CC450000}"/>
    <cellStyle name="Percentuale 35 4 3" xfId="16962" xr:uid="{00000000-0005-0000-0000-0000CD450000}"/>
    <cellStyle name="Percentuale 35 4 4" xfId="16963" xr:uid="{00000000-0005-0000-0000-0000CE450000}"/>
    <cellStyle name="Percentuale 35 4 5" xfId="18929" xr:uid="{00000000-0005-0000-0000-0000CF450000}"/>
    <cellStyle name="Percentuale 35 5" xfId="16964" xr:uid="{00000000-0005-0000-0000-0000D0450000}"/>
    <cellStyle name="Percentuale 35 5 2" xfId="18930" xr:uid="{00000000-0005-0000-0000-0000D1450000}"/>
    <cellStyle name="Percentuale 35 6" xfId="16965" xr:uid="{00000000-0005-0000-0000-0000D2450000}"/>
    <cellStyle name="Percentuale 35 7" xfId="18925" xr:uid="{00000000-0005-0000-0000-0000D3450000}"/>
    <cellStyle name="Percentuale 36" xfId="16966" xr:uid="{00000000-0005-0000-0000-0000D4450000}"/>
    <cellStyle name="Percentuale 36 2" xfId="16967" xr:uid="{00000000-0005-0000-0000-0000D5450000}"/>
    <cellStyle name="Percentuale 36 2 2" xfId="16968" xr:uid="{00000000-0005-0000-0000-0000D6450000}"/>
    <cellStyle name="Percentuale 36 2 3" xfId="18932" xr:uid="{00000000-0005-0000-0000-0000D7450000}"/>
    <cellStyle name="Percentuale 36 3" xfId="16969" xr:uid="{00000000-0005-0000-0000-0000D8450000}"/>
    <cellStyle name="Percentuale 36 3 2" xfId="16970" xr:uid="{00000000-0005-0000-0000-0000D9450000}"/>
    <cellStyle name="Percentuale 36 3 2 2" xfId="18934" xr:uid="{00000000-0005-0000-0000-0000DA450000}"/>
    <cellStyle name="Percentuale 36 3 3" xfId="16971" xr:uid="{00000000-0005-0000-0000-0000DB450000}"/>
    <cellStyle name="Percentuale 36 3 3 2" xfId="16972" xr:uid="{00000000-0005-0000-0000-0000DC450000}"/>
    <cellStyle name="Percentuale 36 3 4" xfId="16973" xr:uid="{00000000-0005-0000-0000-0000DD450000}"/>
    <cellStyle name="Percentuale 36 3 5" xfId="18933" xr:uid="{00000000-0005-0000-0000-0000DE450000}"/>
    <cellStyle name="Percentuale 36 4" xfId="16974" xr:uid="{00000000-0005-0000-0000-0000DF450000}"/>
    <cellStyle name="Percentuale 36 4 2" xfId="16975" xr:uid="{00000000-0005-0000-0000-0000E0450000}"/>
    <cellStyle name="Percentuale 36 4 2 2" xfId="16976" xr:uid="{00000000-0005-0000-0000-0000E1450000}"/>
    <cellStyle name="Percentuale 36 4 3" xfId="16977" xr:uid="{00000000-0005-0000-0000-0000E2450000}"/>
    <cellStyle name="Percentuale 36 4 4" xfId="16978" xr:uid="{00000000-0005-0000-0000-0000E3450000}"/>
    <cellStyle name="Percentuale 36 4 5" xfId="18935" xr:uid="{00000000-0005-0000-0000-0000E4450000}"/>
    <cellStyle name="Percentuale 36 5" xfId="16979" xr:uid="{00000000-0005-0000-0000-0000E5450000}"/>
    <cellStyle name="Percentuale 36 5 2" xfId="18936" xr:uid="{00000000-0005-0000-0000-0000E6450000}"/>
    <cellStyle name="Percentuale 36 6" xfId="16980" xr:uid="{00000000-0005-0000-0000-0000E7450000}"/>
    <cellStyle name="Percentuale 36 7" xfId="18931" xr:uid="{00000000-0005-0000-0000-0000E8450000}"/>
    <cellStyle name="Percentuale 37" xfId="16981" xr:uid="{00000000-0005-0000-0000-0000E9450000}"/>
    <cellStyle name="Percentuale 37 2" xfId="16982" xr:uid="{00000000-0005-0000-0000-0000EA450000}"/>
    <cellStyle name="Percentuale 37 2 2" xfId="16983" xr:uid="{00000000-0005-0000-0000-0000EB450000}"/>
    <cellStyle name="Percentuale 37 2 3" xfId="18938" xr:uid="{00000000-0005-0000-0000-0000EC450000}"/>
    <cellStyle name="Percentuale 37 3" xfId="16984" xr:uid="{00000000-0005-0000-0000-0000ED450000}"/>
    <cellStyle name="Percentuale 37 3 2" xfId="16985" xr:uid="{00000000-0005-0000-0000-0000EE450000}"/>
    <cellStyle name="Percentuale 37 3 2 2" xfId="18940" xr:uid="{00000000-0005-0000-0000-0000EF450000}"/>
    <cellStyle name="Percentuale 37 3 3" xfId="16986" xr:uid="{00000000-0005-0000-0000-0000F0450000}"/>
    <cellStyle name="Percentuale 37 3 3 2" xfId="16987" xr:uid="{00000000-0005-0000-0000-0000F1450000}"/>
    <cellStyle name="Percentuale 37 3 4" xfId="16988" xr:uid="{00000000-0005-0000-0000-0000F2450000}"/>
    <cellStyle name="Percentuale 37 3 5" xfId="18939" xr:uid="{00000000-0005-0000-0000-0000F3450000}"/>
    <cellStyle name="Percentuale 37 4" xfId="16989" xr:uid="{00000000-0005-0000-0000-0000F4450000}"/>
    <cellStyle name="Percentuale 37 4 2" xfId="16990" xr:uid="{00000000-0005-0000-0000-0000F5450000}"/>
    <cellStyle name="Percentuale 37 4 2 2" xfId="16991" xr:uid="{00000000-0005-0000-0000-0000F6450000}"/>
    <cellStyle name="Percentuale 37 4 3" xfId="16992" xr:uid="{00000000-0005-0000-0000-0000F7450000}"/>
    <cellStyle name="Percentuale 37 4 4" xfId="16993" xr:uid="{00000000-0005-0000-0000-0000F8450000}"/>
    <cellStyle name="Percentuale 37 4 5" xfId="18941" xr:uid="{00000000-0005-0000-0000-0000F9450000}"/>
    <cellStyle name="Percentuale 37 5" xfId="16994" xr:uid="{00000000-0005-0000-0000-0000FA450000}"/>
    <cellStyle name="Percentuale 37 5 2" xfId="18942" xr:uid="{00000000-0005-0000-0000-0000FB450000}"/>
    <cellStyle name="Percentuale 37 6" xfId="16995" xr:uid="{00000000-0005-0000-0000-0000FC450000}"/>
    <cellStyle name="Percentuale 37 7" xfId="18937" xr:uid="{00000000-0005-0000-0000-0000FD450000}"/>
    <cellStyle name="Percentuale 38" xfId="16996" xr:uid="{00000000-0005-0000-0000-0000FE450000}"/>
    <cellStyle name="Percentuale 38 2" xfId="16997" xr:uid="{00000000-0005-0000-0000-0000FF450000}"/>
    <cellStyle name="Percentuale 38 2 2" xfId="16998" xr:uid="{00000000-0005-0000-0000-000000460000}"/>
    <cellStyle name="Percentuale 38 2 3" xfId="18944" xr:uid="{00000000-0005-0000-0000-000001460000}"/>
    <cellStyle name="Percentuale 38 3" xfId="16999" xr:uid="{00000000-0005-0000-0000-000002460000}"/>
    <cellStyle name="Percentuale 38 3 2" xfId="17000" xr:uid="{00000000-0005-0000-0000-000003460000}"/>
    <cellStyle name="Percentuale 38 3 2 2" xfId="18946" xr:uid="{00000000-0005-0000-0000-000004460000}"/>
    <cellStyle name="Percentuale 38 3 3" xfId="17001" xr:uid="{00000000-0005-0000-0000-000005460000}"/>
    <cellStyle name="Percentuale 38 3 3 2" xfId="17002" xr:uid="{00000000-0005-0000-0000-000006460000}"/>
    <cellStyle name="Percentuale 38 3 4" xfId="17003" xr:uid="{00000000-0005-0000-0000-000007460000}"/>
    <cellStyle name="Percentuale 38 3 5" xfId="18945" xr:uid="{00000000-0005-0000-0000-000008460000}"/>
    <cellStyle name="Percentuale 38 4" xfId="17004" xr:uid="{00000000-0005-0000-0000-000009460000}"/>
    <cellStyle name="Percentuale 38 4 2" xfId="17005" xr:uid="{00000000-0005-0000-0000-00000A460000}"/>
    <cellStyle name="Percentuale 38 4 2 2" xfId="17006" xr:uid="{00000000-0005-0000-0000-00000B460000}"/>
    <cellStyle name="Percentuale 38 4 3" xfId="17007" xr:uid="{00000000-0005-0000-0000-00000C460000}"/>
    <cellStyle name="Percentuale 38 4 4" xfId="17008" xr:uid="{00000000-0005-0000-0000-00000D460000}"/>
    <cellStyle name="Percentuale 38 4 5" xfId="18947" xr:uid="{00000000-0005-0000-0000-00000E460000}"/>
    <cellStyle name="Percentuale 38 5" xfId="17009" xr:uid="{00000000-0005-0000-0000-00000F460000}"/>
    <cellStyle name="Percentuale 38 5 2" xfId="18948" xr:uid="{00000000-0005-0000-0000-000010460000}"/>
    <cellStyle name="Percentuale 38 6" xfId="17010" xr:uid="{00000000-0005-0000-0000-000011460000}"/>
    <cellStyle name="Percentuale 38 7" xfId="18943" xr:uid="{00000000-0005-0000-0000-000012460000}"/>
    <cellStyle name="Percentuale 39" xfId="17011" xr:uid="{00000000-0005-0000-0000-000013460000}"/>
    <cellStyle name="Percentuale 39 2" xfId="17012" xr:uid="{00000000-0005-0000-0000-000014460000}"/>
    <cellStyle name="Percentuale 39 2 2" xfId="17013" xr:uid="{00000000-0005-0000-0000-000015460000}"/>
    <cellStyle name="Percentuale 39 2 3" xfId="18950" xr:uid="{00000000-0005-0000-0000-000016460000}"/>
    <cellStyle name="Percentuale 39 3" xfId="17014" xr:uid="{00000000-0005-0000-0000-000017460000}"/>
    <cellStyle name="Percentuale 39 3 2" xfId="17015" xr:uid="{00000000-0005-0000-0000-000018460000}"/>
    <cellStyle name="Percentuale 39 3 2 2" xfId="18952" xr:uid="{00000000-0005-0000-0000-000019460000}"/>
    <cellStyle name="Percentuale 39 3 3" xfId="17016" xr:uid="{00000000-0005-0000-0000-00001A460000}"/>
    <cellStyle name="Percentuale 39 3 3 2" xfId="17017" xr:uid="{00000000-0005-0000-0000-00001B460000}"/>
    <cellStyle name="Percentuale 39 3 4" xfId="17018" xr:uid="{00000000-0005-0000-0000-00001C460000}"/>
    <cellStyle name="Percentuale 39 3 5" xfId="18951" xr:uid="{00000000-0005-0000-0000-00001D460000}"/>
    <cellStyle name="Percentuale 39 4" xfId="17019" xr:uid="{00000000-0005-0000-0000-00001E460000}"/>
    <cellStyle name="Percentuale 39 4 2" xfId="17020" xr:uid="{00000000-0005-0000-0000-00001F460000}"/>
    <cellStyle name="Percentuale 39 4 2 2" xfId="17021" xr:uid="{00000000-0005-0000-0000-000020460000}"/>
    <cellStyle name="Percentuale 39 4 3" xfId="17022" xr:uid="{00000000-0005-0000-0000-000021460000}"/>
    <cellStyle name="Percentuale 39 4 4" xfId="17023" xr:uid="{00000000-0005-0000-0000-000022460000}"/>
    <cellStyle name="Percentuale 39 4 5" xfId="18953" xr:uid="{00000000-0005-0000-0000-000023460000}"/>
    <cellStyle name="Percentuale 39 5" xfId="17024" xr:uid="{00000000-0005-0000-0000-000024460000}"/>
    <cellStyle name="Percentuale 39 5 2" xfId="18954" xr:uid="{00000000-0005-0000-0000-000025460000}"/>
    <cellStyle name="Percentuale 39 6" xfId="17025" xr:uid="{00000000-0005-0000-0000-000026460000}"/>
    <cellStyle name="Percentuale 39 7" xfId="18949" xr:uid="{00000000-0005-0000-0000-000027460000}"/>
    <cellStyle name="Percentuale 4" xfId="17026" xr:uid="{00000000-0005-0000-0000-000028460000}"/>
    <cellStyle name="Percentuale 4 2" xfId="17027" xr:uid="{00000000-0005-0000-0000-000029460000}"/>
    <cellStyle name="Percentuale 4 2 2" xfId="17028" xr:uid="{00000000-0005-0000-0000-00002A460000}"/>
    <cellStyle name="Percentuale 4 2 3" xfId="18956" xr:uid="{00000000-0005-0000-0000-00002B460000}"/>
    <cellStyle name="Percentuale 4 3" xfId="17029" xr:uid="{00000000-0005-0000-0000-00002C460000}"/>
    <cellStyle name="Percentuale 4 3 2" xfId="17030" xr:uid="{00000000-0005-0000-0000-00002D460000}"/>
    <cellStyle name="Percentuale 4 3 2 2" xfId="18958" xr:uid="{00000000-0005-0000-0000-00002E460000}"/>
    <cellStyle name="Percentuale 4 3 3" xfId="17031" xr:uid="{00000000-0005-0000-0000-00002F460000}"/>
    <cellStyle name="Percentuale 4 3 3 2" xfId="17032" xr:uid="{00000000-0005-0000-0000-000030460000}"/>
    <cellStyle name="Percentuale 4 3 4" xfId="17033" xr:uid="{00000000-0005-0000-0000-000031460000}"/>
    <cellStyle name="Percentuale 4 3 5" xfId="18957" xr:uid="{00000000-0005-0000-0000-000032460000}"/>
    <cellStyle name="Percentuale 4 4" xfId="17034" xr:uid="{00000000-0005-0000-0000-000033460000}"/>
    <cellStyle name="Percentuale 4 4 2" xfId="17035" xr:uid="{00000000-0005-0000-0000-000034460000}"/>
    <cellStyle name="Percentuale 4 4 2 2" xfId="17036" xr:uid="{00000000-0005-0000-0000-000035460000}"/>
    <cellStyle name="Percentuale 4 4 3" xfId="17037" xr:uid="{00000000-0005-0000-0000-000036460000}"/>
    <cellStyle name="Percentuale 4 4 4" xfId="17038" xr:uid="{00000000-0005-0000-0000-000037460000}"/>
    <cellStyle name="Percentuale 4 4 5" xfId="18959" xr:uid="{00000000-0005-0000-0000-000038460000}"/>
    <cellStyle name="Percentuale 4 5" xfId="17039" xr:uid="{00000000-0005-0000-0000-000039460000}"/>
    <cellStyle name="Percentuale 4 5 2" xfId="18960" xr:uid="{00000000-0005-0000-0000-00003A460000}"/>
    <cellStyle name="Percentuale 4 6" xfId="17040" xr:uid="{00000000-0005-0000-0000-00003B460000}"/>
    <cellStyle name="Percentuale 4 7" xfId="18955" xr:uid="{00000000-0005-0000-0000-00003C460000}"/>
    <cellStyle name="Percentuale 40" xfId="17041" xr:uid="{00000000-0005-0000-0000-00003D460000}"/>
    <cellStyle name="Percentuale 40 2" xfId="17042" xr:uid="{00000000-0005-0000-0000-00003E460000}"/>
    <cellStyle name="Percentuale 40 2 2" xfId="17043" xr:uid="{00000000-0005-0000-0000-00003F460000}"/>
    <cellStyle name="Percentuale 40 2 3" xfId="18962" xr:uid="{00000000-0005-0000-0000-000040460000}"/>
    <cellStyle name="Percentuale 40 3" xfId="17044" xr:uid="{00000000-0005-0000-0000-000041460000}"/>
    <cellStyle name="Percentuale 40 3 2" xfId="17045" xr:uid="{00000000-0005-0000-0000-000042460000}"/>
    <cellStyle name="Percentuale 40 3 2 2" xfId="18964" xr:uid="{00000000-0005-0000-0000-000043460000}"/>
    <cellStyle name="Percentuale 40 3 3" xfId="17046" xr:uid="{00000000-0005-0000-0000-000044460000}"/>
    <cellStyle name="Percentuale 40 3 3 2" xfId="17047" xr:uid="{00000000-0005-0000-0000-000045460000}"/>
    <cellStyle name="Percentuale 40 3 4" xfId="17048" xr:uid="{00000000-0005-0000-0000-000046460000}"/>
    <cellStyle name="Percentuale 40 3 5" xfId="18963" xr:uid="{00000000-0005-0000-0000-000047460000}"/>
    <cellStyle name="Percentuale 40 4" xfId="17049" xr:uid="{00000000-0005-0000-0000-000048460000}"/>
    <cellStyle name="Percentuale 40 4 2" xfId="17050" xr:uid="{00000000-0005-0000-0000-000049460000}"/>
    <cellStyle name="Percentuale 40 4 2 2" xfId="17051" xr:uid="{00000000-0005-0000-0000-00004A460000}"/>
    <cellStyle name="Percentuale 40 4 3" xfId="17052" xr:uid="{00000000-0005-0000-0000-00004B460000}"/>
    <cellStyle name="Percentuale 40 4 4" xfId="17053" xr:uid="{00000000-0005-0000-0000-00004C460000}"/>
    <cellStyle name="Percentuale 40 4 5" xfId="18965" xr:uid="{00000000-0005-0000-0000-00004D460000}"/>
    <cellStyle name="Percentuale 40 5" xfId="17054" xr:uid="{00000000-0005-0000-0000-00004E460000}"/>
    <cellStyle name="Percentuale 40 5 2" xfId="18966" xr:uid="{00000000-0005-0000-0000-00004F460000}"/>
    <cellStyle name="Percentuale 40 6" xfId="17055" xr:uid="{00000000-0005-0000-0000-000050460000}"/>
    <cellStyle name="Percentuale 40 7" xfId="18961" xr:uid="{00000000-0005-0000-0000-000051460000}"/>
    <cellStyle name="Percentuale 41" xfId="17056" xr:uid="{00000000-0005-0000-0000-000052460000}"/>
    <cellStyle name="Percentuale 41 2" xfId="17057" xr:uid="{00000000-0005-0000-0000-000053460000}"/>
    <cellStyle name="Percentuale 41 2 2" xfId="17058" xr:uid="{00000000-0005-0000-0000-000054460000}"/>
    <cellStyle name="Percentuale 41 2 3" xfId="18968" xr:uid="{00000000-0005-0000-0000-000055460000}"/>
    <cellStyle name="Percentuale 41 3" xfId="17059" xr:uid="{00000000-0005-0000-0000-000056460000}"/>
    <cellStyle name="Percentuale 41 3 2" xfId="17060" xr:uid="{00000000-0005-0000-0000-000057460000}"/>
    <cellStyle name="Percentuale 41 3 2 2" xfId="18970" xr:uid="{00000000-0005-0000-0000-000058460000}"/>
    <cellStyle name="Percentuale 41 3 3" xfId="17061" xr:uid="{00000000-0005-0000-0000-000059460000}"/>
    <cellStyle name="Percentuale 41 3 3 2" xfId="17062" xr:uid="{00000000-0005-0000-0000-00005A460000}"/>
    <cellStyle name="Percentuale 41 3 4" xfId="17063" xr:uid="{00000000-0005-0000-0000-00005B460000}"/>
    <cellStyle name="Percentuale 41 3 5" xfId="18969" xr:uid="{00000000-0005-0000-0000-00005C460000}"/>
    <cellStyle name="Percentuale 41 4" xfId="17064" xr:uid="{00000000-0005-0000-0000-00005D460000}"/>
    <cellStyle name="Percentuale 41 4 2" xfId="17065" xr:uid="{00000000-0005-0000-0000-00005E460000}"/>
    <cellStyle name="Percentuale 41 4 2 2" xfId="17066" xr:uid="{00000000-0005-0000-0000-00005F460000}"/>
    <cellStyle name="Percentuale 41 4 3" xfId="17067" xr:uid="{00000000-0005-0000-0000-000060460000}"/>
    <cellStyle name="Percentuale 41 4 4" xfId="17068" xr:uid="{00000000-0005-0000-0000-000061460000}"/>
    <cellStyle name="Percentuale 41 4 5" xfId="18971" xr:uid="{00000000-0005-0000-0000-000062460000}"/>
    <cellStyle name="Percentuale 41 5" xfId="17069" xr:uid="{00000000-0005-0000-0000-000063460000}"/>
    <cellStyle name="Percentuale 41 5 2" xfId="18972" xr:uid="{00000000-0005-0000-0000-000064460000}"/>
    <cellStyle name="Percentuale 41 6" xfId="17070" xr:uid="{00000000-0005-0000-0000-000065460000}"/>
    <cellStyle name="Percentuale 41 7" xfId="18967" xr:uid="{00000000-0005-0000-0000-000066460000}"/>
    <cellStyle name="Percentuale 42" xfId="17071" xr:uid="{00000000-0005-0000-0000-000067460000}"/>
    <cellStyle name="Percentuale 42 2" xfId="17072" xr:uid="{00000000-0005-0000-0000-000068460000}"/>
    <cellStyle name="Percentuale 42 2 2" xfId="17073" xr:uid="{00000000-0005-0000-0000-000069460000}"/>
    <cellStyle name="Percentuale 42 2 3" xfId="18974" xr:uid="{00000000-0005-0000-0000-00006A460000}"/>
    <cellStyle name="Percentuale 42 3" xfId="17074" xr:uid="{00000000-0005-0000-0000-00006B460000}"/>
    <cellStyle name="Percentuale 42 3 2" xfId="17075" xr:uid="{00000000-0005-0000-0000-00006C460000}"/>
    <cellStyle name="Percentuale 42 3 2 2" xfId="18976" xr:uid="{00000000-0005-0000-0000-00006D460000}"/>
    <cellStyle name="Percentuale 42 3 3" xfId="17076" xr:uid="{00000000-0005-0000-0000-00006E460000}"/>
    <cellStyle name="Percentuale 42 3 3 2" xfId="17077" xr:uid="{00000000-0005-0000-0000-00006F460000}"/>
    <cellStyle name="Percentuale 42 3 4" xfId="17078" xr:uid="{00000000-0005-0000-0000-000070460000}"/>
    <cellStyle name="Percentuale 42 3 5" xfId="18975" xr:uid="{00000000-0005-0000-0000-000071460000}"/>
    <cellStyle name="Percentuale 42 4" xfId="17079" xr:uid="{00000000-0005-0000-0000-000072460000}"/>
    <cellStyle name="Percentuale 42 4 2" xfId="17080" xr:uid="{00000000-0005-0000-0000-000073460000}"/>
    <cellStyle name="Percentuale 42 4 2 2" xfId="17081" xr:uid="{00000000-0005-0000-0000-000074460000}"/>
    <cellStyle name="Percentuale 42 4 3" xfId="17082" xr:uid="{00000000-0005-0000-0000-000075460000}"/>
    <cellStyle name="Percentuale 42 4 4" xfId="17083" xr:uid="{00000000-0005-0000-0000-000076460000}"/>
    <cellStyle name="Percentuale 42 4 5" xfId="18977" xr:uid="{00000000-0005-0000-0000-000077460000}"/>
    <cellStyle name="Percentuale 42 5" xfId="17084" xr:uid="{00000000-0005-0000-0000-000078460000}"/>
    <cellStyle name="Percentuale 42 5 2" xfId="18978" xr:uid="{00000000-0005-0000-0000-000079460000}"/>
    <cellStyle name="Percentuale 42 6" xfId="17085" xr:uid="{00000000-0005-0000-0000-00007A460000}"/>
    <cellStyle name="Percentuale 42 7" xfId="18973" xr:uid="{00000000-0005-0000-0000-00007B460000}"/>
    <cellStyle name="Percentuale 43" xfId="17086" xr:uid="{00000000-0005-0000-0000-00007C460000}"/>
    <cellStyle name="Percentuale 43 2" xfId="17087" xr:uid="{00000000-0005-0000-0000-00007D460000}"/>
    <cellStyle name="Percentuale 43 2 2" xfId="17088" xr:uid="{00000000-0005-0000-0000-00007E460000}"/>
    <cellStyle name="Percentuale 43 2 3" xfId="18980" xr:uid="{00000000-0005-0000-0000-00007F460000}"/>
    <cellStyle name="Percentuale 43 3" xfId="17089" xr:uid="{00000000-0005-0000-0000-000080460000}"/>
    <cellStyle name="Percentuale 43 3 2" xfId="17090" xr:uid="{00000000-0005-0000-0000-000081460000}"/>
    <cellStyle name="Percentuale 43 3 2 2" xfId="18982" xr:uid="{00000000-0005-0000-0000-000082460000}"/>
    <cellStyle name="Percentuale 43 3 3" xfId="17091" xr:uid="{00000000-0005-0000-0000-000083460000}"/>
    <cellStyle name="Percentuale 43 3 3 2" xfId="17092" xr:uid="{00000000-0005-0000-0000-000084460000}"/>
    <cellStyle name="Percentuale 43 3 4" xfId="17093" xr:uid="{00000000-0005-0000-0000-000085460000}"/>
    <cellStyle name="Percentuale 43 3 5" xfId="18981" xr:uid="{00000000-0005-0000-0000-000086460000}"/>
    <cellStyle name="Percentuale 43 4" xfId="17094" xr:uid="{00000000-0005-0000-0000-000087460000}"/>
    <cellStyle name="Percentuale 43 4 2" xfId="17095" xr:uid="{00000000-0005-0000-0000-000088460000}"/>
    <cellStyle name="Percentuale 43 4 2 2" xfId="17096" xr:uid="{00000000-0005-0000-0000-000089460000}"/>
    <cellStyle name="Percentuale 43 4 3" xfId="17097" xr:uid="{00000000-0005-0000-0000-00008A460000}"/>
    <cellStyle name="Percentuale 43 4 4" xfId="17098" xr:uid="{00000000-0005-0000-0000-00008B460000}"/>
    <cellStyle name="Percentuale 43 4 5" xfId="18983" xr:uid="{00000000-0005-0000-0000-00008C460000}"/>
    <cellStyle name="Percentuale 43 5" xfId="17099" xr:uid="{00000000-0005-0000-0000-00008D460000}"/>
    <cellStyle name="Percentuale 43 5 2" xfId="18984" xr:uid="{00000000-0005-0000-0000-00008E460000}"/>
    <cellStyle name="Percentuale 43 6" xfId="17100" xr:uid="{00000000-0005-0000-0000-00008F460000}"/>
    <cellStyle name="Percentuale 43 7" xfId="18979" xr:uid="{00000000-0005-0000-0000-000090460000}"/>
    <cellStyle name="Percentuale 44" xfId="17101" xr:uid="{00000000-0005-0000-0000-000091460000}"/>
    <cellStyle name="Percentuale 44 2" xfId="17102" xr:uid="{00000000-0005-0000-0000-000092460000}"/>
    <cellStyle name="Percentuale 44 2 2" xfId="17103" xr:uid="{00000000-0005-0000-0000-000093460000}"/>
    <cellStyle name="Percentuale 44 2 3" xfId="18986" xr:uid="{00000000-0005-0000-0000-000094460000}"/>
    <cellStyle name="Percentuale 44 3" xfId="17104" xr:uid="{00000000-0005-0000-0000-000095460000}"/>
    <cellStyle name="Percentuale 44 3 2" xfId="17105" xr:uid="{00000000-0005-0000-0000-000096460000}"/>
    <cellStyle name="Percentuale 44 3 2 2" xfId="18988" xr:uid="{00000000-0005-0000-0000-000097460000}"/>
    <cellStyle name="Percentuale 44 3 3" xfId="17106" xr:uid="{00000000-0005-0000-0000-000098460000}"/>
    <cellStyle name="Percentuale 44 3 3 2" xfId="17107" xr:uid="{00000000-0005-0000-0000-000099460000}"/>
    <cellStyle name="Percentuale 44 3 4" xfId="17108" xr:uid="{00000000-0005-0000-0000-00009A460000}"/>
    <cellStyle name="Percentuale 44 3 5" xfId="18987" xr:uid="{00000000-0005-0000-0000-00009B460000}"/>
    <cellStyle name="Percentuale 44 4" xfId="17109" xr:uid="{00000000-0005-0000-0000-00009C460000}"/>
    <cellStyle name="Percentuale 44 4 2" xfId="17110" xr:uid="{00000000-0005-0000-0000-00009D460000}"/>
    <cellStyle name="Percentuale 44 4 2 2" xfId="17111" xr:uid="{00000000-0005-0000-0000-00009E460000}"/>
    <cellStyle name="Percentuale 44 4 3" xfId="17112" xr:uid="{00000000-0005-0000-0000-00009F460000}"/>
    <cellStyle name="Percentuale 44 4 4" xfId="17113" xr:uid="{00000000-0005-0000-0000-0000A0460000}"/>
    <cellStyle name="Percentuale 44 4 5" xfId="18989" xr:uid="{00000000-0005-0000-0000-0000A1460000}"/>
    <cellStyle name="Percentuale 44 5" xfId="17114" xr:uid="{00000000-0005-0000-0000-0000A2460000}"/>
    <cellStyle name="Percentuale 44 5 2" xfId="18990" xr:uid="{00000000-0005-0000-0000-0000A3460000}"/>
    <cellStyle name="Percentuale 44 6" xfId="17115" xr:uid="{00000000-0005-0000-0000-0000A4460000}"/>
    <cellStyle name="Percentuale 44 7" xfId="18985" xr:uid="{00000000-0005-0000-0000-0000A5460000}"/>
    <cellStyle name="Percentuale 45" xfId="17116" xr:uid="{00000000-0005-0000-0000-0000A6460000}"/>
    <cellStyle name="Percentuale 45 2" xfId="17117" xr:uid="{00000000-0005-0000-0000-0000A7460000}"/>
    <cellStyle name="Percentuale 45 2 2" xfId="17118" xr:uid="{00000000-0005-0000-0000-0000A8460000}"/>
    <cellStyle name="Percentuale 45 2 3" xfId="18992" xr:uid="{00000000-0005-0000-0000-0000A9460000}"/>
    <cellStyle name="Percentuale 45 3" xfId="17119" xr:uid="{00000000-0005-0000-0000-0000AA460000}"/>
    <cellStyle name="Percentuale 45 3 2" xfId="17120" xr:uid="{00000000-0005-0000-0000-0000AB460000}"/>
    <cellStyle name="Percentuale 45 3 2 2" xfId="18994" xr:uid="{00000000-0005-0000-0000-0000AC460000}"/>
    <cellStyle name="Percentuale 45 3 3" xfId="17121" xr:uid="{00000000-0005-0000-0000-0000AD460000}"/>
    <cellStyle name="Percentuale 45 3 3 2" xfId="17122" xr:uid="{00000000-0005-0000-0000-0000AE460000}"/>
    <cellStyle name="Percentuale 45 3 4" xfId="17123" xr:uid="{00000000-0005-0000-0000-0000AF460000}"/>
    <cellStyle name="Percentuale 45 3 5" xfId="18993" xr:uid="{00000000-0005-0000-0000-0000B0460000}"/>
    <cellStyle name="Percentuale 45 4" xfId="17124" xr:uid="{00000000-0005-0000-0000-0000B1460000}"/>
    <cellStyle name="Percentuale 45 4 2" xfId="17125" xr:uid="{00000000-0005-0000-0000-0000B2460000}"/>
    <cellStyle name="Percentuale 45 4 2 2" xfId="17126" xr:uid="{00000000-0005-0000-0000-0000B3460000}"/>
    <cellStyle name="Percentuale 45 4 3" xfId="17127" xr:uid="{00000000-0005-0000-0000-0000B4460000}"/>
    <cellStyle name="Percentuale 45 4 4" xfId="17128" xr:uid="{00000000-0005-0000-0000-0000B5460000}"/>
    <cellStyle name="Percentuale 45 4 5" xfId="18995" xr:uid="{00000000-0005-0000-0000-0000B6460000}"/>
    <cellStyle name="Percentuale 45 5" xfId="17129" xr:uid="{00000000-0005-0000-0000-0000B7460000}"/>
    <cellStyle name="Percentuale 45 5 2" xfId="18996" xr:uid="{00000000-0005-0000-0000-0000B8460000}"/>
    <cellStyle name="Percentuale 45 6" xfId="17130" xr:uid="{00000000-0005-0000-0000-0000B9460000}"/>
    <cellStyle name="Percentuale 45 7" xfId="18991" xr:uid="{00000000-0005-0000-0000-0000BA460000}"/>
    <cellStyle name="Percentuale 46" xfId="17131" xr:uid="{00000000-0005-0000-0000-0000BB460000}"/>
    <cellStyle name="Percentuale 46 2" xfId="17132" xr:uid="{00000000-0005-0000-0000-0000BC460000}"/>
    <cellStyle name="Percentuale 46 2 2" xfId="17133" xr:uid="{00000000-0005-0000-0000-0000BD460000}"/>
    <cellStyle name="Percentuale 46 2 3" xfId="18998" xr:uid="{00000000-0005-0000-0000-0000BE460000}"/>
    <cellStyle name="Percentuale 46 3" xfId="17134" xr:uid="{00000000-0005-0000-0000-0000BF460000}"/>
    <cellStyle name="Percentuale 46 3 2" xfId="17135" xr:uid="{00000000-0005-0000-0000-0000C0460000}"/>
    <cellStyle name="Percentuale 46 3 2 2" xfId="19000" xr:uid="{00000000-0005-0000-0000-0000C1460000}"/>
    <cellStyle name="Percentuale 46 3 3" xfId="17136" xr:uid="{00000000-0005-0000-0000-0000C2460000}"/>
    <cellStyle name="Percentuale 46 3 3 2" xfId="17137" xr:uid="{00000000-0005-0000-0000-0000C3460000}"/>
    <cellStyle name="Percentuale 46 3 4" xfId="17138" xr:uid="{00000000-0005-0000-0000-0000C4460000}"/>
    <cellStyle name="Percentuale 46 3 5" xfId="18999" xr:uid="{00000000-0005-0000-0000-0000C5460000}"/>
    <cellStyle name="Percentuale 46 4" xfId="17139" xr:uid="{00000000-0005-0000-0000-0000C6460000}"/>
    <cellStyle name="Percentuale 46 4 2" xfId="17140" xr:uid="{00000000-0005-0000-0000-0000C7460000}"/>
    <cellStyle name="Percentuale 46 4 2 2" xfId="17141" xr:uid="{00000000-0005-0000-0000-0000C8460000}"/>
    <cellStyle name="Percentuale 46 4 3" xfId="17142" xr:uid="{00000000-0005-0000-0000-0000C9460000}"/>
    <cellStyle name="Percentuale 46 4 4" xfId="17143" xr:uid="{00000000-0005-0000-0000-0000CA460000}"/>
    <cellStyle name="Percentuale 46 4 5" xfId="19001" xr:uid="{00000000-0005-0000-0000-0000CB460000}"/>
    <cellStyle name="Percentuale 46 5" xfId="17144" xr:uid="{00000000-0005-0000-0000-0000CC460000}"/>
    <cellStyle name="Percentuale 46 5 2" xfId="19002" xr:uid="{00000000-0005-0000-0000-0000CD460000}"/>
    <cellStyle name="Percentuale 46 6" xfId="17145" xr:uid="{00000000-0005-0000-0000-0000CE460000}"/>
    <cellStyle name="Percentuale 46 7" xfId="18997" xr:uid="{00000000-0005-0000-0000-0000CF460000}"/>
    <cellStyle name="Percentuale 47" xfId="17146" xr:uid="{00000000-0005-0000-0000-0000D0460000}"/>
    <cellStyle name="Percentuale 47 2" xfId="17147" xr:uid="{00000000-0005-0000-0000-0000D1460000}"/>
    <cellStyle name="Percentuale 47 2 2" xfId="17148" xr:uid="{00000000-0005-0000-0000-0000D2460000}"/>
    <cellStyle name="Percentuale 47 2 3" xfId="19004" xr:uid="{00000000-0005-0000-0000-0000D3460000}"/>
    <cellStyle name="Percentuale 47 3" xfId="17149" xr:uid="{00000000-0005-0000-0000-0000D4460000}"/>
    <cellStyle name="Percentuale 47 3 2" xfId="17150" xr:uid="{00000000-0005-0000-0000-0000D5460000}"/>
    <cellStyle name="Percentuale 47 3 2 2" xfId="19006" xr:uid="{00000000-0005-0000-0000-0000D6460000}"/>
    <cellStyle name="Percentuale 47 3 3" xfId="17151" xr:uid="{00000000-0005-0000-0000-0000D7460000}"/>
    <cellStyle name="Percentuale 47 3 3 2" xfId="17152" xr:uid="{00000000-0005-0000-0000-0000D8460000}"/>
    <cellStyle name="Percentuale 47 3 4" xfId="17153" xr:uid="{00000000-0005-0000-0000-0000D9460000}"/>
    <cellStyle name="Percentuale 47 3 5" xfId="19005" xr:uid="{00000000-0005-0000-0000-0000DA460000}"/>
    <cellStyle name="Percentuale 47 4" xfId="17154" xr:uid="{00000000-0005-0000-0000-0000DB460000}"/>
    <cellStyle name="Percentuale 47 4 2" xfId="17155" xr:uid="{00000000-0005-0000-0000-0000DC460000}"/>
    <cellStyle name="Percentuale 47 4 2 2" xfId="17156" xr:uid="{00000000-0005-0000-0000-0000DD460000}"/>
    <cellStyle name="Percentuale 47 4 3" xfId="17157" xr:uid="{00000000-0005-0000-0000-0000DE460000}"/>
    <cellStyle name="Percentuale 47 4 4" xfId="17158" xr:uid="{00000000-0005-0000-0000-0000DF460000}"/>
    <cellStyle name="Percentuale 47 4 5" xfId="19007" xr:uid="{00000000-0005-0000-0000-0000E0460000}"/>
    <cellStyle name="Percentuale 47 5" xfId="17159" xr:uid="{00000000-0005-0000-0000-0000E1460000}"/>
    <cellStyle name="Percentuale 47 5 2" xfId="19008" xr:uid="{00000000-0005-0000-0000-0000E2460000}"/>
    <cellStyle name="Percentuale 47 6" xfId="17160" xr:uid="{00000000-0005-0000-0000-0000E3460000}"/>
    <cellStyle name="Percentuale 47 7" xfId="19003" xr:uid="{00000000-0005-0000-0000-0000E4460000}"/>
    <cellStyle name="Percentuale 48" xfId="17161" xr:uid="{00000000-0005-0000-0000-0000E5460000}"/>
    <cellStyle name="Percentuale 48 2" xfId="17162" xr:uid="{00000000-0005-0000-0000-0000E6460000}"/>
    <cellStyle name="Percentuale 48 2 2" xfId="17163" xr:uid="{00000000-0005-0000-0000-0000E7460000}"/>
    <cellStyle name="Percentuale 48 2 3" xfId="19010" xr:uid="{00000000-0005-0000-0000-0000E8460000}"/>
    <cellStyle name="Percentuale 48 3" xfId="17164" xr:uid="{00000000-0005-0000-0000-0000E9460000}"/>
    <cellStyle name="Percentuale 48 3 2" xfId="17165" xr:uid="{00000000-0005-0000-0000-0000EA460000}"/>
    <cellStyle name="Percentuale 48 3 2 2" xfId="19012" xr:uid="{00000000-0005-0000-0000-0000EB460000}"/>
    <cellStyle name="Percentuale 48 3 3" xfId="17166" xr:uid="{00000000-0005-0000-0000-0000EC460000}"/>
    <cellStyle name="Percentuale 48 3 3 2" xfId="17167" xr:uid="{00000000-0005-0000-0000-0000ED460000}"/>
    <cellStyle name="Percentuale 48 3 4" xfId="17168" xr:uid="{00000000-0005-0000-0000-0000EE460000}"/>
    <cellStyle name="Percentuale 48 3 5" xfId="19011" xr:uid="{00000000-0005-0000-0000-0000EF460000}"/>
    <cellStyle name="Percentuale 48 4" xfId="17169" xr:uid="{00000000-0005-0000-0000-0000F0460000}"/>
    <cellStyle name="Percentuale 48 4 2" xfId="17170" xr:uid="{00000000-0005-0000-0000-0000F1460000}"/>
    <cellStyle name="Percentuale 48 4 2 2" xfId="17171" xr:uid="{00000000-0005-0000-0000-0000F2460000}"/>
    <cellStyle name="Percentuale 48 4 3" xfId="17172" xr:uid="{00000000-0005-0000-0000-0000F3460000}"/>
    <cellStyle name="Percentuale 48 4 4" xfId="17173" xr:uid="{00000000-0005-0000-0000-0000F4460000}"/>
    <cellStyle name="Percentuale 48 4 5" xfId="19013" xr:uid="{00000000-0005-0000-0000-0000F5460000}"/>
    <cellStyle name="Percentuale 48 5" xfId="17174" xr:uid="{00000000-0005-0000-0000-0000F6460000}"/>
    <cellStyle name="Percentuale 48 5 2" xfId="19014" xr:uid="{00000000-0005-0000-0000-0000F7460000}"/>
    <cellStyle name="Percentuale 48 6" xfId="17175" xr:uid="{00000000-0005-0000-0000-0000F8460000}"/>
    <cellStyle name="Percentuale 48 7" xfId="19009" xr:uid="{00000000-0005-0000-0000-0000F9460000}"/>
    <cellStyle name="Percentuale 49" xfId="17176" xr:uid="{00000000-0005-0000-0000-0000FA460000}"/>
    <cellStyle name="Percentuale 49 2" xfId="17177" xr:uid="{00000000-0005-0000-0000-0000FB460000}"/>
    <cellStyle name="Percentuale 49 2 2" xfId="17178" xr:uid="{00000000-0005-0000-0000-0000FC460000}"/>
    <cellStyle name="Percentuale 49 2 3" xfId="19016" xr:uid="{00000000-0005-0000-0000-0000FD460000}"/>
    <cellStyle name="Percentuale 49 3" xfId="17179" xr:uid="{00000000-0005-0000-0000-0000FE460000}"/>
    <cellStyle name="Percentuale 49 3 2" xfId="17180" xr:uid="{00000000-0005-0000-0000-0000FF460000}"/>
    <cellStyle name="Percentuale 49 3 2 2" xfId="19018" xr:uid="{00000000-0005-0000-0000-000000470000}"/>
    <cellStyle name="Percentuale 49 3 3" xfId="17181" xr:uid="{00000000-0005-0000-0000-000001470000}"/>
    <cellStyle name="Percentuale 49 3 3 2" xfId="17182" xr:uid="{00000000-0005-0000-0000-000002470000}"/>
    <cellStyle name="Percentuale 49 3 4" xfId="17183" xr:uid="{00000000-0005-0000-0000-000003470000}"/>
    <cellStyle name="Percentuale 49 3 5" xfId="19017" xr:uid="{00000000-0005-0000-0000-000004470000}"/>
    <cellStyle name="Percentuale 49 4" xfId="17184" xr:uid="{00000000-0005-0000-0000-000005470000}"/>
    <cellStyle name="Percentuale 49 4 2" xfId="17185" xr:uid="{00000000-0005-0000-0000-000006470000}"/>
    <cellStyle name="Percentuale 49 4 2 2" xfId="17186" xr:uid="{00000000-0005-0000-0000-000007470000}"/>
    <cellStyle name="Percentuale 49 4 3" xfId="17187" xr:uid="{00000000-0005-0000-0000-000008470000}"/>
    <cellStyle name="Percentuale 49 4 4" xfId="17188" xr:uid="{00000000-0005-0000-0000-000009470000}"/>
    <cellStyle name="Percentuale 49 4 5" xfId="19019" xr:uid="{00000000-0005-0000-0000-00000A470000}"/>
    <cellStyle name="Percentuale 49 5" xfId="17189" xr:uid="{00000000-0005-0000-0000-00000B470000}"/>
    <cellStyle name="Percentuale 49 5 2" xfId="19020" xr:uid="{00000000-0005-0000-0000-00000C470000}"/>
    <cellStyle name="Percentuale 49 6" xfId="17190" xr:uid="{00000000-0005-0000-0000-00000D470000}"/>
    <cellStyle name="Percentuale 49 7" xfId="19015" xr:uid="{00000000-0005-0000-0000-00000E470000}"/>
    <cellStyle name="Percentuale 5" xfId="17191" xr:uid="{00000000-0005-0000-0000-00000F470000}"/>
    <cellStyle name="Percentuale 5 2" xfId="17192" xr:uid="{00000000-0005-0000-0000-000010470000}"/>
    <cellStyle name="Percentuale 5 2 2" xfId="17193" xr:uid="{00000000-0005-0000-0000-000011470000}"/>
    <cellStyle name="Percentuale 5 2 3" xfId="19022" xr:uid="{00000000-0005-0000-0000-000012470000}"/>
    <cellStyle name="Percentuale 5 3" xfId="17194" xr:uid="{00000000-0005-0000-0000-000013470000}"/>
    <cellStyle name="Percentuale 5 3 2" xfId="17195" xr:uid="{00000000-0005-0000-0000-000014470000}"/>
    <cellStyle name="Percentuale 5 3 2 2" xfId="19024" xr:uid="{00000000-0005-0000-0000-000015470000}"/>
    <cellStyle name="Percentuale 5 3 3" xfId="17196" xr:uid="{00000000-0005-0000-0000-000016470000}"/>
    <cellStyle name="Percentuale 5 3 3 2" xfId="17197" xr:uid="{00000000-0005-0000-0000-000017470000}"/>
    <cellStyle name="Percentuale 5 3 4" xfId="17198" xr:uid="{00000000-0005-0000-0000-000018470000}"/>
    <cellStyle name="Percentuale 5 3 5" xfId="19023" xr:uid="{00000000-0005-0000-0000-000019470000}"/>
    <cellStyle name="Percentuale 5 4" xfId="17199" xr:uid="{00000000-0005-0000-0000-00001A470000}"/>
    <cellStyle name="Percentuale 5 4 2" xfId="17200" xr:uid="{00000000-0005-0000-0000-00001B470000}"/>
    <cellStyle name="Percentuale 5 4 2 2" xfId="17201" xr:uid="{00000000-0005-0000-0000-00001C470000}"/>
    <cellStyle name="Percentuale 5 4 3" xfId="17202" xr:uid="{00000000-0005-0000-0000-00001D470000}"/>
    <cellStyle name="Percentuale 5 4 4" xfId="17203" xr:uid="{00000000-0005-0000-0000-00001E470000}"/>
    <cellStyle name="Percentuale 5 4 5" xfId="19025" xr:uid="{00000000-0005-0000-0000-00001F470000}"/>
    <cellStyle name="Percentuale 5 5" xfId="17204" xr:uid="{00000000-0005-0000-0000-000020470000}"/>
    <cellStyle name="Percentuale 5 5 2" xfId="19026" xr:uid="{00000000-0005-0000-0000-000021470000}"/>
    <cellStyle name="Percentuale 5 6" xfId="17205" xr:uid="{00000000-0005-0000-0000-000022470000}"/>
    <cellStyle name="Percentuale 5 7" xfId="19021" xr:uid="{00000000-0005-0000-0000-000023470000}"/>
    <cellStyle name="Percentuale 50" xfId="17206" xr:uid="{00000000-0005-0000-0000-000024470000}"/>
    <cellStyle name="Percentuale 50 2" xfId="17207" xr:uid="{00000000-0005-0000-0000-000025470000}"/>
    <cellStyle name="Percentuale 50 2 2" xfId="17208" xr:uid="{00000000-0005-0000-0000-000026470000}"/>
    <cellStyle name="Percentuale 50 2 3" xfId="19028" xr:uid="{00000000-0005-0000-0000-000027470000}"/>
    <cellStyle name="Percentuale 50 3" xfId="17209" xr:uid="{00000000-0005-0000-0000-000028470000}"/>
    <cellStyle name="Percentuale 50 3 2" xfId="17210" xr:uid="{00000000-0005-0000-0000-000029470000}"/>
    <cellStyle name="Percentuale 50 3 2 2" xfId="19030" xr:uid="{00000000-0005-0000-0000-00002A470000}"/>
    <cellStyle name="Percentuale 50 3 3" xfId="17211" xr:uid="{00000000-0005-0000-0000-00002B470000}"/>
    <cellStyle name="Percentuale 50 3 3 2" xfId="17212" xr:uid="{00000000-0005-0000-0000-00002C470000}"/>
    <cellStyle name="Percentuale 50 3 4" xfId="17213" xr:uid="{00000000-0005-0000-0000-00002D470000}"/>
    <cellStyle name="Percentuale 50 3 5" xfId="19029" xr:uid="{00000000-0005-0000-0000-00002E470000}"/>
    <cellStyle name="Percentuale 50 4" xfId="17214" xr:uid="{00000000-0005-0000-0000-00002F470000}"/>
    <cellStyle name="Percentuale 50 4 2" xfId="17215" xr:uid="{00000000-0005-0000-0000-000030470000}"/>
    <cellStyle name="Percentuale 50 4 2 2" xfId="17216" xr:uid="{00000000-0005-0000-0000-000031470000}"/>
    <cellStyle name="Percentuale 50 4 3" xfId="17217" xr:uid="{00000000-0005-0000-0000-000032470000}"/>
    <cellStyle name="Percentuale 50 4 4" xfId="17218" xr:uid="{00000000-0005-0000-0000-000033470000}"/>
    <cellStyle name="Percentuale 50 4 5" xfId="19031" xr:uid="{00000000-0005-0000-0000-000034470000}"/>
    <cellStyle name="Percentuale 50 5" xfId="17219" xr:uid="{00000000-0005-0000-0000-000035470000}"/>
    <cellStyle name="Percentuale 50 5 2" xfId="19032" xr:uid="{00000000-0005-0000-0000-000036470000}"/>
    <cellStyle name="Percentuale 50 6" xfId="17220" xr:uid="{00000000-0005-0000-0000-000037470000}"/>
    <cellStyle name="Percentuale 50 7" xfId="19027" xr:uid="{00000000-0005-0000-0000-000038470000}"/>
    <cellStyle name="Percentuale 51" xfId="17221" xr:uid="{00000000-0005-0000-0000-000039470000}"/>
    <cellStyle name="Percentuale 51 2" xfId="17222" xr:uid="{00000000-0005-0000-0000-00003A470000}"/>
    <cellStyle name="Percentuale 51 2 2" xfId="17223" xr:uid="{00000000-0005-0000-0000-00003B470000}"/>
    <cellStyle name="Percentuale 51 2 3" xfId="19034" xr:uid="{00000000-0005-0000-0000-00003C470000}"/>
    <cellStyle name="Percentuale 51 3" xfId="17224" xr:uid="{00000000-0005-0000-0000-00003D470000}"/>
    <cellStyle name="Percentuale 51 3 2" xfId="17225" xr:uid="{00000000-0005-0000-0000-00003E470000}"/>
    <cellStyle name="Percentuale 51 3 2 2" xfId="19036" xr:uid="{00000000-0005-0000-0000-00003F470000}"/>
    <cellStyle name="Percentuale 51 3 3" xfId="17226" xr:uid="{00000000-0005-0000-0000-000040470000}"/>
    <cellStyle name="Percentuale 51 3 3 2" xfId="17227" xr:uid="{00000000-0005-0000-0000-000041470000}"/>
    <cellStyle name="Percentuale 51 3 4" xfId="17228" xr:uid="{00000000-0005-0000-0000-000042470000}"/>
    <cellStyle name="Percentuale 51 3 5" xfId="19035" xr:uid="{00000000-0005-0000-0000-000043470000}"/>
    <cellStyle name="Percentuale 51 4" xfId="17229" xr:uid="{00000000-0005-0000-0000-000044470000}"/>
    <cellStyle name="Percentuale 51 4 2" xfId="17230" xr:uid="{00000000-0005-0000-0000-000045470000}"/>
    <cellStyle name="Percentuale 51 4 2 2" xfId="17231" xr:uid="{00000000-0005-0000-0000-000046470000}"/>
    <cellStyle name="Percentuale 51 4 3" xfId="17232" xr:uid="{00000000-0005-0000-0000-000047470000}"/>
    <cellStyle name="Percentuale 51 4 4" xfId="17233" xr:uid="{00000000-0005-0000-0000-000048470000}"/>
    <cellStyle name="Percentuale 51 4 5" xfId="19037" xr:uid="{00000000-0005-0000-0000-000049470000}"/>
    <cellStyle name="Percentuale 51 5" xfId="17234" xr:uid="{00000000-0005-0000-0000-00004A470000}"/>
    <cellStyle name="Percentuale 51 5 2" xfId="19038" xr:uid="{00000000-0005-0000-0000-00004B470000}"/>
    <cellStyle name="Percentuale 51 6" xfId="17235" xr:uid="{00000000-0005-0000-0000-00004C470000}"/>
    <cellStyle name="Percentuale 51 7" xfId="19033" xr:uid="{00000000-0005-0000-0000-00004D470000}"/>
    <cellStyle name="Percentuale 52" xfId="17236" xr:uid="{00000000-0005-0000-0000-00004E470000}"/>
    <cellStyle name="Percentuale 52 2" xfId="17237" xr:uid="{00000000-0005-0000-0000-00004F470000}"/>
    <cellStyle name="Percentuale 52 2 2" xfId="17238" xr:uid="{00000000-0005-0000-0000-000050470000}"/>
    <cellStyle name="Percentuale 52 2 3" xfId="19040" xr:uid="{00000000-0005-0000-0000-000051470000}"/>
    <cellStyle name="Percentuale 52 3" xfId="17239" xr:uid="{00000000-0005-0000-0000-000052470000}"/>
    <cellStyle name="Percentuale 52 3 2" xfId="17240" xr:uid="{00000000-0005-0000-0000-000053470000}"/>
    <cellStyle name="Percentuale 52 3 2 2" xfId="19042" xr:uid="{00000000-0005-0000-0000-000054470000}"/>
    <cellStyle name="Percentuale 52 3 3" xfId="17241" xr:uid="{00000000-0005-0000-0000-000055470000}"/>
    <cellStyle name="Percentuale 52 3 3 2" xfId="17242" xr:uid="{00000000-0005-0000-0000-000056470000}"/>
    <cellStyle name="Percentuale 52 3 4" xfId="17243" xr:uid="{00000000-0005-0000-0000-000057470000}"/>
    <cellStyle name="Percentuale 52 3 5" xfId="19041" xr:uid="{00000000-0005-0000-0000-000058470000}"/>
    <cellStyle name="Percentuale 52 4" xfId="17244" xr:uid="{00000000-0005-0000-0000-000059470000}"/>
    <cellStyle name="Percentuale 52 4 2" xfId="17245" xr:uid="{00000000-0005-0000-0000-00005A470000}"/>
    <cellStyle name="Percentuale 52 4 2 2" xfId="17246" xr:uid="{00000000-0005-0000-0000-00005B470000}"/>
    <cellStyle name="Percentuale 52 4 3" xfId="17247" xr:uid="{00000000-0005-0000-0000-00005C470000}"/>
    <cellStyle name="Percentuale 52 4 4" xfId="17248" xr:uid="{00000000-0005-0000-0000-00005D470000}"/>
    <cellStyle name="Percentuale 52 4 5" xfId="19043" xr:uid="{00000000-0005-0000-0000-00005E470000}"/>
    <cellStyle name="Percentuale 52 5" xfId="17249" xr:uid="{00000000-0005-0000-0000-00005F470000}"/>
    <cellStyle name="Percentuale 52 5 2" xfId="19044" xr:uid="{00000000-0005-0000-0000-000060470000}"/>
    <cellStyle name="Percentuale 52 6" xfId="17250" xr:uid="{00000000-0005-0000-0000-000061470000}"/>
    <cellStyle name="Percentuale 52 7" xfId="19039" xr:uid="{00000000-0005-0000-0000-000062470000}"/>
    <cellStyle name="Percentuale 53" xfId="17251" xr:uid="{00000000-0005-0000-0000-000063470000}"/>
    <cellStyle name="Percentuale 53 2" xfId="17252" xr:uid="{00000000-0005-0000-0000-000064470000}"/>
    <cellStyle name="Percentuale 53 2 2" xfId="17253" xr:uid="{00000000-0005-0000-0000-000065470000}"/>
    <cellStyle name="Percentuale 53 2 3" xfId="19046" xr:uid="{00000000-0005-0000-0000-000066470000}"/>
    <cellStyle name="Percentuale 53 3" xfId="17254" xr:uid="{00000000-0005-0000-0000-000067470000}"/>
    <cellStyle name="Percentuale 53 3 2" xfId="17255" xr:uid="{00000000-0005-0000-0000-000068470000}"/>
    <cellStyle name="Percentuale 53 3 2 2" xfId="19048" xr:uid="{00000000-0005-0000-0000-000069470000}"/>
    <cellStyle name="Percentuale 53 3 3" xfId="17256" xr:uid="{00000000-0005-0000-0000-00006A470000}"/>
    <cellStyle name="Percentuale 53 3 3 2" xfId="17257" xr:uid="{00000000-0005-0000-0000-00006B470000}"/>
    <cellStyle name="Percentuale 53 3 4" xfId="17258" xr:uid="{00000000-0005-0000-0000-00006C470000}"/>
    <cellStyle name="Percentuale 53 3 5" xfId="19047" xr:uid="{00000000-0005-0000-0000-00006D470000}"/>
    <cellStyle name="Percentuale 53 4" xfId="17259" xr:uid="{00000000-0005-0000-0000-00006E470000}"/>
    <cellStyle name="Percentuale 53 4 2" xfId="17260" xr:uid="{00000000-0005-0000-0000-00006F470000}"/>
    <cellStyle name="Percentuale 53 4 2 2" xfId="17261" xr:uid="{00000000-0005-0000-0000-000070470000}"/>
    <cellStyle name="Percentuale 53 4 3" xfId="17262" xr:uid="{00000000-0005-0000-0000-000071470000}"/>
    <cellStyle name="Percentuale 53 4 4" xfId="17263" xr:uid="{00000000-0005-0000-0000-000072470000}"/>
    <cellStyle name="Percentuale 53 4 5" xfId="19049" xr:uid="{00000000-0005-0000-0000-000073470000}"/>
    <cellStyle name="Percentuale 53 5" xfId="17264" xr:uid="{00000000-0005-0000-0000-000074470000}"/>
    <cellStyle name="Percentuale 53 5 2" xfId="19050" xr:uid="{00000000-0005-0000-0000-000075470000}"/>
    <cellStyle name="Percentuale 53 6" xfId="17265" xr:uid="{00000000-0005-0000-0000-000076470000}"/>
    <cellStyle name="Percentuale 53 7" xfId="19045" xr:uid="{00000000-0005-0000-0000-000077470000}"/>
    <cellStyle name="Percentuale 54" xfId="17266" xr:uid="{00000000-0005-0000-0000-000078470000}"/>
    <cellStyle name="Percentuale 54 2" xfId="17267" xr:uid="{00000000-0005-0000-0000-000079470000}"/>
    <cellStyle name="Percentuale 54 2 2" xfId="17268" xr:uid="{00000000-0005-0000-0000-00007A470000}"/>
    <cellStyle name="Percentuale 54 2 3" xfId="19052" xr:uid="{00000000-0005-0000-0000-00007B470000}"/>
    <cellStyle name="Percentuale 54 3" xfId="17269" xr:uid="{00000000-0005-0000-0000-00007C470000}"/>
    <cellStyle name="Percentuale 54 3 2" xfId="17270" xr:uid="{00000000-0005-0000-0000-00007D470000}"/>
    <cellStyle name="Percentuale 54 3 2 2" xfId="19054" xr:uid="{00000000-0005-0000-0000-00007E470000}"/>
    <cellStyle name="Percentuale 54 3 3" xfId="17271" xr:uid="{00000000-0005-0000-0000-00007F470000}"/>
    <cellStyle name="Percentuale 54 3 3 2" xfId="17272" xr:uid="{00000000-0005-0000-0000-000080470000}"/>
    <cellStyle name="Percentuale 54 3 4" xfId="17273" xr:uid="{00000000-0005-0000-0000-000081470000}"/>
    <cellStyle name="Percentuale 54 3 5" xfId="19053" xr:uid="{00000000-0005-0000-0000-000082470000}"/>
    <cellStyle name="Percentuale 54 4" xfId="17274" xr:uid="{00000000-0005-0000-0000-000083470000}"/>
    <cellStyle name="Percentuale 54 4 2" xfId="17275" xr:uid="{00000000-0005-0000-0000-000084470000}"/>
    <cellStyle name="Percentuale 54 4 2 2" xfId="17276" xr:uid="{00000000-0005-0000-0000-000085470000}"/>
    <cellStyle name="Percentuale 54 4 3" xfId="17277" xr:uid="{00000000-0005-0000-0000-000086470000}"/>
    <cellStyle name="Percentuale 54 4 4" xfId="17278" xr:uid="{00000000-0005-0000-0000-000087470000}"/>
    <cellStyle name="Percentuale 54 4 5" xfId="19055" xr:uid="{00000000-0005-0000-0000-000088470000}"/>
    <cellStyle name="Percentuale 54 5" xfId="17279" xr:uid="{00000000-0005-0000-0000-000089470000}"/>
    <cellStyle name="Percentuale 54 5 2" xfId="19056" xr:uid="{00000000-0005-0000-0000-00008A470000}"/>
    <cellStyle name="Percentuale 54 6" xfId="17280" xr:uid="{00000000-0005-0000-0000-00008B470000}"/>
    <cellStyle name="Percentuale 54 7" xfId="19051" xr:uid="{00000000-0005-0000-0000-00008C470000}"/>
    <cellStyle name="Percentuale 55" xfId="17281" xr:uid="{00000000-0005-0000-0000-00008D470000}"/>
    <cellStyle name="Percentuale 55 2" xfId="17282" xr:uid="{00000000-0005-0000-0000-00008E470000}"/>
    <cellStyle name="Percentuale 55 2 2" xfId="17283" xr:uid="{00000000-0005-0000-0000-00008F470000}"/>
    <cellStyle name="Percentuale 55 2 3" xfId="19058" xr:uid="{00000000-0005-0000-0000-000090470000}"/>
    <cellStyle name="Percentuale 55 3" xfId="17284" xr:uid="{00000000-0005-0000-0000-000091470000}"/>
    <cellStyle name="Percentuale 55 3 2" xfId="17285" xr:uid="{00000000-0005-0000-0000-000092470000}"/>
    <cellStyle name="Percentuale 55 3 2 2" xfId="19060" xr:uid="{00000000-0005-0000-0000-000093470000}"/>
    <cellStyle name="Percentuale 55 3 3" xfId="17286" xr:uid="{00000000-0005-0000-0000-000094470000}"/>
    <cellStyle name="Percentuale 55 3 3 2" xfId="17287" xr:uid="{00000000-0005-0000-0000-000095470000}"/>
    <cellStyle name="Percentuale 55 3 4" xfId="17288" xr:uid="{00000000-0005-0000-0000-000096470000}"/>
    <cellStyle name="Percentuale 55 3 5" xfId="19059" xr:uid="{00000000-0005-0000-0000-000097470000}"/>
    <cellStyle name="Percentuale 55 4" xfId="17289" xr:uid="{00000000-0005-0000-0000-000098470000}"/>
    <cellStyle name="Percentuale 55 4 2" xfId="17290" xr:uid="{00000000-0005-0000-0000-000099470000}"/>
    <cellStyle name="Percentuale 55 4 2 2" xfId="17291" xr:uid="{00000000-0005-0000-0000-00009A470000}"/>
    <cellStyle name="Percentuale 55 4 3" xfId="17292" xr:uid="{00000000-0005-0000-0000-00009B470000}"/>
    <cellStyle name="Percentuale 55 4 4" xfId="17293" xr:uid="{00000000-0005-0000-0000-00009C470000}"/>
    <cellStyle name="Percentuale 55 4 5" xfId="19061" xr:uid="{00000000-0005-0000-0000-00009D470000}"/>
    <cellStyle name="Percentuale 55 5" xfId="17294" xr:uid="{00000000-0005-0000-0000-00009E470000}"/>
    <cellStyle name="Percentuale 55 5 2" xfId="19062" xr:uid="{00000000-0005-0000-0000-00009F470000}"/>
    <cellStyle name="Percentuale 55 6" xfId="17295" xr:uid="{00000000-0005-0000-0000-0000A0470000}"/>
    <cellStyle name="Percentuale 55 7" xfId="19057" xr:uid="{00000000-0005-0000-0000-0000A1470000}"/>
    <cellStyle name="Percentuale 56" xfId="17296" xr:uid="{00000000-0005-0000-0000-0000A2470000}"/>
    <cellStyle name="Percentuale 56 2" xfId="17297" xr:uid="{00000000-0005-0000-0000-0000A3470000}"/>
    <cellStyle name="Percentuale 56 2 2" xfId="17298" xr:uid="{00000000-0005-0000-0000-0000A4470000}"/>
    <cellStyle name="Percentuale 56 2 3" xfId="19064" xr:uid="{00000000-0005-0000-0000-0000A5470000}"/>
    <cellStyle name="Percentuale 56 3" xfId="17299" xr:uid="{00000000-0005-0000-0000-0000A6470000}"/>
    <cellStyle name="Percentuale 56 3 2" xfId="17300" xr:uid="{00000000-0005-0000-0000-0000A7470000}"/>
    <cellStyle name="Percentuale 56 3 2 2" xfId="19066" xr:uid="{00000000-0005-0000-0000-0000A8470000}"/>
    <cellStyle name="Percentuale 56 3 3" xfId="17301" xr:uid="{00000000-0005-0000-0000-0000A9470000}"/>
    <cellStyle name="Percentuale 56 3 3 2" xfId="17302" xr:uid="{00000000-0005-0000-0000-0000AA470000}"/>
    <cellStyle name="Percentuale 56 3 4" xfId="17303" xr:uid="{00000000-0005-0000-0000-0000AB470000}"/>
    <cellStyle name="Percentuale 56 3 5" xfId="19065" xr:uid="{00000000-0005-0000-0000-0000AC470000}"/>
    <cellStyle name="Percentuale 56 4" xfId="17304" xr:uid="{00000000-0005-0000-0000-0000AD470000}"/>
    <cellStyle name="Percentuale 56 4 2" xfId="17305" xr:uid="{00000000-0005-0000-0000-0000AE470000}"/>
    <cellStyle name="Percentuale 56 4 2 2" xfId="17306" xr:uid="{00000000-0005-0000-0000-0000AF470000}"/>
    <cellStyle name="Percentuale 56 4 3" xfId="17307" xr:uid="{00000000-0005-0000-0000-0000B0470000}"/>
    <cellStyle name="Percentuale 56 4 4" xfId="17308" xr:uid="{00000000-0005-0000-0000-0000B1470000}"/>
    <cellStyle name="Percentuale 56 4 5" xfId="19067" xr:uid="{00000000-0005-0000-0000-0000B2470000}"/>
    <cellStyle name="Percentuale 56 5" xfId="17309" xr:uid="{00000000-0005-0000-0000-0000B3470000}"/>
    <cellStyle name="Percentuale 56 5 2" xfId="19068" xr:uid="{00000000-0005-0000-0000-0000B4470000}"/>
    <cellStyle name="Percentuale 56 6" xfId="17310" xr:uid="{00000000-0005-0000-0000-0000B5470000}"/>
    <cellStyle name="Percentuale 56 7" xfId="19063" xr:uid="{00000000-0005-0000-0000-0000B6470000}"/>
    <cellStyle name="Percentuale 57" xfId="17311" xr:uid="{00000000-0005-0000-0000-0000B7470000}"/>
    <cellStyle name="Percentuale 57 2" xfId="17312" xr:uid="{00000000-0005-0000-0000-0000B8470000}"/>
    <cellStyle name="Percentuale 57 2 2" xfId="17313" xr:uid="{00000000-0005-0000-0000-0000B9470000}"/>
    <cellStyle name="Percentuale 57 2 3" xfId="19070" xr:uid="{00000000-0005-0000-0000-0000BA470000}"/>
    <cellStyle name="Percentuale 57 3" xfId="17314" xr:uid="{00000000-0005-0000-0000-0000BB470000}"/>
    <cellStyle name="Percentuale 57 3 2" xfId="17315" xr:uid="{00000000-0005-0000-0000-0000BC470000}"/>
    <cellStyle name="Percentuale 57 3 2 2" xfId="19072" xr:uid="{00000000-0005-0000-0000-0000BD470000}"/>
    <cellStyle name="Percentuale 57 3 3" xfId="17316" xr:uid="{00000000-0005-0000-0000-0000BE470000}"/>
    <cellStyle name="Percentuale 57 3 3 2" xfId="17317" xr:uid="{00000000-0005-0000-0000-0000BF470000}"/>
    <cellStyle name="Percentuale 57 3 4" xfId="17318" xr:uid="{00000000-0005-0000-0000-0000C0470000}"/>
    <cellStyle name="Percentuale 57 3 5" xfId="19071" xr:uid="{00000000-0005-0000-0000-0000C1470000}"/>
    <cellStyle name="Percentuale 57 4" xfId="17319" xr:uid="{00000000-0005-0000-0000-0000C2470000}"/>
    <cellStyle name="Percentuale 57 4 2" xfId="17320" xr:uid="{00000000-0005-0000-0000-0000C3470000}"/>
    <cellStyle name="Percentuale 57 4 2 2" xfId="17321" xr:uid="{00000000-0005-0000-0000-0000C4470000}"/>
    <cellStyle name="Percentuale 57 4 3" xfId="17322" xr:uid="{00000000-0005-0000-0000-0000C5470000}"/>
    <cellStyle name="Percentuale 57 4 4" xfId="17323" xr:uid="{00000000-0005-0000-0000-0000C6470000}"/>
    <cellStyle name="Percentuale 57 4 5" xfId="19073" xr:uid="{00000000-0005-0000-0000-0000C7470000}"/>
    <cellStyle name="Percentuale 57 5" xfId="17324" xr:uid="{00000000-0005-0000-0000-0000C8470000}"/>
    <cellStyle name="Percentuale 57 5 2" xfId="19074" xr:uid="{00000000-0005-0000-0000-0000C9470000}"/>
    <cellStyle name="Percentuale 57 6" xfId="17325" xr:uid="{00000000-0005-0000-0000-0000CA470000}"/>
    <cellStyle name="Percentuale 57 7" xfId="19069" xr:uid="{00000000-0005-0000-0000-0000CB470000}"/>
    <cellStyle name="Percentuale 58" xfId="17326" xr:uid="{00000000-0005-0000-0000-0000CC470000}"/>
    <cellStyle name="Percentuale 58 2" xfId="17327" xr:uid="{00000000-0005-0000-0000-0000CD470000}"/>
    <cellStyle name="Percentuale 58 2 2" xfId="17328" xr:uid="{00000000-0005-0000-0000-0000CE470000}"/>
    <cellStyle name="Percentuale 58 2 3" xfId="19076" xr:uid="{00000000-0005-0000-0000-0000CF470000}"/>
    <cellStyle name="Percentuale 58 3" xfId="17329" xr:uid="{00000000-0005-0000-0000-0000D0470000}"/>
    <cellStyle name="Percentuale 58 3 2" xfId="17330" xr:uid="{00000000-0005-0000-0000-0000D1470000}"/>
    <cellStyle name="Percentuale 58 3 2 2" xfId="19078" xr:uid="{00000000-0005-0000-0000-0000D2470000}"/>
    <cellStyle name="Percentuale 58 3 3" xfId="17331" xr:uid="{00000000-0005-0000-0000-0000D3470000}"/>
    <cellStyle name="Percentuale 58 3 3 2" xfId="17332" xr:uid="{00000000-0005-0000-0000-0000D4470000}"/>
    <cellStyle name="Percentuale 58 3 4" xfId="17333" xr:uid="{00000000-0005-0000-0000-0000D5470000}"/>
    <cellStyle name="Percentuale 58 3 5" xfId="19077" xr:uid="{00000000-0005-0000-0000-0000D6470000}"/>
    <cellStyle name="Percentuale 58 4" xfId="17334" xr:uid="{00000000-0005-0000-0000-0000D7470000}"/>
    <cellStyle name="Percentuale 58 4 2" xfId="17335" xr:uid="{00000000-0005-0000-0000-0000D8470000}"/>
    <cellStyle name="Percentuale 58 4 2 2" xfId="17336" xr:uid="{00000000-0005-0000-0000-0000D9470000}"/>
    <cellStyle name="Percentuale 58 4 3" xfId="17337" xr:uid="{00000000-0005-0000-0000-0000DA470000}"/>
    <cellStyle name="Percentuale 58 4 4" xfId="17338" xr:uid="{00000000-0005-0000-0000-0000DB470000}"/>
    <cellStyle name="Percentuale 58 4 5" xfId="19079" xr:uid="{00000000-0005-0000-0000-0000DC470000}"/>
    <cellStyle name="Percentuale 58 5" xfId="17339" xr:uid="{00000000-0005-0000-0000-0000DD470000}"/>
    <cellStyle name="Percentuale 58 5 2" xfId="19080" xr:uid="{00000000-0005-0000-0000-0000DE470000}"/>
    <cellStyle name="Percentuale 58 6" xfId="17340" xr:uid="{00000000-0005-0000-0000-0000DF470000}"/>
    <cellStyle name="Percentuale 58 7" xfId="19075" xr:uid="{00000000-0005-0000-0000-0000E0470000}"/>
    <cellStyle name="Percentuale 59" xfId="17341" xr:uid="{00000000-0005-0000-0000-0000E1470000}"/>
    <cellStyle name="Percentuale 59 2" xfId="17342" xr:uid="{00000000-0005-0000-0000-0000E2470000}"/>
    <cellStyle name="Percentuale 59 2 2" xfId="17343" xr:uid="{00000000-0005-0000-0000-0000E3470000}"/>
    <cellStyle name="Percentuale 59 2 3" xfId="19082" xr:uid="{00000000-0005-0000-0000-0000E4470000}"/>
    <cellStyle name="Percentuale 59 3" xfId="17344" xr:uid="{00000000-0005-0000-0000-0000E5470000}"/>
    <cellStyle name="Percentuale 59 3 2" xfId="17345" xr:uid="{00000000-0005-0000-0000-0000E6470000}"/>
    <cellStyle name="Percentuale 59 3 2 2" xfId="19084" xr:uid="{00000000-0005-0000-0000-0000E7470000}"/>
    <cellStyle name="Percentuale 59 3 3" xfId="17346" xr:uid="{00000000-0005-0000-0000-0000E8470000}"/>
    <cellStyle name="Percentuale 59 3 3 2" xfId="17347" xr:uid="{00000000-0005-0000-0000-0000E9470000}"/>
    <cellStyle name="Percentuale 59 3 4" xfId="17348" xr:uid="{00000000-0005-0000-0000-0000EA470000}"/>
    <cellStyle name="Percentuale 59 3 5" xfId="19083" xr:uid="{00000000-0005-0000-0000-0000EB470000}"/>
    <cellStyle name="Percentuale 59 4" xfId="17349" xr:uid="{00000000-0005-0000-0000-0000EC470000}"/>
    <cellStyle name="Percentuale 59 4 2" xfId="17350" xr:uid="{00000000-0005-0000-0000-0000ED470000}"/>
    <cellStyle name="Percentuale 59 4 2 2" xfId="17351" xr:uid="{00000000-0005-0000-0000-0000EE470000}"/>
    <cellStyle name="Percentuale 59 4 3" xfId="17352" xr:uid="{00000000-0005-0000-0000-0000EF470000}"/>
    <cellStyle name="Percentuale 59 4 4" xfId="17353" xr:uid="{00000000-0005-0000-0000-0000F0470000}"/>
    <cellStyle name="Percentuale 59 4 5" xfId="19085" xr:uid="{00000000-0005-0000-0000-0000F1470000}"/>
    <cellStyle name="Percentuale 59 5" xfId="17354" xr:uid="{00000000-0005-0000-0000-0000F2470000}"/>
    <cellStyle name="Percentuale 59 5 2" xfId="19086" xr:uid="{00000000-0005-0000-0000-0000F3470000}"/>
    <cellStyle name="Percentuale 59 6" xfId="17355" xr:uid="{00000000-0005-0000-0000-0000F4470000}"/>
    <cellStyle name="Percentuale 59 7" xfId="19081" xr:uid="{00000000-0005-0000-0000-0000F5470000}"/>
    <cellStyle name="Percentuale 6" xfId="17356" xr:uid="{00000000-0005-0000-0000-0000F6470000}"/>
    <cellStyle name="Percentuale 6 2" xfId="17357" xr:uid="{00000000-0005-0000-0000-0000F7470000}"/>
    <cellStyle name="Percentuale 6 2 2" xfId="17358" xr:uid="{00000000-0005-0000-0000-0000F8470000}"/>
    <cellStyle name="Percentuale 6 2 3" xfId="19088" xr:uid="{00000000-0005-0000-0000-0000F9470000}"/>
    <cellStyle name="Percentuale 6 3" xfId="17359" xr:uid="{00000000-0005-0000-0000-0000FA470000}"/>
    <cellStyle name="Percentuale 6 3 2" xfId="17360" xr:uid="{00000000-0005-0000-0000-0000FB470000}"/>
    <cellStyle name="Percentuale 6 3 2 2" xfId="19090" xr:uid="{00000000-0005-0000-0000-0000FC470000}"/>
    <cellStyle name="Percentuale 6 3 3" xfId="17361" xr:uid="{00000000-0005-0000-0000-0000FD470000}"/>
    <cellStyle name="Percentuale 6 3 3 2" xfId="17362" xr:uid="{00000000-0005-0000-0000-0000FE470000}"/>
    <cellStyle name="Percentuale 6 3 4" xfId="17363" xr:uid="{00000000-0005-0000-0000-0000FF470000}"/>
    <cellStyle name="Percentuale 6 3 5" xfId="19089" xr:uid="{00000000-0005-0000-0000-000000480000}"/>
    <cellStyle name="Percentuale 6 4" xfId="17364" xr:uid="{00000000-0005-0000-0000-000001480000}"/>
    <cellStyle name="Percentuale 6 4 2" xfId="17365" xr:uid="{00000000-0005-0000-0000-000002480000}"/>
    <cellStyle name="Percentuale 6 4 2 2" xfId="17366" xr:uid="{00000000-0005-0000-0000-000003480000}"/>
    <cellStyle name="Percentuale 6 4 3" xfId="17367" xr:uid="{00000000-0005-0000-0000-000004480000}"/>
    <cellStyle name="Percentuale 6 4 4" xfId="17368" xr:uid="{00000000-0005-0000-0000-000005480000}"/>
    <cellStyle name="Percentuale 6 4 5" xfId="19091" xr:uid="{00000000-0005-0000-0000-000006480000}"/>
    <cellStyle name="Percentuale 6 5" xfId="17369" xr:uid="{00000000-0005-0000-0000-000007480000}"/>
    <cellStyle name="Percentuale 6 5 2" xfId="19092" xr:uid="{00000000-0005-0000-0000-000008480000}"/>
    <cellStyle name="Percentuale 6 6" xfId="17370" xr:uid="{00000000-0005-0000-0000-000009480000}"/>
    <cellStyle name="Percentuale 6 7" xfId="19087" xr:uid="{00000000-0005-0000-0000-00000A480000}"/>
    <cellStyle name="Percentuale 60" xfId="17371" xr:uid="{00000000-0005-0000-0000-00000B480000}"/>
    <cellStyle name="Percentuale 60 2" xfId="17372" xr:uid="{00000000-0005-0000-0000-00000C480000}"/>
    <cellStyle name="Percentuale 60 2 2" xfId="17373" xr:uid="{00000000-0005-0000-0000-00000D480000}"/>
    <cellStyle name="Percentuale 60 2 3" xfId="19094" xr:uid="{00000000-0005-0000-0000-00000E480000}"/>
    <cellStyle name="Percentuale 60 3" xfId="17374" xr:uid="{00000000-0005-0000-0000-00000F480000}"/>
    <cellStyle name="Percentuale 60 3 2" xfId="17375" xr:uid="{00000000-0005-0000-0000-000010480000}"/>
    <cellStyle name="Percentuale 60 3 2 2" xfId="19096" xr:uid="{00000000-0005-0000-0000-000011480000}"/>
    <cellStyle name="Percentuale 60 3 3" xfId="17376" xr:uid="{00000000-0005-0000-0000-000012480000}"/>
    <cellStyle name="Percentuale 60 3 3 2" xfId="17377" xr:uid="{00000000-0005-0000-0000-000013480000}"/>
    <cellStyle name="Percentuale 60 3 4" xfId="17378" xr:uid="{00000000-0005-0000-0000-000014480000}"/>
    <cellStyle name="Percentuale 60 3 5" xfId="19095" xr:uid="{00000000-0005-0000-0000-000015480000}"/>
    <cellStyle name="Percentuale 60 4" xfId="17379" xr:uid="{00000000-0005-0000-0000-000016480000}"/>
    <cellStyle name="Percentuale 60 4 2" xfId="17380" xr:uid="{00000000-0005-0000-0000-000017480000}"/>
    <cellStyle name="Percentuale 60 4 2 2" xfId="17381" xr:uid="{00000000-0005-0000-0000-000018480000}"/>
    <cellStyle name="Percentuale 60 4 3" xfId="17382" xr:uid="{00000000-0005-0000-0000-000019480000}"/>
    <cellStyle name="Percentuale 60 4 4" xfId="17383" xr:uid="{00000000-0005-0000-0000-00001A480000}"/>
    <cellStyle name="Percentuale 60 4 5" xfId="19097" xr:uid="{00000000-0005-0000-0000-00001B480000}"/>
    <cellStyle name="Percentuale 60 5" xfId="17384" xr:uid="{00000000-0005-0000-0000-00001C480000}"/>
    <cellStyle name="Percentuale 60 5 2" xfId="19098" xr:uid="{00000000-0005-0000-0000-00001D480000}"/>
    <cellStyle name="Percentuale 60 6" xfId="17385" xr:uid="{00000000-0005-0000-0000-00001E480000}"/>
    <cellStyle name="Percentuale 60 7" xfId="19093" xr:uid="{00000000-0005-0000-0000-00001F480000}"/>
    <cellStyle name="Percentuale 61" xfId="17386" xr:uid="{00000000-0005-0000-0000-000020480000}"/>
    <cellStyle name="Percentuale 61 2" xfId="17387" xr:uid="{00000000-0005-0000-0000-000021480000}"/>
    <cellStyle name="Percentuale 61 2 2" xfId="17388" xr:uid="{00000000-0005-0000-0000-000022480000}"/>
    <cellStyle name="Percentuale 61 2 3" xfId="19100" xr:uid="{00000000-0005-0000-0000-000023480000}"/>
    <cellStyle name="Percentuale 61 3" xfId="17389" xr:uid="{00000000-0005-0000-0000-000024480000}"/>
    <cellStyle name="Percentuale 61 3 2" xfId="17390" xr:uid="{00000000-0005-0000-0000-000025480000}"/>
    <cellStyle name="Percentuale 61 3 2 2" xfId="19102" xr:uid="{00000000-0005-0000-0000-000026480000}"/>
    <cellStyle name="Percentuale 61 3 3" xfId="17391" xr:uid="{00000000-0005-0000-0000-000027480000}"/>
    <cellStyle name="Percentuale 61 3 3 2" xfId="17392" xr:uid="{00000000-0005-0000-0000-000028480000}"/>
    <cellStyle name="Percentuale 61 3 4" xfId="17393" xr:uid="{00000000-0005-0000-0000-000029480000}"/>
    <cellStyle name="Percentuale 61 3 5" xfId="19101" xr:uid="{00000000-0005-0000-0000-00002A480000}"/>
    <cellStyle name="Percentuale 61 4" xfId="17394" xr:uid="{00000000-0005-0000-0000-00002B480000}"/>
    <cellStyle name="Percentuale 61 4 2" xfId="17395" xr:uid="{00000000-0005-0000-0000-00002C480000}"/>
    <cellStyle name="Percentuale 61 4 2 2" xfId="17396" xr:uid="{00000000-0005-0000-0000-00002D480000}"/>
    <cellStyle name="Percentuale 61 4 3" xfId="17397" xr:uid="{00000000-0005-0000-0000-00002E480000}"/>
    <cellStyle name="Percentuale 61 4 4" xfId="17398" xr:uid="{00000000-0005-0000-0000-00002F480000}"/>
    <cellStyle name="Percentuale 61 4 5" xfId="19103" xr:uid="{00000000-0005-0000-0000-000030480000}"/>
    <cellStyle name="Percentuale 61 5" xfId="17399" xr:uid="{00000000-0005-0000-0000-000031480000}"/>
    <cellStyle name="Percentuale 61 5 2" xfId="19104" xr:uid="{00000000-0005-0000-0000-000032480000}"/>
    <cellStyle name="Percentuale 61 6" xfId="17400" xr:uid="{00000000-0005-0000-0000-000033480000}"/>
    <cellStyle name="Percentuale 61 7" xfId="19099" xr:uid="{00000000-0005-0000-0000-000034480000}"/>
    <cellStyle name="Percentuale 62" xfId="17401" xr:uid="{00000000-0005-0000-0000-000035480000}"/>
    <cellStyle name="Percentuale 62 2" xfId="17402" xr:uid="{00000000-0005-0000-0000-000036480000}"/>
    <cellStyle name="Percentuale 62 3" xfId="19105" xr:uid="{00000000-0005-0000-0000-000037480000}"/>
    <cellStyle name="Percentuale 63" xfId="17403" xr:uid="{00000000-0005-0000-0000-000038480000}"/>
    <cellStyle name="Percentuale 63 2" xfId="17404" xr:uid="{00000000-0005-0000-0000-000039480000}"/>
    <cellStyle name="Percentuale 63 3" xfId="19106" xr:uid="{00000000-0005-0000-0000-00003A480000}"/>
    <cellStyle name="Percentuale 64" xfId="17405" xr:uid="{00000000-0005-0000-0000-00003B480000}"/>
    <cellStyle name="Percentuale 64 2" xfId="17406" xr:uid="{00000000-0005-0000-0000-00003C480000}"/>
    <cellStyle name="Percentuale 64 3" xfId="19107" xr:uid="{00000000-0005-0000-0000-00003D480000}"/>
    <cellStyle name="Percentuale 65" xfId="17407" xr:uid="{00000000-0005-0000-0000-00003E480000}"/>
    <cellStyle name="Percentuale 65 2" xfId="17408" xr:uid="{00000000-0005-0000-0000-00003F480000}"/>
    <cellStyle name="Percentuale 65 3" xfId="19108" xr:uid="{00000000-0005-0000-0000-000040480000}"/>
    <cellStyle name="Percentuale 66" xfId="17409" xr:uid="{00000000-0005-0000-0000-000041480000}"/>
    <cellStyle name="Percentuale 66 2" xfId="17410" xr:uid="{00000000-0005-0000-0000-000042480000}"/>
    <cellStyle name="Percentuale 66 3" xfId="19109" xr:uid="{00000000-0005-0000-0000-000043480000}"/>
    <cellStyle name="Percentuale 67" xfId="17411" xr:uid="{00000000-0005-0000-0000-000044480000}"/>
    <cellStyle name="Percentuale 67 2" xfId="17412" xr:uid="{00000000-0005-0000-0000-000045480000}"/>
    <cellStyle name="Percentuale 67 3" xfId="19110" xr:uid="{00000000-0005-0000-0000-000046480000}"/>
    <cellStyle name="Percentuale 68" xfId="17413" xr:uid="{00000000-0005-0000-0000-000047480000}"/>
    <cellStyle name="Percentuale 68 2" xfId="17414" xr:uid="{00000000-0005-0000-0000-000048480000}"/>
    <cellStyle name="Percentuale 68 2 2" xfId="17415" xr:uid="{00000000-0005-0000-0000-000049480000}"/>
    <cellStyle name="Percentuale 68 2 3" xfId="19112" xr:uid="{00000000-0005-0000-0000-00004A480000}"/>
    <cellStyle name="Percentuale 68 3" xfId="17416" xr:uid="{00000000-0005-0000-0000-00004B480000}"/>
    <cellStyle name="Percentuale 68 3 2" xfId="17417" xr:uid="{00000000-0005-0000-0000-00004C480000}"/>
    <cellStyle name="Percentuale 68 3 2 2" xfId="19114" xr:uid="{00000000-0005-0000-0000-00004D480000}"/>
    <cellStyle name="Percentuale 68 3 3" xfId="17418" xr:uid="{00000000-0005-0000-0000-00004E480000}"/>
    <cellStyle name="Percentuale 68 3 3 2" xfId="17419" xr:uid="{00000000-0005-0000-0000-00004F480000}"/>
    <cellStyle name="Percentuale 68 3 4" xfId="17420" xr:uid="{00000000-0005-0000-0000-000050480000}"/>
    <cellStyle name="Percentuale 68 3 5" xfId="19113" xr:uid="{00000000-0005-0000-0000-000051480000}"/>
    <cellStyle name="Percentuale 68 4" xfId="17421" xr:uid="{00000000-0005-0000-0000-000052480000}"/>
    <cellStyle name="Percentuale 68 4 2" xfId="17422" xr:uid="{00000000-0005-0000-0000-000053480000}"/>
    <cellStyle name="Percentuale 68 4 2 2" xfId="17423" xr:uid="{00000000-0005-0000-0000-000054480000}"/>
    <cellStyle name="Percentuale 68 4 3" xfId="17424" xr:uid="{00000000-0005-0000-0000-000055480000}"/>
    <cellStyle name="Percentuale 68 4 4" xfId="17425" xr:uid="{00000000-0005-0000-0000-000056480000}"/>
    <cellStyle name="Percentuale 68 4 5" xfId="19115" xr:uid="{00000000-0005-0000-0000-000057480000}"/>
    <cellStyle name="Percentuale 68 5" xfId="17426" xr:uid="{00000000-0005-0000-0000-000058480000}"/>
    <cellStyle name="Percentuale 68 5 2" xfId="19116" xr:uid="{00000000-0005-0000-0000-000059480000}"/>
    <cellStyle name="Percentuale 68 6" xfId="17427" xr:uid="{00000000-0005-0000-0000-00005A480000}"/>
    <cellStyle name="Percentuale 68 7" xfId="19111" xr:uid="{00000000-0005-0000-0000-00005B480000}"/>
    <cellStyle name="Percentuale 69" xfId="17428" xr:uid="{00000000-0005-0000-0000-00005C480000}"/>
    <cellStyle name="Percentuale 69 2" xfId="17429" xr:uid="{00000000-0005-0000-0000-00005D480000}"/>
    <cellStyle name="Percentuale 69 2 2" xfId="17430" xr:uid="{00000000-0005-0000-0000-00005E480000}"/>
    <cellStyle name="Percentuale 69 2 3" xfId="19118" xr:uid="{00000000-0005-0000-0000-00005F480000}"/>
    <cellStyle name="Percentuale 69 3" xfId="17431" xr:uid="{00000000-0005-0000-0000-000060480000}"/>
    <cellStyle name="Percentuale 69 3 2" xfId="17432" xr:uid="{00000000-0005-0000-0000-000061480000}"/>
    <cellStyle name="Percentuale 69 3 2 2" xfId="19120" xr:uid="{00000000-0005-0000-0000-000062480000}"/>
    <cellStyle name="Percentuale 69 3 3" xfId="17433" xr:uid="{00000000-0005-0000-0000-000063480000}"/>
    <cellStyle name="Percentuale 69 3 3 2" xfId="17434" xr:uid="{00000000-0005-0000-0000-000064480000}"/>
    <cellStyle name="Percentuale 69 3 4" xfId="17435" xr:uid="{00000000-0005-0000-0000-000065480000}"/>
    <cellStyle name="Percentuale 69 3 5" xfId="19119" xr:uid="{00000000-0005-0000-0000-000066480000}"/>
    <cellStyle name="Percentuale 69 4" xfId="17436" xr:uid="{00000000-0005-0000-0000-000067480000}"/>
    <cellStyle name="Percentuale 69 4 2" xfId="17437" xr:uid="{00000000-0005-0000-0000-000068480000}"/>
    <cellStyle name="Percentuale 69 4 2 2" xfId="17438" xr:uid="{00000000-0005-0000-0000-000069480000}"/>
    <cellStyle name="Percentuale 69 4 3" xfId="17439" xr:uid="{00000000-0005-0000-0000-00006A480000}"/>
    <cellStyle name="Percentuale 69 4 4" xfId="17440" xr:uid="{00000000-0005-0000-0000-00006B480000}"/>
    <cellStyle name="Percentuale 69 4 5" xfId="19121" xr:uid="{00000000-0005-0000-0000-00006C480000}"/>
    <cellStyle name="Percentuale 69 5" xfId="17441" xr:uid="{00000000-0005-0000-0000-00006D480000}"/>
    <cellStyle name="Percentuale 69 5 2" xfId="19122" xr:uid="{00000000-0005-0000-0000-00006E480000}"/>
    <cellStyle name="Percentuale 69 6" xfId="17442" xr:uid="{00000000-0005-0000-0000-00006F480000}"/>
    <cellStyle name="Percentuale 69 7" xfId="19117" xr:uid="{00000000-0005-0000-0000-000070480000}"/>
    <cellStyle name="Percentuale 7" xfId="17443" xr:uid="{00000000-0005-0000-0000-000071480000}"/>
    <cellStyle name="Percentuale 7 2" xfId="17444" xr:uid="{00000000-0005-0000-0000-000072480000}"/>
    <cellStyle name="Percentuale 7 2 2" xfId="17445" xr:uid="{00000000-0005-0000-0000-000073480000}"/>
    <cellStyle name="Percentuale 7 2 3" xfId="19124" xr:uid="{00000000-0005-0000-0000-000074480000}"/>
    <cellStyle name="Percentuale 7 3" xfId="17446" xr:uid="{00000000-0005-0000-0000-000075480000}"/>
    <cellStyle name="Percentuale 7 3 2" xfId="17447" xr:uid="{00000000-0005-0000-0000-000076480000}"/>
    <cellStyle name="Percentuale 7 3 2 2" xfId="19126" xr:uid="{00000000-0005-0000-0000-000077480000}"/>
    <cellStyle name="Percentuale 7 3 3" xfId="17448" xr:uid="{00000000-0005-0000-0000-000078480000}"/>
    <cellStyle name="Percentuale 7 3 3 2" xfId="17449" xr:uid="{00000000-0005-0000-0000-000079480000}"/>
    <cellStyle name="Percentuale 7 3 4" xfId="17450" xr:uid="{00000000-0005-0000-0000-00007A480000}"/>
    <cellStyle name="Percentuale 7 3 5" xfId="19125" xr:uid="{00000000-0005-0000-0000-00007B480000}"/>
    <cellStyle name="Percentuale 7 4" xfId="17451" xr:uid="{00000000-0005-0000-0000-00007C480000}"/>
    <cellStyle name="Percentuale 7 4 2" xfId="17452" xr:uid="{00000000-0005-0000-0000-00007D480000}"/>
    <cellStyle name="Percentuale 7 4 2 2" xfId="17453" xr:uid="{00000000-0005-0000-0000-00007E480000}"/>
    <cellStyle name="Percentuale 7 4 3" xfId="17454" xr:uid="{00000000-0005-0000-0000-00007F480000}"/>
    <cellStyle name="Percentuale 7 4 4" xfId="17455" xr:uid="{00000000-0005-0000-0000-000080480000}"/>
    <cellStyle name="Percentuale 7 4 5" xfId="19127" xr:uid="{00000000-0005-0000-0000-000081480000}"/>
    <cellStyle name="Percentuale 7 5" xfId="17456" xr:uid="{00000000-0005-0000-0000-000082480000}"/>
    <cellStyle name="Percentuale 7 5 2" xfId="19128" xr:uid="{00000000-0005-0000-0000-000083480000}"/>
    <cellStyle name="Percentuale 7 6" xfId="17457" xr:uid="{00000000-0005-0000-0000-000084480000}"/>
    <cellStyle name="Percentuale 7 7" xfId="19123" xr:uid="{00000000-0005-0000-0000-000085480000}"/>
    <cellStyle name="Percentuale 8" xfId="17458" xr:uid="{00000000-0005-0000-0000-000086480000}"/>
    <cellStyle name="Percentuale 8 2" xfId="17459" xr:uid="{00000000-0005-0000-0000-000087480000}"/>
    <cellStyle name="Percentuale 8 2 2" xfId="17460" xr:uid="{00000000-0005-0000-0000-000088480000}"/>
    <cellStyle name="Percentuale 8 2 3" xfId="19130" xr:uid="{00000000-0005-0000-0000-000089480000}"/>
    <cellStyle name="Percentuale 8 3" xfId="17461" xr:uid="{00000000-0005-0000-0000-00008A480000}"/>
    <cellStyle name="Percentuale 8 3 2" xfId="17462" xr:uid="{00000000-0005-0000-0000-00008B480000}"/>
    <cellStyle name="Percentuale 8 3 2 2" xfId="19132" xr:uid="{00000000-0005-0000-0000-00008C480000}"/>
    <cellStyle name="Percentuale 8 3 3" xfId="17463" xr:uid="{00000000-0005-0000-0000-00008D480000}"/>
    <cellStyle name="Percentuale 8 3 3 2" xfId="17464" xr:uid="{00000000-0005-0000-0000-00008E480000}"/>
    <cellStyle name="Percentuale 8 3 4" xfId="17465" xr:uid="{00000000-0005-0000-0000-00008F480000}"/>
    <cellStyle name="Percentuale 8 3 5" xfId="19131" xr:uid="{00000000-0005-0000-0000-000090480000}"/>
    <cellStyle name="Percentuale 8 4" xfId="17466" xr:uid="{00000000-0005-0000-0000-000091480000}"/>
    <cellStyle name="Percentuale 8 4 2" xfId="17467" xr:uid="{00000000-0005-0000-0000-000092480000}"/>
    <cellStyle name="Percentuale 8 4 2 2" xfId="17468" xr:uid="{00000000-0005-0000-0000-000093480000}"/>
    <cellStyle name="Percentuale 8 4 3" xfId="17469" xr:uid="{00000000-0005-0000-0000-000094480000}"/>
    <cellStyle name="Percentuale 8 4 4" xfId="17470" xr:uid="{00000000-0005-0000-0000-000095480000}"/>
    <cellStyle name="Percentuale 8 4 5" xfId="19133" xr:uid="{00000000-0005-0000-0000-000096480000}"/>
    <cellStyle name="Percentuale 8 5" xfId="17471" xr:uid="{00000000-0005-0000-0000-000097480000}"/>
    <cellStyle name="Percentuale 8 5 2" xfId="19134" xr:uid="{00000000-0005-0000-0000-000098480000}"/>
    <cellStyle name="Percentuale 8 6" xfId="17472" xr:uid="{00000000-0005-0000-0000-000099480000}"/>
    <cellStyle name="Percentuale 8 7" xfId="19129" xr:uid="{00000000-0005-0000-0000-00009A480000}"/>
    <cellStyle name="Percentuale 9" xfId="17473" xr:uid="{00000000-0005-0000-0000-00009B480000}"/>
    <cellStyle name="Percentuale 9 2" xfId="17474" xr:uid="{00000000-0005-0000-0000-00009C480000}"/>
    <cellStyle name="Percentuale 9 2 2" xfId="17475" xr:uid="{00000000-0005-0000-0000-00009D480000}"/>
    <cellStyle name="Percentuale 9 2 3" xfId="19136" xr:uid="{00000000-0005-0000-0000-00009E480000}"/>
    <cellStyle name="Percentuale 9 3" xfId="17476" xr:uid="{00000000-0005-0000-0000-00009F480000}"/>
    <cellStyle name="Percentuale 9 3 2" xfId="17477" xr:uid="{00000000-0005-0000-0000-0000A0480000}"/>
    <cellStyle name="Percentuale 9 3 2 2" xfId="19138" xr:uid="{00000000-0005-0000-0000-0000A1480000}"/>
    <cellStyle name="Percentuale 9 3 3" xfId="17478" xr:uid="{00000000-0005-0000-0000-0000A2480000}"/>
    <cellStyle name="Percentuale 9 3 3 2" xfId="17479" xr:uid="{00000000-0005-0000-0000-0000A3480000}"/>
    <cellStyle name="Percentuale 9 3 4" xfId="17480" xr:uid="{00000000-0005-0000-0000-0000A4480000}"/>
    <cellStyle name="Percentuale 9 3 5" xfId="19137" xr:uid="{00000000-0005-0000-0000-0000A5480000}"/>
    <cellStyle name="Percentuale 9 4" xfId="17481" xr:uid="{00000000-0005-0000-0000-0000A6480000}"/>
    <cellStyle name="Percentuale 9 4 2" xfId="17482" xr:uid="{00000000-0005-0000-0000-0000A7480000}"/>
    <cellStyle name="Percentuale 9 4 2 2" xfId="17483" xr:uid="{00000000-0005-0000-0000-0000A8480000}"/>
    <cellStyle name="Percentuale 9 4 3" xfId="17484" xr:uid="{00000000-0005-0000-0000-0000A9480000}"/>
    <cellStyle name="Percentuale 9 4 4" xfId="17485" xr:uid="{00000000-0005-0000-0000-0000AA480000}"/>
    <cellStyle name="Percentuale 9 4 5" xfId="19139" xr:uid="{00000000-0005-0000-0000-0000AB480000}"/>
    <cellStyle name="Percentuale 9 5" xfId="17486" xr:uid="{00000000-0005-0000-0000-0000AC480000}"/>
    <cellStyle name="Percentuale 9 5 2" xfId="19140" xr:uid="{00000000-0005-0000-0000-0000AD480000}"/>
    <cellStyle name="Percentuale 9 6" xfId="17487" xr:uid="{00000000-0005-0000-0000-0000AE480000}"/>
    <cellStyle name="Percentuale 9 7" xfId="19135" xr:uid="{00000000-0005-0000-0000-0000AF480000}"/>
    <cellStyle name="Preliminary data" xfId="17488" xr:uid="{00000000-0005-0000-0000-0000B0480000}"/>
    <cellStyle name="Procent 10" xfId="17489" xr:uid="{00000000-0005-0000-0000-0000B1480000}"/>
    <cellStyle name="Procent 10 2" xfId="17490" xr:uid="{00000000-0005-0000-0000-0000B2480000}"/>
    <cellStyle name="Procent 10 2 2" xfId="17491" xr:uid="{00000000-0005-0000-0000-0000B3480000}"/>
    <cellStyle name="Procent 10 2 2 2" xfId="17492" xr:uid="{00000000-0005-0000-0000-0000B4480000}"/>
    <cellStyle name="Procent 10 2 3" xfId="17493" xr:uid="{00000000-0005-0000-0000-0000B5480000}"/>
    <cellStyle name="Procent 10 3" xfId="17494" xr:uid="{00000000-0005-0000-0000-0000B6480000}"/>
    <cellStyle name="Procent 10 3 2" xfId="17495" xr:uid="{00000000-0005-0000-0000-0000B7480000}"/>
    <cellStyle name="Procent 10 3 2 2" xfId="17496" xr:uid="{00000000-0005-0000-0000-0000B8480000}"/>
    <cellStyle name="Procent 10 3 3" xfId="17497" xr:uid="{00000000-0005-0000-0000-0000B9480000}"/>
    <cellStyle name="Procent 10 4" xfId="17498" xr:uid="{00000000-0005-0000-0000-0000BA480000}"/>
    <cellStyle name="Procent 10 4 2" xfId="17499" xr:uid="{00000000-0005-0000-0000-0000BB480000}"/>
    <cellStyle name="Procent 10 4 2 2" xfId="17500" xr:uid="{00000000-0005-0000-0000-0000BC480000}"/>
    <cellStyle name="Procent 10 4 3" xfId="17501" xr:uid="{00000000-0005-0000-0000-0000BD480000}"/>
    <cellStyle name="Procent 10 5" xfId="17502" xr:uid="{00000000-0005-0000-0000-0000BE480000}"/>
    <cellStyle name="Procent 10 5 2" xfId="17503" xr:uid="{00000000-0005-0000-0000-0000BF480000}"/>
    <cellStyle name="Procent 10 6" xfId="17504" xr:uid="{00000000-0005-0000-0000-0000C0480000}"/>
    <cellStyle name="Procent 11" xfId="17505" xr:uid="{00000000-0005-0000-0000-0000C1480000}"/>
    <cellStyle name="Procent 11 2" xfId="17506" xr:uid="{00000000-0005-0000-0000-0000C2480000}"/>
    <cellStyle name="Procent 11 2 2" xfId="17507" xr:uid="{00000000-0005-0000-0000-0000C3480000}"/>
    <cellStyle name="Procent 11 3" xfId="17508" xr:uid="{00000000-0005-0000-0000-0000C4480000}"/>
    <cellStyle name="Procent 12" xfId="17509" xr:uid="{00000000-0005-0000-0000-0000C5480000}"/>
    <cellStyle name="Procent 12 2" xfId="17510" xr:uid="{00000000-0005-0000-0000-0000C6480000}"/>
    <cellStyle name="Procent 12 2 2" xfId="17511" xr:uid="{00000000-0005-0000-0000-0000C7480000}"/>
    <cellStyle name="Procent 12 3" xfId="17512" xr:uid="{00000000-0005-0000-0000-0000C8480000}"/>
    <cellStyle name="Procent 13" xfId="17513" xr:uid="{00000000-0005-0000-0000-0000C9480000}"/>
    <cellStyle name="Procent 2" xfId="17514" xr:uid="{00000000-0005-0000-0000-0000CA480000}"/>
    <cellStyle name="Procent 2 10" xfId="17515" xr:uid="{00000000-0005-0000-0000-0000CB480000}"/>
    <cellStyle name="Procent 2 10 2" xfId="17516" xr:uid="{00000000-0005-0000-0000-0000CC480000}"/>
    <cellStyle name="Procent 2 10 2 2" xfId="17517" xr:uid="{00000000-0005-0000-0000-0000CD480000}"/>
    <cellStyle name="Procent 2 10 2 2 2" xfId="17518" xr:uid="{00000000-0005-0000-0000-0000CE480000}"/>
    <cellStyle name="Procent 2 10 2 3" xfId="17519" xr:uid="{00000000-0005-0000-0000-0000CF480000}"/>
    <cellStyle name="Procent 2 10 3" xfId="17520" xr:uid="{00000000-0005-0000-0000-0000D0480000}"/>
    <cellStyle name="Procent 2 10 3 2" xfId="17521" xr:uid="{00000000-0005-0000-0000-0000D1480000}"/>
    <cellStyle name="Procent 2 10 4" xfId="17522" xr:uid="{00000000-0005-0000-0000-0000D2480000}"/>
    <cellStyle name="Procent 2 11" xfId="17523" xr:uid="{00000000-0005-0000-0000-0000D3480000}"/>
    <cellStyle name="Procent 2 11 2" xfId="17524" xr:uid="{00000000-0005-0000-0000-0000D4480000}"/>
    <cellStyle name="Procent 2 11 2 2" xfId="17525" xr:uid="{00000000-0005-0000-0000-0000D5480000}"/>
    <cellStyle name="Procent 2 11 3" xfId="17526" xr:uid="{00000000-0005-0000-0000-0000D6480000}"/>
    <cellStyle name="Procent 2 12" xfId="17527" xr:uid="{00000000-0005-0000-0000-0000D7480000}"/>
    <cellStyle name="Procent 2 12 2" xfId="17528" xr:uid="{00000000-0005-0000-0000-0000D8480000}"/>
    <cellStyle name="Procent 2 12 2 2" xfId="17529" xr:uid="{00000000-0005-0000-0000-0000D9480000}"/>
    <cellStyle name="Procent 2 12 3" xfId="17530" xr:uid="{00000000-0005-0000-0000-0000DA480000}"/>
    <cellStyle name="Procent 2 13" xfId="17531" xr:uid="{00000000-0005-0000-0000-0000DB480000}"/>
    <cellStyle name="Procent 2 13 2" xfId="17532" xr:uid="{00000000-0005-0000-0000-0000DC480000}"/>
    <cellStyle name="Procent 2 13 2 2" xfId="17533" xr:uid="{00000000-0005-0000-0000-0000DD480000}"/>
    <cellStyle name="Procent 2 13 3" xfId="17534" xr:uid="{00000000-0005-0000-0000-0000DE480000}"/>
    <cellStyle name="Procent 2 14" xfId="17535" xr:uid="{00000000-0005-0000-0000-0000DF480000}"/>
    <cellStyle name="Procent 2 14 2" xfId="17536" xr:uid="{00000000-0005-0000-0000-0000E0480000}"/>
    <cellStyle name="Procent 2 14 2 2" xfId="17537" xr:uid="{00000000-0005-0000-0000-0000E1480000}"/>
    <cellStyle name="Procent 2 14 3" xfId="17538" xr:uid="{00000000-0005-0000-0000-0000E2480000}"/>
    <cellStyle name="Procent 2 15" xfId="17539" xr:uid="{00000000-0005-0000-0000-0000E3480000}"/>
    <cellStyle name="Procent 2 15 2" xfId="17540" xr:uid="{00000000-0005-0000-0000-0000E4480000}"/>
    <cellStyle name="Procent 2 16" xfId="17541" xr:uid="{00000000-0005-0000-0000-0000E5480000}"/>
    <cellStyle name="Procent 2 16 2" xfId="17542" xr:uid="{00000000-0005-0000-0000-0000E6480000}"/>
    <cellStyle name="Procent 2 17" xfId="17543" xr:uid="{00000000-0005-0000-0000-0000E7480000}"/>
    <cellStyle name="Procent 2 2" xfId="17544" xr:uid="{00000000-0005-0000-0000-0000E8480000}"/>
    <cellStyle name="Procent 2 2 10" xfId="17545" xr:uid="{00000000-0005-0000-0000-0000E9480000}"/>
    <cellStyle name="Procent 2 2 11" xfId="17546" xr:uid="{00000000-0005-0000-0000-0000EA480000}"/>
    <cellStyle name="Procent 2 2 12" xfId="17547" xr:uid="{00000000-0005-0000-0000-0000EB480000}"/>
    <cellStyle name="Procent 2 2 13" xfId="17548" xr:uid="{00000000-0005-0000-0000-0000EC480000}"/>
    <cellStyle name="Procent 2 2 2" xfId="17549" xr:uid="{00000000-0005-0000-0000-0000ED480000}"/>
    <cellStyle name="Procent 2 2 2 2" xfId="17550" xr:uid="{00000000-0005-0000-0000-0000EE480000}"/>
    <cellStyle name="Procent 2 2 2 2 2" xfId="17551" xr:uid="{00000000-0005-0000-0000-0000EF480000}"/>
    <cellStyle name="Procent 2 2 2 2 2 2" xfId="17552" xr:uid="{00000000-0005-0000-0000-0000F0480000}"/>
    <cellStyle name="Procent 2 2 2 2 3" xfId="17553" xr:uid="{00000000-0005-0000-0000-0000F1480000}"/>
    <cellStyle name="Procent 2 2 2 3" xfId="17554" xr:uid="{00000000-0005-0000-0000-0000F2480000}"/>
    <cellStyle name="Procent 2 2 2 3 2" xfId="17555" xr:uid="{00000000-0005-0000-0000-0000F3480000}"/>
    <cellStyle name="Procent 2 2 2 3 2 2" xfId="17556" xr:uid="{00000000-0005-0000-0000-0000F4480000}"/>
    <cellStyle name="Procent 2 2 2 3 3" xfId="17557" xr:uid="{00000000-0005-0000-0000-0000F5480000}"/>
    <cellStyle name="Procent 2 2 2 4" xfId="17558" xr:uid="{00000000-0005-0000-0000-0000F6480000}"/>
    <cellStyle name="Procent 2 2 2 4 2" xfId="17559" xr:uid="{00000000-0005-0000-0000-0000F7480000}"/>
    <cellStyle name="Procent 2 2 2 4 2 2" xfId="17560" xr:uid="{00000000-0005-0000-0000-0000F8480000}"/>
    <cellStyle name="Procent 2 2 2 4 3" xfId="17561" xr:uid="{00000000-0005-0000-0000-0000F9480000}"/>
    <cellStyle name="Procent 2 2 2 5" xfId="17562" xr:uid="{00000000-0005-0000-0000-0000FA480000}"/>
    <cellStyle name="Procent 2 2 2 5 2" xfId="17563" xr:uid="{00000000-0005-0000-0000-0000FB480000}"/>
    <cellStyle name="Procent 2 2 2 5 2 2" xfId="17564" xr:uid="{00000000-0005-0000-0000-0000FC480000}"/>
    <cellStyle name="Procent 2 2 2 5 3" xfId="17565" xr:uid="{00000000-0005-0000-0000-0000FD480000}"/>
    <cellStyle name="Procent 2 2 2 6" xfId="17566" xr:uid="{00000000-0005-0000-0000-0000FE480000}"/>
    <cellStyle name="Procent 2 2 2 6 2" xfId="17567" xr:uid="{00000000-0005-0000-0000-0000FF480000}"/>
    <cellStyle name="Procent 2 2 2 7" xfId="17568" xr:uid="{00000000-0005-0000-0000-000000490000}"/>
    <cellStyle name="Procent 2 2 3" xfId="17569" xr:uid="{00000000-0005-0000-0000-000001490000}"/>
    <cellStyle name="Procent 2 2 3 2" xfId="17570" xr:uid="{00000000-0005-0000-0000-000002490000}"/>
    <cellStyle name="Procent 2 2 3 2 2" xfId="17571" xr:uid="{00000000-0005-0000-0000-000003490000}"/>
    <cellStyle name="Procent 2 2 3 2 2 2" xfId="17572" xr:uid="{00000000-0005-0000-0000-000004490000}"/>
    <cellStyle name="Procent 2 2 3 2 3" xfId="17573" xr:uid="{00000000-0005-0000-0000-000005490000}"/>
    <cellStyle name="Procent 2 2 3 3" xfId="17574" xr:uid="{00000000-0005-0000-0000-000006490000}"/>
    <cellStyle name="Procent 2 2 3 3 2" xfId="17575" xr:uid="{00000000-0005-0000-0000-000007490000}"/>
    <cellStyle name="Procent 2 2 3 4" xfId="17576" xr:uid="{00000000-0005-0000-0000-000008490000}"/>
    <cellStyle name="Procent 2 2 4" xfId="17577" xr:uid="{00000000-0005-0000-0000-000009490000}"/>
    <cellStyle name="Procent 2 2 4 2" xfId="17578" xr:uid="{00000000-0005-0000-0000-00000A490000}"/>
    <cellStyle name="Procent 2 2 4 2 2" xfId="17579" xr:uid="{00000000-0005-0000-0000-00000B490000}"/>
    <cellStyle name="Procent 2 2 4 3" xfId="17580" xr:uid="{00000000-0005-0000-0000-00000C490000}"/>
    <cellStyle name="Procent 2 2 5" xfId="17581" xr:uid="{00000000-0005-0000-0000-00000D490000}"/>
    <cellStyle name="Procent 2 2 5 2" xfId="17582" xr:uid="{00000000-0005-0000-0000-00000E490000}"/>
    <cellStyle name="Procent 2 2 5 2 2" xfId="17583" xr:uid="{00000000-0005-0000-0000-00000F490000}"/>
    <cellStyle name="Procent 2 2 5 3" xfId="17584" xr:uid="{00000000-0005-0000-0000-000010490000}"/>
    <cellStyle name="Procent 2 2 6" xfId="17585" xr:uid="{00000000-0005-0000-0000-000011490000}"/>
    <cellStyle name="Procent 2 2 6 2" xfId="17586" xr:uid="{00000000-0005-0000-0000-000012490000}"/>
    <cellStyle name="Procent 2 2 6 2 2" xfId="17587" xr:uid="{00000000-0005-0000-0000-000013490000}"/>
    <cellStyle name="Procent 2 2 6 3" xfId="17588" xr:uid="{00000000-0005-0000-0000-000014490000}"/>
    <cellStyle name="Procent 2 2 7" xfId="17589" xr:uid="{00000000-0005-0000-0000-000015490000}"/>
    <cellStyle name="Procent 2 2 7 2" xfId="17590" xr:uid="{00000000-0005-0000-0000-000016490000}"/>
    <cellStyle name="Procent 2 2 7 2 2" xfId="17591" xr:uid="{00000000-0005-0000-0000-000017490000}"/>
    <cellStyle name="Procent 2 2 7 3" xfId="17592" xr:uid="{00000000-0005-0000-0000-000018490000}"/>
    <cellStyle name="Procent 2 2 8" xfId="17593" xr:uid="{00000000-0005-0000-0000-000019490000}"/>
    <cellStyle name="Procent 2 2 8 2" xfId="17594" xr:uid="{00000000-0005-0000-0000-00001A490000}"/>
    <cellStyle name="Procent 2 2 9" xfId="17595" xr:uid="{00000000-0005-0000-0000-00001B490000}"/>
    <cellStyle name="Procent 2 2 9 2" xfId="17596" xr:uid="{00000000-0005-0000-0000-00001C490000}"/>
    <cellStyle name="Procent 2 3" xfId="17597" xr:uid="{00000000-0005-0000-0000-00001D490000}"/>
    <cellStyle name="Procent 2 3 10" xfId="17598" xr:uid="{00000000-0005-0000-0000-00001E490000}"/>
    <cellStyle name="Procent 2 3 2" xfId="17599" xr:uid="{00000000-0005-0000-0000-00001F490000}"/>
    <cellStyle name="Procent 2 3 2 2" xfId="17600" xr:uid="{00000000-0005-0000-0000-000020490000}"/>
    <cellStyle name="Procent 2 3 2 2 2" xfId="17601" xr:uid="{00000000-0005-0000-0000-000021490000}"/>
    <cellStyle name="Procent 2 3 2 2 2 2" xfId="17602" xr:uid="{00000000-0005-0000-0000-000022490000}"/>
    <cellStyle name="Procent 2 3 2 2 3" xfId="17603" xr:uid="{00000000-0005-0000-0000-000023490000}"/>
    <cellStyle name="Procent 2 3 2 3" xfId="17604" xr:uid="{00000000-0005-0000-0000-000024490000}"/>
    <cellStyle name="Procent 2 3 2 3 2" xfId="17605" xr:uid="{00000000-0005-0000-0000-000025490000}"/>
    <cellStyle name="Procent 2 3 2 3 2 2" xfId="17606" xr:uid="{00000000-0005-0000-0000-000026490000}"/>
    <cellStyle name="Procent 2 3 2 3 3" xfId="17607" xr:uid="{00000000-0005-0000-0000-000027490000}"/>
    <cellStyle name="Procent 2 3 2 4" xfId="17608" xr:uid="{00000000-0005-0000-0000-000028490000}"/>
    <cellStyle name="Procent 2 3 2 4 2" xfId="17609" xr:uid="{00000000-0005-0000-0000-000029490000}"/>
    <cellStyle name="Procent 2 3 2 5" xfId="17610" xr:uid="{00000000-0005-0000-0000-00002A490000}"/>
    <cellStyle name="Procent 2 3 3" xfId="17611" xr:uid="{00000000-0005-0000-0000-00002B490000}"/>
    <cellStyle name="Procent 2 3 3 2" xfId="17612" xr:uid="{00000000-0005-0000-0000-00002C490000}"/>
    <cellStyle name="Procent 2 3 3 2 2" xfId="17613" xr:uid="{00000000-0005-0000-0000-00002D490000}"/>
    <cellStyle name="Procent 2 3 3 3" xfId="17614" xr:uid="{00000000-0005-0000-0000-00002E490000}"/>
    <cellStyle name="Procent 2 3 4" xfId="17615" xr:uid="{00000000-0005-0000-0000-00002F490000}"/>
    <cellStyle name="Procent 2 3 4 2" xfId="17616" xr:uid="{00000000-0005-0000-0000-000030490000}"/>
    <cellStyle name="Procent 2 3 4 2 2" xfId="17617" xr:uid="{00000000-0005-0000-0000-000031490000}"/>
    <cellStyle name="Procent 2 3 4 3" xfId="17618" xr:uid="{00000000-0005-0000-0000-000032490000}"/>
    <cellStyle name="Procent 2 3 5" xfId="17619" xr:uid="{00000000-0005-0000-0000-000033490000}"/>
    <cellStyle name="Procent 2 3 5 2" xfId="17620" xr:uid="{00000000-0005-0000-0000-000034490000}"/>
    <cellStyle name="Procent 2 3 5 2 2" xfId="17621" xr:uid="{00000000-0005-0000-0000-000035490000}"/>
    <cellStyle name="Procent 2 3 5 3" xfId="17622" xr:uid="{00000000-0005-0000-0000-000036490000}"/>
    <cellStyle name="Procent 2 3 6" xfId="17623" xr:uid="{00000000-0005-0000-0000-000037490000}"/>
    <cellStyle name="Procent 2 3 6 2" xfId="17624" xr:uid="{00000000-0005-0000-0000-000038490000}"/>
    <cellStyle name="Procent 2 3 6 2 2" xfId="17625" xr:uid="{00000000-0005-0000-0000-000039490000}"/>
    <cellStyle name="Procent 2 3 6 3" xfId="17626" xr:uid="{00000000-0005-0000-0000-00003A490000}"/>
    <cellStyle name="Procent 2 3 7" xfId="17627" xr:uid="{00000000-0005-0000-0000-00003B490000}"/>
    <cellStyle name="Procent 2 3 7 2" xfId="17628" xr:uid="{00000000-0005-0000-0000-00003C490000}"/>
    <cellStyle name="Procent 2 3 7 2 2" xfId="17629" xr:uid="{00000000-0005-0000-0000-00003D490000}"/>
    <cellStyle name="Procent 2 3 7 3" xfId="17630" xr:uid="{00000000-0005-0000-0000-00003E490000}"/>
    <cellStyle name="Procent 2 3 8" xfId="17631" xr:uid="{00000000-0005-0000-0000-00003F490000}"/>
    <cellStyle name="Procent 2 3 8 2" xfId="17632" xr:uid="{00000000-0005-0000-0000-000040490000}"/>
    <cellStyle name="Procent 2 3 9" xfId="17633" xr:uid="{00000000-0005-0000-0000-000041490000}"/>
    <cellStyle name="Procent 2 4" xfId="17634" xr:uid="{00000000-0005-0000-0000-000042490000}"/>
    <cellStyle name="Procent 2 4 2" xfId="17635" xr:uid="{00000000-0005-0000-0000-000043490000}"/>
    <cellStyle name="Procent 2 4 2 2" xfId="17636" xr:uid="{00000000-0005-0000-0000-000044490000}"/>
    <cellStyle name="Procent 2 4 2 2 2" xfId="17637" xr:uid="{00000000-0005-0000-0000-000045490000}"/>
    <cellStyle name="Procent 2 4 2 2 2 2" xfId="17638" xr:uid="{00000000-0005-0000-0000-000046490000}"/>
    <cellStyle name="Procent 2 4 2 2 3" xfId="17639" xr:uid="{00000000-0005-0000-0000-000047490000}"/>
    <cellStyle name="Procent 2 4 2 3" xfId="17640" xr:uid="{00000000-0005-0000-0000-000048490000}"/>
    <cellStyle name="Procent 2 4 2 3 2" xfId="17641" xr:uid="{00000000-0005-0000-0000-000049490000}"/>
    <cellStyle name="Procent 2 4 2 3 2 2" xfId="17642" xr:uid="{00000000-0005-0000-0000-00004A490000}"/>
    <cellStyle name="Procent 2 4 2 3 3" xfId="17643" xr:uid="{00000000-0005-0000-0000-00004B490000}"/>
    <cellStyle name="Procent 2 4 2 4" xfId="17644" xr:uid="{00000000-0005-0000-0000-00004C490000}"/>
    <cellStyle name="Procent 2 4 2 4 2" xfId="17645" xr:uid="{00000000-0005-0000-0000-00004D490000}"/>
    <cellStyle name="Procent 2 4 2 5" xfId="17646" xr:uid="{00000000-0005-0000-0000-00004E490000}"/>
    <cellStyle name="Procent 2 4 3" xfId="17647" xr:uid="{00000000-0005-0000-0000-00004F490000}"/>
    <cellStyle name="Procent 2 4 3 2" xfId="17648" xr:uid="{00000000-0005-0000-0000-000050490000}"/>
    <cellStyle name="Procent 2 4 3 2 2" xfId="17649" xr:uid="{00000000-0005-0000-0000-000051490000}"/>
    <cellStyle name="Procent 2 4 3 3" xfId="17650" xr:uid="{00000000-0005-0000-0000-000052490000}"/>
    <cellStyle name="Procent 2 4 4" xfId="17651" xr:uid="{00000000-0005-0000-0000-000053490000}"/>
    <cellStyle name="Procent 2 4 4 2" xfId="17652" xr:uid="{00000000-0005-0000-0000-000054490000}"/>
    <cellStyle name="Procent 2 4 4 2 2" xfId="17653" xr:uid="{00000000-0005-0000-0000-000055490000}"/>
    <cellStyle name="Procent 2 4 4 3" xfId="17654" xr:uid="{00000000-0005-0000-0000-000056490000}"/>
    <cellStyle name="Procent 2 4 5" xfId="17655" xr:uid="{00000000-0005-0000-0000-000057490000}"/>
    <cellStyle name="Procent 2 4 5 2" xfId="17656" xr:uid="{00000000-0005-0000-0000-000058490000}"/>
    <cellStyle name="Procent 2 4 5 2 2" xfId="17657" xr:uid="{00000000-0005-0000-0000-000059490000}"/>
    <cellStyle name="Procent 2 4 5 3" xfId="17658" xr:uid="{00000000-0005-0000-0000-00005A490000}"/>
    <cellStyle name="Procent 2 4 6" xfId="17659" xr:uid="{00000000-0005-0000-0000-00005B490000}"/>
    <cellStyle name="Procent 2 4 6 2" xfId="17660" xr:uid="{00000000-0005-0000-0000-00005C490000}"/>
    <cellStyle name="Procent 2 4 6 2 2" xfId="17661" xr:uid="{00000000-0005-0000-0000-00005D490000}"/>
    <cellStyle name="Procent 2 4 6 3" xfId="17662" xr:uid="{00000000-0005-0000-0000-00005E490000}"/>
    <cellStyle name="Procent 2 4 7" xfId="17663" xr:uid="{00000000-0005-0000-0000-00005F490000}"/>
    <cellStyle name="Procent 2 4 7 2" xfId="17664" xr:uid="{00000000-0005-0000-0000-000060490000}"/>
    <cellStyle name="Procent 2 4 7 2 2" xfId="17665" xr:uid="{00000000-0005-0000-0000-000061490000}"/>
    <cellStyle name="Procent 2 4 7 3" xfId="17666" xr:uid="{00000000-0005-0000-0000-000062490000}"/>
    <cellStyle name="Procent 2 4 8" xfId="17667" xr:uid="{00000000-0005-0000-0000-000063490000}"/>
    <cellStyle name="Procent 2 4 8 2" xfId="17668" xr:uid="{00000000-0005-0000-0000-000064490000}"/>
    <cellStyle name="Procent 2 4 9" xfId="17669" xr:uid="{00000000-0005-0000-0000-000065490000}"/>
    <cellStyle name="Procent 2 5" xfId="17670" xr:uid="{00000000-0005-0000-0000-000066490000}"/>
    <cellStyle name="Procent 2 5 2" xfId="17671" xr:uid="{00000000-0005-0000-0000-000067490000}"/>
    <cellStyle name="Procent 2 5 2 2" xfId="17672" xr:uid="{00000000-0005-0000-0000-000068490000}"/>
    <cellStyle name="Procent 2 5 2 2 2" xfId="17673" xr:uid="{00000000-0005-0000-0000-000069490000}"/>
    <cellStyle name="Procent 2 5 2 2 2 2" xfId="17674" xr:uid="{00000000-0005-0000-0000-00006A490000}"/>
    <cellStyle name="Procent 2 5 2 2 3" xfId="17675" xr:uid="{00000000-0005-0000-0000-00006B490000}"/>
    <cellStyle name="Procent 2 5 2 3" xfId="17676" xr:uid="{00000000-0005-0000-0000-00006C490000}"/>
    <cellStyle name="Procent 2 5 2 3 2" xfId="17677" xr:uid="{00000000-0005-0000-0000-00006D490000}"/>
    <cellStyle name="Procent 2 5 2 3 2 2" xfId="17678" xr:uid="{00000000-0005-0000-0000-00006E490000}"/>
    <cellStyle name="Procent 2 5 2 3 3" xfId="17679" xr:uid="{00000000-0005-0000-0000-00006F490000}"/>
    <cellStyle name="Procent 2 5 2 4" xfId="17680" xr:uid="{00000000-0005-0000-0000-000070490000}"/>
    <cellStyle name="Procent 2 5 2 4 2" xfId="17681" xr:uid="{00000000-0005-0000-0000-000071490000}"/>
    <cellStyle name="Procent 2 5 2 5" xfId="17682" xr:uid="{00000000-0005-0000-0000-000072490000}"/>
    <cellStyle name="Procent 2 5 3" xfId="17683" xr:uid="{00000000-0005-0000-0000-000073490000}"/>
    <cellStyle name="Procent 2 5 3 2" xfId="17684" xr:uid="{00000000-0005-0000-0000-000074490000}"/>
    <cellStyle name="Procent 2 5 3 2 2" xfId="17685" xr:uid="{00000000-0005-0000-0000-000075490000}"/>
    <cellStyle name="Procent 2 5 3 3" xfId="17686" xr:uid="{00000000-0005-0000-0000-000076490000}"/>
    <cellStyle name="Procent 2 5 4" xfId="17687" xr:uid="{00000000-0005-0000-0000-000077490000}"/>
    <cellStyle name="Procent 2 5 4 2" xfId="17688" xr:uid="{00000000-0005-0000-0000-000078490000}"/>
    <cellStyle name="Procent 2 5 4 2 2" xfId="17689" xr:uid="{00000000-0005-0000-0000-000079490000}"/>
    <cellStyle name="Procent 2 5 4 3" xfId="17690" xr:uid="{00000000-0005-0000-0000-00007A490000}"/>
    <cellStyle name="Procent 2 5 5" xfId="17691" xr:uid="{00000000-0005-0000-0000-00007B490000}"/>
    <cellStyle name="Procent 2 5 5 2" xfId="17692" xr:uid="{00000000-0005-0000-0000-00007C490000}"/>
    <cellStyle name="Procent 2 5 5 2 2" xfId="17693" xr:uid="{00000000-0005-0000-0000-00007D490000}"/>
    <cellStyle name="Procent 2 5 5 3" xfId="17694" xr:uid="{00000000-0005-0000-0000-00007E490000}"/>
    <cellStyle name="Procent 2 5 6" xfId="17695" xr:uid="{00000000-0005-0000-0000-00007F490000}"/>
    <cellStyle name="Procent 2 5 6 2" xfId="17696" xr:uid="{00000000-0005-0000-0000-000080490000}"/>
    <cellStyle name="Procent 2 5 6 2 2" xfId="17697" xr:uid="{00000000-0005-0000-0000-000081490000}"/>
    <cellStyle name="Procent 2 5 6 3" xfId="17698" xr:uid="{00000000-0005-0000-0000-000082490000}"/>
    <cellStyle name="Procent 2 6" xfId="17699" xr:uid="{00000000-0005-0000-0000-000083490000}"/>
    <cellStyle name="Procent 2 6 2" xfId="17700" xr:uid="{00000000-0005-0000-0000-000084490000}"/>
    <cellStyle name="Procent 2 6 2 2" xfId="17701" xr:uid="{00000000-0005-0000-0000-000085490000}"/>
    <cellStyle name="Procent 2 6 2 2 2" xfId="17702" xr:uid="{00000000-0005-0000-0000-000086490000}"/>
    <cellStyle name="Procent 2 6 2 2 2 2" xfId="17703" xr:uid="{00000000-0005-0000-0000-000087490000}"/>
    <cellStyle name="Procent 2 6 2 2 3" xfId="17704" xr:uid="{00000000-0005-0000-0000-000088490000}"/>
    <cellStyle name="Procent 2 6 2 3" xfId="17705" xr:uid="{00000000-0005-0000-0000-000089490000}"/>
    <cellStyle name="Procent 2 6 2 3 2" xfId="17706" xr:uid="{00000000-0005-0000-0000-00008A490000}"/>
    <cellStyle name="Procent 2 6 2 3 2 2" xfId="17707" xr:uid="{00000000-0005-0000-0000-00008B490000}"/>
    <cellStyle name="Procent 2 6 2 3 3" xfId="17708" xr:uid="{00000000-0005-0000-0000-00008C490000}"/>
    <cellStyle name="Procent 2 6 2 4" xfId="17709" xr:uid="{00000000-0005-0000-0000-00008D490000}"/>
    <cellStyle name="Procent 2 6 2 4 2" xfId="17710" xr:uid="{00000000-0005-0000-0000-00008E490000}"/>
    <cellStyle name="Procent 2 6 2 5" xfId="17711" xr:uid="{00000000-0005-0000-0000-00008F490000}"/>
    <cellStyle name="Procent 2 6 3" xfId="17712" xr:uid="{00000000-0005-0000-0000-000090490000}"/>
    <cellStyle name="Procent 2 6 3 2" xfId="17713" xr:uid="{00000000-0005-0000-0000-000091490000}"/>
    <cellStyle name="Procent 2 6 3 2 2" xfId="17714" xr:uid="{00000000-0005-0000-0000-000092490000}"/>
    <cellStyle name="Procent 2 6 3 3" xfId="17715" xr:uid="{00000000-0005-0000-0000-000093490000}"/>
    <cellStyle name="Procent 2 6 4" xfId="17716" xr:uid="{00000000-0005-0000-0000-000094490000}"/>
    <cellStyle name="Procent 2 6 4 2" xfId="17717" xr:uid="{00000000-0005-0000-0000-000095490000}"/>
    <cellStyle name="Procent 2 6 4 2 2" xfId="17718" xr:uid="{00000000-0005-0000-0000-000096490000}"/>
    <cellStyle name="Procent 2 6 4 3" xfId="17719" xr:uid="{00000000-0005-0000-0000-000097490000}"/>
    <cellStyle name="Procent 2 6 5" xfId="17720" xr:uid="{00000000-0005-0000-0000-000098490000}"/>
    <cellStyle name="Procent 2 6 5 2" xfId="17721" xr:uid="{00000000-0005-0000-0000-000099490000}"/>
    <cellStyle name="Procent 2 6 5 2 2" xfId="17722" xr:uid="{00000000-0005-0000-0000-00009A490000}"/>
    <cellStyle name="Procent 2 6 5 3" xfId="17723" xr:uid="{00000000-0005-0000-0000-00009B490000}"/>
    <cellStyle name="Procent 2 6 6" xfId="17724" xr:uid="{00000000-0005-0000-0000-00009C490000}"/>
    <cellStyle name="Procent 2 6 6 2" xfId="17725" xr:uid="{00000000-0005-0000-0000-00009D490000}"/>
    <cellStyle name="Procent 2 6 7" xfId="17726" xr:uid="{00000000-0005-0000-0000-00009E490000}"/>
    <cellStyle name="Procent 2 7" xfId="17727" xr:uid="{00000000-0005-0000-0000-00009F490000}"/>
    <cellStyle name="Procent 2 7 2" xfId="17728" xr:uid="{00000000-0005-0000-0000-0000A0490000}"/>
    <cellStyle name="Procent 2 7 2 2" xfId="17729" xr:uid="{00000000-0005-0000-0000-0000A1490000}"/>
    <cellStyle name="Procent 2 7 2 2 2" xfId="17730" xr:uid="{00000000-0005-0000-0000-0000A2490000}"/>
    <cellStyle name="Procent 2 7 2 2 2 2" xfId="17731" xr:uid="{00000000-0005-0000-0000-0000A3490000}"/>
    <cellStyle name="Procent 2 7 2 2 3" xfId="17732" xr:uid="{00000000-0005-0000-0000-0000A4490000}"/>
    <cellStyle name="Procent 2 7 2 3" xfId="17733" xr:uid="{00000000-0005-0000-0000-0000A5490000}"/>
    <cellStyle name="Procent 2 7 2 3 2" xfId="17734" xr:uid="{00000000-0005-0000-0000-0000A6490000}"/>
    <cellStyle name="Procent 2 7 2 3 2 2" xfId="17735" xr:uid="{00000000-0005-0000-0000-0000A7490000}"/>
    <cellStyle name="Procent 2 7 2 3 3" xfId="17736" xr:uid="{00000000-0005-0000-0000-0000A8490000}"/>
    <cellStyle name="Procent 2 7 2 4" xfId="17737" xr:uid="{00000000-0005-0000-0000-0000A9490000}"/>
    <cellStyle name="Procent 2 7 2 4 2" xfId="17738" xr:uid="{00000000-0005-0000-0000-0000AA490000}"/>
    <cellStyle name="Procent 2 7 2 5" xfId="17739" xr:uid="{00000000-0005-0000-0000-0000AB490000}"/>
    <cellStyle name="Procent 2 7 3" xfId="17740" xr:uid="{00000000-0005-0000-0000-0000AC490000}"/>
    <cellStyle name="Procent 2 7 3 2" xfId="17741" xr:uid="{00000000-0005-0000-0000-0000AD490000}"/>
    <cellStyle name="Procent 2 7 3 2 2" xfId="17742" xr:uid="{00000000-0005-0000-0000-0000AE490000}"/>
    <cellStyle name="Procent 2 7 3 3" xfId="17743" xr:uid="{00000000-0005-0000-0000-0000AF490000}"/>
    <cellStyle name="Procent 2 7 4" xfId="17744" xr:uid="{00000000-0005-0000-0000-0000B0490000}"/>
    <cellStyle name="Procent 2 7 4 2" xfId="17745" xr:uid="{00000000-0005-0000-0000-0000B1490000}"/>
    <cellStyle name="Procent 2 7 4 2 2" xfId="17746" xr:uid="{00000000-0005-0000-0000-0000B2490000}"/>
    <cellStyle name="Procent 2 7 4 3" xfId="17747" xr:uid="{00000000-0005-0000-0000-0000B3490000}"/>
    <cellStyle name="Procent 2 7 5" xfId="17748" xr:uid="{00000000-0005-0000-0000-0000B4490000}"/>
    <cellStyle name="Procent 2 7 5 2" xfId="17749" xr:uid="{00000000-0005-0000-0000-0000B5490000}"/>
    <cellStyle name="Procent 2 7 5 2 2" xfId="17750" xr:uid="{00000000-0005-0000-0000-0000B6490000}"/>
    <cellStyle name="Procent 2 7 5 3" xfId="17751" xr:uid="{00000000-0005-0000-0000-0000B7490000}"/>
    <cellStyle name="Procent 2 7 6" xfId="17752" xr:uid="{00000000-0005-0000-0000-0000B8490000}"/>
    <cellStyle name="Procent 2 7 6 2" xfId="17753" xr:uid="{00000000-0005-0000-0000-0000B9490000}"/>
    <cellStyle name="Procent 2 7 7" xfId="17754" xr:uid="{00000000-0005-0000-0000-0000BA490000}"/>
    <cellStyle name="Procent 2 8" xfId="17755" xr:uid="{00000000-0005-0000-0000-0000BB490000}"/>
    <cellStyle name="Procent 2 8 2" xfId="17756" xr:uid="{00000000-0005-0000-0000-0000BC490000}"/>
    <cellStyle name="Procent 2 8 2 2" xfId="17757" xr:uid="{00000000-0005-0000-0000-0000BD490000}"/>
    <cellStyle name="Procent 2 8 2 2 2" xfId="17758" xr:uid="{00000000-0005-0000-0000-0000BE490000}"/>
    <cellStyle name="Procent 2 8 2 2 2 2" xfId="17759" xr:uid="{00000000-0005-0000-0000-0000BF490000}"/>
    <cellStyle name="Procent 2 8 2 2 3" xfId="17760" xr:uid="{00000000-0005-0000-0000-0000C0490000}"/>
    <cellStyle name="Procent 2 8 2 3" xfId="17761" xr:uid="{00000000-0005-0000-0000-0000C1490000}"/>
    <cellStyle name="Procent 2 8 2 3 2" xfId="17762" xr:uid="{00000000-0005-0000-0000-0000C2490000}"/>
    <cellStyle name="Procent 2 8 2 3 2 2" xfId="17763" xr:uid="{00000000-0005-0000-0000-0000C3490000}"/>
    <cellStyle name="Procent 2 8 2 3 3" xfId="17764" xr:uid="{00000000-0005-0000-0000-0000C4490000}"/>
    <cellStyle name="Procent 2 8 2 4" xfId="17765" xr:uid="{00000000-0005-0000-0000-0000C5490000}"/>
    <cellStyle name="Procent 2 8 2 4 2" xfId="17766" xr:uid="{00000000-0005-0000-0000-0000C6490000}"/>
    <cellStyle name="Procent 2 8 2 5" xfId="17767" xr:uid="{00000000-0005-0000-0000-0000C7490000}"/>
    <cellStyle name="Procent 2 8 3" xfId="17768" xr:uid="{00000000-0005-0000-0000-0000C8490000}"/>
    <cellStyle name="Procent 2 8 3 2" xfId="17769" xr:uid="{00000000-0005-0000-0000-0000C9490000}"/>
    <cellStyle name="Procent 2 8 3 2 2" xfId="17770" xr:uid="{00000000-0005-0000-0000-0000CA490000}"/>
    <cellStyle name="Procent 2 8 3 3" xfId="17771" xr:uid="{00000000-0005-0000-0000-0000CB490000}"/>
    <cellStyle name="Procent 2 8 4" xfId="17772" xr:uid="{00000000-0005-0000-0000-0000CC490000}"/>
    <cellStyle name="Procent 2 8 4 2" xfId="17773" xr:uid="{00000000-0005-0000-0000-0000CD490000}"/>
    <cellStyle name="Procent 2 8 4 2 2" xfId="17774" xr:uid="{00000000-0005-0000-0000-0000CE490000}"/>
    <cellStyle name="Procent 2 8 4 3" xfId="17775" xr:uid="{00000000-0005-0000-0000-0000CF490000}"/>
    <cellStyle name="Procent 2 8 5" xfId="17776" xr:uid="{00000000-0005-0000-0000-0000D0490000}"/>
    <cellStyle name="Procent 2 8 5 2" xfId="17777" xr:uid="{00000000-0005-0000-0000-0000D1490000}"/>
    <cellStyle name="Procent 2 8 5 2 2" xfId="17778" xr:uid="{00000000-0005-0000-0000-0000D2490000}"/>
    <cellStyle name="Procent 2 8 5 3" xfId="17779" xr:uid="{00000000-0005-0000-0000-0000D3490000}"/>
    <cellStyle name="Procent 2 8 6" xfId="17780" xr:uid="{00000000-0005-0000-0000-0000D4490000}"/>
    <cellStyle name="Procent 2 8 6 2" xfId="17781" xr:uid="{00000000-0005-0000-0000-0000D5490000}"/>
    <cellStyle name="Procent 2 8 7" xfId="17782" xr:uid="{00000000-0005-0000-0000-0000D6490000}"/>
    <cellStyle name="Procent 2 9" xfId="17783" xr:uid="{00000000-0005-0000-0000-0000D7490000}"/>
    <cellStyle name="Procent 2 9 2" xfId="17784" xr:uid="{00000000-0005-0000-0000-0000D8490000}"/>
    <cellStyle name="Procent 2 9 2 2" xfId="17785" xr:uid="{00000000-0005-0000-0000-0000D9490000}"/>
    <cellStyle name="Procent 2 9 2 2 2" xfId="17786" xr:uid="{00000000-0005-0000-0000-0000DA490000}"/>
    <cellStyle name="Procent 2 9 2 3" xfId="17787" xr:uid="{00000000-0005-0000-0000-0000DB490000}"/>
    <cellStyle name="Procent 2 9 3" xfId="17788" xr:uid="{00000000-0005-0000-0000-0000DC490000}"/>
    <cellStyle name="Procent 2 9 3 2" xfId="17789" xr:uid="{00000000-0005-0000-0000-0000DD490000}"/>
    <cellStyle name="Procent 2 9 3 2 2" xfId="17790" xr:uid="{00000000-0005-0000-0000-0000DE490000}"/>
    <cellStyle name="Procent 2 9 3 3" xfId="17791" xr:uid="{00000000-0005-0000-0000-0000DF490000}"/>
    <cellStyle name="Procent 2 9 4" xfId="17792" xr:uid="{00000000-0005-0000-0000-0000E0490000}"/>
    <cellStyle name="Procent 2 9 4 2" xfId="17793" xr:uid="{00000000-0005-0000-0000-0000E1490000}"/>
    <cellStyle name="Procent 2 9 5" xfId="17794" xr:uid="{00000000-0005-0000-0000-0000E2490000}"/>
    <cellStyle name="Procent 3" xfId="17795" xr:uid="{00000000-0005-0000-0000-0000E3490000}"/>
    <cellStyle name="Procent 3 2" xfId="17796" xr:uid="{00000000-0005-0000-0000-0000E4490000}"/>
    <cellStyle name="Procent 3 2 2" xfId="17797" xr:uid="{00000000-0005-0000-0000-0000E5490000}"/>
    <cellStyle name="Procent 3 2 2 2" xfId="17798" xr:uid="{00000000-0005-0000-0000-0000E6490000}"/>
    <cellStyle name="Procent 3 2 2 2 2" xfId="17799" xr:uid="{00000000-0005-0000-0000-0000E7490000}"/>
    <cellStyle name="Procent 3 2 2 3" xfId="17800" xr:uid="{00000000-0005-0000-0000-0000E8490000}"/>
    <cellStyle name="Procent 3 2 3" xfId="17801" xr:uid="{00000000-0005-0000-0000-0000E9490000}"/>
    <cellStyle name="Procent 3 2 3 2" xfId="17802" xr:uid="{00000000-0005-0000-0000-0000EA490000}"/>
    <cellStyle name="Procent 3 2 3 2 2" xfId="17803" xr:uid="{00000000-0005-0000-0000-0000EB490000}"/>
    <cellStyle name="Procent 3 2 3 3" xfId="17804" xr:uid="{00000000-0005-0000-0000-0000EC490000}"/>
    <cellStyle name="Procent 3 2 4" xfId="17805" xr:uid="{00000000-0005-0000-0000-0000ED490000}"/>
    <cellStyle name="Procent 3 2 4 2" xfId="17806" xr:uid="{00000000-0005-0000-0000-0000EE490000}"/>
    <cellStyle name="Procent 3 2 5" xfId="17807" xr:uid="{00000000-0005-0000-0000-0000EF490000}"/>
    <cellStyle name="Procent 3 2 5 2" xfId="17808" xr:uid="{00000000-0005-0000-0000-0000F0490000}"/>
    <cellStyle name="Procent 3 3" xfId="17809" xr:uid="{00000000-0005-0000-0000-0000F1490000}"/>
    <cellStyle name="Procent 3 3 2" xfId="17810" xr:uid="{00000000-0005-0000-0000-0000F2490000}"/>
    <cellStyle name="Procent 3 3 2 2" xfId="17811" xr:uid="{00000000-0005-0000-0000-0000F3490000}"/>
    <cellStyle name="Procent 3 3 3" xfId="17812" xr:uid="{00000000-0005-0000-0000-0000F4490000}"/>
    <cellStyle name="Procent 3 3 4" xfId="17813" xr:uid="{00000000-0005-0000-0000-0000F5490000}"/>
    <cellStyle name="Procent 3 4" xfId="17814" xr:uid="{00000000-0005-0000-0000-0000F6490000}"/>
    <cellStyle name="Procent 3 4 2" xfId="17815" xr:uid="{00000000-0005-0000-0000-0000F7490000}"/>
    <cellStyle name="Procent 3 4 2 2" xfId="17816" xr:uid="{00000000-0005-0000-0000-0000F8490000}"/>
    <cellStyle name="Procent 3 4 3" xfId="17817" xr:uid="{00000000-0005-0000-0000-0000F9490000}"/>
    <cellStyle name="Procent 3 5" xfId="17818" xr:uid="{00000000-0005-0000-0000-0000FA490000}"/>
    <cellStyle name="Procent 3 6" xfId="17819" xr:uid="{00000000-0005-0000-0000-0000FB490000}"/>
    <cellStyle name="Procent 3 6 2" xfId="17820" xr:uid="{00000000-0005-0000-0000-0000FC490000}"/>
    <cellStyle name="Procent 3 7" xfId="17821" xr:uid="{00000000-0005-0000-0000-0000FD490000}"/>
    <cellStyle name="Procent 3 7 2" xfId="17822" xr:uid="{00000000-0005-0000-0000-0000FE490000}"/>
    <cellStyle name="Procent 3 8" xfId="17823" xr:uid="{00000000-0005-0000-0000-0000FF490000}"/>
    <cellStyle name="Procent 3 9" xfId="17824" xr:uid="{00000000-0005-0000-0000-0000004A0000}"/>
    <cellStyle name="Procent 4" xfId="17825" xr:uid="{00000000-0005-0000-0000-0000014A0000}"/>
    <cellStyle name="Procent 4 10" xfId="17826" xr:uid="{00000000-0005-0000-0000-0000024A0000}"/>
    <cellStyle name="Procent 4 2" xfId="17827" xr:uid="{00000000-0005-0000-0000-0000034A0000}"/>
    <cellStyle name="Procent 4 2 2" xfId="17828" xr:uid="{00000000-0005-0000-0000-0000044A0000}"/>
    <cellStyle name="Procent 4 2 2 2" xfId="17829" xr:uid="{00000000-0005-0000-0000-0000054A0000}"/>
    <cellStyle name="Procent 4 2 2 2 2" xfId="17830" xr:uid="{00000000-0005-0000-0000-0000064A0000}"/>
    <cellStyle name="Procent 4 2 2 3" xfId="17831" xr:uid="{00000000-0005-0000-0000-0000074A0000}"/>
    <cellStyle name="Procent 4 2 2 3 2" xfId="17832" xr:uid="{00000000-0005-0000-0000-0000084A0000}"/>
    <cellStyle name="Procent 4 2 2 4" xfId="17833" xr:uid="{00000000-0005-0000-0000-0000094A0000}"/>
    <cellStyle name="Procent 4 2 3" xfId="17834" xr:uid="{00000000-0005-0000-0000-00000A4A0000}"/>
    <cellStyle name="Procent 4 2 3 2" xfId="17835" xr:uid="{00000000-0005-0000-0000-00000B4A0000}"/>
    <cellStyle name="Procent 4 2 3 2 2" xfId="17836" xr:uid="{00000000-0005-0000-0000-00000C4A0000}"/>
    <cellStyle name="Procent 4 2 3 3" xfId="17837" xr:uid="{00000000-0005-0000-0000-00000D4A0000}"/>
    <cellStyle name="Procent 4 2 4" xfId="17838" xr:uid="{00000000-0005-0000-0000-00000E4A0000}"/>
    <cellStyle name="Procent 4 2 4 2" xfId="17839" xr:uid="{00000000-0005-0000-0000-00000F4A0000}"/>
    <cellStyle name="Procent 4 2 5" xfId="17840" xr:uid="{00000000-0005-0000-0000-0000104A0000}"/>
    <cellStyle name="Procent 4 2 5 2" xfId="17841" xr:uid="{00000000-0005-0000-0000-0000114A0000}"/>
    <cellStyle name="Procent 4 2 6" xfId="17842" xr:uid="{00000000-0005-0000-0000-0000124A0000}"/>
    <cellStyle name="Procent 4 2 7" xfId="17843" xr:uid="{00000000-0005-0000-0000-0000134A0000}"/>
    <cellStyle name="Procent 4 2 8" xfId="17844" xr:uid="{00000000-0005-0000-0000-0000144A0000}"/>
    <cellStyle name="Procent 4 3" xfId="17845" xr:uid="{00000000-0005-0000-0000-0000154A0000}"/>
    <cellStyle name="Procent 4 3 2" xfId="17846" xr:uid="{00000000-0005-0000-0000-0000164A0000}"/>
    <cellStyle name="Procent 4 3 2 2" xfId="17847" xr:uid="{00000000-0005-0000-0000-0000174A0000}"/>
    <cellStyle name="Procent 4 3 3" xfId="17848" xr:uid="{00000000-0005-0000-0000-0000184A0000}"/>
    <cellStyle name="Procent 4 3 3 2" xfId="17849" xr:uid="{00000000-0005-0000-0000-0000194A0000}"/>
    <cellStyle name="Procent 4 3 4" xfId="17850" xr:uid="{00000000-0005-0000-0000-00001A4A0000}"/>
    <cellStyle name="Procent 4 4" xfId="17851" xr:uid="{00000000-0005-0000-0000-00001B4A0000}"/>
    <cellStyle name="Procent 4 4 2" xfId="17852" xr:uid="{00000000-0005-0000-0000-00001C4A0000}"/>
    <cellStyle name="Procent 4 4 2 2" xfId="17853" xr:uid="{00000000-0005-0000-0000-00001D4A0000}"/>
    <cellStyle name="Procent 4 4 3" xfId="17854" xr:uid="{00000000-0005-0000-0000-00001E4A0000}"/>
    <cellStyle name="Procent 4 5" xfId="17855" xr:uid="{00000000-0005-0000-0000-00001F4A0000}"/>
    <cellStyle name="Procent 4 5 2" xfId="17856" xr:uid="{00000000-0005-0000-0000-0000204A0000}"/>
    <cellStyle name="Procent 4 5 2 2" xfId="17857" xr:uid="{00000000-0005-0000-0000-0000214A0000}"/>
    <cellStyle name="Procent 4 5 3" xfId="17858" xr:uid="{00000000-0005-0000-0000-0000224A0000}"/>
    <cellStyle name="Procent 4 6" xfId="17859" xr:uid="{00000000-0005-0000-0000-0000234A0000}"/>
    <cellStyle name="Procent 4 6 2" xfId="17860" xr:uid="{00000000-0005-0000-0000-0000244A0000}"/>
    <cellStyle name="Procent 4 7" xfId="17861" xr:uid="{00000000-0005-0000-0000-0000254A0000}"/>
    <cellStyle name="Procent 4 7 2" xfId="17862" xr:uid="{00000000-0005-0000-0000-0000264A0000}"/>
    <cellStyle name="Procent 4 8" xfId="17863" xr:uid="{00000000-0005-0000-0000-0000274A0000}"/>
    <cellStyle name="Procent 4 9" xfId="17864" xr:uid="{00000000-0005-0000-0000-0000284A0000}"/>
    <cellStyle name="Procent 5" xfId="17865" xr:uid="{00000000-0005-0000-0000-0000294A0000}"/>
    <cellStyle name="Procent 5 2" xfId="17866" xr:uid="{00000000-0005-0000-0000-00002A4A0000}"/>
    <cellStyle name="Procent 5 2 2" xfId="17867" xr:uid="{00000000-0005-0000-0000-00002B4A0000}"/>
    <cellStyle name="Procent 5 2 2 2" xfId="17868" xr:uid="{00000000-0005-0000-0000-00002C4A0000}"/>
    <cellStyle name="Procent 5 2 2 2 2" xfId="17869" xr:uid="{00000000-0005-0000-0000-00002D4A0000}"/>
    <cellStyle name="Procent 5 2 2 3" xfId="17870" xr:uid="{00000000-0005-0000-0000-00002E4A0000}"/>
    <cellStyle name="Procent 5 2 3" xfId="17871" xr:uid="{00000000-0005-0000-0000-00002F4A0000}"/>
    <cellStyle name="Procent 5 2 3 2" xfId="17872" xr:uid="{00000000-0005-0000-0000-0000304A0000}"/>
    <cellStyle name="Procent 5 2 3 2 2" xfId="17873" xr:uid="{00000000-0005-0000-0000-0000314A0000}"/>
    <cellStyle name="Procent 5 2 3 3" xfId="17874" xr:uid="{00000000-0005-0000-0000-0000324A0000}"/>
    <cellStyle name="Procent 5 2 4" xfId="17875" xr:uid="{00000000-0005-0000-0000-0000334A0000}"/>
    <cellStyle name="Procent 5 2 4 2" xfId="17876" xr:uid="{00000000-0005-0000-0000-0000344A0000}"/>
    <cellStyle name="Procent 5 2 5" xfId="17877" xr:uid="{00000000-0005-0000-0000-0000354A0000}"/>
    <cellStyle name="Procent 5 3" xfId="17878" xr:uid="{00000000-0005-0000-0000-0000364A0000}"/>
    <cellStyle name="Procent 5 3 2" xfId="17879" xr:uid="{00000000-0005-0000-0000-0000374A0000}"/>
    <cellStyle name="Procent 5 3 2 2" xfId="17880" xr:uid="{00000000-0005-0000-0000-0000384A0000}"/>
    <cellStyle name="Procent 5 3 3" xfId="17881" xr:uid="{00000000-0005-0000-0000-0000394A0000}"/>
    <cellStyle name="Procent 5 4" xfId="17882" xr:uid="{00000000-0005-0000-0000-00003A4A0000}"/>
    <cellStyle name="Procent 5 4 2" xfId="17883" xr:uid="{00000000-0005-0000-0000-00003B4A0000}"/>
    <cellStyle name="Procent 5 4 2 2" xfId="17884" xr:uid="{00000000-0005-0000-0000-00003C4A0000}"/>
    <cellStyle name="Procent 5 4 3" xfId="17885" xr:uid="{00000000-0005-0000-0000-00003D4A0000}"/>
    <cellStyle name="Procent 5 5" xfId="17886" xr:uid="{00000000-0005-0000-0000-00003E4A0000}"/>
    <cellStyle name="Procent 5 5 2" xfId="17887" xr:uid="{00000000-0005-0000-0000-00003F4A0000}"/>
    <cellStyle name="Procent 5 5 2 2" xfId="17888" xr:uid="{00000000-0005-0000-0000-0000404A0000}"/>
    <cellStyle name="Procent 5 5 3" xfId="17889" xr:uid="{00000000-0005-0000-0000-0000414A0000}"/>
    <cellStyle name="Procent 5 6" xfId="17890" xr:uid="{00000000-0005-0000-0000-0000424A0000}"/>
    <cellStyle name="Procent 5 6 2" xfId="17891" xr:uid="{00000000-0005-0000-0000-0000434A0000}"/>
    <cellStyle name="Procent 5 7" xfId="17892" xr:uid="{00000000-0005-0000-0000-0000444A0000}"/>
    <cellStyle name="Procent 5 7 2" xfId="17893" xr:uid="{00000000-0005-0000-0000-0000454A0000}"/>
    <cellStyle name="Procent 5 8" xfId="17894" xr:uid="{00000000-0005-0000-0000-0000464A0000}"/>
    <cellStyle name="Procent 5 9" xfId="17895" xr:uid="{00000000-0005-0000-0000-0000474A0000}"/>
    <cellStyle name="Procent 6" xfId="17896" xr:uid="{00000000-0005-0000-0000-0000484A0000}"/>
    <cellStyle name="Procent 6 2" xfId="17897" xr:uid="{00000000-0005-0000-0000-0000494A0000}"/>
    <cellStyle name="Procent 6 2 2" xfId="17898" xr:uid="{00000000-0005-0000-0000-00004A4A0000}"/>
    <cellStyle name="Procent 6 2 2 2" xfId="17899" xr:uid="{00000000-0005-0000-0000-00004B4A0000}"/>
    <cellStyle name="Procent 6 2 2 2 2" xfId="17900" xr:uid="{00000000-0005-0000-0000-00004C4A0000}"/>
    <cellStyle name="Procent 6 2 2 3" xfId="17901" xr:uid="{00000000-0005-0000-0000-00004D4A0000}"/>
    <cellStyle name="Procent 6 2 3" xfId="17902" xr:uid="{00000000-0005-0000-0000-00004E4A0000}"/>
    <cellStyle name="Procent 6 2 3 2" xfId="17903" xr:uid="{00000000-0005-0000-0000-00004F4A0000}"/>
    <cellStyle name="Procent 6 2 3 2 2" xfId="17904" xr:uid="{00000000-0005-0000-0000-0000504A0000}"/>
    <cellStyle name="Procent 6 2 3 3" xfId="17905" xr:uid="{00000000-0005-0000-0000-0000514A0000}"/>
    <cellStyle name="Procent 6 2 4" xfId="17906" xr:uid="{00000000-0005-0000-0000-0000524A0000}"/>
    <cellStyle name="Procent 6 2 4 2" xfId="17907" xr:uid="{00000000-0005-0000-0000-0000534A0000}"/>
    <cellStyle name="Procent 6 2 5" xfId="17908" xr:uid="{00000000-0005-0000-0000-0000544A0000}"/>
    <cellStyle name="Procent 6 3" xfId="17909" xr:uid="{00000000-0005-0000-0000-0000554A0000}"/>
    <cellStyle name="Procent 6 3 2" xfId="17910" xr:uid="{00000000-0005-0000-0000-0000564A0000}"/>
    <cellStyle name="Procent 6 3 2 2" xfId="17911" xr:uid="{00000000-0005-0000-0000-0000574A0000}"/>
    <cellStyle name="Procent 6 3 3" xfId="17912" xr:uid="{00000000-0005-0000-0000-0000584A0000}"/>
    <cellStyle name="Procent 6 4" xfId="17913" xr:uid="{00000000-0005-0000-0000-0000594A0000}"/>
    <cellStyle name="Procent 6 4 2" xfId="17914" xr:uid="{00000000-0005-0000-0000-00005A4A0000}"/>
    <cellStyle name="Procent 6 4 2 2" xfId="17915" xr:uid="{00000000-0005-0000-0000-00005B4A0000}"/>
    <cellStyle name="Procent 6 4 3" xfId="17916" xr:uid="{00000000-0005-0000-0000-00005C4A0000}"/>
    <cellStyle name="Procent 6 5" xfId="17917" xr:uid="{00000000-0005-0000-0000-00005D4A0000}"/>
    <cellStyle name="Procent 6 5 2" xfId="17918" xr:uid="{00000000-0005-0000-0000-00005E4A0000}"/>
    <cellStyle name="Procent 6 5 2 2" xfId="17919" xr:uid="{00000000-0005-0000-0000-00005F4A0000}"/>
    <cellStyle name="Procent 6 5 3" xfId="17920" xr:uid="{00000000-0005-0000-0000-0000604A0000}"/>
    <cellStyle name="Procent 6 6" xfId="17921" xr:uid="{00000000-0005-0000-0000-0000614A0000}"/>
    <cellStyle name="Procent 6 6 2" xfId="17922" xr:uid="{00000000-0005-0000-0000-0000624A0000}"/>
    <cellStyle name="Procent 6 7" xfId="17923" xr:uid="{00000000-0005-0000-0000-0000634A0000}"/>
    <cellStyle name="Procent 7" xfId="17924" xr:uid="{00000000-0005-0000-0000-0000644A0000}"/>
    <cellStyle name="Procent 7 2" xfId="17925" xr:uid="{00000000-0005-0000-0000-0000654A0000}"/>
    <cellStyle name="Procent 7 2 2" xfId="17926" xr:uid="{00000000-0005-0000-0000-0000664A0000}"/>
    <cellStyle name="Procent 7 2 2 2" xfId="17927" xr:uid="{00000000-0005-0000-0000-0000674A0000}"/>
    <cellStyle name="Procent 7 2 2 2 2" xfId="17928" xr:uid="{00000000-0005-0000-0000-0000684A0000}"/>
    <cellStyle name="Procent 7 2 2 3" xfId="17929" xr:uid="{00000000-0005-0000-0000-0000694A0000}"/>
    <cellStyle name="Procent 7 2 3" xfId="17930" xr:uid="{00000000-0005-0000-0000-00006A4A0000}"/>
    <cellStyle name="Procent 7 2 3 2" xfId="17931" xr:uid="{00000000-0005-0000-0000-00006B4A0000}"/>
    <cellStyle name="Procent 7 2 3 2 2" xfId="17932" xr:uid="{00000000-0005-0000-0000-00006C4A0000}"/>
    <cellStyle name="Procent 7 2 3 3" xfId="17933" xr:uid="{00000000-0005-0000-0000-00006D4A0000}"/>
    <cellStyle name="Procent 7 2 4" xfId="17934" xr:uid="{00000000-0005-0000-0000-00006E4A0000}"/>
    <cellStyle name="Procent 7 2 4 2" xfId="17935" xr:uid="{00000000-0005-0000-0000-00006F4A0000}"/>
    <cellStyle name="Procent 7 2 5" xfId="17936" xr:uid="{00000000-0005-0000-0000-0000704A0000}"/>
    <cellStyle name="Procent 7 3" xfId="17937" xr:uid="{00000000-0005-0000-0000-0000714A0000}"/>
    <cellStyle name="Procent 7 3 2" xfId="17938" xr:uid="{00000000-0005-0000-0000-0000724A0000}"/>
    <cellStyle name="Procent 7 3 2 2" xfId="17939" xr:uid="{00000000-0005-0000-0000-0000734A0000}"/>
    <cellStyle name="Procent 7 3 3" xfId="17940" xr:uid="{00000000-0005-0000-0000-0000744A0000}"/>
    <cellStyle name="Procent 7 4" xfId="17941" xr:uid="{00000000-0005-0000-0000-0000754A0000}"/>
    <cellStyle name="Procent 7 4 2" xfId="17942" xr:uid="{00000000-0005-0000-0000-0000764A0000}"/>
    <cellStyle name="Procent 7 4 2 2" xfId="17943" xr:uid="{00000000-0005-0000-0000-0000774A0000}"/>
    <cellStyle name="Procent 7 4 3" xfId="17944" xr:uid="{00000000-0005-0000-0000-0000784A0000}"/>
    <cellStyle name="Procent 7 5" xfId="17945" xr:uid="{00000000-0005-0000-0000-0000794A0000}"/>
    <cellStyle name="Procent 7 5 2" xfId="17946" xr:uid="{00000000-0005-0000-0000-00007A4A0000}"/>
    <cellStyle name="Procent 7 5 2 2" xfId="17947" xr:uid="{00000000-0005-0000-0000-00007B4A0000}"/>
    <cellStyle name="Procent 7 5 3" xfId="17948" xr:uid="{00000000-0005-0000-0000-00007C4A0000}"/>
    <cellStyle name="Procent 7 6" xfId="17949" xr:uid="{00000000-0005-0000-0000-00007D4A0000}"/>
    <cellStyle name="Procent 7 6 2" xfId="17950" xr:uid="{00000000-0005-0000-0000-00007E4A0000}"/>
    <cellStyle name="Procent 7 7" xfId="17951" xr:uid="{00000000-0005-0000-0000-00007F4A0000}"/>
    <cellStyle name="Procent 8" xfId="17952" xr:uid="{00000000-0005-0000-0000-0000804A0000}"/>
    <cellStyle name="Procent 8 2" xfId="17953" xr:uid="{00000000-0005-0000-0000-0000814A0000}"/>
    <cellStyle name="Procent 8 2 2" xfId="17954" xr:uid="{00000000-0005-0000-0000-0000824A0000}"/>
    <cellStyle name="Procent 8 2 2 2" xfId="17955" xr:uid="{00000000-0005-0000-0000-0000834A0000}"/>
    <cellStyle name="Procent 8 2 2 2 2" xfId="17956" xr:uid="{00000000-0005-0000-0000-0000844A0000}"/>
    <cellStyle name="Procent 8 2 2 3" xfId="17957" xr:uid="{00000000-0005-0000-0000-0000854A0000}"/>
    <cellStyle name="Procent 8 2 3" xfId="17958" xr:uid="{00000000-0005-0000-0000-0000864A0000}"/>
    <cellStyle name="Procent 8 2 3 2" xfId="17959" xr:uid="{00000000-0005-0000-0000-0000874A0000}"/>
    <cellStyle name="Procent 8 2 3 2 2" xfId="17960" xr:uid="{00000000-0005-0000-0000-0000884A0000}"/>
    <cellStyle name="Procent 8 2 3 3" xfId="17961" xr:uid="{00000000-0005-0000-0000-0000894A0000}"/>
    <cellStyle name="Procent 8 2 4" xfId="17962" xr:uid="{00000000-0005-0000-0000-00008A4A0000}"/>
    <cellStyle name="Procent 8 2 4 2" xfId="17963" xr:uid="{00000000-0005-0000-0000-00008B4A0000}"/>
    <cellStyle name="Procent 8 2 5" xfId="17964" xr:uid="{00000000-0005-0000-0000-00008C4A0000}"/>
    <cellStyle name="Procent 8 3" xfId="17965" xr:uid="{00000000-0005-0000-0000-00008D4A0000}"/>
    <cellStyle name="Procent 8 3 2" xfId="17966" xr:uid="{00000000-0005-0000-0000-00008E4A0000}"/>
    <cellStyle name="Procent 8 3 2 2" xfId="17967" xr:uid="{00000000-0005-0000-0000-00008F4A0000}"/>
    <cellStyle name="Procent 8 3 3" xfId="17968" xr:uid="{00000000-0005-0000-0000-0000904A0000}"/>
    <cellStyle name="Procent 8 4" xfId="17969" xr:uid="{00000000-0005-0000-0000-0000914A0000}"/>
    <cellStyle name="Procent 8 4 2" xfId="17970" xr:uid="{00000000-0005-0000-0000-0000924A0000}"/>
    <cellStyle name="Procent 8 4 2 2" xfId="17971" xr:uid="{00000000-0005-0000-0000-0000934A0000}"/>
    <cellStyle name="Procent 8 4 3" xfId="17972" xr:uid="{00000000-0005-0000-0000-0000944A0000}"/>
    <cellStyle name="Procent 8 5" xfId="17973" xr:uid="{00000000-0005-0000-0000-0000954A0000}"/>
    <cellStyle name="Procent 8 5 2" xfId="17974" xr:uid="{00000000-0005-0000-0000-0000964A0000}"/>
    <cellStyle name="Procent 8 6" xfId="17975" xr:uid="{00000000-0005-0000-0000-0000974A0000}"/>
    <cellStyle name="Procent 9" xfId="17976" xr:uid="{00000000-0005-0000-0000-0000984A0000}"/>
    <cellStyle name="Procent 9 2" xfId="17977" xr:uid="{00000000-0005-0000-0000-0000994A0000}"/>
    <cellStyle name="Procent 9 2 2" xfId="17978" xr:uid="{00000000-0005-0000-0000-00009A4A0000}"/>
    <cellStyle name="Procent 9 2 2 2" xfId="17979" xr:uid="{00000000-0005-0000-0000-00009B4A0000}"/>
    <cellStyle name="Procent 9 2 3" xfId="17980" xr:uid="{00000000-0005-0000-0000-00009C4A0000}"/>
    <cellStyle name="Procent 9 3" xfId="17981" xr:uid="{00000000-0005-0000-0000-00009D4A0000}"/>
    <cellStyle name="Procent 9 3 2" xfId="17982" xr:uid="{00000000-0005-0000-0000-00009E4A0000}"/>
    <cellStyle name="Procent 9 3 2 2" xfId="17983" xr:uid="{00000000-0005-0000-0000-00009F4A0000}"/>
    <cellStyle name="Procent 9 3 3" xfId="17984" xr:uid="{00000000-0005-0000-0000-0000A04A0000}"/>
    <cellStyle name="Procent 9 4" xfId="17985" xr:uid="{00000000-0005-0000-0000-0000A14A0000}"/>
    <cellStyle name="Procent 9 4 2" xfId="17986" xr:uid="{00000000-0005-0000-0000-0000A24A0000}"/>
    <cellStyle name="Procent 9 5" xfId="17987" xr:uid="{00000000-0005-0000-0000-0000A34A0000}"/>
    <cellStyle name="Standard_FI00EU01" xfId="17988" xr:uid="{00000000-0005-0000-0000-0000A44A0000}"/>
    <cellStyle name="Testo avviso" xfId="17989" xr:uid="{00000000-0005-0000-0000-0000A54A0000}"/>
    <cellStyle name="Testo avviso 2" xfId="19141" xr:uid="{00000000-0005-0000-0000-0000A64A0000}"/>
    <cellStyle name="Testo descrittivo" xfId="17990" xr:uid="{00000000-0005-0000-0000-0000A74A0000}"/>
    <cellStyle name="Testo descrittivo 2" xfId="19142" xr:uid="{00000000-0005-0000-0000-0000A84A0000}"/>
    <cellStyle name="Text" xfId="17991" xr:uid="{00000000-0005-0000-0000-0000A94A0000}"/>
    <cellStyle name="Titel 2" xfId="17992" xr:uid="{00000000-0005-0000-0000-0000AA4A0000}"/>
    <cellStyle name="Title 2" xfId="17993" xr:uid="{00000000-0005-0000-0000-0000AB4A0000}"/>
    <cellStyle name="Title 2 2" xfId="17994" xr:uid="{00000000-0005-0000-0000-0000AC4A0000}"/>
    <cellStyle name="Title 3" xfId="17995" xr:uid="{00000000-0005-0000-0000-0000AD4A0000}"/>
    <cellStyle name="Titolo" xfId="17996" xr:uid="{00000000-0005-0000-0000-0000AE4A0000}"/>
    <cellStyle name="Titolo 1" xfId="17997" xr:uid="{00000000-0005-0000-0000-0000AF4A0000}"/>
    <cellStyle name="Titolo 1 2" xfId="19144" xr:uid="{00000000-0005-0000-0000-0000B04A0000}"/>
    <cellStyle name="Titolo 2" xfId="17998" xr:uid="{00000000-0005-0000-0000-0000B14A0000}"/>
    <cellStyle name="Titolo 2 2" xfId="19145" xr:uid="{00000000-0005-0000-0000-0000B24A0000}"/>
    <cellStyle name="Titolo 3" xfId="17999" xr:uid="{00000000-0005-0000-0000-0000B34A0000}"/>
    <cellStyle name="Titolo 3 2" xfId="18000" xr:uid="{00000000-0005-0000-0000-0000B44A0000}"/>
    <cellStyle name="Titolo 3 3" xfId="19146" xr:uid="{00000000-0005-0000-0000-0000B54A0000}"/>
    <cellStyle name="Titolo 4" xfId="18001" xr:uid="{00000000-0005-0000-0000-0000B64A0000}"/>
    <cellStyle name="Titolo 4 2" xfId="19147" xr:uid="{00000000-0005-0000-0000-0000B74A0000}"/>
    <cellStyle name="Titolo 5" xfId="19143" xr:uid="{00000000-0005-0000-0000-0000B84A0000}"/>
    <cellStyle name="Total" xfId="18002" builtinId="25" customBuiltin="1"/>
    <cellStyle name="Total 2" xfId="18003" xr:uid="{00000000-0005-0000-0000-0000BA4A0000}"/>
    <cellStyle name="Total 2 2" xfId="18004" xr:uid="{00000000-0005-0000-0000-0000BB4A0000}"/>
    <cellStyle name="Totale" xfId="18005" xr:uid="{00000000-0005-0000-0000-0000BC4A0000}"/>
    <cellStyle name="Totale 2" xfId="18006" xr:uid="{00000000-0005-0000-0000-0000BD4A0000}"/>
    <cellStyle name="Totale 3" xfId="18007" xr:uid="{00000000-0005-0000-0000-0000BE4A0000}"/>
    <cellStyle name="Totale 4" xfId="18008" xr:uid="{00000000-0005-0000-0000-0000BF4A0000}"/>
    <cellStyle name="Totale 5" xfId="18009" xr:uid="{00000000-0005-0000-0000-0000C04A0000}"/>
    <cellStyle name="Totale 6" xfId="18010" xr:uid="{00000000-0005-0000-0000-0000C14A0000}"/>
    <cellStyle name="Totale 7" xfId="18011" xr:uid="{00000000-0005-0000-0000-0000C24A0000}"/>
    <cellStyle name="Totale 8" xfId="19148" xr:uid="{00000000-0005-0000-0000-0000C34A0000}"/>
    <cellStyle name="Udgår måske?" xfId="18012" xr:uid="{00000000-0005-0000-0000-0000C44A0000}"/>
    <cellStyle name="Ugyldig 2" xfId="18013" xr:uid="{00000000-0005-0000-0000-0000C54A0000}"/>
    <cellStyle name="Uncertain" xfId="18014" xr:uid="{00000000-0005-0000-0000-0000C64A0000}"/>
    <cellStyle name="Usikre tal" xfId="18015" xr:uid="{00000000-0005-0000-0000-0000C74A0000}"/>
    <cellStyle name="Valore non valido" xfId="18016" xr:uid="{00000000-0005-0000-0000-0000C84A0000}"/>
    <cellStyle name="Valore non valido 2" xfId="19149" xr:uid="{00000000-0005-0000-0000-0000C94A0000}"/>
    <cellStyle name="Valore valido" xfId="18017" xr:uid="{00000000-0005-0000-0000-0000CA4A0000}"/>
    <cellStyle name="Valore valido 2" xfId="19150" xr:uid="{00000000-0005-0000-0000-0000CB4A0000}"/>
    <cellStyle name="Warning Text" xfId="18018" builtinId="11" customBuiltin="1"/>
    <cellStyle name="Warning Text 2" xfId="18019" xr:uid="{00000000-0005-0000-0000-0000CD4A0000}"/>
    <cellStyle name="X08_Total Oil" xfId="18020" xr:uid="{00000000-0005-0000-0000-0000CE4A0000}"/>
    <cellStyle name="X12_Total Figs 1 dec" xfId="18021" xr:uid="{00000000-0005-0000-0000-0000CF4A0000}"/>
    <cellStyle name="Year" xfId="18022" xr:uid="{00000000-0005-0000-0000-0000D04A0000}"/>
    <cellStyle name="Years" xfId="18023" xr:uid="{00000000-0005-0000-0000-0000D14A0000}"/>
    <cellStyle name="Обычный_CRF2002 (1)" xfId="18024" xr:uid="{00000000-0005-0000-0000-0000D24A0000}"/>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3.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4.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emf"/><Relationship Id="rId4" Type="http://schemas.openxmlformats.org/officeDocument/2006/relationships/image" Target="../media/image18.emf"/></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7.png"/><Relationship Id="rId1" Type="http://schemas.openxmlformats.org/officeDocument/2006/relationships/image" Target="../media/image20.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14</xdr:col>
      <xdr:colOff>111442</xdr:colOff>
      <xdr:row>10</xdr:row>
      <xdr:rowOff>36195</xdr:rowOff>
    </xdr:from>
    <xdr:to>
      <xdr:col>18</xdr:col>
      <xdr:colOff>459105</xdr:colOff>
      <xdr:row>14</xdr:row>
      <xdr:rowOff>135255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379017" y="1960245"/>
          <a:ext cx="4071938"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Gas station investment</a:t>
          </a:r>
          <a:r>
            <a:rPr lang="en-GB" sz="1100" baseline="0"/>
            <a:t> costs are assigned to all the gas blending technologies (i.e. gas blending technologies simulate a gas station, delivering a mix of natural gas and renewable gas).</a:t>
          </a:r>
          <a:endParaRPr lang="en-GB" sz="1100"/>
        </a:p>
      </xdr:txBody>
    </xdr:sp>
    <xdr:clientData/>
  </xdr:twoCellAnchor>
  <xdr:twoCellAnchor>
    <xdr:from>
      <xdr:col>10</xdr:col>
      <xdr:colOff>175260</xdr:colOff>
      <xdr:row>29</xdr:row>
      <xdr:rowOff>99060</xdr:rowOff>
    </xdr:from>
    <xdr:to>
      <xdr:col>15</xdr:col>
      <xdr:colOff>236220</xdr:colOff>
      <xdr:row>35</xdr:row>
      <xdr:rowOff>121920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473440" y="2674620"/>
          <a:ext cx="3040380" cy="11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gas delivered by g</a:t>
          </a:r>
          <a:r>
            <a:rPr lang="en-GB" sz="1100"/>
            <a:t>as stations in Denmark</a:t>
          </a:r>
          <a:r>
            <a:rPr lang="en-GB" sz="1100" baseline="0"/>
            <a:t> in 2015 is assigned to the sum of blending technologies. In this way, only when the required gas for vehicles is higher than the stock, additional capacity will be built (at a cost equal to the investment cost).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425768</xdr:colOff>
      <xdr:row>2</xdr:row>
      <xdr:rowOff>29528</xdr:rowOff>
    </xdr:from>
    <xdr:to>
      <xdr:col>22</xdr:col>
      <xdr:colOff>296228</xdr:colOff>
      <xdr:row>7</xdr:row>
      <xdr:rowOff>98108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1084243" y="410528"/>
          <a:ext cx="2918460" cy="10306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EV</a:t>
          </a:r>
          <a:r>
            <a:rPr lang="en-GB" sz="1100" baseline="0"/>
            <a:t> charging</a:t>
          </a:r>
          <a:r>
            <a:rPr lang="en-GB" sz="1100"/>
            <a:t> station investment</a:t>
          </a:r>
          <a:r>
            <a:rPr lang="en-GB" sz="1100" baseline="0"/>
            <a:t> costs are assigned to the virtual technology simulating EV charging station for cars and vans, as defined in the VT_TRA file. Only public chargers (normal and rapid) are modelled.</a:t>
          </a:r>
          <a:endParaRPr lang="en-GB" sz="1100"/>
        </a:p>
      </xdr:txBody>
    </xdr:sp>
    <xdr:clientData/>
  </xdr:twoCellAnchor>
  <xdr:twoCellAnchor>
    <xdr:from>
      <xdr:col>18</xdr:col>
      <xdr:colOff>123825</xdr:colOff>
      <xdr:row>9</xdr:row>
      <xdr:rowOff>184785</xdr:rowOff>
    </xdr:from>
    <xdr:to>
      <xdr:col>22</xdr:col>
      <xdr:colOff>603885</xdr:colOff>
      <xdr:row>17</xdr:row>
      <xdr:rowOff>55245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11391900" y="1908810"/>
          <a:ext cx="2918460" cy="1403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electricity delivered by public EV </a:t>
          </a:r>
          <a:r>
            <a:rPr lang="en-GB" sz="1100"/>
            <a:t>stations in Denmark</a:t>
          </a:r>
          <a:r>
            <a:rPr lang="en-GB" sz="1100" baseline="0"/>
            <a:t> in 2015 is assigned (home charging is not included). In this way, only when the required electricity for EV (cars and vans) is higher than the stock, additional capacity will be built (at a cost equal to the investment cost).</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0</xdr:colOff>
      <xdr:row>23</xdr:row>
      <xdr:rowOff>0</xdr:rowOff>
    </xdr:from>
    <xdr:to>
      <xdr:col>30</xdr:col>
      <xdr:colOff>117634</xdr:colOff>
      <xdr:row>33</xdr:row>
      <xdr:rowOff>152400</xdr:rowOff>
    </xdr:to>
    <xdr:pic>
      <xdr:nvPicPr>
        <xdr:cNvPr id="2" name="Picture 4">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12750" y="4438650"/>
          <a:ext cx="5604034" cy="2057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388620</xdr:colOff>
      <xdr:row>23</xdr:row>
      <xdr:rowOff>19050</xdr:rowOff>
    </xdr:from>
    <xdr:to>
      <xdr:col>39</xdr:col>
      <xdr:colOff>437674</xdr:colOff>
      <xdr:row>33</xdr:row>
      <xdr:rowOff>105728</xdr:rowOff>
    </xdr:to>
    <xdr:pic>
      <xdr:nvPicPr>
        <xdr:cNvPr id="3" name="Picture 6">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687770" y="4457700"/>
          <a:ext cx="5535454" cy="199167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20955</xdr:colOff>
      <xdr:row>22</xdr:row>
      <xdr:rowOff>180023</xdr:rowOff>
    </xdr:from>
    <xdr:to>
      <xdr:col>49</xdr:col>
      <xdr:colOff>100489</xdr:colOff>
      <xdr:row>33</xdr:row>
      <xdr:rowOff>126683</xdr:rowOff>
    </xdr:to>
    <xdr:pic>
      <xdr:nvPicPr>
        <xdr:cNvPr id="4" name="Picture 7">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416105" y="4428173"/>
          <a:ext cx="5565934" cy="20421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245745</xdr:colOff>
      <xdr:row>22</xdr:row>
      <xdr:rowOff>107633</xdr:rowOff>
    </xdr:from>
    <xdr:to>
      <xdr:col>58</xdr:col>
      <xdr:colOff>119539</xdr:colOff>
      <xdr:row>33</xdr:row>
      <xdr:rowOff>31433</xdr:rowOff>
    </xdr:to>
    <xdr:pic>
      <xdr:nvPicPr>
        <xdr:cNvPr id="5" name="Picture 8">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127295" y="4355783"/>
          <a:ext cx="5360194" cy="20193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438150</xdr:colOff>
      <xdr:row>1</xdr:row>
      <xdr:rowOff>66675</xdr:rowOff>
    </xdr:from>
    <xdr:to>
      <xdr:col>23</xdr:col>
      <xdr:colOff>217170</xdr:colOff>
      <xdr:row>17</xdr:row>
      <xdr:rowOff>87630</xdr:rowOff>
    </xdr:to>
    <xdr:pic>
      <xdr:nvPicPr>
        <xdr:cNvPr id="4279" name="Picture 1">
          <a:extLst>
            <a:ext uri="{FF2B5EF4-FFF2-40B4-BE49-F238E27FC236}">
              <a16:creationId xmlns:a16="http://schemas.microsoft.com/office/drawing/2014/main" id="{00000000-0008-0000-0700-0000B7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00" y="247650"/>
          <a:ext cx="5265420" cy="2964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514350</xdr:colOff>
      <xdr:row>18</xdr:row>
      <xdr:rowOff>118110</xdr:rowOff>
    </xdr:from>
    <xdr:to>
      <xdr:col>23</xdr:col>
      <xdr:colOff>19050</xdr:colOff>
      <xdr:row>29</xdr:row>
      <xdr:rowOff>169545</xdr:rowOff>
    </xdr:to>
    <xdr:pic>
      <xdr:nvPicPr>
        <xdr:cNvPr id="4280" name="Picture 2">
          <a:extLst>
            <a:ext uri="{FF2B5EF4-FFF2-40B4-BE49-F238E27FC236}">
              <a16:creationId xmlns:a16="http://schemas.microsoft.com/office/drawing/2014/main" id="{00000000-0008-0000-0700-0000B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603200" y="3375660"/>
          <a:ext cx="499110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358140</xdr:colOff>
      <xdr:row>1</xdr:row>
      <xdr:rowOff>5715</xdr:rowOff>
    </xdr:from>
    <xdr:to>
      <xdr:col>31</xdr:col>
      <xdr:colOff>518160</xdr:colOff>
      <xdr:row>16</xdr:row>
      <xdr:rowOff>116205</xdr:rowOff>
    </xdr:to>
    <xdr:pic>
      <xdr:nvPicPr>
        <xdr:cNvPr id="4281" name="Picture 3">
          <a:extLst>
            <a:ext uri="{FF2B5EF4-FFF2-40B4-BE49-F238E27FC236}">
              <a16:creationId xmlns:a16="http://schemas.microsoft.com/office/drawing/2014/main" id="{00000000-0008-0000-0700-0000B91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933390" y="186690"/>
          <a:ext cx="5036820" cy="287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15240</xdr:colOff>
      <xdr:row>38</xdr:row>
      <xdr:rowOff>106680</xdr:rowOff>
    </xdr:from>
    <xdr:to>
      <xdr:col>25</xdr:col>
      <xdr:colOff>38100</xdr:colOff>
      <xdr:row>58</xdr:row>
      <xdr:rowOff>76200</xdr:rowOff>
    </xdr:to>
    <xdr:pic>
      <xdr:nvPicPr>
        <xdr:cNvPr id="4282" name="Picture 4">
          <a:extLst>
            <a:ext uri="{FF2B5EF4-FFF2-40B4-BE49-F238E27FC236}">
              <a16:creationId xmlns:a16="http://schemas.microsoft.com/office/drawing/2014/main" id="{00000000-0008-0000-0700-0000B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32740" y="6873240"/>
          <a:ext cx="6118860" cy="3627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7</xdr:row>
      <xdr:rowOff>66675</xdr:rowOff>
    </xdr:from>
    <xdr:to>
      <xdr:col>3</xdr:col>
      <xdr:colOff>1952625</xdr:colOff>
      <xdr:row>14</xdr:row>
      <xdr:rowOff>133350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47700" y="1381125"/>
          <a:ext cx="5067300" cy="1333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t>Values</a:t>
          </a:r>
          <a:r>
            <a:rPr lang="en-GB" sz="1100" baseline="0"/>
            <a:t> from different sources are here compared. Additionally, transport costs (IEA, 2013) are compared with the delivery costs already present in the model. The greatest difference is in the electricity delivery cost (it depends on what is accounted for, price to consumers in our case).</a:t>
          </a:r>
        </a:p>
        <a:p>
          <a:pPr algn="l"/>
          <a:r>
            <a:rPr lang="en-GB" sz="1100" baseline="0"/>
            <a:t>Green Roadmap (EA, 2015) provides data for distribution prices of fuels in DKK/km (see graph). Transmission and distribution (variable cost) and infrastructure (fixed investment) in DDK/GJ are also calculated in the Grøn Roadmap (EA, 2015).</a:t>
          </a:r>
        </a:p>
      </xdr:txBody>
    </xdr:sp>
    <xdr:clientData/>
  </xdr:twoCellAnchor>
  <xdr:twoCellAnchor editAs="oneCell">
    <xdr:from>
      <xdr:col>6</xdr:col>
      <xdr:colOff>1432560</xdr:colOff>
      <xdr:row>49</xdr:row>
      <xdr:rowOff>60960</xdr:rowOff>
    </xdr:from>
    <xdr:to>
      <xdr:col>10</xdr:col>
      <xdr:colOff>1082040</xdr:colOff>
      <xdr:row>70</xdr:row>
      <xdr:rowOff>99060</xdr:rowOff>
    </xdr:to>
    <xdr:pic>
      <xdr:nvPicPr>
        <xdr:cNvPr id="4284" name="Picture 7">
          <a:extLst>
            <a:ext uri="{FF2B5EF4-FFF2-40B4-BE49-F238E27FC236}">
              <a16:creationId xmlns:a16="http://schemas.microsoft.com/office/drawing/2014/main" id="{00000000-0008-0000-0700-0000BC1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24503"/>
        <a:stretch>
          <a:fillRect/>
        </a:stretch>
      </xdr:blipFill>
      <xdr:spPr bwMode="auto">
        <a:xfrm>
          <a:off x="13578840" y="8839200"/>
          <a:ext cx="6118860" cy="3878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251460</xdr:colOff>
      <xdr:row>121</xdr:row>
      <xdr:rowOff>45720</xdr:rowOff>
    </xdr:from>
    <xdr:to>
      <xdr:col>6</xdr:col>
      <xdr:colOff>891540</xdr:colOff>
      <xdr:row>137</xdr:row>
      <xdr:rowOff>175260</xdr:rowOff>
    </xdr:to>
    <xdr:pic>
      <xdr:nvPicPr>
        <xdr:cNvPr id="4285" name="Picture 2">
          <a:extLst>
            <a:ext uri="{FF2B5EF4-FFF2-40B4-BE49-F238E27FC236}">
              <a16:creationId xmlns:a16="http://schemas.microsoft.com/office/drawing/2014/main" id="{00000000-0008-0000-0700-0000BD1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30440" y="21991320"/>
          <a:ext cx="5707380" cy="30556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73</xdr:row>
      <xdr:rowOff>76200</xdr:rowOff>
    </xdr:from>
    <xdr:to>
      <xdr:col>9</xdr:col>
      <xdr:colOff>723900</xdr:colOff>
      <xdr:row>82</xdr:row>
      <xdr:rowOff>121920</xdr:rowOff>
    </xdr:to>
    <xdr:pic>
      <xdr:nvPicPr>
        <xdr:cNvPr id="4286" name="Picture 2">
          <a:extLst>
            <a:ext uri="{FF2B5EF4-FFF2-40B4-BE49-F238E27FC236}">
              <a16:creationId xmlns:a16="http://schemas.microsoft.com/office/drawing/2014/main" id="{00000000-0008-0000-0700-0000BE1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312140" y="13243560"/>
          <a:ext cx="5090160" cy="16916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655320</xdr:colOff>
      <xdr:row>73</xdr:row>
      <xdr:rowOff>45720</xdr:rowOff>
    </xdr:from>
    <xdr:to>
      <xdr:col>13</xdr:col>
      <xdr:colOff>1607820</xdr:colOff>
      <xdr:row>84</xdr:row>
      <xdr:rowOff>129540</xdr:rowOff>
    </xdr:to>
    <xdr:pic>
      <xdr:nvPicPr>
        <xdr:cNvPr id="4287" name="Picture 3">
          <a:extLst>
            <a:ext uri="{FF2B5EF4-FFF2-40B4-BE49-F238E27FC236}">
              <a16:creationId xmlns:a16="http://schemas.microsoft.com/office/drawing/2014/main" id="{00000000-0008-0000-0700-0000BF1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270980" y="13213080"/>
          <a:ext cx="5821680" cy="2095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61</xdr:row>
      <xdr:rowOff>0</xdr:rowOff>
    </xdr:from>
    <xdr:to>
      <xdr:col>23</xdr:col>
      <xdr:colOff>190500</xdr:colOff>
      <xdr:row>71</xdr:row>
      <xdr:rowOff>175260</xdr:rowOff>
    </xdr:to>
    <xdr:pic>
      <xdr:nvPicPr>
        <xdr:cNvPr id="4288" name="Picture 5">
          <a:extLst>
            <a:ext uri="{FF2B5EF4-FFF2-40B4-BE49-F238E27FC236}">
              <a16:creationId xmlns:a16="http://schemas.microsoft.com/office/drawing/2014/main" id="{00000000-0008-0000-0700-0000C01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717500" y="10972800"/>
          <a:ext cx="5067300" cy="2004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685800</xdr:colOff>
      <xdr:row>87</xdr:row>
      <xdr:rowOff>152400</xdr:rowOff>
    </xdr:from>
    <xdr:to>
      <xdr:col>13</xdr:col>
      <xdr:colOff>1539240</xdr:colOff>
      <xdr:row>98</xdr:row>
      <xdr:rowOff>114300</xdr:rowOff>
    </xdr:to>
    <xdr:pic>
      <xdr:nvPicPr>
        <xdr:cNvPr id="4289" name="Picture 4">
          <a:extLst>
            <a:ext uri="{FF2B5EF4-FFF2-40B4-BE49-F238E27FC236}">
              <a16:creationId xmlns:a16="http://schemas.microsoft.com/office/drawing/2014/main" id="{00000000-0008-0000-0700-0000C11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301460" y="15880080"/>
          <a:ext cx="5722620" cy="1973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87</xdr:row>
      <xdr:rowOff>38100</xdr:rowOff>
    </xdr:from>
    <xdr:to>
      <xdr:col>10</xdr:col>
      <xdr:colOff>304800</xdr:colOff>
      <xdr:row>101</xdr:row>
      <xdr:rowOff>38100</xdr:rowOff>
    </xdr:to>
    <xdr:pic>
      <xdr:nvPicPr>
        <xdr:cNvPr id="4290" name="Picture 5">
          <a:extLst>
            <a:ext uri="{FF2B5EF4-FFF2-40B4-BE49-F238E27FC236}">
              <a16:creationId xmlns:a16="http://schemas.microsoft.com/office/drawing/2014/main" id="{00000000-0008-0000-0700-0000C21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312140" y="15765780"/>
          <a:ext cx="5608320" cy="25603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693420</xdr:colOff>
      <xdr:row>99</xdr:row>
      <xdr:rowOff>76200</xdr:rowOff>
    </xdr:from>
    <xdr:to>
      <xdr:col>13</xdr:col>
      <xdr:colOff>1478280</xdr:colOff>
      <xdr:row>109</xdr:row>
      <xdr:rowOff>139065</xdr:rowOff>
    </xdr:to>
    <xdr:pic>
      <xdr:nvPicPr>
        <xdr:cNvPr id="4291" name="Picture 6">
          <a:extLst>
            <a:ext uri="{FF2B5EF4-FFF2-40B4-BE49-F238E27FC236}">
              <a16:creationId xmlns:a16="http://schemas.microsoft.com/office/drawing/2014/main" id="{00000000-0008-0000-0700-0000C31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309080" y="17998440"/>
          <a:ext cx="5654040" cy="19202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716280</xdr:colOff>
      <xdr:row>110</xdr:row>
      <xdr:rowOff>175260</xdr:rowOff>
    </xdr:from>
    <xdr:to>
      <xdr:col>13</xdr:col>
      <xdr:colOff>1531620</xdr:colOff>
      <xdr:row>121</xdr:row>
      <xdr:rowOff>121920</xdr:rowOff>
    </xdr:to>
    <xdr:pic>
      <xdr:nvPicPr>
        <xdr:cNvPr id="4292" name="Picture 7">
          <a:extLst>
            <a:ext uri="{FF2B5EF4-FFF2-40B4-BE49-F238E27FC236}">
              <a16:creationId xmlns:a16="http://schemas.microsoft.com/office/drawing/2014/main" id="{00000000-0008-0000-0700-0000C41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331940" y="20109180"/>
          <a:ext cx="5684520" cy="19583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731520</xdr:colOff>
      <xdr:row>123</xdr:row>
      <xdr:rowOff>7620</xdr:rowOff>
    </xdr:from>
    <xdr:to>
      <xdr:col>13</xdr:col>
      <xdr:colOff>1341120</xdr:colOff>
      <xdr:row>133</xdr:row>
      <xdr:rowOff>121920</xdr:rowOff>
    </xdr:to>
    <xdr:pic>
      <xdr:nvPicPr>
        <xdr:cNvPr id="4293" name="Picture 8">
          <a:extLst>
            <a:ext uri="{FF2B5EF4-FFF2-40B4-BE49-F238E27FC236}">
              <a16:creationId xmlns:a16="http://schemas.microsoft.com/office/drawing/2014/main" id="{00000000-0008-0000-0700-0000C51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9347180" y="22318980"/>
          <a:ext cx="5478780" cy="1943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2495550</xdr:colOff>
      <xdr:row>73</xdr:row>
      <xdr:rowOff>57149</xdr:rowOff>
    </xdr:from>
    <xdr:to>
      <xdr:col>4</xdr:col>
      <xdr:colOff>114300</xdr:colOff>
      <xdr:row>78</xdr:row>
      <xdr:rowOff>114299</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714750" y="13134974"/>
          <a:ext cx="347662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Differences between EA data</a:t>
          </a:r>
          <a:r>
            <a:rPr lang="en-GB" sz="1100" baseline="0"/>
            <a:t> and delivery costs already present in the model derives probably from the fact that EA does not account for sales margin (as it is done in the data from World Energy Outlook, source used for the delivery costs currently implemented).</a:t>
          </a:r>
          <a:endParaRPr lang="en-GB" sz="1100"/>
        </a:p>
      </xdr:txBody>
    </xdr:sp>
    <xdr:clientData/>
  </xdr:twoCellAnchor>
  <xdr:twoCellAnchor>
    <xdr:from>
      <xdr:col>3</xdr:col>
      <xdr:colOff>1690688</xdr:colOff>
      <xdr:row>72</xdr:row>
      <xdr:rowOff>0</xdr:rowOff>
    </xdr:from>
    <xdr:to>
      <xdr:col>3</xdr:col>
      <xdr:colOff>1695450</xdr:colOff>
      <xdr:row>73</xdr:row>
      <xdr:rowOff>57149</xdr:rowOff>
    </xdr:to>
    <xdr:cxnSp macro="">
      <xdr:nvCxnSpPr>
        <xdr:cNvPr id="5" name="Straight Arrow Connector 4">
          <a:extLst>
            <a:ext uri="{FF2B5EF4-FFF2-40B4-BE49-F238E27FC236}">
              <a16:creationId xmlns:a16="http://schemas.microsoft.com/office/drawing/2014/main" id="{00000000-0008-0000-0700-000005000000}"/>
            </a:ext>
          </a:extLst>
        </xdr:cNvPr>
        <xdr:cNvCxnSpPr>
          <a:stCxn id="3" idx="0"/>
        </xdr:cNvCxnSpPr>
      </xdr:nvCxnSpPr>
      <xdr:spPr>
        <a:xfrm flipV="1">
          <a:off x="5453063" y="12896850"/>
          <a:ext cx="4762" cy="2381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1690688</xdr:colOff>
      <xdr:row>78</xdr:row>
      <xdr:rowOff>114299</xdr:rowOff>
    </xdr:from>
    <xdr:to>
      <xdr:col>3</xdr:col>
      <xdr:colOff>1695450</xdr:colOff>
      <xdr:row>79</xdr:row>
      <xdr:rowOff>142875</xdr:rowOff>
    </xdr:to>
    <xdr:cxnSp macro="">
      <xdr:nvCxnSpPr>
        <xdr:cNvPr id="7" name="Straight Arrow Connector 6">
          <a:extLst>
            <a:ext uri="{FF2B5EF4-FFF2-40B4-BE49-F238E27FC236}">
              <a16:creationId xmlns:a16="http://schemas.microsoft.com/office/drawing/2014/main" id="{00000000-0008-0000-0700-000007000000}"/>
            </a:ext>
          </a:extLst>
        </xdr:cNvPr>
        <xdr:cNvCxnSpPr>
          <a:stCxn id="3" idx="2"/>
        </xdr:cNvCxnSpPr>
      </xdr:nvCxnSpPr>
      <xdr:spPr>
        <a:xfrm>
          <a:off x="5453063" y="14096999"/>
          <a:ext cx="4762" cy="209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121920</xdr:colOff>
      <xdr:row>2</xdr:row>
      <xdr:rowOff>144780</xdr:rowOff>
    </xdr:from>
    <xdr:to>
      <xdr:col>14</xdr:col>
      <xdr:colOff>586740</xdr:colOff>
      <xdr:row>26</xdr:row>
      <xdr:rowOff>15240</xdr:rowOff>
    </xdr:to>
    <xdr:pic>
      <xdr:nvPicPr>
        <xdr:cNvPr id="6151" name="Picture 1">
          <a:extLst>
            <a:ext uri="{FF2B5EF4-FFF2-40B4-BE49-F238E27FC236}">
              <a16:creationId xmlns:a16="http://schemas.microsoft.com/office/drawing/2014/main" id="{00000000-0008-0000-0800-000007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556260"/>
          <a:ext cx="5341620" cy="42976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167640</xdr:colOff>
      <xdr:row>41</xdr:row>
      <xdr:rowOff>175260</xdr:rowOff>
    </xdr:from>
    <xdr:to>
      <xdr:col>14</xdr:col>
      <xdr:colOff>274320</xdr:colOff>
      <xdr:row>64</xdr:row>
      <xdr:rowOff>129540</xdr:rowOff>
    </xdr:to>
    <xdr:pic>
      <xdr:nvPicPr>
        <xdr:cNvPr id="6152" name="Picture 2">
          <a:extLst>
            <a:ext uri="{FF2B5EF4-FFF2-40B4-BE49-F238E27FC236}">
              <a16:creationId xmlns:a16="http://schemas.microsoft.com/office/drawing/2014/main" id="{00000000-0008-0000-0800-0000081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49140" y="7719060"/>
          <a:ext cx="4983480" cy="41605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121920</xdr:colOff>
      <xdr:row>26</xdr:row>
      <xdr:rowOff>129540</xdr:rowOff>
    </xdr:from>
    <xdr:to>
      <xdr:col>14</xdr:col>
      <xdr:colOff>236220</xdr:colOff>
      <xdr:row>40</xdr:row>
      <xdr:rowOff>121920</xdr:rowOff>
    </xdr:to>
    <xdr:pic>
      <xdr:nvPicPr>
        <xdr:cNvPr id="6153" name="Picture 3">
          <a:extLst>
            <a:ext uri="{FF2B5EF4-FFF2-40B4-BE49-F238E27FC236}">
              <a16:creationId xmlns:a16="http://schemas.microsoft.com/office/drawing/2014/main" id="{00000000-0008-0000-0800-00000918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03420" y="4930140"/>
          <a:ext cx="4991100" cy="25908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xdr:colOff>
      <xdr:row>15</xdr:row>
      <xdr:rowOff>160020</xdr:rowOff>
    </xdr:from>
    <xdr:to>
      <xdr:col>24</xdr:col>
      <xdr:colOff>579120</xdr:colOff>
      <xdr:row>48</xdr:row>
      <xdr:rowOff>152400</xdr:rowOff>
    </xdr:to>
    <xdr:pic>
      <xdr:nvPicPr>
        <xdr:cNvPr id="5" name="Picture 4">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5220" y="2948940"/>
          <a:ext cx="6332220" cy="60655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31</xdr:row>
      <xdr:rowOff>68580</xdr:rowOff>
    </xdr:from>
    <xdr:to>
      <xdr:col>4</xdr:col>
      <xdr:colOff>464820</xdr:colOff>
      <xdr:row>38</xdr:row>
      <xdr:rowOff>106680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40080" y="5783580"/>
          <a:ext cx="267462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Net</a:t>
          </a:r>
          <a:r>
            <a:rPr lang="en-GB" sz="1100" baseline="0"/>
            <a:t> transport (PJ/year) is the closest value to gas network capacity, if compared with the estimated 8 billion Nm3 of gas transported each year in Denmark (Energinet.dk). The value found (~600 PJ) is far from the value reported in Statistics Denmark (354 PJ).</a:t>
          </a:r>
          <a:endParaRPr lang="en-GB" sz="1100"/>
        </a:p>
      </xdr:txBody>
    </xdr:sp>
    <xdr:clientData/>
  </xdr:twoCellAnchor>
  <xdr:twoCellAnchor>
    <xdr:from>
      <xdr:col>14</xdr:col>
      <xdr:colOff>236220</xdr:colOff>
      <xdr:row>33</xdr:row>
      <xdr:rowOff>144780</xdr:rowOff>
    </xdr:from>
    <xdr:to>
      <xdr:col>17</xdr:col>
      <xdr:colOff>43543</xdr:colOff>
      <xdr:row>33</xdr:row>
      <xdr:rowOff>152400</xdr:rowOff>
    </xdr:to>
    <xdr:cxnSp macro="">
      <xdr:nvCxnSpPr>
        <xdr:cNvPr id="4" name="Straight Arrow Connector 3">
          <a:extLst>
            <a:ext uri="{FF2B5EF4-FFF2-40B4-BE49-F238E27FC236}">
              <a16:creationId xmlns:a16="http://schemas.microsoft.com/office/drawing/2014/main" id="{00000000-0008-0000-0800-000004000000}"/>
            </a:ext>
          </a:extLst>
        </xdr:cNvPr>
        <xdr:cNvCxnSpPr>
          <a:stCxn id="6153" idx="3"/>
        </xdr:cNvCxnSpPr>
      </xdr:nvCxnSpPr>
      <xdr:spPr>
        <a:xfrm>
          <a:off x="9630591" y="6295209"/>
          <a:ext cx="1636123"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40640</xdr:colOff>
      <xdr:row>19</xdr:row>
      <xdr:rowOff>58420</xdr:rowOff>
    </xdr:from>
    <xdr:to>
      <xdr:col>33</xdr:col>
      <xdr:colOff>607060</xdr:colOff>
      <xdr:row>50</xdr:row>
      <xdr:rowOff>20320</xdr:rowOff>
    </xdr:to>
    <xdr:pic>
      <xdr:nvPicPr>
        <xdr:cNvPr id="9" name="Picture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793460" y="3578860"/>
          <a:ext cx="5595620" cy="566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91440</xdr:colOff>
      <xdr:row>3</xdr:row>
      <xdr:rowOff>99060</xdr:rowOff>
    </xdr:from>
    <xdr:to>
      <xdr:col>9</xdr:col>
      <xdr:colOff>541986</xdr:colOff>
      <xdr:row>49</xdr:row>
      <xdr:rowOff>83820</xdr:rowOff>
    </xdr:to>
    <xdr:pic>
      <xdr:nvPicPr>
        <xdr:cNvPr id="2" name="Picture 1" descr="http://www.energinet.dk/SiteCollectionImages/DK/EL/Br%C3%B8dtekst%20grafik%20max%20454%20bred/EksisterendeNetUK-1000px.jpg">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647700"/>
          <a:ext cx="7780986"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6</xdr:row>
      <xdr:rowOff>76200</xdr:rowOff>
    </xdr:from>
    <xdr:to>
      <xdr:col>15</xdr:col>
      <xdr:colOff>220980</xdr:colOff>
      <xdr:row>22</xdr:row>
      <xdr:rowOff>22860</xdr:rowOff>
    </xdr:to>
    <xdr:pic>
      <xdr:nvPicPr>
        <xdr:cNvPr id="3" name="Picture 3">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4460" y="1173480"/>
          <a:ext cx="5036820" cy="28727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510540</xdr:colOff>
      <xdr:row>6</xdr:row>
      <xdr:rowOff>106680</xdr:rowOff>
    </xdr:from>
    <xdr:to>
      <xdr:col>27</xdr:col>
      <xdr:colOff>138426</xdr:colOff>
      <xdr:row>20</xdr:row>
      <xdr:rowOff>89217</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4500860" y="1203960"/>
          <a:ext cx="5114286" cy="2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579120</xdr:colOff>
      <xdr:row>5</xdr:row>
      <xdr:rowOff>91440</xdr:rowOff>
    </xdr:from>
    <xdr:to>
      <xdr:col>8</xdr:col>
      <xdr:colOff>178510</xdr:colOff>
      <xdr:row>16</xdr:row>
      <xdr:rowOff>60712</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579120" y="1051560"/>
          <a:ext cx="4476190" cy="1980952"/>
        </a:xfrm>
        <a:prstGeom prst="rect">
          <a:avLst/>
        </a:prstGeom>
      </xdr:spPr>
    </xdr:pic>
    <xdr:clientData/>
  </xdr:twoCellAnchor>
  <xdr:twoCellAnchor editAs="oneCell">
    <xdr:from>
      <xdr:col>0</xdr:col>
      <xdr:colOff>525780</xdr:colOff>
      <xdr:row>16</xdr:row>
      <xdr:rowOff>83820</xdr:rowOff>
    </xdr:from>
    <xdr:to>
      <xdr:col>8</xdr:col>
      <xdr:colOff>191837</xdr:colOff>
      <xdr:row>23</xdr:row>
      <xdr:rowOff>89374</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25780" y="3055620"/>
          <a:ext cx="4542857" cy="1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1"/>
  <sheetViews>
    <sheetView workbookViewId="0">
      <selection activeCell="E5" sqref="E5"/>
    </sheetView>
  </sheetViews>
  <sheetFormatPr defaultRowHeight="14.4"/>
  <cols>
    <col min="1" max="1" width="11.44140625" customWidth="1"/>
    <col min="2" max="2" width="15.5546875" customWidth="1"/>
    <col min="3" max="3" width="13.6640625" customWidth="1"/>
    <col min="4" max="4" width="19.6640625" customWidth="1"/>
    <col min="5" max="5" width="60.109375" customWidth="1"/>
  </cols>
  <sheetData>
    <row r="3" spans="1:5">
      <c r="A3" s="8" t="s">
        <v>245</v>
      </c>
      <c r="B3" s="8" t="s">
        <v>246</v>
      </c>
      <c r="C3" s="8" t="s">
        <v>247</v>
      </c>
      <c r="D3" s="8" t="s">
        <v>248</v>
      </c>
      <c r="E3" s="8" t="s">
        <v>249</v>
      </c>
    </row>
    <row r="4" spans="1:5" s="88" customFormat="1">
      <c r="A4" s="89">
        <v>44098</v>
      </c>
      <c r="B4" s="88" t="s">
        <v>258</v>
      </c>
      <c r="E4" s="88" t="s">
        <v>324</v>
      </c>
    </row>
    <row r="5" spans="1:5" s="88" customFormat="1">
      <c r="A5" s="89">
        <v>43437</v>
      </c>
      <c r="B5" s="88" t="s">
        <v>258</v>
      </c>
      <c r="C5" s="88" t="s">
        <v>264</v>
      </c>
      <c r="D5" s="88" t="e">
        <f>ADDRESS(ROW(#REF!),COLUMN(#REF!),4,1)</f>
        <v>#REF!</v>
      </c>
      <c r="E5" s="88" t="s">
        <v>265</v>
      </c>
    </row>
    <row r="6" spans="1:5" s="88" customFormat="1">
      <c r="A6" s="89">
        <v>43151</v>
      </c>
      <c r="B6" s="88" t="s">
        <v>258</v>
      </c>
      <c r="C6" s="88" t="s">
        <v>226</v>
      </c>
      <c r="D6" s="88" t="e">
        <f>ADDRESS(ROW(#REF!),COLUMN(#REF!),4,1)</f>
        <v>#REF!</v>
      </c>
      <c r="E6" s="88" t="s">
        <v>257</v>
      </c>
    </row>
    <row r="7" spans="1:5" s="88" customFormat="1">
      <c r="A7" s="89">
        <v>43144</v>
      </c>
      <c r="B7" s="88" t="s">
        <v>254</v>
      </c>
      <c r="C7" s="88" t="s">
        <v>226</v>
      </c>
      <c r="D7" s="88" t="e">
        <f>ADDRESS(ROW(#REF!),COLUMN(#REF!),4,1)</f>
        <v>#REF!</v>
      </c>
      <c r="E7" s="88" t="s">
        <v>255</v>
      </c>
    </row>
    <row r="8" spans="1:5" s="88" customFormat="1">
      <c r="A8" s="89">
        <v>43144</v>
      </c>
      <c r="B8" s="88" t="s">
        <v>254</v>
      </c>
      <c r="C8" s="88" t="s">
        <v>225</v>
      </c>
      <c r="D8" s="88" t="str">
        <f>ADDRESS(ROW('INS Gas'!C30),COLUMN('INS Gas'!C30),4,1)</f>
        <v>C30</v>
      </c>
      <c r="E8" s="88" t="s">
        <v>251</v>
      </c>
    </row>
    <row r="9" spans="1:5" s="88" customFormat="1">
      <c r="A9" s="89">
        <v>43143</v>
      </c>
      <c r="B9" s="88" t="s">
        <v>250</v>
      </c>
      <c r="C9" s="88" t="s">
        <v>225</v>
      </c>
      <c r="D9" s="88" t="str">
        <f>ADDRESS(ROW('INS Gas'!C6),COLUMN('INS Gas'!C6),4,1)</f>
        <v>C6</v>
      </c>
      <c r="E9" s="88" t="s">
        <v>252</v>
      </c>
    </row>
    <row r="10" spans="1:5" s="88" customFormat="1">
      <c r="A10" s="89">
        <v>43143</v>
      </c>
      <c r="B10" s="88" t="s">
        <v>250</v>
      </c>
      <c r="C10" s="88" t="s">
        <v>226</v>
      </c>
      <c r="D10" s="88" t="e">
        <f>ADDRESS(ROW(#REF!),COLUMN(#REF!),4,1)&amp;","&amp;ADDRESS(ROW(#REF!),COLUMN(#REF!),4,1)</f>
        <v>#REF!</v>
      </c>
      <c r="E10" s="88" t="s">
        <v>251</v>
      </c>
    </row>
    <row r="11" spans="1:5" s="88" customFormat="1">
      <c r="A11" s="89">
        <v>43143</v>
      </c>
      <c r="B11" s="88" t="s">
        <v>250</v>
      </c>
      <c r="C11" s="88" t="s">
        <v>225</v>
      </c>
      <c r="D11" s="88" t="e">
        <f>ADDRESS(ROW('INS Gas'!#REF!),COLUMN('INS Gas'!#REF!),4,1)&amp;","&amp;ADDRESS(ROW('INS Gas'!#REF!),COLUMN('INS Gas'!#REF!),4,1)</f>
        <v>#REF!</v>
      </c>
      <c r="E11" s="88" t="s">
        <v>251</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I21"/>
  <sheetViews>
    <sheetView workbookViewId="0">
      <selection activeCell="O8" sqref="O8"/>
    </sheetView>
  </sheetViews>
  <sheetFormatPr defaultRowHeight="14.4"/>
  <cols>
    <col min="3" max="3" width="20.44140625" bestFit="1" customWidth="1"/>
  </cols>
  <sheetData>
    <row r="3" spans="3:9" ht="15" thickBot="1"/>
    <row r="4" spans="3:9" ht="14.4" customHeight="1">
      <c r="C4" s="108" t="s">
        <v>242</v>
      </c>
      <c r="D4" s="109"/>
      <c r="E4" s="109"/>
      <c r="F4" s="109"/>
      <c r="G4" s="109"/>
      <c r="H4" s="109"/>
      <c r="I4" s="110"/>
    </row>
    <row r="5" spans="3:9">
      <c r="C5" s="111"/>
      <c r="D5" s="112"/>
      <c r="E5" s="112"/>
      <c r="F5" s="112"/>
      <c r="G5" s="112"/>
      <c r="H5" s="112"/>
      <c r="I5" s="113"/>
    </row>
    <row r="6" spans="3:9">
      <c r="C6" s="111"/>
      <c r="D6" s="112"/>
      <c r="E6" s="112"/>
      <c r="F6" s="112"/>
      <c r="G6" s="112"/>
      <c r="H6" s="112"/>
      <c r="I6" s="113"/>
    </row>
    <row r="7" spans="3:9">
      <c r="C7" s="111"/>
      <c r="D7" s="112"/>
      <c r="E7" s="112"/>
      <c r="F7" s="112"/>
      <c r="G7" s="112"/>
      <c r="H7" s="112"/>
      <c r="I7" s="113"/>
    </row>
    <row r="8" spans="3:9">
      <c r="C8" s="111"/>
      <c r="D8" s="112"/>
      <c r="E8" s="112"/>
      <c r="F8" s="112"/>
      <c r="G8" s="112"/>
      <c r="H8" s="112"/>
      <c r="I8" s="113"/>
    </row>
    <row r="9" spans="3:9">
      <c r="C9" s="111"/>
      <c r="D9" s="112"/>
      <c r="E9" s="112"/>
      <c r="F9" s="112"/>
      <c r="G9" s="112"/>
      <c r="H9" s="112"/>
      <c r="I9" s="113"/>
    </row>
    <row r="10" spans="3:9" ht="15" thickBot="1">
      <c r="C10" s="114"/>
      <c r="D10" s="115"/>
      <c r="E10" s="115"/>
      <c r="F10" s="115"/>
      <c r="G10" s="115"/>
      <c r="H10" s="115"/>
      <c r="I10" s="116"/>
    </row>
    <row r="11" spans="3:9">
      <c r="C11" s="40"/>
      <c r="D11" s="40"/>
      <c r="E11" s="40"/>
      <c r="F11" s="40"/>
      <c r="G11" s="40"/>
      <c r="H11" s="40"/>
      <c r="I11" s="40"/>
    </row>
    <row r="12" spans="3:9">
      <c r="C12" s="40"/>
      <c r="D12" s="40"/>
      <c r="E12" s="40"/>
      <c r="F12" s="40"/>
      <c r="G12" s="40"/>
      <c r="H12" s="40"/>
      <c r="I12" s="40"/>
    </row>
    <row r="14" spans="3:9">
      <c r="C14" s="64" t="s">
        <v>213</v>
      </c>
      <c r="D14" s="8" t="s">
        <v>214</v>
      </c>
    </row>
    <row r="15" spans="3:9" s="67" customFormat="1">
      <c r="C15" s="60" t="s">
        <v>225</v>
      </c>
      <c r="D15" s="75" t="s">
        <v>227</v>
      </c>
    </row>
    <row r="16" spans="3:9" s="1" customFormat="1">
      <c r="C16" s="59" t="s">
        <v>226</v>
      </c>
      <c r="D16" s="75" t="s">
        <v>228</v>
      </c>
    </row>
    <row r="17" spans="3:4">
      <c r="C17" s="63" t="s">
        <v>208</v>
      </c>
      <c r="D17" t="s">
        <v>215</v>
      </c>
    </row>
    <row r="18" spans="3:4">
      <c r="C18" s="62" t="s">
        <v>209</v>
      </c>
      <c r="D18" t="s">
        <v>216</v>
      </c>
    </row>
    <row r="19" spans="3:4">
      <c r="C19" s="62" t="s">
        <v>210</v>
      </c>
      <c r="D19" t="s">
        <v>217</v>
      </c>
    </row>
    <row r="20" spans="3:4">
      <c r="C20" s="62" t="s">
        <v>211</v>
      </c>
      <c r="D20" t="s">
        <v>218</v>
      </c>
    </row>
    <row r="21" spans="3:4">
      <c r="C21" s="61" t="s">
        <v>212</v>
      </c>
      <c r="D21" t="s">
        <v>219</v>
      </c>
    </row>
  </sheetData>
  <mergeCells count="1">
    <mergeCell ref="C4:I10"/>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J40"/>
  <sheetViews>
    <sheetView topLeftCell="G1" workbookViewId="0">
      <selection activeCell="L10" sqref="L10"/>
    </sheetView>
  </sheetViews>
  <sheetFormatPr defaultRowHeight="14.4"/>
  <cols>
    <col min="2" max="2" width="19" customWidth="1"/>
    <col min="3" max="3" width="23" bestFit="1" customWidth="1"/>
    <col min="4" max="4" width="28" bestFit="1" customWidth="1"/>
    <col min="5" max="5" width="10.33203125" bestFit="1" customWidth="1"/>
    <col min="6" max="6" width="11.5546875" bestFit="1" customWidth="1"/>
    <col min="7" max="7" width="10.6640625" bestFit="1" customWidth="1"/>
    <col min="8" max="8" width="12.44140625" bestFit="1" customWidth="1"/>
    <col min="9" max="9" width="12.5546875" bestFit="1" customWidth="1"/>
    <col min="10" max="10" width="24.44140625" bestFit="1" customWidth="1"/>
    <col min="11" max="11" width="10.44140625" bestFit="1" customWidth="1"/>
    <col min="12" max="13" width="8.44140625" bestFit="1" customWidth="1"/>
    <col min="14" max="14" width="7.5546875" bestFit="1" customWidth="1"/>
    <col min="15" max="15" width="15.44140625" bestFit="1" customWidth="1"/>
    <col min="16" max="16" width="15.5546875" customWidth="1"/>
    <col min="17" max="17" width="10.109375" bestFit="1" customWidth="1"/>
    <col min="18" max="18" width="11.33203125" customWidth="1"/>
  </cols>
  <sheetData>
    <row r="3" spans="1:36">
      <c r="H3" s="76"/>
      <c r="I3" s="76"/>
      <c r="J3" s="76"/>
      <c r="K3" s="76"/>
      <c r="L3" s="76"/>
      <c r="M3" s="76"/>
    </row>
    <row r="4" spans="1:36">
      <c r="H4" s="76"/>
      <c r="I4" s="76"/>
      <c r="J4" s="76"/>
      <c r="K4" s="76"/>
      <c r="L4" s="76"/>
      <c r="M4" s="76"/>
    </row>
    <row r="5" spans="1:36">
      <c r="A5" s="76"/>
      <c r="B5" s="68" t="s">
        <v>3</v>
      </c>
      <c r="C5" s="76"/>
      <c r="D5" s="76"/>
      <c r="E5" s="69"/>
      <c r="F5" s="76"/>
      <c r="G5" s="76"/>
      <c r="H5" s="76"/>
      <c r="I5" s="76"/>
      <c r="J5" s="76"/>
      <c r="K5" s="76"/>
      <c r="L5" s="76"/>
      <c r="M5" s="76"/>
      <c r="N5" s="76"/>
      <c r="O5" s="76"/>
      <c r="P5" s="76"/>
      <c r="Q5" s="76"/>
      <c r="V5" t="s">
        <v>318</v>
      </c>
    </row>
    <row r="6" spans="1:36" ht="15" thickBot="1">
      <c r="A6" s="76"/>
      <c r="B6" s="70" t="s">
        <v>2</v>
      </c>
      <c r="C6" s="70" t="s">
        <v>0</v>
      </c>
      <c r="D6" s="72" t="s">
        <v>1</v>
      </c>
      <c r="E6" s="72" t="s">
        <v>224</v>
      </c>
      <c r="F6" s="71" t="s">
        <v>5</v>
      </c>
      <c r="G6" s="71" t="s">
        <v>4</v>
      </c>
      <c r="H6" s="71" t="s">
        <v>326</v>
      </c>
      <c r="I6" s="71" t="s">
        <v>327</v>
      </c>
      <c r="J6" s="71" t="s">
        <v>328</v>
      </c>
      <c r="K6" s="71" t="s">
        <v>329</v>
      </c>
      <c r="L6" s="71" t="s">
        <v>330</v>
      </c>
      <c r="M6" s="71" t="s">
        <v>331</v>
      </c>
      <c r="N6" s="128" t="s">
        <v>333</v>
      </c>
      <c r="O6" s="76"/>
      <c r="P6" s="76"/>
      <c r="Q6" s="76"/>
      <c r="V6" t="s">
        <v>280</v>
      </c>
      <c r="W6" t="s">
        <v>281</v>
      </c>
      <c r="X6" t="s">
        <v>282</v>
      </c>
      <c r="Y6" t="s">
        <v>224</v>
      </c>
      <c r="Z6" t="s">
        <v>283</v>
      </c>
      <c r="AA6" t="s">
        <v>284</v>
      </c>
      <c r="AB6" t="s">
        <v>285</v>
      </c>
      <c r="AC6" t="s">
        <v>286</v>
      </c>
      <c r="AD6" t="s">
        <v>287</v>
      </c>
      <c r="AE6" t="s">
        <v>288</v>
      </c>
      <c r="AF6" t="s">
        <v>220</v>
      </c>
      <c r="AG6" t="s">
        <v>289</v>
      </c>
      <c r="AH6" t="s">
        <v>290</v>
      </c>
      <c r="AI6" t="s">
        <v>291</v>
      </c>
      <c r="AJ6" t="s">
        <v>292</v>
      </c>
    </row>
    <row r="7" spans="1:36" s="67" customFormat="1">
      <c r="A7" s="76"/>
      <c r="B7" s="66" t="s">
        <v>221</v>
      </c>
      <c r="C7" s="65"/>
      <c r="D7" s="65"/>
      <c r="E7" s="66" t="s">
        <v>223</v>
      </c>
      <c r="F7" s="66" t="s">
        <v>222</v>
      </c>
      <c r="G7" s="66" t="s">
        <v>222</v>
      </c>
      <c r="H7" s="66" t="s">
        <v>222</v>
      </c>
      <c r="I7" s="66" t="s">
        <v>222</v>
      </c>
      <c r="J7" s="66" t="s">
        <v>222</v>
      </c>
      <c r="K7" s="66" t="s">
        <v>222</v>
      </c>
      <c r="L7" s="66" t="s">
        <v>222</v>
      </c>
      <c r="M7" s="66" t="s">
        <v>222</v>
      </c>
      <c r="N7" s="66" t="s">
        <v>222</v>
      </c>
      <c r="O7" s="76"/>
      <c r="P7" s="76"/>
      <c r="Q7" s="76"/>
      <c r="V7" s="67" t="s">
        <v>293</v>
      </c>
      <c r="AA7" s="67" t="s">
        <v>294</v>
      </c>
      <c r="AB7" s="67" t="s">
        <v>295</v>
      </c>
      <c r="AC7" s="67" t="s">
        <v>295</v>
      </c>
      <c r="AD7" s="67" t="s">
        <v>295</v>
      </c>
      <c r="AF7" s="67" t="s">
        <v>296</v>
      </c>
      <c r="AG7" s="67" t="s">
        <v>297</v>
      </c>
      <c r="AH7" s="67" t="s">
        <v>298</v>
      </c>
      <c r="AJ7" s="67" t="s">
        <v>298</v>
      </c>
    </row>
    <row r="8" spans="1:36">
      <c r="A8" s="76"/>
      <c r="B8" t="s">
        <v>220</v>
      </c>
      <c r="D8" t="s">
        <v>323</v>
      </c>
      <c r="E8" t="s">
        <v>302</v>
      </c>
      <c r="F8" s="76">
        <f>AF9</f>
        <v>147.83000000000001</v>
      </c>
      <c r="G8" s="76">
        <f>F8</f>
        <v>147.83000000000001</v>
      </c>
      <c r="H8" s="76">
        <f t="shared" ref="H8:N23" si="0">G8</f>
        <v>147.83000000000001</v>
      </c>
      <c r="I8" s="76">
        <f t="shared" si="0"/>
        <v>147.83000000000001</v>
      </c>
      <c r="J8" s="76">
        <f t="shared" si="0"/>
        <v>147.83000000000001</v>
      </c>
      <c r="K8" s="76">
        <f t="shared" si="0"/>
        <v>147.83000000000001</v>
      </c>
      <c r="L8" s="76">
        <f t="shared" si="0"/>
        <v>147.83000000000001</v>
      </c>
      <c r="M8" s="76">
        <f t="shared" si="0"/>
        <v>147.83000000000001</v>
      </c>
      <c r="N8" s="87">
        <f t="shared" si="0"/>
        <v>147.83000000000001</v>
      </c>
      <c r="O8" s="76"/>
      <c r="P8" s="76"/>
      <c r="Q8" s="76"/>
      <c r="V8" t="s">
        <v>299</v>
      </c>
      <c r="W8" t="s">
        <v>300</v>
      </c>
      <c r="X8" t="s">
        <v>301</v>
      </c>
      <c r="Y8" t="s">
        <v>302</v>
      </c>
      <c r="Z8">
        <v>1</v>
      </c>
      <c r="AA8">
        <v>1</v>
      </c>
      <c r="AB8">
        <v>0.5</v>
      </c>
      <c r="AC8">
        <v>0.75</v>
      </c>
      <c r="AD8">
        <v>0.9</v>
      </c>
      <c r="AE8">
        <v>20</v>
      </c>
      <c r="AF8">
        <v>181.52099999999999</v>
      </c>
      <c r="AG8">
        <v>20.8413</v>
      </c>
      <c r="AH8">
        <v>2.7639</v>
      </c>
      <c r="AI8">
        <v>2020</v>
      </c>
      <c r="AJ8">
        <v>9.83</v>
      </c>
    </row>
    <row r="9" spans="1:36">
      <c r="A9" s="76"/>
      <c r="B9" t="s">
        <v>289</v>
      </c>
      <c r="D9" s="76" t="s">
        <v>323</v>
      </c>
      <c r="E9" s="76" t="s">
        <v>302</v>
      </c>
      <c r="F9">
        <f>AG9</f>
        <v>2.3199999999999998</v>
      </c>
      <c r="G9" s="76">
        <f t="shared" ref="G9:N25" si="1">F9</f>
        <v>2.3199999999999998</v>
      </c>
      <c r="H9" s="76">
        <f t="shared" si="0"/>
        <v>2.3199999999999998</v>
      </c>
      <c r="I9" s="76">
        <f t="shared" si="0"/>
        <v>2.3199999999999998</v>
      </c>
      <c r="J9" s="76">
        <f t="shared" si="0"/>
        <v>2.3199999999999998</v>
      </c>
      <c r="K9" s="76">
        <f t="shared" si="0"/>
        <v>2.3199999999999998</v>
      </c>
      <c r="L9" s="76">
        <f t="shared" si="0"/>
        <v>2.3199999999999998</v>
      </c>
      <c r="M9" s="76">
        <f t="shared" si="0"/>
        <v>2.3199999999999998</v>
      </c>
      <c r="N9" s="87">
        <f t="shared" si="0"/>
        <v>2.3199999999999998</v>
      </c>
      <c r="U9" t="s">
        <v>319</v>
      </c>
      <c r="V9" t="s">
        <v>303</v>
      </c>
      <c r="W9" t="s">
        <v>300</v>
      </c>
      <c r="X9" t="s">
        <v>304</v>
      </c>
      <c r="Y9" t="s">
        <v>302</v>
      </c>
      <c r="Z9">
        <v>1</v>
      </c>
      <c r="AA9">
        <v>1</v>
      </c>
      <c r="AB9">
        <v>0.5</v>
      </c>
      <c r="AC9">
        <v>0.6</v>
      </c>
      <c r="AD9">
        <v>0.75</v>
      </c>
      <c r="AE9">
        <v>20</v>
      </c>
      <c r="AF9">
        <v>147.83000000000001</v>
      </c>
      <c r="AG9">
        <v>2.3199999999999998</v>
      </c>
      <c r="AH9">
        <v>9.19</v>
      </c>
      <c r="AI9">
        <v>2020</v>
      </c>
      <c r="AJ9">
        <v>0</v>
      </c>
    </row>
    <row r="10" spans="1:36">
      <c r="A10" s="76"/>
      <c r="B10" t="s">
        <v>290</v>
      </c>
      <c r="D10" s="76" t="s">
        <v>323</v>
      </c>
      <c r="E10" s="76" t="s">
        <v>302</v>
      </c>
      <c r="F10">
        <f>AH9</f>
        <v>9.19</v>
      </c>
      <c r="G10" s="76">
        <f t="shared" si="1"/>
        <v>9.19</v>
      </c>
      <c r="H10" s="76">
        <f t="shared" si="0"/>
        <v>9.19</v>
      </c>
      <c r="I10" s="76">
        <f t="shared" si="0"/>
        <v>9.19</v>
      </c>
      <c r="J10" s="76">
        <f t="shared" si="0"/>
        <v>9.19</v>
      </c>
      <c r="K10" s="76">
        <f t="shared" si="0"/>
        <v>9.19</v>
      </c>
      <c r="L10" s="76">
        <f t="shared" si="0"/>
        <v>9.19</v>
      </c>
      <c r="M10" s="76">
        <f t="shared" si="0"/>
        <v>9.19</v>
      </c>
      <c r="N10" s="87">
        <f t="shared" si="0"/>
        <v>9.19</v>
      </c>
      <c r="O10" s="76"/>
      <c r="P10" s="76"/>
      <c r="Q10" s="76"/>
      <c r="V10" t="s">
        <v>305</v>
      </c>
      <c r="W10" t="s">
        <v>300</v>
      </c>
      <c r="X10" t="s">
        <v>306</v>
      </c>
      <c r="Y10" t="s">
        <v>302</v>
      </c>
      <c r="Z10">
        <v>1</v>
      </c>
      <c r="AA10">
        <v>1</v>
      </c>
      <c r="AB10">
        <v>0.5</v>
      </c>
      <c r="AC10">
        <v>0.6</v>
      </c>
      <c r="AD10">
        <v>0.9</v>
      </c>
      <c r="AE10">
        <v>20</v>
      </c>
      <c r="AF10">
        <v>248.3775</v>
      </c>
      <c r="AG10">
        <v>20.8413</v>
      </c>
      <c r="AH10">
        <v>2.7639</v>
      </c>
      <c r="AI10">
        <v>2020</v>
      </c>
      <c r="AJ10">
        <v>9.83</v>
      </c>
    </row>
    <row r="11" spans="1:36">
      <c r="A11" s="76"/>
      <c r="B11" s="76" t="s">
        <v>321</v>
      </c>
      <c r="C11" s="76">
        <v>2020</v>
      </c>
      <c r="D11" s="76" t="s">
        <v>323</v>
      </c>
      <c r="E11" s="76" t="s">
        <v>302</v>
      </c>
      <c r="F11" s="76">
        <f>AB9</f>
        <v>0.5</v>
      </c>
      <c r="G11" s="76">
        <f t="shared" si="1"/>
        <v>0.5</v>
      </c>
      <c r="H11" s="76">
        <f t="shared" si="0"/>
        <v>0.5</v>
      </c>
      <c r="I11" s="76">
        <f t="shared" si="0"/>
        <v>0.5</v>
      </c>
      <c r="J11" s="76">
        <f t="shared" si="0"/>
        <v>0.5</v>
      </c>
      <c r="K11" s="76">
        <f t="shared" si="0"/>
        <v>0.5</v>
      </c>
      <c r="L11" s="76">
        <f t="shared" si="0"/>
        <v>0.5</v>
      </c>
      <c r="M11" s="76">
        <f t="shared" si="0"/>
        <v>0.5</v>
      </c>
      <c r="N11" s="87">
        <f t="shared" si="0"/>
        <v>0.5</v>
      </c>
      <c r="O11" s="76"/>
      <c r="P11" s="76"/>
      <c r="Q11" s="76"/>
      <c r="V11" t="s">
        <v>307</v>
      </c>
      <c r="W11" t="s">
        <v>308</v>
      </c>
      <c r="X11" t="s">
        <v>309</v>
      </c>
      <c r="Y11" t="s">
        <v>302</v>
      </c>
      <c r="Z11">
        <v>1</v>
      </c>
      <c r="AA11">
        <v>1</v>
      </c>
      <c r="AB11">
        <v>0.5</v>
      </c>
      <c r="AC11">
        <v>0.6</v>
      </c>
      <c r="AD11">
        <v>0.9</v>
      </c>
      <c r="AE11">
        <v>20</v>
      </c>
      <c r="AF11">
        <v>52.74</v>
      </c>
      <c r="AG11">
        <v>12.47</v>
      </c>
      <c r="AH11">
        <v>0.82</v>
      </c>
      <c r="AI11">
        <v>2020</v>
      </c>
      <c r="AJ11">
        <v>18.25</v>
      </c>
    </row>
    <row r="12" spans="1:36" s="76" customFormat="1">
      <c r="B12" s="76" t="s">
        <v>321</v>
      </c>
      <c r="C12" s="76">
        <v>2030</v>
      </c>
      <c r="D12" s="76" t="s">
        <v>323</v>
      </c>
      <c r="E12" s="76" t="s">
        <v>302</v>
      </c>
      <c r="F12" s="76">
        <f>AC9</f>
        <v>0.6</v>
      </c>
      <c r="G12" s="76">
        <f t="shared" si="1"/>
        <v>0.6</v>
      </c>
      <c r="H12" s="76">
        <f t="shared" si="0"/>
        <v>0.6</v>
      </c>
      <c r="I12" s="76">
        <f t="shared" si="0"/>
        <v>0.6</v>
      </c>
      <c r="J12" s="76">
        <f t="shared" si="0"/>
        <v>0.6</v>
      </c>
      <c r="K12" s="76">
        <f t="shared" si="0"/>
        <v>0.6</v>
      </c>
      <c r="L12" s="76">
        <f t="shared" si="0"/>
        <v>0.6</v>
      </c>
      <c r="M12" s="76">
        <f t="shared" si="0"/>
        <v>0.6</v>
      </c>
      <c r="N12" s="87">
        <f t="shared" si="0"/>
        <v>0.6</v>
      </c>
      <c r="V12" s="76" t="s">
        <v>310</v>
      </c>
      <c r="W12" s="76" t="s">
        <v>308</v>
      </c>
      <c r="X12" s="76" t="s">
        <v>309</v>
      </c>
      <c r="Y12" s="76" t="s">
        <v>302</v>
      </c>
      <c r="Z12" s="76">
        <v>1</v>
      </c>
      <c r="AA12" s="76">
        <v>1</v>
      </c>
      <c r="AB12" s="76">
        <v>0.5</v>
      </c>
      <c r="AC12" s="76">
        <v>0.6</v>
      </c>
      <c r="AD12" s="76">
        <v>0.9</v>
      </c>
      <c r="AE12" s="76">
        <v>20</v>
      </c>
      <c r="AF12" s="76">
        <v>115.26</v>
      </c>
      <c r="AG12" s="76">
        <v>23.38</v>
      </c>
      <c r="AH12" s="76">
        <v>5.9</v>
      </c>
      <c r="AI12" s="76">
        <v>2020</v>
      </c>
      <c r="AJ12" s="76">
        <v>18.25</v>
      </c>
    </row>
    <row r="13" spans="1:36" s="76" customFormat="1">
      <c r="B13" s="76" t="s">
        <v>321</v>
      </c>
      <c r="C13" s="76">
        <v>2050</v>
      </c>
      <c r="D13" s="76" t="s">
        <v>323</v>
      </c>
      <c r="E13" s="76" t="s">
        <v>302</v>
      </c>
      <c r="F13" s="76">
        <f>AD9</f>
        <v>0.75</v>
      </c>
      <c r="G13" s="76">
        <f t="shared" si="1"/>
        <v>0.75</v>
      </c>
      <c r="H13" s="76">
        <f t="shared" si="0"/>
        <v>0.75</v>
      </c>
      <c r="I13" s="76">
        <f t="shared" si="0"/>
        <v>0.75</v>
      </c>
      <c r="J13" s="76">
        <f t="shared" si="0"/>
        <v>0.75</v>
      </c>
      <c r="K13" s="76">
        <f t="shared" si="0"/>
        <v>0.75</v>
      </c>
      <c r="L13" s="76">
        <f t="shared" si="0"/>
        <v>0.75</v>
      </c>
      <c r="M13" s="76">
        <f t="shared" si="0"/>
        <v>0.75</v>
      </c>
      <c r="N13" s="87">
        <f t="shared" si="0"/>
        <v>0.75</v>
      </c>
      <c r="U13" s="76" t="s">
        <v>320</v>
      </c>
      <c r="V13" s="76" t="s">
        <v>311</v>
      </c>
      <c r="W13" s="76" t="s">
        <v>308</v>
      </c>
      <c r="X13" s="76" t="s">
        <v>312</v>
      </c>
      <c r="Y13" s="76" t="s">
        <v>302</v>
      </c>
      <c r="Z13" s="76">
        <v>1</v>
      </c>
      <c r="AA13" s="76">
        <v>1</v>
      </c>
      <c r="AB13" s="76">
        <v>0.75</v>
      </c>
      <c r="AC13" s="76">
        <v>0.8</v>
      </c>
      <c r="AD13" s="76">
        <v>0.9</v>
      </c>
      <c r="AE13" s="76">
        <v>20</v>
      </c>
      <c r="AF13" s="76">
        <v>10.28</v>
      </c>
      <c r="AI13" s="76">
        <v>2020</v>
      </c>
    </row>
    <row r="14" spans="1:36" s="76" customFormat="1">
      <c r="B14" s="76" t="s">
        <v>288</v>
      </c>
      <c r="D14" s="76" t="s">
        <v>323</v>
      </c>
      <c r="E14" s="76" t="s">
        <v>302</v>
      </c>
      <c r="F14" s="76">
        <f>AE9</f>
        <v>20</v>
      </c>
      <c r="G14" s="76">
        <f t="shared" si="1"/>
        <v>20</v>
      </c>
      <c r="H14" s="76">
        <f t="shared" si="0"/>
        <v>20</v>
      </c>
      <c r="I14" s="76">
        <f t="shared" si="0"/>
        <v>20</v>
      </c>
      <c r="J14" s="76">
        <f t="shared" si="0"/>
        <v>20</v>
      </c>
      <c r="K14" s="76">
        <f t="shared" si="0"/>
        <v>20</v>
      </c>
      <c r="L14" s="76">
        <f t="shared" si="0"/>
        <v>20</v>
      </c>
      <c r="M14" s="76">
        <f t="shared" si="0"/>
        <v>20</v>
      </c>
      <c r="N14" s="87">
        <f t="shared" si="0"/>
        <v>20</v>
      </c>
      <c r="V14" s="76" t="s">
        <v>313</v>
      </c>
      <c r="W14" s="76" t="s">
        <v>308</v>
      </c>
      <c r="X14" s="76" t="s">
        <v>314</v>
      </c>
      <c r="Y14" s="76" t="s">
        <v>302</v>
      </c>
      <c r="Z14" s="76">
        <v>1</v>
      </c>
      <c r="AA14" s="76">
        <v>1</v>
      </c>
      <c r="AB14" s="76">
        <v>0.75</v>
      </c>
      <c r="AC14" s="76">
        <v>0.8</v>
      </c>
      <c r="AD14" s="76">
        <v>0.9</v>
      </c>
      <c r="AE14" s="76">
        <v>20</v>
      </c>
      <c r="AF14" s="76">
        <v>7.3</v>
      </c>
      <c r="AI14" s="76">
        <v>2020</v>
      </c>
    </row>
    <row r="15" spans="1:36" s="76" customFormat="1">
      <c r="B15" s="76" t="s">
        <v>220</v>
      </c>
      <c r="D15" s="76" t="s">
        <v>279</v>
      </c>
      <c r="E15" s="76" t="s">
        <v>302</v>
      </c>
      <c r="F15" s="76">
        <f>AF13</f>
        <v>10.28</v>
      </c>
      <c r="G15" s="76">
        <f>F15</f>
        <v>10.28</v>
      </c>
      <c r="H15" s="76">
        <f t="shared" si="0"/>
        <v>10.28</v>
      </c>
      <c r="I15" s="76">
        <f t="shared" si="0"/>
        <v>10.28</v>
      </c>
      <c r="J15" s="76">
        <f t="shared" si="0"/>
        <v>10.28</v>
      </c>
      <c r="K15" s="76">
        <f t="shared" si="0"/>
        <v>10.28</v>
      </c>
      <c r="L15" s="76">
        <f t="shared" si="0"/>
        <v>10.28</v>
      </c>
      <c r="M15" s="76">
        <f t="shared" si="0"/>
        <v>10.28</v>
      </c>
      <c r="N15" s="87">
        <f t="shared" si="0"/>
        <v>10.28</v>
      </c>
      <c r="V15" s="76" t="s">
        <v>315</v>
      </c>
      <c r="W15" s="76" t="s">
        <v>316</v>
      </c>
      <c r="X15" s="76" t="s">
        <v>317</v>
      </c>
      <c r="Y15" s="76" t="s">
        <v>302</v>
      </c>
      <c r="Z15" s="76">
        <v>1</v>
      </c>
      <c r="AA15" s="76">
        <v>1</v>
      </c>
      <c r="AB15" s="76">
        <v>0.5</v>
      </c>
      <c r="AC15" s="76">
        <v>0.6</v>
      </c>
      <c r="AD15" s="76">
        <v>0.9</v>
      </c>
      <c r="AE15" s="76">
        <v>30</v>
      </c>
      <c r="AF15" s="76">
        <v>1457</v>
      </c>
      <c r="AG15" s="76">
        <v>86</v>
      </c>
      <c r="AI15" s="76">
        <v>2020</v>
      </c>
    </row>
    <row r="16" spans="1:36" s="76" customFormat="1">
      <c r="B16" s="76" t="s">
        <v>321</v>
      </c>
      <c r="C16" s="76">
        <v>2020</v>
      </c>
      <c r="D16" s="76" t="s">
        <v>279</v>
      </c>
      <c r="E16" s="76" t="s">
        <v>302</v>
      </c>
      <c r="F16" s="76">
        <f>AB13</f>
        <v>0.75</v>
      </c>
      <c r="G16" s="76">
        <f t="shared" si="1"/>
        <v>0.75</v>
      </c>
      <c r="H16" s="76">
        <f t="shared" si="0"/>
        <v>0.75</v>
      </c>
      <c r="I16" s="76">
        <f t="shared" si="0"/>
        <v>0.75</v>
      </c>
      <c r="J16" s="76">
        <f t="shared" si="0"/>
        <v>0.75</v>
      </c>
      <c r="K16" s="76">
        <f t="shared" si="0"/>
        <v>0.75</v>
      </c>
      <c r="L16" s="76">
        <f t="shared" si="0"/>
        <v>0.75</v>
      </c>
      <c r="M16" s="76">
        <f t="shared" si="0"/>
        <v>0.75</v>
      </c>
      <c r="N16" s="87">
        <f t="shared" si="0"/>
        <v>0.75</v>
      </c>
    </row>
    <row r="17" spans="1:19" s="76" customFormat="1">
      <c r="B17" s="76" t="s">
        <v>321</v>
      </c>
      <c r="C17" s="76">
        <v>2030</v>
      </c>
      <c r="D17" s="76" t="s">
        <v>279</v>
      </c>
      <c r="E17" s="76" t="s">
        <v>302</v>
      </c>
      <c r="F17" s="76">
        <f>AC13</f>
        <v>0.8</v>
      </c>
      <c r="G17" s="76">
        <f t="shared" si="1"/>
        <v>0.8</v>
      </c>
      <c r="H17" s="76">
        <f t="shared" si="0"/>
        <v>0.8</v>
      </c>
      <c r="I17" s="76">
        <f t="shared" si="0"/>
        <v>0.8</v>
      </c>
      <c r="J17" s="76">
        <f t="shared" si="0"/>
        <v>0.8</v>
      </c>
      <c r="K17" s="76">
        <f t="shared" si="0"/>
        <v>0.8</v>
      </c>
      <c r="L17" s="76">
        <f t="shared" si="0"/>
        <v>0.8</v>
      </c>
      <c r="M17" s="76">
        <f t="shared" si="0"/>
        <v>0.8</v>
      </c>
      <c r="N17" s="87">
        <f t="shared" si="0"/>
        <v>0.8</v>
      </c>
    </row>
    <row r="18" spans="1:19" s="76" customFormat="1">
      <c r="A18"/>
      <c r="B18" s="76" t="s">
        <v>321</v>
      </c>
      <c r="C18" s="76">
        <v>2050</v>
      </c>
      <c r="D18" s="76" t="s">
        <v>279</v>
      </c>
      <c r="E18" s="76" t="s">
        <v>302</v>
      </c>
      <c r="F18" s="76">
        <f>AD13</f>
        <v>0.9</v>
      </c>
      <c r="G18" s="76">
        <f t="shared" si="1"/>
        <v>0.9</v>
      </c>
      <c r="H18" s="76">
        <f t="shared" si="0"/>
        <v>0.9</v>
      </c>
      <c r="I18" s="76">
        <f t="shared" si="0"/>
        <v>0.9</v>
      </c>
      <c r="J18" s="76">
        <f t="shared" si="0"/>
        <v>0.9</v>
      </c>
      <c r="K18" s="76">
        <f t="shared" si="0"/>
        <v>0.9</v>
      </c>
      <c r="L18" s="76">
        <f t="shared" si="0"/>
        <v>0.9</v>
      </c>
      <c r="M18" s="76">
        <f t="shared" si="0"/>
        <v>0.9</v>
      </c>
      <c r="N18" s="87">
        <f t="shared" si="0"/>
        <v>0.9</v>
      </c>
      <c r="O18"/>
      <c r="P18"/>
      <c r="Q18"/>
    </row>
    <row r="19" spans="1:19" s="76" customFormat="1">
      <c r="A19"/>
      <c r="B19" s="76" t="s">
        <v>288</v>
      </c>
      <c r="C19"/>
      <c r="D19" s="76" t="s">
        <v>279</v>
      </c>
      <c r="E19" s="76" t="s">
        <v>302</v>
      </c>
      <c r="F19" s="76">
        <f>AE13</f>
        <v>20</v>
      </c>
      <c r="G19" s="76">
        <f t="shared" si="1"/>
        <v>20</v>
      </c>
      <c r="H19" s="76">
        <f t="shared" si="0"/>
        <v>20</v>
      </c>
      <c r="I19" s="76">
        <f t="shared" si="0"/>
        <v>20</v>
      </c>
      <c r="J19" s="76">
        <f t="shared" si="0"/>
        <v>20</v>
      </c>
      <c r="K19" s="76">
        <f t="shared" si="0"/>
        <v>20</v>
      </c>
      <c r="L19" s="76">
        <f t="shared" si="0"/>
        <v>20</v>
      </c>
      <c r="M19" s="76">
        <f t="shared" si="0"/>
        <v>20</v>
      </c>
      <c r="N19" s="87">
        <f t="shared" si="0"/>
        <v>20</v>
      </c>
    </row>
    <row r="20" spans="1:19" s="76" customFormat="1">
      <c r="B20" s="76" t="s">
        <v>220</v>
      </c>
      <c r="D20" s="76" t="s">
        <v>332</v>
      </c>
      <c r="E20" s="76" t="s">
        <v>302</v>
      </c>
      <c r="F20" s="76">
        <f>AF15</f>
        <v>1457</v>
      </c>
      <c r="G20" s="76">
        <f t="shared" si="1"/>
        <v>1457</v>
      </c>
      <c r="H20" s="76">
        <f t="shared" si="0"/>
        <v>1457</v>
      </c>
      <c r="I20" s="76">
        <f t="shared" si="0"/>
        <v>1457</v>
      </c>
      <c r="J20" s="76">
        <f t="shared" si="0"/>
        <v>1457</v>
      </c>
      <c r="K20" s="76">
        <f t="shared" si="0"/>
        <v>1457</v>
      </c>
      <c r="L20" s="76">
        <f t="shared" si="0"/>
        <v>1457</v>
      </c>
      <c r="M20" s="76">
        <f t="shared" si="0"/>
        <v>1457</v>
      </c>
      <c r="N20" s="87">
        <f t="shared" si="0"/>
        <v>1457</v>
      </c>
    </row>
    <row r="21" spans="1:19" s="76" customFormat="1">
      <c r="B21" s="76" t="s">
        <v>289</v>
      </c>
      <c r="D21" s="76" t="s">
        <v>332</v>
      </c>
      <c r="E21" s="76" t="s">
        <v>302</v>
      </c>
      <c r="F21" s="76">
        <f>AG15</f>
        <v>86</v>
      </c>
      <c r="G21" s="76">
        <f t="shared" si="1"/>
        <v>86</v>
      </c>
      <c r="H21" s="76">
        <f t="shared" si="0"/>
        <v>86</v>
      </c>
      <c r="I21" s="76">
        <f t="shared" si="0"/>
        <v>86</v>
      </c>
      <c r="J21" s="76">
        <f t="shared" si="0"/>
        <v>86</v>
      </c>
      <c r="K21" s="76">
        <f t="shared" si="0"/>
        <v>86</v>
      </c>
      <c r="L21" s="76">
        <f t="shared" si="0"/>
        <v>86</v>
      </c>
      <c r="M21" s="76">
        <f t="shared" si="0"/>
        <v>86</v>
      </c>
      <c r="N21" s="87">
        <f t="shared" si="0"/>
        <v>86</v>
      </c>
    </row>
    <row r="22" spans="1:19" s="76" customFormat="1">
      <c r="A22"/>
      <c r="B22" s="76" t="s">
        <v>321</v>
      </c>
      <c r="C22" s="76">
        <v>2020</v>
      </c>
      <c r="D22" s="76" t="s">
        <v>332</v>
      </c>
      <c r="E22" s="76" t="s">
        <v>302</v>
      </c>
      <c r="F22" s="76">
        <f>AB15</f>
        <v>0.5</v>
      </c>
      <c r="G22" s="76">
        <f t="shared" si="1"/>
        <v>0.5</v>
      </c>
      <c r="H22" s="76">
        <f t="shared" si="0"/>
        <v>0.5</v>
      </c>
      <c r="I22" s="76">
        <f t="shared" si="0"/>
        <v>0.5</v>
      </c>
      <c r="J22" s="76">
        <f t="shared" si="0"/>
        <v>0.5</v>
      </c>
      <c r="K22" s="76">
        <f t="shared" si="0"/>
        <v>0.5</v>
      </c>
      <c r="L22" s="76">
        <f t="shared" si="0"/>
        <v>0.5</v>
      </c>
      <c r="M22" s="76">
        <f t="shared" si="0"/>
        <v>0.5</v>
      </c>
      <c r="N22" s="87">
        <f t="shared" si="0"/>
        <v>0.5</v>
      </c>
    </row>
    <row r="23" spans="1:19" s="76" customFormat="1">
      <c r="A23"/>
      <c r="B23" s="76" t="s">
        <v>321</v>
      </c>
      <c r="C23" s="76">
        <v>2030</v>
      </c>
      <c r="D23" s="76" t="s">
        <v>332</v>
      </c>
      <c r="E23" s="76" t="s">
        <v>302</v>
      </c>
      <c r="F23" s="76">
        <f>AC15</f>
        <v>0.6</v>
      </c>
      <c r="G23" s="76">
        <f t="shared" si="1"/>
        <v>0.6</v>
      </c>
      <c r="H23" s="76">
        <f t="shared" si="0"/>
        <v>0.6</v>
      </c>
      <c r="I23" s="76">
        <f t="shared" si="0"/>
        <v>0.6</v>
      </c>
      <c r="J23" s="76">
        <f t="shared" si="0"/>
        <v>0.6</v>
      </c>
      <c r="K23" s="76">
        <f t="shared" si="0"/>
        <v>0.6</v>
      </c>
      <c r="L23" s="76">
        <f t="shared" si="0"/>
        <v>0.6</v>
      </c>
      <c r="M23" s="76">
        <f t="shared" si="0"/>
        <v>0.6</v>
      </c>
      <c r="N23" s="87">
        <f t="shared" si="0"/>
        <v>0.6</v>
      </c>
      <c r="Q23"/>
    </row>
    <row r="24" spans="1:19" s="76" customFormat="1">
      <c r="A24"/>
      <c r="B24" s="76" t="s">
        <v>321</v>
      </c>
      <c r="C24" s="76">
        <v>2050</v>
      </c>
      <c r="D24" s="76" t="s">
        <v>332</v>
      </c>
      <c r="E24" s="76" t="s">
        <v>302</v>
      </c>
      <c r="F24" s="76">
        <f>AD15</f>
        <v>0.9</v>
      </c>
      <c r="G24" s="76">
        <f t="shared" si="1"/>
        <v>0.9</v>
      </c>
      <c r="H24" s="76">
        <f t="shared" si="1"/>
        <v>0.9</v>
      </c>
      <c r="I24" s="76">
        <f t="shared" si="1"/>
        <v>0.9</v>
      </c>
      <c r="J24" s="76">
        <f t="shared" si="1"/>
        <v>0.9</v>
      </c>
      <c r="K24" s="76">
        <f t="shared" si="1"/>
        <v>0.9</v>
      </c>
      <c r="L24" s="76">
        <f t="shared" si="1"/>
        <v>0.9</v>
      </c>
      <c r="M24" s="76">
        <f t="shared" si="1"/>
        <v>0.9</v>
      </c>
      <c r="N24" s="87">
        <f t="shared" si="1"/>
        <v>0.9</v>
      </c>
    </row>
    <row r="25" spans="1:19" s="76" customFormat="1">
      <c r="A25"/>
      <c r="B25" s="76" t="s">
        <v>288</v>
      </c>
      <c r="D25" s="76" t="s">
        <v>332</v>
      </c>
      <c r="E25" s="76" t="s">
        <v>302</v>
      </c>
      <c r="F25" s="76">
        <f>AE15</f>
        <v>30</v>
      </c>
      <c r="G25" s="76">
        <f t="shared" si="1"/>
        <v>30</v>
      </c>
      <c r="H25" s="76">
        <f t="shared" si="1"/>
        <v>30</v>
      </c>
      <c r="I25" s="76">
        <f t="shared" si="1"/>
        <v>30</v>
      </c>
      <c r="J25" s="76">
        <f t="shared" si="1"/>
        <v>30</v>
      </c>
      <c r="K25" s="76">
        <f t="shared" si="1"/>
        <v>30</v>
      </c>
      <c r="L25" s="76">
        <f t="shared" si="1"/>
        <v>30</v>
      </c>
      <c r="M25" s="76">
        <f t="shared" si="1"/>
        <v>30</v>
      </c>
      <c r="N25" s="87">
        <f t="shared" si="1"/>
        <v>30</v>
      </c>
    </row>
    <row r="26" spans="1:19" s="76" customFormat="1">
      <c r="A26"/>
    </row>
    <row r="27" spans="1:19" s="76" customFormat="1">
      <c r="A27"/>
    </row>
    <row r="28" spans="1:19">
      <c r="B28" s="76"/>
      <c r="C28" s="76"/>
      <c r="D28" s="76"/>
      <c r="E28" s="76"/>
      <c r="F28" s="76"/>
      <c r="G28" s="76"/>
      <c r="H28" s="76"/>
      <c r="I28" s="76"/>
      <c r="J28" s="76"/>
      <c r="K28" s="76"/>
      <c r="L28" s="76"/>
      <c r="M28" s="76"/>
      <c r="N28" s="76"/>
      <c r="O28" s="76"/>
      <c r="P28" s="76"/>
    </row>
    <row r="29" spans="1:19">
      <c r="B29" s="76" t="s">
        <v>231</v>
      </c>
      <c r="C29" s="76"/>
      <c r="D29" s="76"/>
      <c r="E29" s="76"/>
      <c r="G29" s="76"/>
      <c r="H29" s="76"/>
      <c r="I29" s="76"/>
      <c r="J29" s="76"/>
      <c r="K29" s="76"/>
      <c r="L29" s="76"/>
      <c r="M29" s="76"/>
      <c r="N29" s="76"/>
      <c r="O29" s="76"/>
      <c r="P29" s="76"/>
      <c r="R29" s="76"/>
      <c r="S29" s="76"/>
    </row>
    <row r="30" spans="1:19">
      <c r="B30" s="76"/>
      <c r="C30" s="77" t="s">
        <v>253</v>
      </c>
      <c r="D30" s="76"/>
      <c r="E30" s="76"/>
      <c r="G30" s="76"/>
      <c r="H30" s="76"/>
      <c r="I30" s="76"/>
      <c r="J30" s="76"/>
      <c r="L30" s="76"/>
      <c r="M30" s="76"/>
    </row>
    <row r="31" spans="1:19">
      <c r="B31" s="76"/>
      <c r="C31" s="77" t="s">
        <v>232</v>
      </c>
      <c r="D31" s="76"/>
      <c r="E31" s="76"/>
      <c r="G31" s="76"/>
      <c r="H31" s="76"/>
      <c r="I31" s="76"/>
      <c r="L31" s="76"/>
      <c r="M31" s="76"/>
    </row>
    <row r="32" spans="1:19">
      <c r="B32" s="76"/>
      <c r="C32" s="76"/>
      <c r="D32" s="76"/>
      <c r="E32" s="68" t="s">
        <v>325</v>
      </c>
      <c r="F32" s="68"/>
      <c r="G32" s="76"/>
      <c r="H32" s="76"/>
      <c r="I32" s="76"/>
    </row>
    <row r="33" spans="2:16" ht="15" thickBot="1">
      <c r="B33" s="78" t="s">
        <v>233</v>
      </c>
      <c r="C33" s="79" t="s">
        <v>1</v>
      </c>
      <c r="D33" s="80" t="s">
        <v>0</v>
      </c>
      <c r="E33" s="80" t="s">
        <v>234</v>
      </c>
      <c r="F33" s="81" t="s">
        <v>243</v>
      </c>
      <c r="G33" s="82" t="s">
        <v>235</v>
      </c>
      <c r="H33" s="82" t="s">
        <v>238</v>
      </c>
      <c r="I33" s="78" t="s">
        <v>236</v>
      </c>
    </row>
    <row r="34" spans="2:16">
      <c r="B34" t="s">
        <v>256</v>
      </c>
      <c r="C34" s="76" t="s">
        <v>244</v>
      </c>
      <c r="D34">
        <v>2010</v>
      </c>
      <c r="E34" t="s">
        <v>239</v>
      </c>
      <c r="F34">
        <v>1</v>
      </c>
      <c r="G34">
        <f>'Stock gas'!AK44</f>
        <v>3.0018600000000003E-3</v>
      </c>
      <c r="H34" s="76">
        <v>4</v>
      </c>
      <c r="I34" t="s">
        <v>237</v>
      </c>
    </row>
    <row r="38" spans="2:16">
      <c r="N38" s="76"/>
      <c r="O38" s="76"/>
      <c r="P38" s="76"/>
    </row>
    <row r="39" spans="2:16">
      <c r="N39" s="76"/>
      <c r="O39" s="76"/>
      <c r="P39" s="76"/>
    </row>
    <row r="40" spans="2:16">
      <c r="N40" s="76"/>
      <c r="O40" s="76"/>
      <c r="P40" s="76"/>
    </row>
  </sheetData>
  <conditionalFormatting sqref="N6:N25">
    <cfRule type="cellIs" dxfId="0" priority="1" stopIfTrue="1" operator="notEqual">
      <formula>INDIRECT("Dummy_for_Comparison6!"&amp;ADDRESS(ROW(),COLUMN()))</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N34"/>
  <sheetViews>
    <sheetView workbookViewId="0">
      <selection activeCell="N12" sqref="N12:N16"/>
    </sheetView>
  </sheetViews>
  <sheetFormatPr defaultColWidth="9.109375" defaultRowHeight="14.4"/>
  <cols>
    <col min="1" max="3" width="9.109375" style="76"/>
    <col min="4" max="4" width="13.6640625" style="76" bestFit="1" customWidth="1"/>
    <col min="5" max="5" width="7.33203125" style="76" bestFit="1" customWidth="1"/>
    <col min="6" max="7" width="10" style="76" bestFit="1" customWidth="1"/>
    <col min="8" max="16384" width="9.109375" style="76"/>
  </cols>
  <sheetData>
    <row r="4" spans="2:14">
      <c r="B4" s="68" t="s">
        <v>3</v>
      </c>
      <c r="E4" s="69"/>
    </row>
    <row r="5" spans="2:14" ht="15" thickBot="1">
      <c r="B5" s="70" t="s">
        <v>2</v>
      </c>
      <c r="C5" s="70" t="s">
        <v>0</v>
      </c>
      <c r="D5" s="72" t="s">
        <v>1</v>
      </c>
      <c r="E5" s="72" t="s">
        <v>224</v>
      </c>
      <c r="F5" s="71" t="s">
        <v>5</v>
      </c>
      <c r="G5" s="71" t="s">
        <v>4</v>
      </c>
      <c r="H5" s="71" t="s">
        <v>326</v>
      </c>
      <c r="I5" s="71" t="s">
        <v>327</v>
      </c>
      <c r="J5" s="71" t="s">
        <v>328</v>
      </c>
      <c r="K5" s="71" t="s">
        <v>329</v>
      </c>
      <c r="L5" s="71" t="s">
        <v>330</v>
      </c>
      <c r="M5" s="71" t="s">
        <v>331</v>
      </c>
      <c r="N5" s="128" t="s">
        <v>333</v>
      </c>
    </row>
    <row r="6" spans="2:14">
      <c r="B6" s="66" t="s">
        <v>221</v>
      </c>
      <c r="C6" s="65"/>
      <c r="D6" s="65"/>
      <c r="E6" s="66" t="s">
        <v>223</v>
      </c>
      <c r="F6" s="66" t="s">
        <v>222</v>
      </c>
      <c r="G6" s="66" t="s">
        <v>222</v>
      </c>
      <c r="H6" s="66" t="s">
        <v>222</v>
      </c>
      <c r="I6" s="66" t="s">
        <v>222</v>
      </c>
      <c r="J6" s="66" t="s">
        <v>222</v>
      </c>
      <c r="K6" s="66" t="s">
        <v>222</v>
      </c>
      <c r="L6" s="66" t="s">
        <v>222</v>
      </c>
      <c r="M6" s="66" t="s">
        <v>222</v>
      </c>
      <c r="N6" s="66" t="s">
        <v>222</v>
      </c>
    </row>
    <row r="7" spans="2:14">
      <c r="B7" s="76" t="s">
        <v>220</v>
      </c>
      <c r="C7" s="76">
        <v>2015</v>
      </c>
      <c r="D7" s="76" t="s">
        <v>259</v>
      </c>
      <c r="E7" s="76" t="s">
        <v>322</v>
      </c>
      <c r="F7" s="87">
        <f>'Infrastructure cost data'!$H$26</f>
        <v>2024.958625400187</v>
      </c>
      <c r="G7" s="87">
        <f>'Infrastructure cost data'!$H$26</f>
        <v>2024.958625400187</v>
      </c>
      <c r="H7" s="87">
        <f>G7</f>
        <v>2024.958625400187</v>
      </c>
      <c r="I7" s="87">
        <f t="shared" ref="I7:N7" si="0">H7</f>
        <v>2024.958625400187</v>
      </c>
      <c r="J7" s="87">
        <f t="shared" si="0"/>
        <v>2024.958625400187</v>
      </c>
      <c r="K7" s="87">
        <f t="shared" si="0"/>
        <v>2024.958625400187</v>
      </c>
      <c r="L7" s="87">
        <f t="shared" si="0"/>
        <v>2024.958625400187</v>
      </c>
      <c r="M7" s="87">
        <f t="shared" si="0"/>
        <v>2024.958625400187</v>
      </c>
      <c r="N7" s="87">
        <f t="shared" si="0"/>
        <v>2024.958625400187</v>
      </c>
    </row>
    <row r="8" spans="2:14">
      <c r="B8" s="76" t="s">
        <v>220</v>
      </c>
      <c r="C8" s="76">
        <v>2020</v>
      </c>
      <c r="D8" s="76" t="s">
        <v>259</v>
      </c>
      <c r="E8" s="76" t="s">
        <v>322</v>
      </c>
      <c r="F8" s="87">
        <f>'Infrastructure cost data'!$I$26</f>
        <v>1168.7680656672219</v>
      </c>
      <c r="G8" s="87">
        <f>'Infrastructure cost data'!$I$26</f>
        <v>1168.7680656672219</v>
      </c>
      <c r="H8" s="87">
        <f t="shared" ref="H8:N9" si="1">G8</f>
        <v>1168.7680656672219</v>
      </c>
      <c r="I8" s="87">
        <f t="shared" si="1"/>
        <v>1168.7680656672219</v>
      </c>
      <c r="J8" s="87">
        <f t="shared" si="1"/>
        <v>1168.7680656672219</v>
      </c>
      <c r="K8" s="87">
        <f t="shared" si="1"/>
        <v>1168.7680656672219</v>
      </c>
      <c r="L8" s="87">
        <f t="shared" si="1"/>
        <v>1168.7680656672219</v>
      </c>
      <c r="M8" s="87">
        <f t="shared" si="1"/>
        <v>1168.7680656672219</v>
      </c>
      <c r="N8" s="87">
        <f t="shared" si="1"/>
        <v>1168.7680656672219</v>
      </c>
    </row>
    <row r="9" spans="2:14">
      <c r="B9" s="76" t="s">
        <v>220</v>
      </c>
      <c r="C9" s="76">
        <v>2035</v>
      </c>
      <c r="D9" s="76" t="s">
        <v>259</v>
      </c>
      <c r="E9" s="76" t="s">
        <v>322</v>
      </c>
      <c r="F9" s="87">
        <f>'Infrastructure cost data'!$J$26</f>
        <v>693.1066435933526</v>
      </c>
      <c r="G9" s="87">
        <f>'Infrastructure cost data'!$J$26</f>
        <v>693.1066435933526</v>
      </c>
      <c r="H9" s="87">
        <f t="shared" si="1"/>
        <v>693.1066435933526</v>
      </c>
      <c r="I9" s="87">
        <f t="shared" si="1"/>
        <v>693.1066435933526</v>
      </c>
      <c r="J9" s="87">
        <f t="shared" si="1"/>
        <v>693.1066435933526</v>
      </c>
      <c r="K9" s="87">
        <f t="shared" si="1"/>
        <v>693.1066435933526</v>
      </c>
      <c r="L9" s="87">
        <f t="shared" si="1"/>
        <v>693.1066435933526</v>
      </c>
      <c r="M9" s="87">
        <f t="shared" si="1"/>
        <v>693.1066435933526</v>
      </c>
      <c r="N9" s="87">
        <f t="shared" si="1"/>
        <v>693.1066435933526</v>
      </c>
    </row>
    <row r="11" spans="2:14">
      <c r="B11" s="68" t="s">
        <v>3</v>
      </c>
      <c r="E11" s="69"/>
    </row>
    <row r="12" spans="2:14" ht="15" thickBot="1">
      <c r="B12" s="70" t="s">
        <v>2</v>
      </c>
      <c r="C12" s="70" t="s">
        <v>0</v>
      </c>
      <c r="D12" s="72" t="s">
        <v>1</v>
      </c>
      <c r="E12" s="72" t="s">
        <v>224</v>
      </c>
      <c r="F12" s="71" t="s">
        <v>5</v>
      </c>
      <c r="G12" s="71" t="s">
        <v>4</v>
      </c>
      <c r="H12" s="71" t="s">
        <v>326</v>
      </c>
      <c r="I12" s="71" t="s">
        <v>327</v>
      </c>
      <c r="J12" s="71" t="s">
        <v>328</v>
      </c>
      <c r="K12" s="71" t="s">
        <v>329</v>
      </c>
      <c r="L12" s="71" t="s">
        <v>330</v>
      </c>
      <c r="M12" s="71" t="s">
        <v>331</v>
      </c>
      <c r="N12" s="128" t="s">
        <v>333</v>
      </c>
    </row>
    <row r="13" spans="2:14">
      <c r="B13" s="66" t="s">
        <v>221</v>
      </c>
      <c r="C13" s="65"/>
      <c r="D13" s="65"/>
      <c r="E13" s="66" t="s">
        <v>223</v>
      </c>
      <c r="F13" s="66" t="s">
        <v>222</v>
      </c>
      <c r="G13" s="66" t="s">
        <v>222</v>
      </c>
      <c r="H13" s="66" t="s">
        <v>222</v>
      </c>
      <c r="I13" s="66" t="s">
        <v>222</v>
      </c>
      <c r="J13" s="66" t="s">
        <v>222</v>
      </c>
      <c r="K13" s="66" t="s">
        <v>222</v>
      </c>
      <c r="L13" s="66" t="s">
        <v>222</v>
      </c>
      <c r="M13" s="66" t="s">
        <v>222</v>
      </c>
      <c r="N13" s="66" t="s">
        <v>222</v>
      </c>
    </row>
    <row r="14" spans="2:14">
      <c r="B14" s="76" t="s">
        <v>220</v>
      </c>
      <c r="C14" s="76">
        <v>2015</v>
      </c>
      <c r="D14" s="76" t="s">
        <v>229</v>
      </c>
      <c r="E14" s="76" t="s">
        <v>322</v>
      </c>
      <c r="F14" s="87">
        <f>AVERAGE('Infrastructure cost data'!$H$27:$H$28)</f>
        <v>1352.2374713242857</v>
      </c>
      <c r="G14" s="87">
        <f>AVERAGE('Infrastructure cost data'!$H$27:$H$28)</f>
        <v>1352.2374713242857</v>
      </c>
      <c r="H14" s="87">
        <f>G14</f>
        <v>1352.2374713242857</v>
      </c>
      <c r="I14" s="87">
        <f t="shared" ref="I14:N16" si="2">H14</f>
        <v>1352.2374713242857</v>
      </c>
      <c r="J14" s="87">
        <f t="shared" si="2"/>
        <v>1352.2374713242857</v>
      </c>
      <c r="K14" s="87">
        <f t="shared" si="2"/>
        <v>1352.2374713242857</v>
      </c>
      <c r="L14" s="87">
        <f t="shared" si="2"/>
        <v>1352.2374713242857</v>
      </c>
      <c r="M14" s="87">
        <f t="shared" si="2"/>
        <v>1352.2374713242857</v>
      </c>
      <c r="N14" s="87">
        <f t="shared" si="2"/>
        <v>1352.2374713242857</v>
      </c>
    </row>
    <row r="15" spans="2:14">
      <c r="B15" s="76" t="s">
        <v>220</v>
      </c>
      <c r="C15" s="76">
        <v>2020</v>
      </c>
      <c r="D15" s="76" t="s">
        <v>229</v>
      </c>
      <c r="E15" s="76" t="s">
        <v>322</v>
      </c>
      <c r="F15" s="87">
        <f>AVERAGE('Infrastructure cost data'!$I$27:$I$28)</f>
        <v>665.92599090341719</v>
      </c>
      <c r="G15" s="87">
        <f>AVERAGE('Infrastructure cost data'!$I$27:$I$28)</f>
        <v>665.92599090341719</v>
      </c>
      <c r="H15" s="87">
        <f t="shared" ref="H15:M15" si="3">G15</f>
        <v>665.92599090341719</v>
      </c>
      <c r="I15" s="87">
        <f t="shared" si="3"/>
        <v>665.92599090341719</v>
      </c>
      <c r="J15" s="87">
        <f t="shared" si="3"/>
        <v>665.92599090341719</v>
      </c>
      <c r="K15" s="87">
        <f t="shared" si="3"/>
        <v>665.92599090341719</v>
      </c>
      <c r="L15" s="87">
        <f t="shared" si="3"/>
        <v>665.92599090341719</v>
      </c>
      <c r="M15" s="87">
        <f t="shared" si="3"/>
        <v>665.92599090341719</v>
      </c>
      <c r="N15" s="87">
        <f t="shared" si="2"/>
        <v>665.92599090341719</v>
      </c>
    </row>
    <row r="16" spans="2:14">
      <c r="B16" s="76" t="s">
        <v>220</v>
      </c>
      <c r="C16" s="76">
        <v>2035</v>
      </c>
      <c r="D16" s="76" t="s">
        <v>229</v>
      </c>
      <c r="E16" s="76" t="s">
        <v>322</v>
      </c>
      <c r="F16" s="87">
        <f>AVERAGE('Infrastructure cost data'!$J$27:$J$28)</f>
        <v>176.67424248458008</v>
      </c>
      <c r="G16" s="87">
        <f>AVERAGE('Infrastructure cost data'!$J$27:$J$28)</f>
        <v>176.67424248458008</v>
      </c>
      <c r="H16" s="87">
        <f t="shared" ref="H16:M16" si="4">G16</f>
        <v>176.67424248458008</v>
      </c>
      <c r="I16" s="87">
        <f t="shared" si="4"/>
        <v>176.67424248458008</v>
      </c>
      <c r="J16" s="87">
        <f t="shared" si="4"/>
        <v>176.67424248458008</v>
      </c>
      <c r="K16" s="87">
        <f t="shared" si="4"/>
        <v>176.67424248458008</v>
      </c>
      <c r="L16" s="87">
        <f t="shared" si="4"/>
        <v>176.67424248458008</v>
      </c>
      <c r="M16" s="87">
        <f t="shared" si="4"/>
        <v>176.67424248458008</v>
      </c>
      <c r="N16" s="87">
        <f t="shared" si="2"/>
        <v>176.67424248458008</v>
      </c>
    </row>
    <row r="33" spans="9:9">
      <c r="I33" s="90"/>
    </row>
    <row r="34" spans="9:9">
      <c r="I34" s="90"/>
    </row>
  </sheetData>
  <conditionalFormatting sqref="I11:XFD11 A15:A22 H17:XFD22 B11:G16 A23:XFD1048576 A1:XFD10 N12:XFD16">
    <cfRule type="cellIs" dxfId="3" priority="2" stopIfTrue="1" operator="notEqual">
      <formula>INDIRECT("Dummy_for_Comparison6!"&amp;ADDRESS(ROW(),COLUMN()))</formula>
    </cfRule>
  </conditionalFormatting>
  <conditionalFormatting sqref="H12:M16">
    <cfRule type="cellIs" dxfId="2" priority="1" stopIfTrue="1" operator="notEqual">
      <formula>INDIRECT("Dummy_for_Comparison6!"&amp;ADDRESS(ROW(),COLUMN()))</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Y47"/>
  <sheetViews>
    <sheetView tabSelected="1" workbookViewId="0">
      <selection activeCell="D25" sqref="D25"/>
    </sheetView>
  </sheetViews>
  <sheetFormatPr defaultColWidth="9.109375" defaultRowHeight="14.4"/>
  <cols>
    <col min="1" max="1" width="9.109375" style="76"/>
    <col min="2" max="2" width="25.33203125" style="76" customWidth="1"/>
    <col min="3" max="3" width="29.109375" style="76" customWidth="1"/>
    <col min="4" max="4" width="23.6640625" style="76" bestFit="1" customWidth="1"/>
    <col min="5" max="5" width="18.88671875" style="76" bestFit="1" customWidth="1"/>
    <col min="6" max="6" width="23.6640625" style="76" bestFit="1" customWidth="1"/>
    <col min="7" max="7" width="22" style="76" bestFit="1" customWidth="1"/>
    <col min="8" max="8" width="31.5546875" style="76" customWidth="1"/>
    <col min="9" max="9" width="13.6640625" style="76" bestFit="1" customWidth="1"/>
    <col min="10" max="10" width="30.5546875" style="76" customWidth="1"/>
    <col min="11" max="13" width="9.109375" style="76"/>
    <col min="14" max="14" width="25.88671875" style="76" bestFit="1" customWidth="1"/>
    <col min="15" max="15" width="19" style="76" bestFit="1" customWidth="1"/>
    <col min="16" max="16" width="19.33203125" style="76" bestFit="1" customWidth="1"/>
    <col min="17" max="17" width="12.44140625" style="76" bestFit="1" customWidth="1"/>
    <col min="18" max="18" width="19" style="76" bestFit="1" customWidth="1"/>
    <col min="19" max="19" width="19.33203125" style="76" bestFit="1" customWidth="1"/>
    <col min="20" max="20" width="12.44140625" style="76" bestFit="1" customWidth="1"/>
    <col min="21" max="16384" width="9.109375" style="76"/>
  </cols>
  <sheetData>
    <row r="2" spans="2:13" ht="18">
      <c r="B2" s="18" t="s">
        <v>97</v>
      </c>
    </row>
    <row r="4" spans="2:13">
      <c r="B4" s="76" t="s">
        <v>6</v>
      </c>
      <c r="C4" s="76" t="s">
        <v>7</v>
      </c>
    </row>
    <row r="5" spans="2:13">
      <c r="C5" s="76" t="s">
        <v>8</v>
      </c>
    </row>
    <row r="6" spans="2:13">
      <c r="C6" s="76" t="s">
        <v>71</v>
      </c>
    </row>
    <row r="9" spans="2:13">
      <c r="B9" s="8" t="s">
        <v>17</v>
      </c>
      <c r="H9" s="8" t="s">
        <v>35</v>
      </c>
    </row>
    <row r="10" spans="2:13">
      <c r="C10" s="121" t="s">
        <v>18</v>
      </c>
      <c r="D10" s="122"/>
      <c r="E10" s="122" t="s">
        <v>19</v>
      </c>
      <c r="F10" s="123"/>
      <c r="H10" s="12" t="s">
        <v>15</v>
      </c>
      <c r="I10" s="25">
        <v>2020</v>
      </c>
      <c r="J10" s="12">
        <v>2050</v>
      </c>
      <c r="M10" s="76" t="s">
        <v>102</v>
      </c>
    </row>
    <row r="11" spans="2:13">
      <c r="B11" s="20" t="s">
        <v>15</v>
      </c>
      <c r="C11" s="12" t="s">
        <v>20</v>
      </c>
      <c r="D11" s="12" t="s">
        <v>21</v>
      </c>
      <c r="E11" s="12" t="s">
        <v>20</v>
      </c>
      <c r="F11" s="12" t="s">
        <v>21</v>
      </c>
      <c r="H11" s="21" t="s">
        <v>34</v>
      </c>
      <c r="I11" s="15">
        <v>0.64</v>
      </c>
      <c r="J11" s="20">
        <v>0.64</v>
      </c>
      <c r="M11" s="19" t="s">
        <v>70</v>
      </c>
    </row>
    <row r="12" spans="2:13">
      <c r="B12" s="21" t="s">
        <v>10</v>
      </c>
      <c r="C12" s="73">
        <v>6.8000000000000005E-2</v>
      </c>
      <c r="D12" s="73">
        <v>7.4999999999999997E-2</v>
      </c>
      <c r="E12" s="73">
        <v>6.0999999999999999E-2</v>
      </c>
      <c r="F12" s="15">
        <f>0.068</f>
        <v>6.8000000000000005E-2</v>
      </c>
      <c r="H12" s="21" t="s">
        <v>38</v>
      </c>
      <c r="I12" s="15">
        <v>2.64</v>
      </c>
      <c r="J12" s="21">
        <v>2.36</v>
      </c>
    </row>
    <row r="13" spans="2:13">
      <c r="B13" s="21" t="s">
        <v>11</v>
      </c>
      <c r="C13" s="73">
        <v>0.11</v>
      </c>
      <c r="D13" s="73">
        <v>0.121</v>
      </c>
      <c r="E13" s="73">
        <v>9.9000000000000005E-2</v>
      </c>
      <c r="F13" s="15">
        <v>0.109</v>
      </c>
      <c r="H13" s="21" t="s">
        <v>36</v>
      </c>
      <c r="I13" s="15">
        <v>9.65</v>
      </c>
      <c r="J13" s="21">
        <v>3.67</v>
      </c>
    </row>
    <row r="14" spans="2:13">
      <c r="B14" s="21" t="s">
        <v>12</v>
      </c>
      <c r="C14" s="73">
        <v>7.9000000000000001E-2</v>
      </c>
      <c r="D14" s="73">
        <v>8.6999999999999994E-2</v>
      </c>
      <c r="E14" s="73">
        <v>7.0999999999999994E-2</v>
      </c>
      <c r="F14" s="15">
        <v>7.8E-2</v>
      </c>
      <c r="H14" s="22" t="s">
        <v>37</v>
      </c>
      <c r="I14" s="93">
        <v>11.87</v>
      </c>
      <c r="J14" s="22">
        <v>7.31</v>
      </c>
    </row>
    <row r="15" spans="2:13">
      <c r="B15" s="21" t="s">
        <v>13</v>
      </c>
      <c r="C15" s="73">
        <v>4.5229999999999997</v>
      </c>
      <c r="D15" s="73">
        <v>4.5229999999999997</v>
      </c>
      <c r="E15" s="73">
        <v>1.32</v>
      </c>
      <c r="F15" s="15">
        <v>1.32</v>
      </c>
      <c r="H15" s="19" t="s">
        <v>32</v>
      </c>
    </row>
    <row r="16" spans="2:13">
      <c r="B16" s="22" t="s">
        <v>14</v>
      </c>
      <c r="C16" s="92">
        <v>10.996</v>
      </c>
      <c r="D16" s="92">
        <v>10.996</v>
      </c>
      <c r="E16" s="92">
        <v>6.4749999999999996</v>
      </c>
      <c r="F16" s="93">
        <v>6.4749999999999996</v>
      </c>
      <c r="H16" s="19" t="s">
        <v>33</v>
      </c>
    </row>
    <row r="17" spans="2:23">
      <c r="B17" s="19" t="s">
        <v>22</v>
      </c>
    </row>
    <row r="19" spans="2:23" ht="15" thickBot="1">
      <c r="B19" s="42"/>
      <c r="C19" s="42"/>
      <c r="D19" s="42"/>
      <c r="E19" s="42"/>
      <c r="F19" s="42"/>
      <c r="G19" s="42"/>
      <c r="H19" s="42"/>
      <c r="I19" s="42"/>
      <c r="J19" s="42"/>
      <c r="K19" s="42"/>
      <c r="L19" s="42"/>
      <c r="M19" s="42"/>
      <c r="N19" s="42"/>
      <c r="O19" s="42"/>
      <c r="P19" s="42"/>
      <c r="Q19" s="42"/>
      <c r="R19" s="42"/>
      <c r="S19" s="42"/>
      <c r="T19" s="42"/>
      <c r="U19" s="42"/>
      <c r="V19" s="42"/>
      <c r="W19" s="42"/>
    </row>
    <row r="20" spans="2:23">
      <c r="B20" s="73"/>
      <c r="C20" s="73"/>
      <c r="D20" s="73"/>
      <c r="E20" s="73"/>
      <c r="F20" s="73"/>
      <c r="G20" s="73"/>
      <c r="H20" s="73"/>
      <c r="I20" s="73"/>
      <c r="J20" s="73"/>
      <c r="K20" s="73"/>
      <c r="L20" s="73"/>
      <c r="M20" s="73"/>
      <c r="N20" s="73"/>
      <c r="O20" s="73"/>
      <c r="P20" s="73"/>
      <c r="Q20" s="73"/>
      <c r="R20" s="73"/>
      <c r="S20" s="73"/>
      <c r="T20" s="73"/>
      <c r="U20" s="73"/>
      <c r="V20" s="73"/>
      <c r="W20" s="73"/>
    </row>
    <row r="21" spans="2:23">
      <c r="B21" s="8"/>
    </row>
    <row r="24" spans="2:23">
      <c r="D24" s="118" t="s">
        <v>273</v>
      </c>
      <c r="E24" s="119"/>
      <c r="F24" s="120"/>
      <c r="H24" s="76" t="s">
        <v>275</v>
      </c>
      <c r="N24" s="94"/>
      <c r="O24" s="124" t="s">
        <v>27</v>
      </c>
      <c r="P24" s="124"/>
      <c r="Q24" s="124"/>
      <c r="R24" s="124" t="s">
        <v>26</v>
      </c>
      <c r="S24" s="124"/>
      <c r="T24" s="124"/>
    </row>
    <row r="25" spans="2:23">
      <c r="D25" s="94">
        <v>2015</v>
      </c>
      <c r="E25" s="95">
        <v>2020</v>
      </c>
      <c r="F25" s="96">
        <v>2035</v>
      </c>
      <c r="H25" s="118" t="s">
        <v>272</v>
      </c>
      <c r="I25" s="119"/>
      <c r="J25" s="120"/>
      <c r="N25" s="20" t="s">
        <v>23</v>
      </c>
      <c r="O25" s="25" t="s">
        <v>30</v>
      </c>
      <c r="P25" s="12" t="s">
        <v>29</v>
      </c>
      <c r="Q25" s="12" t="s">
        <v>28</v>
      </c>
      <c r="R25" s="12" t="s">
        <v>30</v>
      </c>
      <c r="S25" s="12" t="s">
        <v>29</v>
      </c>
      <c r="T25" s="12" t="s">
        <v>28</v>
      </c>
    </row>
    <row r="26" spans="2:23">
      <c r="C26" s="20" t="s">
        <v>271</v>
      </c>
      <c r="D26" s="94">
        <v>149</v>
      </c>
      <c r="E26" s="95">
        <v>86</v>
      </c>
      <c r="F26" s="96">
        <v>51</v>
      </c>
      <c r="H26" s="106">
        <f t="shared" ref="H26:J28" si="0">PV(0.04,20,-D26)</f>
        <v>2024.958625400187</v>
      </c>
      <c r="I26" s="105">
        <f t="shared" si="0"/>
        <v>1168.7680656672219</v>
      </c>
      <c r="J26" s="104">
        <f t="shared" si="0"/>
        <v>693.1066435933526</v>
      </c>
      <c r="N26" s="21" t="s">
        <v>24</v>
      </c>
      <c r="O26" s="73">
        <v>650</v>
      </c>
      <c r="P26" s="73">
        <v>6600</v>
      </c>
      <c r="Q26" s="73">
        <v>33000</v>
      </c>
      <c r="R26" s="73">
        <v>460</v>
      </c>
      <c r="S26" s="73">
        <v>5500</v>
      </c>
      <c r="T26" s="15">
        <v>24000</v>
      </c>
    </row>
    <row r="27" spans="2:23">
      <c r="C27" s="21" t="s">
        <v>270</v>
      </c>
      <c r="D27" s="14">
        <v>122</v>
      </c>
      <c r="E27" s="73">
        <v>57</v>
      </c>
      <c r="F27" s="15">
        <v>15</v>
      </c>
      <c r="H27" s="103">
        <f t="shared" si="0"/>
        <v>1658.0198140860591</v>
      </c>
      <c r="I27" s="102">
        <f t="shared" si="0"/>
        <v>774.64860166315873</v>
      </c>
      <c r="J27" s="101">
        <f t="shared" si="0"/>
        <v>203.85489517451546</v>
      </c>
      <c r="N27" s="21" t="s">
        <v>25</v>
      </c>
      <c r="O27" s="73">
        <v>85</v>
      </c>
      <c r="P27" s="73">
        <v>870</v>
      </c>
      <c r="Q27" s="73">
        <v>4300</v>
      </c>
      <c r="R27" s="73">
        <v>60</v>
      </c>
      <c r="S27" s="73">
        <v>720</v>
      </c>
      <c r="T27" s="15">
        <v>3200</v>
      </c>
    </row>
    <row r="28" spans="2:23">
      <c r="C28" s="22" t="s">
        <v>269</v>
      </c>
      <c r="D28" s="91">
        <v>77</v>
      </c>
      <c r="E28" s="92">
        <v>41</v>
      </c>
      <c r="F28" s="93">
        <v>11</v>
      </c>
      <c r="H28" s="100">
        <f t="shared" si="0"/>
        <v>1046.4551285625125</v>
      </c>
      <c r="I28" s="99">
        <f t="shared" si="0"/>
        <v>557.20338014367564</v>
      </c>
      <c r="J28" s="98">
        <f t="shared" si="0"/>
        <v>149.49358979464469</v>
      </c>
      <c r="N28" s="22" t="s">
        <v>31</v>
      </c>
      <c r="O28" s="125">
        <v>11.1</v>
      </c>
      <c r="P28" s="125"/>
      <c r="Q28" s="125"/>
      <c r="R28" s="125">
        <v>6.57</v>
      </c>
      <c r="S28" s="125"/>
      <c r="T28" s="126"/>
    </row>
    <row r="29" spans="2:23">
      <c r="N29" s="19" t="s">
        <v>22</v>
      </c>
    </row>
    <row r="30" spans="2:23">
      <c r="C30" s="19" t="s">
        <v>230</v>
      </c>
      <c r="H30" s="117" t="s">
        <v>277</v>
      </c>
      <c r="I30" s="117"/>
      <c r="J30" s="117"/>
    </row>
    <row r="31" spans="2:23">
      <c r="C31" s="58" t="s">
        <v>278</v>
      </c>
      <c r="G31" s="76" t="s">
        <v>276</v>
      </c>
      <c r="H31" s="76">
        <f>H26*$D$37</f>
        <v>22254.295293148054</v>
      </c>
      <c r="I31" s="76">
        <f t="shared" ref="I31:J31" si="1">I26*$D$37</f>
        <v>12844.761041682768</v>
      </c>
      <c r="J31" s="76">
        <f t="shared" si="1"/>
        <v>7617.242013090945</v>
      </c>
      <c r="N31" s="107" t="s">
        <v>274</v>
      </c>
    </row>
    <row r="32" spans="2:23">
      <c r="G32" s="76" t="s">
        <v>267</v>
      </c>
      <c r="H32" s="76">
        <f>H27*$C$37</f>
        <v>34475.205994291427</v>
      </c>
      <c r="I32" s="76">
        <f t="shared" ref="I32:J32" si="2">I27*$C$37</f>
        <v>16107.268374382058</v>
      </c>
      <c r="J32" s="76">
        <f t="shared" si="2"/>
        <v>4238.7548353637003</v>
      </c>
    </row>
    <row r="33" spans="2:25">
      <c r="B33" s="76" t="s">
        <v>268</v>
      </c>
      <c r="C33" s="76" t="s">
        <v>267</v>
      </c>
      <c r="D33" s="76" t="s">
        <v>266</v>
      </c>
      <c r="G33" s="76" t="s">
        <v>268</v>
      </c>
      <c r="H33" s="76">
        <f>H28*$B$37</f>
        <v>164816.68274859572</v>
      </c>
      <c r="I33" s="76">
        <f t="shared" ref="I33:J33" si="3">I28*$B$37</f>
        <v>87759.532372628921</v>
      </c>
      <c r="J33" s="76">
        <f t="shared" si="3"/>
        <v>23545.240392656538</v>
      </c>
    </row>
    <row r="34" spans="2:25">
      <c r="B34" s="76">
        <v>50000</v>
      </c>
      <c r="C34" s="76">
        <v>17400</v>
      </c>
      <c r="D34" s="76">
        <f>15700</f>
        <v>15700</v>
      </c>
      <c r="E34" s="76" t="s">
        <v>260</v>
      </c>
    </row>
    <row r="35" spans="2:25">
      <c r="B35" s="76">
        <v>3150</v>
      </c>
      <c r="C35" s="76">
        <v>1195</v>
      </c>
      <c r="D35" s="76">
        <v>700</v>
      </c>
      <c r="E35" s="76" t="s">
        <v>262</v>
      </c>
    </row>
    <row r="36" spans="2:25">
      <c r="B36" s="76">
        <f>B35*B34</f>
        <v>157500000</v>
      </c>
      <c r="C36" s="76">
        <f>C35*C34</f>
        <v>20793000</v>
      </c>
      <c r="D36" s="76">
        <f>D35*D34</f>
        <v>10990000</v>
      </c>
      <c r="E36" s="76" t="s">
        <v>263</v>
      </c>
    </row>
    <row r="37" spans="2:25">
      <c r="B37" s="73">
        <f>B36/1000000</f>
        <v>157.5</v>
      </c>
      <c r="C37" s="73">
        <f>C36/1000000</f>
        <v>20.792999999999999</v>
      </c>
      <c r="D37" s="73">
        <f>D36/1000000</f>
        <v>10.99</v>
      </c>
      <c r="E37" s="73" t="s">
        <v>261</v>
      </c>
      <c r="F37" s="73"/>
      <c r="G37" s="73"/>
      <c r="H37" s="73"/>
      <c r="I37" s="73"/>
      <c r="J37" s="73"/>
      <c r="K37" s="73"/>
      <c r="L37" s="73"/>
      <c r="M37" s="73"/>
      <c r="N37" s="73"/>
      <c r="O37" s="73"/>
      <c r="P37" s="73"/>
      <c r="Q37" s="73"/>
      <c r="R37" s="73"/>
      <c r="S37" s="73"/>
      <c r="T37" s="73"/>
      <c r="U37" s="73"/>
      <c r="V37" s="73"/>
      <c r="W37" s="73"/>
      <c r="X37" s="73"/>
      <c r="Y37" s="73"/>
    </row>
    <row r="40" spans="2:25" ht="15" thickBot="1">
      <c r="B40" s="42"/>
      <c r="C40" s="42"/>
      <c r="D40" s="42"/>
      <c r="E40" s="42"/>
      <c r="F40" s="42"/>
      <c r="G40" s="42"/>
      <c r="H40" s="42"/>
      <c r="I40" s="42"/>
      <c r="J40" s="42"/>
      <c r="K40" s="42"/>
      <c r="L40" s="42"/>
      <c r="M40" s="42"/>
      <c r="N40" s="42"/>
      <c r="O40" s="42"/>
      <c r="P40" s="42"/>
      <c r="Q40" s="42"/>
      <c r="R40" s="42"/>
      <c r="S40" s="42"/>
      <c r="T40" s="42"/>
      <c r="U40" s="42"/>
      <c r="V40" s="42"/>
      <c r="W40" s="42"/>
    </row>
    <row r="42" spans="2:25">
      <c r="B42" s="8" t="s">
        <v>101</v>
      </c>
    </row>
    <row r="44" spans="2:25">
      <c r="C44" s="23">
        <v>2015</v>
      </c>
      <c r="D44" s="24">
        <v>2020</v>
      </c>
      <c r="E44" s="25">
        <v>2035</v>
      </c>
      <c r="G44" s="97"/>
    </row>
    <row r="45" spans="2:25">
      <c r="B45" s="20" t="s">
        <v>98</v>
      </c>
      <c r="C45" s="50">
        <v>135</v>
      </c>
      <c r="D45" s="50">
        <v>88</v>
      </c>
      <c r="E45" s="57">
        <v>21</v>
      </c>
    </row>
    <row r="46" spans="2:25">
      <c r="B46" s="22" t="s">
        <v>99</v>
      </c>
      <c r="C46" s="47">
        <v>122</v>
      </c>
      <c r="D46" s="47">
        <v>64</v>
      </c>
      <c r="E46" s="56">
        <v>17</v>
      </c>
    </row>
    <row r="47" spans="2:25">
      <c r="B47" s="19" t="s">
        <v>100</v>
      </c>
    </row>
  </sheetData>
  <mergeCells count="9">
    <mergeCell ref="O24:Q24"/>
    <mergeCell ref="R24:T24"/>
    <mergeCell ref="O28:Q28"/>
    <mergeCell ref="R28:T28"/>
    <mergeCell ref="H30:J30"/>
    <mergeCell ref="H25:J25"/>
    <mergeCell ref="D24:F24"/>
    <mergeCell ref="C10:D10"/>
    <mergeCell ref="E10:F10"/>
  </mergeCells>
  <conditionalFormatting sqref="A1:XFD29 A31:F31 A30:H30 K30:XFD30 H31:XFD31 A32:XFD1048576">
    <cfRule type="cellIs" dxfId="1" priority="1" stopIfTrue="1" operator="notEqual">
      <formula>INDIRECT("Dummy_for_Comparison7!"&amp;ADDRESS(ROW(),COLUMN()))</formula>
    </cfRule>
  </conditionalFormatting>
  <pageMargins left="0.7" right="0.7" top="0.75" bottom="0.75" header="0.3" footer="0.3"/>
  <pageSetup paperSize="9"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40"/>
  <sheetViews>
    <sheetView topLeftCell="G106" zoomScale="80" zoomScaleNormal="80" workbookViewId="0">
      <selection activeCell="G42" sqref="G42"/>
    </sheetView>
  </sheetViews>
  <sheetFormatPr defaultRowHeight="14.4"/>
  <cols>
    <col min="3" max="3" width="37.109375" customWidth="1"/>
    <col min="4" max="4" width="48.33203125" bestFit="1" customWidth="1"/>
    <col min="5" max="5" width="38" customWidth="1"/>
    <col min="6" max="6" width="35.88671875" customWidth="1"/>
    <col min="7" max="7" width="37.88671875" bestFit="1" customWidth="1"/>
    <col min="8" max="8" width="17.5546875" bestFit="1" customWidth="1"/>
    <col min="9" max="9" width="25.33203125" bestFit="1" customWidth="1"/>
    <col min="10" max="10" width="13.6640625" bestFit="1" customWidth="1"/>
    <col min="11" max="11" width="23.6640625" bestFit="1" customWidth="1"/>
    <col min="12" max="14" width="23.6640625" customWidth="1"/>
  </cols>
  <sheetData>
    <row r="2" spans="2:11" ht="18">
      <c r="B2" s="18" t="s">
        <v>96</v>
      </c>
    </row>
    <row r="4" spans="2:11">
      <c r="B4" t="s">
        <v>6</v>
      </c>
      <c r="C4" t="s">
        <v>7</v>
      </c>
    </row>
    <row r="5" spans="2:11">
      <c r="C5" t="s">
        <v>8</v>
      </c>
    </row>
    <row r="6" spans="2:11">
      <c r="C6" t="s">
        <v>9</v>
      </c>
    </row>
    <row r="7" spans="2:11">
      <c r="C7" t="s">
        <v>71</v>
      </c>
    </row>
    <row r="16" spans="2:11">
      <c r="C16" s="2"/>
      <c r="D16" s="127" t="s">
        <v>18</v>
      </c>
      <c r="E16" s="127"/>
      <c r="F16" s="127" t="s">
        <v>19</v>
      </c>
      <c r="G16" s="127"/>
      <c r="H16" s="127" t="s">
        <v>18</v>
      </c>
      <c r="I16" s="127"/>
      <c r="J16" s="127" t="s">
        <v>19</v>
      </c>
      <c r="K16" s="127"/>
    </row>
    <row r="17" spans="3:16">
      <c r="C17" s="14" t="s">
        <v>15</v>
      </c>
      <c r="D17" s="12" t="s">
        <v>16</v>
      </c>
      <c r="E17" s="12" t="s">
        <v>17</v>
      </c>
      <c r="F17" s="12" t="s">
        <v>16</v>
      </c>
      <c r="G17" s="12" t="s">
        <v>17</v>
      </c>
      <c r="H17" s="12" t="s">
        <v>16</v>
      </c>
      <c r="I17" s="12" t="s">
        <v>17</v>
      </c>
      <c r="J17" s="12" t="s">
        <v>16</v>
      </c>
      <c r="K17" s="12" t="s">
        <v>17</v>
      </c>
      <c r="M17" s="8" t="s">
        <v>67</v>
      </c>
    </row>
    <row r="18" spans="3:16">
      <c r="C18" s="20" t="s">
        <v>10</v>
      </c>
      <c r="D18" s="46">
        <v>3.198</v>
      </c>
      <c r="E18" s="9">
        <v>6.8000000000000005E-2</v>
      </c>
      <c r="F18" s="9">
        <f>D18</f>
        <v>3.198</v>
      </c>
      <c r="G18" s="9">
        <v>6.0999999999999999E-2</v>
      </c>
      <c r="H18" s="9">
        <v>3.5339999999999998</v>
      </c>
      <c r="I18" s="9">
        <v>7.4999999999999997E-2</v>
      </c>
      <c r="J18" s="9">
        <f>H18</f>
        <v>3.5339999999999998</v>
      </c>
      <c r="K18" s="15">
        <f>0.068</f>
        <v>6.8000000000000005E-2</v>
      </c>
      <c r="M18" t="s">
        <v>68</v>
      </c>
    </row>
    <row r="19" spans="3:16">
      <c r="C19" s="21" t="s">
        <v>11</v>
      </c>
      <c r="D19" s="46">
        <v>3.4119999999999999</v>
      </c>
      <c r="E19" s="9">
        <v>0.11</v>
      </c>
      <c r="F19" s="9">
        <f>D19</f>
        <v>3.4119999999999999</v>
      </c>
      <c r="G19" s="9">
        <v>9.9000000000000005E-2</v>
      </c>
      <c r="H19" s="9">
        <v>3.7709999999999999</v>
      </c>
      <c r="I19" s="9">
        <v>0.121</v>
      </c>
      <c r="J19" s="9">
        <f>H19</f>
        <v>3.7709999999999999</v>
      </c>
      <c r="K19" s="15">
        <v>0.109</v>
      </c>
      <c r="M19" s="43">
        <f>E82</f>
        <v>5.1364985163204739</v>
      </c>
      <c r="N19" s="3" t="s">
        <v>11</v>
      </c>
    </row>
    <row r="20" spans="3:16">
      <c r="C20" s="21" t="s">
        <v>12</v>
      </c>
      <c r="D20" s="46">
        <v>1.641</v>
      </c>
      <c r="E20" s="9">
        <v>7.9000000000000001E-2</v>
      </c>
      <c r="F20" s="9">
        <f>D20</f>
        <v>1.641</v>
      </c>
      <c r="G20" s="9">
        <v>7.0999999999999994E-2</v>
      </c>
      <c r="H20" s="9">
        <v>1.8129999999999999</v>
      </c>
      <c r="I20" s="9">
        <v>8.6999999999999994E-2</v>
      </c>
      <c r="J20" s="9">
        <f>H20</f>
        <v>1.8129999999999999</v>
      </c>
      <c r="K20" s="15">
        <v>7.8E-2</v>
      </c>
      <c r="M20" s="44">
        <f>E83</f>
        <v>4.2106824925816024</v>
      </c>
      <c r="N20" s="15" t="s">
        <v>12</v>
      </c>
    </row>
    <row r="21" spans="3:16">
      <c r="C21" s="21" t="s">
        <v>13</v>
      </c>
      <c r="D21" s="46">
        <v>3.1520000000000001</v>
      </c>
      <c r="E21" s="9">
        <v>4.5229999999999997</v>
      </c>
      <c r="F21" s="9">
        <v>1.367</v>
      </c>
      <c r="G21" s="9">
        <v>1.32</v>
      </c>
      <c r="H21" s="9">
        <v>3.1520000000000001</v>
      </c>
      <c r="I21" s="9">
        <v>4.5229999999999997</v>
      </c>
      <c r="J21" s="9">
        <v>1.367</v>
      </c>
      <c r="K21" s="15">
        <v>1.32</v>
      </c>
      <c r="M21" s="44">
        <f>E85</f>
        <v>1.9287833827893175</v>
      </c>
      <c r="N21" s="15" t="s">
        <v>13</v>
      </c>
    </row>
    <row r="22" spans="3:16">
      <c r="C22" s="22" t="s">
        <v>14</v>
      </c>
      <c r="D22" s="47">
        <v>2.173</v>
      </c>
      <c r="E22" s="11">
        <v>10.996</v>
      </c>
      <c r="F22" s="11">
        <v>1.9850000000000001</v>
      </c>
      <c r="G22" s="11">
        <v>6.4749999999999996</v>
      </c>
      <c r="H22" s="11">
        <v>2.6480000000000001</v>
      </c>
      <c r="I22" s="11">
        <v>10.996</v>
      </c>
      <c r="J22" s="11">
        <v>2.3919999999999999</v>
      </c>
      <c r="K22" s="5">
        <v>6.4749999999999996</v>
      </c>
      <c r="M22" s="45">
        <f>E84</f>
        <v>18.957270029673591</v>
      </c>
      <c r="N22" s="5" t="s">
        <v>14</v>
      </c>
    </row>
    <row r="23" spans="3:16">
      <c r="D23" s="118" t="s">
        <v>20</v>
      </c>
      <c r="E23" s="119"/>
      <c r="F23" s="119"/>
      <c r="G23" s="120"/>
      <c r="H23" s="118" t="s">
        <v>21</v>
      </c>
      <c r="I23" s="119"/>
      <c r="J23" s="119"/>
      <c r="K23" s="120"/>
    </row>
    <row r="24" spans="3:16">
      <c r="C24" s="19" t="s">
        <v>22</v>
      </c>
    </row>
    <row r="25" spans="3:16" s="1" customFormat="1">
      <c r="C25" s="19"/>
    </row>
    <row r="26" spans="3:16">
      <c r="C26" s="2"/>
      <c r="D26" s="124" t="s">
        <v>27</v>
      </c>
      <c r="E26" s="124"/>
      <c r="F26" s="124"/>
      <c r="G26" s="124" t="s">
        <v>26</v>
      </c>
      <c r="H26" s="124"/>
      <c r="I26" s="124"/>
    </row>
    <row r="27" spans="3:16">
      <c r="C27" s="20" t="s">
        <v>23</v>
      </c>
      <c r="D27" s="25" t="s">
        <v>30</v>
      </c>
      <c r="E27" s="12" t="s">
        <v>29</v>
      </c>
      <c r="F27" s="12" t="s">
        <v>28</v>
      </c>
      <c r="G27" s="12" t="s">
        <v>30</v>
      </c>
      <c r="H27" s="12" t="s">
        <v>29</v>
      </c>
      <c r="I27" s="12" t="s">
        <v>28</v>
      </c>
    </row>
    <row r="28" spans="3:16">
      <c r="C28" s="21" t="s">
        <v>24</v>
      </c>
      <c r="D28" s="9">
        <v>650</v>
      </c>
      <c r="E28" s="9">
        <v>6600</v>
      </c>
      <c r="F28" s="9">
        <v>33000</v>
      </c>
      <c r="G28" s="9">
        <v>460</v>
      </c>
      <c r="H28" s="9">
        <v>5500</v>
      </c>
      <c r="I28" s="15">
        <v>24000</v>
      </c>
    </row>
    <row r="29" spans="3:16">
      <c r="C29" s="21" t="s">
        <v>25</v>
      </c>
      <c r="D29" s="9">
        <v>85</v>
      </c>
      <c r="E29" s="9">
        <v>870</v>
      </c>
      <c r="F29" s="9">
        <v>4300</v>
      </c>
      <c r="G29" s="9">
        <v>60</v>
      </c>
      <c r="H29" s="9">
        <v>720</v>
      </c>
      <c r="I29" s="15">
        <v>3200</v>
      </c>
    </row>
    <row r="30" spans="3:16">
      <c r="C30" s="22" t="s">
        <v>31</v>
      </c>
      <c r="D30" s="125">
        <v>11.1</v>
      </c>
      <c r="E30" s="125"/>
      <c r="F30" s="125"/>
      <c r="G30" s="125">
        <v>6.57</v>
      </c>
      <c r="H30" s="125"/>
      <c r="I30" s="126"/>
    </row>
    <row r="31" spans="3:16">
      <c r="C31" s="19" t="s">
        <v>22</v>
      </c>
    </row>
    <row r="32" spans="3:16">
      <c r="P32" t="s">
        <v>22</v>
      </c>
    </row>
    <row r="33" spans="3:9">
      <c r="C33" s="8" t="s">
        <v>35</v>
      </c>
      <c r="D33" s="12">
        <v>2020</v>
      </c>
      <c r="E33" s="12">
        <v>2050</v>
      </c>
      <c r="G33" s="8" t="s">
        <v>35</v>
      </c>
      <c r="H33" s="12">
        <v>2020</v>
      </c>
      <c r="I33" s="12">
        <v>2050</v>
      </c>
    </row>
    <row r="34" spans="3:9">
      <c r="C34" s="20" t="s">
        <v>34</v>
      </c>
      <c r="D34" s="2">
        <v>0.64</v>
      </c>
      <c r="E34" s="3">
        <v>0.64</v>
      </c>
      <c r="G34" s="20" t="s">
        <v>56</v>
      </c>
      <c r="H34" s="2">
        <f t="shared" ref="H34:I37" si="0">D34*$G$114/$G$120*$G$117</f>
        <v>20.323947305389222</v>
      </c>
      <c r="I34" s="3">
        <f t="shared" si="0"/>
        <v>20.323947305389222</v>
      </c>
    </row>
    <row r="35" spans="3:9">
      <c r="C35" s="21" t="s">
        <v>38</v>
      </c>
      <c r="D35" s="14">
        <v>2.64</v>
      </c>
      <c r="E35" s="15">
        <v>2.36</v>
      </c>
      <c r="G35" s="21" t="s">
        <v>57</v>
      </c>
      <c r="H35" s="14">
        <f t="shared" si="0"/>
        <v>83.836282634730551</v>
      </c>
      <c r="I35" s="15">
        <f t="shared" si="0"/>
        <v>74.944555688622756</v>
      </c>
    </row>
    <row r="36" spans="3:9">
      <c r="C36" s="21" t="s">
        <v>36</v>
      </c>
      <c r="D36" s="14">
        <v>9.65</v>
      </c>
      <c r="E36" s="15">
        <v>3.67</v>
      </c>
      <c r="G36" s="21" t="s">
        <v>58</v>
      </c>
      <c r="H36" s="14">
        <f t="shared" si="0"/>
        <v>306.44701796407185</v>
      </c>
      <c r="I36" s="15">
        <f t="shared" si="0"/>
        <v>116.54513532934131</v>
      </c>
    </row>
    <row r="37" spans="3:9">
      <c r="C37" s="22" t="s">
        <v>37</v>
      </c>
      <c r="D37" s="4">
        <v>11.87</v>
      </c>
      <c r="E37" s="5">
        <v>7.31</v>
      </c>
      <c r="G37" s="22" t="s">
        <v>59</v>
      </c>
      <c r="H37" s="4">
        <f t="shared" si="0"/>
        <v>376.94571017964068</v>
      </c>
      <c r="I37" s="5">
        <f t="shared" si="0"/>
        <v>232.1375856287425</v>
      </c>
    </row>
    <row r="38" spans="3:9">
      <c r="C38" s="19" t="s">
        <v>32</v>
      </c>
    </row>
    <row r="39" spans="3:9">
      <c r="C39" s="19" t="s">
        <v>33</v>
      </c>
    </row>
    <row r="43" spans="3:9">
      <c r="C43" s="2" t="s">
        <v>15</v>
      </c>
      <c r="D43" s="12" t="s">
        <v>43</v>
      </c>
    </row>
    <row r="44" spans="3:9">
      <c r="C44" s="14" t="s">
        <v>40</v>
      </c>
      <c r="D44" s="21">
        <v>17</v>
      </c>
    </row>
    <row r="45" spans="3:9">
      <c r="C45" s="14" t="s">
        <v>41</v>
      </c>
      <c r="D45" s="21">
        <v>34</v>
      </c>
    </row>
    <row r="46" spans="3:9">
      <c r="C46" s="4" t="s">
        <v>42</v>
      </c>
      <c r="D46" s="22">
        <v>129</v>
      </c>
    </row>
    <row r="47" spans="3:9">
      <c r="C47" s="19" t="s">
        <v>39</v>
      </c>
    </row>
    <row r="48" spans="3:9">
      <c r="C48" s="19" t="s">
        <v>44</v>
      </c>
    </row>
    <row r="53" spans="3:16">
      <c r="C53" s="2"/>
      <c r="D53" s="23" t="s">
        <v>81</v>
      </c>
      <c r="E53" s="25" t="s">
        <v>87</v>
      </c>
    </row>
    <row r="54" spans="3:16">
      <c r="C54" s="20" t="s">
        <v>72</v>
      </c>
      <c r="D54" s="20">
        <v>0.3</v>
      </c>
      <c r="E54" s="15"/>
    </row>
    <row r="55" spans="3:16">
      <c r="C55" s="21" t="s">
        <v>73</v>
      </c>
      <c r="D55" s="21">
        <v>0.12</v>
      </c>
      <c r="E55" s="15">
        <f>D55/D122/100</f>
        <v>1.7406440382941688E-4</v>
      </c>
    </row>
    <row r="56" spans="3:16">
      <c r="C56" s="21" t="s">
        <v>74</v>
      </c>
      <c r="D56" s="21">
        <v>0.1</v>
      </c>
      <c r="E56" s="15">
        <f>D56/D122/100</f>
        <v>1.4505366985784741E-4</v>
      </c>
    </row>
    <row r="57" spans="3:16">
      <c r="C57" s="21" t="s">
        <v>75</v>
      </c>
      <c r="D57" s="21">
        <v>7.0000000000000007E-2</v>
      </c>
      <c r="E57" s="15">
        <f>D57/D123/100</f>
        <v>1.0879025239338556E-4</v>
      </c>
    </row>
    <row r="58" spans="3:16">
      <c r="C58" s="21" t="s">
        <v>76</v>
      </c>
      <c r="D58" s="21">
        <v>0.5</v>
      </c>
      <c r="E58" s="15"/>
    </row>
    <row r="59" spans="3:16">
      <c r="C59" s="21" t="s">
        <v>77</v>
      </c>
      <c r="D59" s="21">
        <v>0.15</v>
      </c>
      <c r="E59" s="15">
        <f>D59/100/D125</f>
        <v>6.7524984244170347E-4</v>
      </c>
    </row>
    <row r="60" spans="3:16">
      <c r="C60" s="21" t="s">
        <v>78</v>
      </c>
      <c r="D60" s="21">
        <v>0.17</v>
      </c>
      <c r="E60" s="15"/>
      <c r="P60" t="s">
        <v>32</v>
      </c>
    </row>
    <row r="61" spans="3:16">
      <c r="C61" s="21" t="s">
        <v>79</v>
      </c>
      <c r="D61" s="21">
        <v>0.2</v>
      </c>
      <c r="E61" s="15"/>
    </row>
    <row r="62" spans="3:16">
      <c r="C62" s="22" t="s">
        <v>80</v>
      </c>
      <c r="D62" s="22">
        <v>0.9</v>
      </c>
      <c r="E62" s="5"/>
    </row>
    <row r="63" spans="3:16">
      <c r="C63" s="19" t="s">
        <v>70</v>
      </c>
    </row>
    <row r="65" spans="3:16">
      <c r="D65" s="12" t="s">
        <v>89</v>
      </c>
      <c r="E65" s="12" t="s">
        <v>95</v>
      </c>
      <c r="F65" s="12" t="s">
        <v>90</v>
      </c>
    </row>
    <row r="66" spans="3:16">
      <c r="C66" s="20" t="s">
        <v>72</v>
      </c>
      <c r="D66" s="51">
        <v>2.5</v>
      </c>
      <c r="E66" s="10">
        <f>D66/$G$111</f>
        <v>0.37091988130563797</v>
      </c>
      <c r="F66" s="3" t="s">
        <v>92</v>
      </c>
    </row>
    <row r="67" spans="3:16">
      <c r="C67" s="21" t="s">
        <v>73</v>
      </c>
      <c r="D67" s="52">
        <v>1.1000000000000001</v>
      </c>
      <c r="E67" s="9">
        <f>D67/$G$111</f>
        <v>0.16320474777448071</v>
      </c>
      <c r="F67" s="15" t="s">
        <v>91</v>
      </c>
    </row>
    <row r="68" spans="3:16">
      <c r="C68" s="21" t="s">
        <v>74</v>
      </c>
      <c r="D68" s="52">
        <v>1.1000000000000001</v>
      </c>
      <c r="E68" s="9">
        <f>D68/$G$111</f>
        <v>0.16320474777448071</v>
      </c>
      <c r="F68" s="15" t="s">
        <v>91</v>
      </c>
    </row>
    <row r="69" spans="3:16">
      <c r="C69" s="21" t="s">
        <v>75</v>
      </c>
      <c r="D69" s="52">
        <v>1.1000000000000001</v>
      </c>
      <c r="E69" s="9">
        <f>D69/$G$111</f>
        <v>0.16320474777448071</v>
      </c>
      <c r="F69" s="15" t="s">
        <v>91</v>
      </c>
    </row>
    <row r="70" spans="3:16">
      <c r="C70" s="21" t="s">
        <v>76</v>
      </c>
      <c r="D70" s="52">
        <v>2.5</v>
      </c>
      <c r="E70" s="9">
        <f>D70/$G$111</f>
        <v>0.37091988130563797</v>
      </c>
      <c r="F70" s="15" t="s">
        <v>93</v>
      </c>
    </row>
    <row r="71" spans="3:16">
      <c r="C71" s="21" t="s">
        <v>14</v>
      </c>
      <c r="D71" s="54" t="s">
        <v>88</v>
      </c>
      <c r="E71" s="9">
        <f>100/3.6/G111</f>
        <v>4.1213320145070886</v>
      </c>
      <c r="F71" s="15" t="s">
        <v>92</v>
      </c>
    </row>
    <row r="72" spans="3:16">
      <c r="C72" s="22" t="s">
        <v>80</v>
      </c>
      <c r="D72" s="53">
        <v>35</v>
      </c>
      <c r="E72" s="11">
        <f>D72/G111</f>
        <v>5.1928783382789314</v>
      </c>
      <c r="F72" s="5" t="s">
        <v>94</v>
      </c>
      <c r="H72" t="s">
        <v>70</v>
      </c>
    </row>
    <row r="73" spans="3:16">
      <c r="C73" s="19" t="s">
        <v>70</v>
      </c>
      <c r="P73" t="s">
        <v>39</v>
      </c>
    </row>
    <row r="81" spans="3:8">
      <c r="C81" s="48" t="s">
        <v>61</v>
      </c>
      <c r="D81" s="49" t="s">
        <v>65</v>
      </c>
      <c r="E81" s="49" t="s">
        <v>66</v>
      </c>
    </row>
    <row r="82" spans="3:8">
      <c r="C82" s="20" t="s">
        <v>63</v>
      </c>
      <c r="D82" s="51">
        <v>34.619999999999997</v>
      </c>
      <c r="E82" s="15">
        <f>D82/$G$111</f>
        <v>5.1364985163204739</v>
      </c>
    </row>
    <row r="83" spans="3:8">
      <c r="C83" s="21" t="s">
        <v>64</v>
      </c>
      <c r="D83" s="52">
        <v>28.38</v>
      </c>
      <c r="E83" s="15">
        <f>D83/$G$111</f>
        <v>4.2106824925816024</v>
      </c>
    </row>
    <row r="84" spans="3:8">
      <c r="C84" s="21" t="s">
        <v>14</v>
      </c>
      <c r="D84" s="52">
        <v>127.77200000000001</v>
      </c>
      <c r="E84" s="15">
        <f>D84/$G$111</f>
        <v>18.957270029673591</v>
      </c>
    </row>
    <row r="85" spans="3:8">
      <c r="C85" s="22" t="s">
        <v>60</v>
      </c>
      <c r="D85" s="53">
        <v>13</v>
      </c>
      <c r="E85" s="5">
        <f>D85/$G$111</f>
        <v>1.9287833827893175</v>
      </c>
    </row>
    <row r="86" spans="3:8">
      <c r="C86" s="19" t="s">
        <v>62</v>
      </c>
      <c r="H86" t="s">
        <v>70</v>
      </c>
    </row>
    <row r="106" spans="3:7" ht="15" thickBot="1">
      <c r="C106" s="42"/>
      <c r="D106" s="42"/>
      <c r="E106" s="42"/>
      <c r="F106" s="42"/>
      <c r="G106" s="42"/>
    </row>
    <row r="108" spans="3:7" ht="15.6">
      <c r="C108" s="55" t="s">
        <v>69</v>
      </c>
    </row>
    <row r="110" spans="3:7">
      <c r="C110" s="12" t="s">
        <v>53</v>
      </c>
      <c r="D110" s="12" t="s">
        <v>54</v>
      </c>
      <c r="F110" s="2" t="s">
        <v>45</v>
      </c>
      <c r="G110" s="3">
        <v>1</v>
      </c>
    </row>
    <row r="111" spans="3:7">
      <c r="C111" s="20" t="s">
        <v>40</v>
      </c>
      <c r="D111" s="15">
        <v>45</v>
      </c>
      <c r="F111" s="4" t="s">
        <v>46</v>
      </c>
      <c r="G111" s="5">
        <v>6.74</v>
      </c>
    </row>
    <row r="112" spans="3:7">
      <c r="C112" s="21" t="s">
        <v>55</v>
      </c>
      <c r="D112" s="15">
        <v>47</v>
      </c>
    </row>
    <row r="113" spans="3:7">
      <c r="C113" s="22" t="s">
        <v>41</v>
      </c>
      <c r="D113" s="5">
        <v>54</v>
      </c>
      <c r="F113" s="2" t="s">
        <v>47</v>
      </c>
      <c r="G113" s="3">
        <v>1</v>
      </c>
    </row>
    <row r="114" spans="3:7">
      <c r="F114" s="4" t="s">
        <v>48</v>
      </c>
      <c r="G114" s="5">
        <v>114000</v>
      </c>
    </row>
    <row r="116" spans="3:7">
      <c r="F116" s="2" t="s">
        <v>51</v>
      </c>
      <c r="G116" s="3">
        <v>1</v>
      </c>
    </row>
    <row r="117" spans="3:7">
      <c r="F117" s="4" t="s">
        <v>52</v>
      </c>
      <c r="G117" s="5">
        <v>2.3259999999999999E-3</v>
      </c>
    </row>
    <row r="119" spans="3:7">
      <c r="F119" s="2" t="s">
        <v>49</v>
      </c>
      <c r="G119" s="3">
        <v>1</v>
      </c>
    </row>
    <row r="120" spans="3:7">
      <c r="C120" s="12" t="s">
        <v>84</v>
      </c>
      <c r="D120" s="3"/>
      <c r="F120" s="4" t="s">
        <v>50</v>
      </c>
      <c r="G120" s="5">
        <v>8.35</v>
      </c>
    </row>
    <row r="121" spans="3:7">
      <c r="C121" s="21" t="s">
        <v>82</v>
      </c>
      <c r="D121" s="15">
        <v>7.66</v>
      </c>
    </row>
    <row r="122" spans="3:7">
      <c r="C122" s="21" t="s">
        <v>85</v>
      </c>
      <c r="D122" s="15">
        <f>D121*0.9</f>
        <v>6.8940000000000001</v>
      </c>
    </row>
    <row r="123" spans="3:7">
      <c r="C123" s="21" t="s">
        <v>40</v>
      </c>
      <c r="D123" s="15">
        <f>D121*0.84</f>
        <v>6.4344000000000001</v>
      </c>
    </row>
    <row r="124" spans="3:7">
      <c r="C124" s="21" t="s">
        <v>86</v>
      </c>
      <c r="D124" s="15">
        <f>D121*0.7</f>
        <v>5.3620000000000001</v>
      </c>
    </row>
    <row r="125" spans="3:7">
      <c r="C125" s="22" t="s">
        <v>77</v>
      </c>
      <c r="D125" s="5">
        <f>D121*0.29</f>
        <v>2.2214</v>
      </c>
    </row>
    <row r="126" spans="3:7">
      <c r="C126" s="19" t="s">
        <v>83</v>
      </c>
    </row>
    <row r="140" spans="5:5">
      <c r="E140" t="s">
        <v>83</v>
      </c>
    </row>
  </sheetData>
  <mergeCells count="10">
    <mergeCell ref="D30:F30"/>
    <mergeCell ref="G30:I30"/>
    <mergeCell ref="D16:E16"/>
    <mergeCell ref="H16:I16"/>
    <mergeCell ref="F16:G16"/>
    <mergeCell ref="J16:K16"/>
    <mergeCell ref="D23:G23"/>
    <mergeCell ref="H23:K23"/>
    <mergeCell ref="D26:F26"/>
    <mergeCell ref="G26:I26"/>
  </mergeCells>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O46"/>
  <sheetViews>
    <sheetView zoomScale="80" zoomScaleNormal="80" workbookViewId="0">
      <selection activeCell="AN43" sqref="AN43"/>
    </sheetView>
  </sheetViews>
  <sheetFormatPr defaultRowHeight="14.4"/>
  <cols>
    <col min="2" max="2" width="12" bestFit="1" customWidth="1"/>
    <col min="3" max="3" width="11" bestFit="1" customWidth="1"/>
    <col min="4" max="4" width="10.6640625" customWidth="1"/>
    <col min="5" max="5" width="12" bestFit="1" customWidth="1"/>
    <col min="6" max="6" width="12.44140625" bestFit="1" customWidth="1"/>
    <col min="18" max="18" width="12" bestFit="1" customWidth="1"/>
    <col min="19" max="19" width="28.33203125" bestFit="1" customWidth="1"/>
    <col min="25" max="26" width="12" bestFit="1" customWidth="1"/>
    <col min="31" max="31" width="20" bestFit="1" customWidth="1"/>
    <col min="36" max="36" width="26.109375" customWidth="1"/>
    <col min="37" max="37" width="13.44140625" bestFit="1" customWidth="1"/>
  </cols>
  <sheetData>
    <row r="1" spans="2:39" ht="18">
      <c r="B1" s="18" t="s">
        <v>103</v>
      </c>
    </row>
    <row r="2" spans="2:39">
      <c r="B2" s="8" t="s">
        <v>207</v>
      </c>
      <c r="G2" t="s">
        <v>128</v>
      </c>
      <c r="H2" t="s">
        <v>171</v>
      </c>
    </row>
    <row r="3" spans="2:39">
      <c r="B3" s="9"/>
      <c r="C3" s="9"/>
      <c r="D3" s="9"/>
      <c r="E3" s="9"/>
    </row>
    <row r="4" spans="2:39">
      <c r="B4" s="27" t="s">
        <v>160</v>
      </c>
      <c r="C4" s="9"/>
      <c r="D4" s="9"/>
      <c r="E4" s="9"/>
      <c r="R4" t="s">
        <v>128</v>
      </c>
      <c r="S4" t="s">
        <v>129</v>
      </c>
    </row>
    <row r="5" spans="2:39">
      <c r="B5" s="26" t="s">
        <v>159</v>
      </c>
      <c r="C5" s="9"/>
      <c r="D5" s="9"/>
      <c r="E5" s="9"/>
      <c r="R5" s="8" t="s">
        <v>110</v>
      </c>
    </row>
    <row r="6" spans="2:39">
      <c r="B6" s="20">
        <v>32.4</v>
      </c>
      <c r="C6" s="9"/>
      <c r="D6" s="9"/>
      <c r="E6" s="9"/>
    </row>
    <row r="7" spans="2:39">
      <c r="B7" s="21">
        <v>8</v>
      </c>
      <c r="C7" s="9"/>
      <c r="D7" s="9"/>
      <c r="E7" s="9"/>
      <c r="T7" t="s">
        <v>111</v>
      </c>
      <c r="U7" t="s">
        <v>112</v>
      </c>
      <c r="V7" t="s">
        <v>113</v>
      </c>
      <c r="X7" t="s">
        <v>119</v>
      </c>
      <c r="Y7" t="s">
        <v>109</v>
      </c>
      <c r="Z7" t="s">
        <v>120</v>
      </c>
      <c r="AA7" t="s">
        <v>108</v>
      </c>
    </row>
    <row r="8" spans="2:39">
      <c r="B8" s="21">
        <v>12</v>
      </c>
      <c r="C8" s="9"/>
      <c r="D8" s="9"/>
      <c r="E8" s="9"/>
      <c r="R8" t="s">
        <v>114</v>
      </c>
      <c r="S8" s="23" t="s">
        <v>115</v>
      </c>
      <c r="T8" s="24">
        <v>3568</v>
      </c>
      <c r="U8" s="24">
        <v>3442</v>
      </c>
      <c r="V8" s="30">
        <v>3553</v>
      </c>
      <c r="W8" s="24"/>
      <c r="X8" s="24">
        <f>V8*1000*1000</f>
        <v>3553000000</v>
      </c>
      <c r="Y8" s="24">
        <f>X8/B22</f>
        <v>4280722891.5662651</v>
      </c>
      <c r="Z8" s="24">
        <f t="shared" ref="Z8:Z9" si="0">Y8*$B$21</f>
        <v>235439759036.14459</v>
      </c>
      <c r="AA8" s="31">
        <f>Z8/10^9</f>
        <v>235.43975903614458</v>
      </c>
    </row>
    <row r="9" spans="2:39">
      <c r="B9" s="21">
        <v>25.5</v>
      </c>
      <c r="C9" s="9"/>
      <c r="D9" s="9"/>
      <c r="E9" s="9"/>
      <c r="S9" s="4" t="s">
        <v>116</v>
      </c>
      <c r="T9" s="11">
        <v>2527</v>
      </c>
      <c r="U9" s="11">
        <v>1737</v>
      </c>
      <c r="V9" s="28">
        <v>1799</v>
      </c>
      <c r="W9" s="11"/>
      <c r="X9" s="11">
        <f>V9*1000*1000</f>
        <v>1799000000</v>
      </c>
      <c r="Y9" s="11">
        <f>X9/B22</f>
        <v>2167469879.5180726</v>
      </c>
      <c r="Z9" s="11">
        <f t="shared" si="0"/>
        <v>119210843373.49399</v>
      </c>
      <c r="AA9" s="29">
        <f>Z9/10^9</f>
        <v>119.21084337349399</v>
      </c>
    </row>
    <row r="10" spans="2:39">
      <c r="B10" s="21">
        <v>8.3000000000000007</v>
      </c>
      <c r="C10" s="9"/>
      <c r="D10" s="9"/>
      <c r="E10" s="9"/>
      <c r="AA10" s="32">
        <f>AA8+AA9</f>
        <v>354.65060240963857</v>
      </c>
      <c r="AB10" t="s">
        <v>165</v>
      </c>
    </row>
    <row r="11" spans="2:39">
      <c r="B11" s="22">
        <v>8.6</v>
      </c>
      <c r="C11" s="9"/>
      <c r="D11" s="9"/>
      <c r="E11" s="9"/>
    </row>
    <row r="12" spans="2:39">
      <c r="B12" s="23">
        <f>SUM(B6:B11)</f>
        <v>94.8</v>
      </c>
      <c r="C12" s="24">
        <f>B12*B21*10^6</f>
        <v>5214000000</v>
      </c>
      <c r="D12" s="25">
        <f>C12/10^9</f>
        <v>5.2140000000000004</v>
      </c>
      <c r="E12" s="6">
        <f>D12*365</f>
        <v>1903.1100000000001</v>
      </c>
      <c r="F12" s="3" t="s">
        <v>157</v>
      </c>
    </row>
    <row r="13" spans="2:39">
      <c r="B13" s="4" t="s">
        <v>124</v>
      </c>
      <c r="C13" s="11" t="s">
        <v>123</v>
      </c>
      <c r="D13" s="5" t="s">
        <v>121</v>
      </c>
      <c r="E13" s="4" t="s">
        <v>122</v>
      </c>
      <c r="F13" s="5"/>
    </row>
    <row r="14" spans="2:39">
      <c r="B14" s="19" t="s">
        <v>170</v>
      </c>
      <c r="R14" s="8" t="s">
        <v>169</v>
      </c>
      <c r="AA14" s="8" t="s">
        <v>175</v>
      </c>
      <c r="AJ14" t="s">
        <v>128</v>
      </c>
      <c r="AK14" t="s">
        <v>198</v>
      </c>
    </row>
    <row r="15" spans="2:39" ht="17.399999999999999">
      <c r="R15" t="s">
        <v>128</v>
      </c>
      <c r="S15" t="s">
        <v>134</v>
      </c>
      <c r="AA15" t="s">
        <v>128</v>
      </c>
      <c r="AB15" t="s">
        <v>134</v>
      </c>
      <c r="AE15" t="s">
        <v>176</v>
      </c>
      <c r="AF15">
        <v>10</v>
      </c>
      <c r="AJ15" s="34" t="s">
        <v>190</v>
      </c>
      <c r="AK15" s="35"/>
      <c r="AL15" s="35"/>
      <c r="AM15" s="35"/>
    </row>
    <row r="16" spans="2:39">
      <c r="AA16" t="s">
        <v>128</v>
      </c>
      <c r="AB16" t="s">
        <v>177</v>
      </c>
      <c r="AE16" t="s">
        <v>176</v>
      </c>
      <c r="AF16">
        <v>16</v>
      </c>
      <c r="AJ16" s="36" t="s">
        <v>178</v>
      </c>
      <c r="AK16" s="35"/>
      <c r="AL16" s="35"/>
      <c r="AM16" s="35"/>
    </row>
    <row r="17" spans="2:41">
      <c r="B17" s="8" t="s">
        <v>158</v>
      </c>
      <c r="AJ17" s="35"/>
      <c r="AK17" s="35"/>
      <c r="AL17" s="37" t="s">
        <v>113</v>
      </c>
      <c r="AM17" s="37" t="s">
        <v>179</v>
      </c>
    </row>
    <row r="18" spans="2:41">
      <c r="B18" s="2">
        <v>15.2</v>
      </c>
      <c r="C18" s="3" t="s">
        <v>104</v>
      </c>
      <c r="D18" t="s">
        <v>105</v>
      </c>
      <c r="AJ18" s="37" t="s">
        <v>180</v>
      </c>
      <c r="AK18" s="37" t="s">
        <v>181</v>
      </c>
      <c r="AL18" s="39">
        <f>SUM(AL19:AL26)</f>
        <v>58</v>
      </c>
      <c r="AM18" s="39">
        <f>SUM(AM19:AM26)</f>
        <v>58</v>
      </c>
    </row>
    <row r="19" spans="2:41">
      <c r="B19" s="2">
        <v>1</v>
      </c>
      <c r="C19" s="3" t="s">
        <v>106</v>
      </c>
      <c r="D19" t="s">
        <v>163</v>
      </c>
      <c r="AJ19" s="35"/>
      <c r="AK19" s="37" t="s">
        <v>182</v>
      </c>
      <c r="AL19" s="38">
        <v>32</v>
      </c>
      <c r="AM19" s="38">
        <v>34</v>
      </c>
    </row>
    <row r="20" spans="2:41">
      <c r="B20" s="4">
        <f>3.6*10^6</f>
        <v>3600000</v>
      </c>
      <c r="C20" s="5" t="s">
        <v>107</v>
      </c>
      <c r="D20" t="s">
        <v>163</v>
      </c>
      <c r="AJ20" s="35"/>
      <c r="AK20" s="37" t="s">
        <v>183</v>
      </c>
      <c r="AL20" s="38">
        <v>2</v>
      </c>
      <c r="AM20" s="38">
        <v>2</v>
      </c>
    </row>
    <row r="21" spans="2:41">
      <c r="B21" s="14">
        <v>55</v>
      </c>
      <c r="C21" s="15" t="s">
        <v>117</v>
      </c>
      <c r="D21" t="s">
        <v>161</v>
      </c>
      <c r="AJ21" s="35"/>
      <c r="AK21" s="37" t="s">
        <v>184</v>
      </c>
      <c r="AL21" s="38">
        <v>1</v>
      </c>
      <c r="AM21" s="38">
        <v>1</v>
      </c>
    </row>
    <row r="22" spans="2:41">
      <c r="B22" s="4">
        <v>0.83</v>
      </c>
      <c r="C22" s="5" t="s">
        <v>118</v>
      </c>
      <c r="D22" t="s">
        <v>162</v>
      </c>
      <c r="AJ22" s="35"/>
      <c r="AK22" s="37" t="s">
        <v>185</v>
      </c>
      <c r="AL22" s="38">
        <v>3</v>
      </c>
      <c r="AM22" s="38">
        <v>3</v>
      </c>
    </row>
    <row r="23" spans="2:41">
      <c r="AJ23" s="35"/>
      <c r="AK23" s="37" t="s">
        <v>186</v>
      </c>
      <c r="AL23" s="38">
        <v>8</v>
      </c>
      <c r="AM23" s="38">
        <v>3</v>
      </c>
    </row>
    <row r="24" spans="2:41">
      <c r="AJ24" s="35"/>
      <c r="AK24" s="37" t="s">
        <v>187</v>
      </c>
      <c r="AL24" s="38">
        <v>5</v>
      </c>
      <c r="AM24" s="38">
        <v>6</v>
      </c>
    </row>
    <row r="25" spans="2:41">
      <c r="AJ25" s="35"/>
      <c r="AK25" s="37" t="s">
        <v>188</v>
      </c>
      <c r="AL25" s="38">
        <v>1</v>
      </c>
      <c r="AM25" s="38">
        <v>1</v>
      </c>
    </row>
    <row r="26" spans="2:41">
      <c r="AJ26" s="35"/>
      <c r="AK26" s="37" t="s">
        <v>189</v>
      </c>
      <c r="AL26" s="38">
        <v>6</v>
      </c>
      <c r="AM26" s="38">
        <v>8</v>
      </c>
    </row>
    <row r="27" spans="2:41">
      <c r="B27" s="8" t="s">
        <v>164</v>
      </c>
      <c r="AJ27" s="35"/>
    </row>
    <row r="28" spans="2:41" ht="17.399999999999999">
      <c r="B28" s="2" t="s">
        <v>125</v>
      </c>
      <c r="C28" s="3" t="s">
        <v>126</v>
      </c>
      <c r="D28" s="20" t="s">
        <v>122</v>
      </c>
      <c r="P28" s="20" t="s">
        <v>172</v>
      </c>
      <c r="AJ28" s="34" t="s">
        <v>197</v>
      </c>
      <c r="AK28" s="35"/>
      <c r="AL28" s="35"/>
      <c r="AM28" s="35"/>
      <c r="AN28" s="35"/>
      <c r="AO28" s="35"/>
    </row>
    <row r="29" spans="2:41">
      <c r="B29" s="4">
        <f>SUM(P29:P32)*365*10^6</f>
        <v>10767500000</v>
      </c>
      <c r="C29" s="5">
        <f>B29*B21</f>
        <v>592212500000</v>
      </c>
      <c r="D29" s="33">
        <f>C29/10^9</f>
        <v>592.21249999999998</v>
      </c>
      <c r="P29" s="21">
        <v>10.3</v>
      </c>
      <c r="AJ29" s="36" t="s">
        <v>178</v>
      </c>
      <c r="AK29" s="35"/>
      <c r="AL29" s="35"/>
      <c r="AM29" s="35"/>
      <c r="AN29" s="35"/>
      <c r="AO29" s="35"/>
    </row>
    <row r="30" spans="2:41">
      <c r="B30" s="26" t="s">
        <v>168</v>
      </c>
      <c r="C30" s="9"/>
      <c r="E30" s="9"/>
      <c r="P30" s="21">
        <v>8</v>
      </c>
      <c r="AJ30" s="35"/>
      <c r="AK30" s="35"/>
      <c r="AL30" s="37" t="s">
        <v>111</v>
      </c>
      <c r="AM30" s="37" t="s">
        <v>112</v>
      </c>
      <c r="AN30" s="37" t="s">
        <v>113</v>
      </c>
      <c r="AO30" s="37" t="s">
        <v>179</v>
      </c>
    </row>
    <row r="31" spans="2:41">
      <c r="B31" s="9"/>
      <c r="C31" s="9"/>
      <c r="E31" s="9"/>
      <c r="P31" s="21">
        <v>8.1999999999999993</v>
      </c>
      <c r="AJ31" s="37" t="s">
        <v>180</v>
      </c>
      <c r="AK31" s="37" t="s">
        <v>181</v>
      </c>
      <c r="AL31" s="39">
        <v>16</v>
      </c>
      <c r="AM31" s="39">
        <v>20</v>
      </c>
      <c r="AN31" s="39">
        <v>51</v>
      </c>
      <c r="AO31" s="39">
        <v>63</v>
      </c>
    </row>
    <row r="32" spans="2:41">
      <c r="P32" s="22">
        <v>3</v>
      </c>
      <c r="AJ32" s="35"/>
      <c r="AK32" s="37" t="s">
        <v>191</v>
      </c>
      <c r="AL32" s="38">
        <v>0</v>
      </c>
      <c r="AM32" s="38">
        <v>0</v>
      </c>
      <c r="AN32" s="38">
        <v>0</v>
      </c>
      <c r="AO32" s="38">
        <v>0</v>
      </c>
    </row>
    <row r="33" spans="2:41">
      <c r="AJ33" s="35"/>
      <c r="AK33" s="37" t="s">
        <v>192</v>
      </c>
      <c r="AL33" s="38">
        <v>0</v>
      </c>
      <c r="AM33" s="38">
        <v>0</v>
      </c>
      <c r="AN33" s="38">
        <v>0</v>
      </c>
      <c r="AO33" s="38">
        <v>0</v>
      </c>
    </row>
    <row r="34" spans="2:41">
      <c r="AJ34" s="35"/>
      <c r="AK34" s="37" t="s">
        <v>193</v>
      </c>
      <c r="AL34" s="38">
        <v>0</v>
      </c>
      <c r="AM34" s="38">
        <v>1</v>
      </c>
      <c r="AN34" s="38">
        <v>4</v>
      </c>
      <c r="AO34" s="38">
        <v>5</v>
      </c>
    </row>
    <row r="35" spans="2:41">
      <c r="AJ35" s="35"/>
      <c r="AK35" s="37" t="s">
        <v>194</v>
      </c>
      <c r="AL35" s="38">
        <v>9</v>
      </c>
      <c r="AM35" s="38">
        <v>10</v>
      </c>
      <c r="AN35" s="38">
        <v>17</v>
      </c>
      <c r="AO35" s="38">
        <v>21</v>
      </c>
    </row>
    <row r="36" spans="2:41">
      <c r="AJ36" s="35"/>
      <c r="AK36" s="37" t="s">
        <v>195</v>
      </c>
      <c r="AL36" s="38">
        <v>5</v>
      </c>
      <c r="AM36" s="38">
        <v>6</v>
      </c>
      <c r="AN36" s="38">
        <v>18</v>
      </c>
      <c r="AO36" s="38">
        <v>24</v>
      </c>
    </row>
    <row r="37" spans="2:41">
      <c r="AJ37" s="35"/>
      <c r="AK37" s="37" t="s">
        <v>196</v>
      </c>
      <c r="AL37" s="38">
        <v>2</v>
      </c>
      <c r="AM37" s="38">
        <v>3</v>
      </c>
      <c r="AN37" s="38">
        <v>12</v>
      </c>
      <c r="AO37" s="38">
        <v>13</v>
      </c>
    </row>
    <row r="39" spans="2:41">
      <c r="AJ39" t="s">
        <v>199</v>
      </c>
      <c r="AK39" s="32">
        <f>AN31+AL18</f>
        <v>109</v>
      </c>
    </row>
    <row r="40" spans="2:41">
      <c r="AJ40" t="s">
        <v>200</v>
      </c>
      <c r="AK40">
        <v>18000</v>
      </c>
      <c r="AL40" t="s">
        <v>240</v>
      </c>
    </row>
    <row r="41" spans="2:41">
      <c r="AJ41" t="s">
        <v>202</v>
      </c>
      <c r="AK41">
        <v>1.53</v>
      </c>
      <c r="AL41" t="s">
        <v>201</v>
      </c>
    </row>
    <row r="43" spans="2:41">
      <c r="B43" s="8" t="s">
        <v>166</v>
      </c>
      <c r="AJ43" t="s">
        <v>203</v>
      </c>
      <c r="AK43">
        <f>AK39*AK40*AK41</f>
        <v>3001860</v>
      </c>
    </row>
    <row r="44" spans="2:41">
      <c r="B44" s="2" t="s">
        <v>125</v>
      </c>
      <c r="C44" s="3" t="s">
        <v>126</v>
      </c>
      <c r="D44" s="2" t="s">
        <v>122</v>
      </c>
      <c r="E44" s="3"/>
      <c r="AJ44" t="s">
        <v>206</v>
      </c>
      <c r="AK44" s="32">
        <f>AK43*10^-9</f>
        <v>3.0018600000000003E-3</v>
      </c>
    </row>
    <row r="45" spans="2:41">
      <c r="B45" s="4">
        <f>5*10^9</f>
        <v>5000000000</v>
      </c>
      <c r="C45" s="5">
        <f>B45*B21</f>
        <v>275000000000</v>
      </c>
      <c r="D45" s="7">
        <f>C45/10^9</f>
        <v>275</v>
      </c>
      <c r="E45" s="5" t="s">
        <v>127</v>
      </c>
      <c r="AJ45" t="s">
        <v>204</v>
      </c>
      <c r="AK45">
        <f>AK43/AF16</f>
        <v>187616.25</v>
      </c>
    </row>
    <row r="46" spans="2:41">
      <c r="B46" s="19" t="s">
        <v>167</v>
      </c>
      <c r="AJ46" t="s">
        <v>205</v>
      </c>
      <c r="AK46" s="32">
        <f>AK45*10^-9</f>
        <v>1.8761625000000002E-4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T65"/>
  <sheetViews>
    <sheetView topLeftCell="D38" workbookViewId="0">
      <selection activeCell="L46" sqref="L46"/>
    </sheetView>
  </sheetViews>
  <sheetFormatPr defaultRowHeight="14.4"/>
  <cols>
    <col min="1" max="1" width="13.5546875" customWidth="1"/>
    <col min="2" max="2" width="32.44140625" customWidth="1"/>
    <col min="3" max="8" width="8.6640625" customWidth="1"/>
    <col min="10" max="11" width="12" bestFit="1" customWidth="1"/>
    <col min="12" max="12" width="30.33203125" customWidth="1"/>
    <col min="13" max="13" width="14" customWidth="1"/>
    <col min="14" max="14" width="9.5546875" bestFit="1" customWidth="1"/>
    <col min="15" max="15" width="17" bestFit="1" customWidth="1"/>
  </cols>
  <sheetData>
    <row r="2" spans="2:15">
      <c r="B2" s="8" t="s">
        <v>155</v>
      </c>
      <c r="L2" s="8" t="s">
        <v>132</v>
      </c>
      <c r="M2" t="s">
        <v>130</v>
      </c>
    </row>
    <row r="3" spans="2:15">
      <c r="M3" s="12" t="s">
        <v>145</v>
      </c>
      <c r="N3" s="12" t="s">
        <v>147</v>
      </c>
      <c r="O3" s="12" t="s">
        <v>146</v>
      </c>
    </row>
    <row r="4" spans="2:15">
      <c r="L4" s="2" t="s">
        <v>131</v>
      </c>
      <c r="M4" s="2">
        <f>23+9+71+21+78+8+3+293+6</f>
        <v>512</v>
      </c>
      <c r="N4" s="10">
        <f>23+9+71+21+78+8</f>
        <v>210</v>
      </c>
      <c r="O4" s="3">
        <f>293+3+6</f>
        <v>302</v>
      </c>
    </row>
    <row r="5" spans="2:15">
      <c r="L5" s="4" t="s">
        <v>133</v>
      </c>
      <c r="M5" s="4">
        <f>11+6+8+43+66+128+3+2</f>
        <v>267</v>
      </c>
      <c r="N5" s="11">
        <f>8+6+43+11+66</f>
        <v>134</v>
      </c>
      <c r="O5" s="5">
        <f>128+3+2</f>
        <v>133</v>
      </c>
    </row>
    <row r="22" spans="12:20">
      <c r="T22" s="41" t="s">
        <v>135</v>
      </c>
    </row>
    <row r="23" spans="12:20">
      <c r="L23" t="s">
        <v>22</v>
      </c>
    </row>
    <row r="25" spans="12:20">
      <c r="L25" s="13" t="s">
        <v>136</v>
      </c>
      <c r="M25" s="117" t="s">
        <v>144</v>
      </c>
      <c r="N25" s="117"/>
    </row>
    <row r="26" spans="12:20">
      <c r="L26" s="2"/>
      <c r="M26" s="10" t="s">
        <v>137</v>
      </c>
      <c r="N26" s="3" t="s">
        <v>138</v>
      </c>
      <c r="O26" t="s">
        <v>128</v>
      </c>
      <c r="S26" s="85">
        <v>1</v>
      </c>
      <c r="T26" s="86" t="s">
        <v>106</v>
      </c>
    </row>
    <row r="27" spans="12:20">
      <c r="L27" s="14" t="s">
        <v>139</v>
      </c>
      <c r="M27" s="9">
        <v>11</v>
      </c>
      <c r="N27" s="15">
        <v>50</v>
      </c>
      <c r="O27" t="s">
        <v>148</v>
      </c>
      <c r="S27" s="83">
        <f>3.6*10^6</f>
        <v>3600000</v>
      </c>
      <c r="T27" s="84" t="s">
        <v>107</v>
      </c>
    </row>
    <row r="28" spans="12:20">
      <c r="L28" s="14" t="s">
        <v>151</v>
      </c>
      <c r="M28" s="9">
        <v>52</v>
      </c>
      <c r="N28" s="15">
        <v>52</v>
      </c>
      <c r="O28" t="s">
        <v>149</v>
      </c>
    </row>
    <row r="29" spans="12:20">
      <c r="L29" s="14" t="s">
        <v>140</v>
      </c>
      <c r="M29" s="9">
        <v>107</v>
      </c>
      <c r="N29" s="15">
        <v>10</v>
      </c>
      <c r="O29" t="s">
        <v>149</v>
      </c>
    </row>
    <row r="30" spans="12:20">
      <c r="L30" s="14" t="s">
        <v>141</v>
      </c>
      <c r="M30" s="9">
        <v>54</v>
      </c>
      <c r="N30" s="15">
        <v>27</v>
      </c>
      <c r="O30" t="str">
        <f>O29</f>
        <v>IEA (2013)</v>
      </c>
    </row>
    <row r="31" spans="12:20">
      <c r="L31" s="14" t="s">
        <v>142</v>
      </c>
      <c r="M31" s="9">
        <v>30</v>
      </c>
      <c r="N31" s="15">
        <v>30</v>
      </c>
      <c r="O31" t="str">
        <f>O30</f>
        <v>IEA (2013)</v>
      </c>
    </row>
    <row r="32" spans="12:20">
      <c r="L32" s="14" t="s">
        <v>143</v>
      </c>
      <c r="M32" s="9">
        <f>M4-M5</f>
        <v>245</v>
      </c>
      <c r="N32" s="15">
        <f>M5</f>
        <v>267</v>
      </c>
      <c r="O32" t="s">
        <v>150</v>
      </c>
    </row>
    <row r="33" spans="12:15">
      <c r="L33" s="14"/>
      <c r="M33" s="9"/>
      <c r="N33" s="15"/>
    </row>
    <row r="34" spans="12:15">
      <c r="L34" s="14" t="s">
        <v>152</v>
      </c>
      <c r="M34" s="9">
        <f>M32*M31*M28</f>
        <v>382200</v>
      </c>
      <c r="N34" s="15">
        <f>N32*N31*N28</f>
        <v>416520</v>
      </c>
    </row>
    <row r="35" spans="12:15">
      <c r="L35" s="14" t="s">
        <v>153</v>
      </c>
      <c r="M35" s="9">
        <f>M34*S27/10^15</f>
        <v>1.3759200000000001E-3</v>
      </c>
      <c r="N35" s="15">
        <f>N34*S27/10^15</f>
        <v>1.499472E-3</v>
      </c>
    </row>
    <row r="36" spans="12:15">
      <c r="L36" s="4" t="s">
        <v>154</v>
      </c>
      <c r="M36" s="16">
        <f>M35+N35</f>
        <v>2.8753920000000001E-3</v>
      </c>
      <c r="N36" s="5"/>
    </row>
    <row r="37" spans="12:15">
      <c r="L37" s="17" t="s">
        <v>156</v>
      </c>
    </row>
    <row r="39" spans="12:15">
      <c r="L39" s="13" t="s">
        <v>5</v>
      </c>
      <c r="M39" s="117" t="s">
        <v>144</v>
      </c>
      <c r="N39" s="117"/>
      <c r="O39" s="67"/>
    </row>
    <row r="40" spans="12:15">
      <c r="L40" s="2"/>
      <c r="M40" s="74" t="s">
        <v>137</v>
      </c>
      <c r="N40" s="3" t="s">
        <v>138</v>
      </c>
      <c r="O40" s="67" t="s">
        <v>128</v>
      </c>
    </row>
    <row r="41" spans="12:15">
      <c r="L41" s="14" t="s">
        <v>139</v>
      </c>
      <c r="M41" s="73">
        <v>11</v>
      </c>
      <c r="N41" s="15">
        <v>50</v>
      </c>
      <c r="O41" s="67" t="s">
        <v>148</v>
      </c>
    </row>
    <row r="42" spans="12:15">
      <c r="L42" s="14" t="s">
        <v>151</v>
      </c>
      <c r="M42" s="73">
        <v>52</v>
      </c>
      <c r="N42" s="15">
        <v>52</v>
      </c>
      <c r="O42" s="67" t="s">
        <v>149</v>
      </c>
    </row>
    <row r="43" spans="12:15">
      <c r="L43" s="14" t="s">
        <v>140</v>
      </c>
      <c r="M43" s="73">
        <v>107</v>
      </c>
      <c r="N43" s="15">
        <v>10</v>
      </c>
      <c r="O43" s="67" t="s">
        <v>149</v>
      </c>
    </row>
    <row r="44" spans="12:15">
      <c r="L44" s="14" t="s">
        <v>141</v>
      </c>
      <c r="M44" s="73">
        <v>54</v>
      </c>
      <c r="N44" s="15">
        <v>27</v>
      </c>
      <c r="O44" s="67" t="str">
        <f>O43</f>
        <v>IEA (2013)</v>
      </c>
    </row>
    <row r="45" spans="12:15">
      <c r="L45" s="14" t="s">
        <v>142</v>
      </c>
      <c r="M45" s="73">
        <v>30</v>
      </c>
      <c r="N45" s="15">
        <v>30</v>
      </c>
      <c r="O45" s="67" t="str">
        <f>O44</f>
        <v>IEA (2013)</v>
      </c>
    </row>
    <row r="46" spans="12:15">
      <c r="L46" s="14" t="s">
        <v>143</v>
      </c>
      <c r="M46" s="73">
        <f>O4-O5</f>
        <v>169</v>
      </c>
      <c r="N46" s="15">
        <f>O5</f>
        <v>133</v>
      </c>
      <c r="O46" s="67" t="s">
        <v>150</v>
      </c>
    </row>
    <row r="47" spans="12:15">
      <c r="L47" s="14"/>
      <c r="M47" s="73"/>
      <c r="N47" s="15"/>
      <c r="O47" s="67"/>
    </row>
    <row r="48" spans="12:15">
      <c r="L48" s="14" t="s">
        <v>152</v>
      </c>
      <c r="M48" s="73">
        <f>M46*M45*M42</f>
        <v>263640</v>
      </c>
      <c r="N48" s="15">
        <f>N46*N45*N42</f>
        <v>207480</v>
      </c>
      <c r="O48" s="67"/>
    </row>
    <row r="49" spans="1:15">
      <c r="L49" s="14" t="s">
        <v>153</v>
      </c>
      <c r="M49" s="73">
        <f>M48*S27/10^15</f>
        <v>9.4910399999999998E-4</v>
      </c>
      <c r="N49" s="15">
        <f>N48*S27/10^15</f>
        <v>7.46928E-4</v>
      </c>
      <c r="O49" s="67"/>
    </row>
    <row r="50" spans="1:15">
      <c r="L50" s="4" t="s">
        <v>154</v>
      </c>
      <c r="M50" s="16">
        <f>M49+N49</f>
        <v>1.6960320000000001E-3</v>
      </c>
      <c r="N50" s="5"/>
      <c r="O50" s="67"/>
    </row>
    <row r="51" spans="1:15">
      <c r="A51" s="41" t="s">
        <v>241</v>
      </c>
      <c r="B51" s="41"/>
      <c r="L51" s="17" t="s">
        <v>156</v>
      </c>
      <c r="M51" s="67"/>
      <c r="N51" s="67"/>
      <c r="O51" s="67"/>
    </row>
    <row r="53" spans="1:15">
      <c r="L53" s="13" t="s">
        <v>4</v>
      </c>
      <c r="M53" s="117" t="s">
        <v>144</v>
      </c>
      <c r="N53" s="117"/>
      <c r="O53" s="67"/>
    </row>
    <row r="54" spans="1:15">
      <c r="L54" s="2"/>
      <c r="M54" s="74" t="s">
        <v>137</v>
      </c>
      <c r="N54" s="3" t="s">
        <v>138</v>
      </c>
      <c r="O54" s="67" t="s">
        <v>128</v>
      </c>
    </row>
    <row r="55" spans="1:15">
      <c r="L55" s="14" t="s">
        <v>139</v>
      </c>
      <c r="M55" s="73">
        <v>11</v>
      </c>
      <c r="N55" s="15">
        <v>50</v>
      </c>
      <c r="O55" s="67" t="s">
        <v>148</v>
      </c>
    </row>
    <row r="56" spans="1:15">
      <c r="L56" s="14" t="s">
        <v>151</v>
      </c>
      <c r="M56" s="73">
        <v>52</v>
      </c>
      <c r="N56" s="15">
        <v>52</v>
      </c>
      <c r="O56" s="67" t="s">
        <v>149</v>
      </c>
    </row>
    <row r="57" spans="1:15">
      <c r="L57" s="14" t="s">
        <v>140</v>
      </c>
      <c r="M57" s="73">
        <v>107</v>
      </c>
      <c r="N57" s="15">
        <v>10</v>
      </c>
      <c r="O57" s="67" t="s">
        <v>149</v>
      </c>
    </row>
    <row r="58" spans="1:15">
      <c r="L58" s="14" t="s">
        <v>141</v>
      </c>
      <c r="M58" s="73">
        <v>54</v>
      </c>
      <c r="N58" s="15">
        <v>27</v>
      </c>
      <c r="O58" s="67" t="str">
        <f>O57</f>
        <v>IEA (2013)</v>
      </c>
    </row>
    <row r="59" spans="1:15">
      <c r="L59" s="14" t="s">
        <v>142</v>
      </c>
      <c r="M59" s="73">
        <v>30</v>
      </c>
      <c r="N59" s="15">
        <v>30</v>
      </c>
      <c r="O59" s="67" t="str">
        <f>O58</f>
        <v>IEA (2013)</v>
      </c>
    </row>
    <row r="60" spans="1:15">
      <c r="L60" s="14" t="s">
        <v>143</v>
      </c>
      <c r="M60" s="73">
        <f>N4-N5</f>
        <v>76</v>
      </c>
      <c r="N60" s="15">
        <f>N5</f>
        <v>134</v>
      </c>
      <c r="O60" s="67" t="s">
        <v>150</v>
      </c>
    </row>
    <row r="61" spans="1:15">
      <c r="L61" s="14"/>
      <c r="M61" s="73"/>
      <c r="N61" s="15"/>
      <c r="O61" s="67"/>
    </row>
    <row r="62" spans="1:15">
      <c r="L62" s="14" t="s">
        <v>152</v>
      </c>
      <c r="M62" s="73">
        <f>M60*M59*M56</f>
        <v>118560</v>
      </c>
      <c r="N62" s="15">
        <f>N60*N59*N56</f>
        <v>209040</v>
      </c>
      <c r="O62" s="67"/>
    </row>
    <row r="63" spans="1:15">
      <c r="L63" s="14" t="s">
        <v>153</v>
      </c>
      <c r="M63" s="73">
        <f>M62*S27/10^15</f>
        <v>4.26816E-4</v>
      </c>
      <c r="N63" s="15">
        <f>N62*S27/10^15</f>
        <v>7.5254399999999996E-4</v>
      </c>
      <c r="O63" s="67"/>
    </row>
    <row r="64" spans="1:15">
      <c r="L64" s="4" t="s">
        <v>154</v>
      </c>
      <c r="M64" s="16">
        <f>M63+N63</f>
        <v>1.17936E-3</v>
      </c>
      <c r="N64" s="5"/>
      <c r="O64" s="67"/>
    </row>
    <row r="65" spans="12:15">
      <c r="L65" s="17" t="s">
        <v>156</v>
      </c>
      <c r="M65" s="67"/>
      <c r="N65" s="67"/>
      <c r="O65" s="67"/>
    </row>
  </sheetData>
  <mergeCells count="3">
    <mergeCell ref="M25:N25"/>
    <mergeCell ref="M39:N39"/>
    <mergeCell ref="M53:N53"/>
  </mergeCells>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C5"/>
  <sheetViews>
    <sheetView workbookViewId="0">
      <selection activeCell="L11" sqref="L11"/>
    </sheetView>
  </sheetViews>
  <sheetFormatPr defaultRowHeight="14.4"/>
  <sheetData>
    <row r="2" spans="2:3" ht="18">
      <c r="B2" s="18" t="s">
        <v>173</v>
      </c>
    </row>
    <row r="4" spans="2:3">
      <c r="B4" t="s">
        <v>128</v>
      </c>
      <c r="C4" t="s">
        <v>171</v>
      </c>
    </row>
    <row r="5" spans="2:3">
      <c r="B5" t="s">
        <v>174</v>
      </c>
    </row>
  </sheetData>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vt:lpstr>
      <vt:lpstr>Intro</vt:lpstr>
      <vt:lpstr>INS Gas</vt:lpstr>
      <vt:lpstr>INS Electricity</vt:lpstr>
      <vt:lpstr>Infrastructure cost data</vt:lpstr>
      <vt:lpstr>Data comparison</vt:lpstr>
      <vt:lpstr>Stock gas</vt:lpstr>
      <vt:lpstr>Stock electricity</vt:lpstr>
      <vt:lpstr>Gas imp exp</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2021-03-30T14:55:28Z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449764430522918</vt:r8>
  </property>
</Properties>
</file>