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77E5962F-5F80-4355-8BFF-EA6E4035B268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REFS" sheetId="6" r:id="rId1"/>
    <sheet name="FIN_ETA" sheetId="2" r:id="rId2"/>
    <sheet name="PB COMMENTS" sheetId="9" r:id="rId3"/>
    <sheet name="Calcs" sheetId="5" r:id="rId4"/>
    <sheet name="Wärtsilä_2016.." sheetId="8" r:id="rId5"/>
    <sheet name="Shi_2010" sheetId="7" r:id="rId6"/>
  </sheets>
  <externalReferences>
    <externalReference r:id="rId7"/>
    <externalReference r:id="rId8"/>
  </externalReferences>
  <definedNames>
    <definedName name="COP_max">'[1]Domestic refrigeration'!$B$12</definedName>
    <definedName name="deltaE_food" localSheetId="3">#REF!</definedName>
    <definedName name="deltaE_food" localSheetId="2">#REF!</definedName>
    <definedName name="deltaE_food" localSheetId="4">#REF!</definedName>
    <definedName name="deltaE_food">#REF!</definedName>
    <definedName name="Ep_tot_cap_2000" localSheetId="3">#REF!</definedName>
    <definedName name="Ep_tot_cap_2000" localSheetId="2">#REF!</definedName>
    <definedName name="Ep_tot_cap_2000" localSheetId="4">#REF!</definedName>
    <definedName name="Ep_tot_cap_2000">#REF!</definedName>
    <definedName name="eta_charcoal">[2]Afrane_2012!$B$6</definedName>
    <definedName name="N_ml" localSheetId="3">#REF!</definedName>
    <definedName name="N_ml" localSheetId="2">#REF!</definedName>
    <definedName name="N_ml" localSheetId="4">#REF!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 localSheetId="3">#REF!</definedName>
    <definedName name="S_food" localSheetId="2">#REF!</definedName>
    <definedName name="S_food" localSheetId="4">#REF!</definedName>
    <definedName name="S_food">#REF!</definedName>
    <definedName name="S_food_2000" localSheetId="3">#REF!</definedName>
    <definedName name="S_food_2000" localSheetId="2">#REF!</definedName>
    <definedName name="S_food_2000" localSheetId="4">#REF!</definedName>
    <definedName name="S_food_2000">#REF!</definedName>
    <definedName name="S_food_S_food_2000" localSheetId="3">#REF!</definedName>
    <definedName name="S_food_S_food_2000" localSheetId="2">#REF!</definedName>
    <definedName name="S_food_S_food_2000" localSheetId="4">#REF!</definedName>
    <definedName name="S_food_S_food_2000">#REF!</definedName>
    <definedName name="T_0_ref">'[1]Domestic refrigeration'!$B$10</definedName>
    <definedName name="T_ref">'[1]Domestic refrigeration'!$B$11</definedName>
    <definedName name="w" localSheetId="3">#REF!</definedName>
    <definedName name="w" localSheetId="2">#REF!</definedName>
    <definedName name="w" localSheetId="4">#REF!</definedName>
    <definedName name="w">#REF!</definedName>
    <definedName name="Year_Food" localSheetId="3">#REF!</definedName>
    <definedName name="Year_Food" localSheetId="2">#REF!</definedName>
    <definedName name="Year_Food" localSheetId="4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7" l="1"/>
  <c r="C4" i="5" l="1"/>
  <c r="G4" i="5" s="1"/>
  <c r="C5" i="5"/>
  <c r="G5" i="5" s="1"/>
  <c r="C6" i="5"/>
  <c r="G6" i="5" s="1"/>
  <c r="C7" i="5"/>
  <c r="G7" i="5" s="1"/>
  <c r="C8" i="5"/>
  <c r="G8" i="5" s="1"/>
  <c r="C9" i="5"/>
  <c r="G9" i="5" s="1"/>
  <c r="C10" i="5"/>
  <c r="G10" i="5" s="1"/>
  <c r="C11" i="5"/>
  <c r="G11" i="5" s="1"/>
  <c r="C12" i="5"/>
  <c r="G12" i="5" s="1"/>
  <c r="C13" i="5"/>
  <c r="G13" i="5" s="1"/>
  <c r="C14" i="5"/>
  <c r="G14" i="5" s="1"/>
  <c r="C15" i="5"/>
  <c r="G15" i="5" s="1"/>
  <c r="C16" i="5"/>
  <c r="G16" i="5" s="1"/>
  <c r="C17" i="5"/>
  <c r="G17" i="5" s="1"/>
  <c r="C18" i="5"/>
  <c r="G18" i="5" s="1"/>
  <c r="C19" i="5"/>
  <c r="G19" i="5" s="1"/>
  <c r="C20" i="5"/>
  <c r="G20" i="5" s="1"/>
  <c r="C21" i="5"/>
  <c r="G21" i="5" s="1"/>
  <c r="C22" i="5"/>
  <c r="G22" i="5" s="1"/>
  <c r="C23" i="5"/>
  <c r="G23" i="5" s="1"/>
  <c r="C24" i="5"/>
  <c r="G24" i="5" s="1"/>
  <c r="C25" i="5"/>
  <c r="G25" i="5" s="1"/>
  <c r="C26" i="5"/>
  <c r="G26" i="5" s="1"/>
  <c r="C27" i="5"/>
  <c r="G27" i="5" s="1"/>
  <c r="C28" i="5"/>
  <c r="G28" i="5" s="1"/>
  <c r="C29" i="5"/>
  <c r="G29" i="5" s="1"/>
  <c r="C30" i="5"/>
  <c r="G30" i="5" s="1"/>
  <c r="C31" i="5"/>
  <c r="G31" i="5" s="1"/>
  <c r="C32" i="5"/>
  <c r="G32" i="5" s="1"/>
  <c r="C33" i="5"/>
  <c r="G33" i="5" s="1"/>
  <c r="C34" i="5"/>
  <c r="G34" i="5" s="1"/>
  <c r="C35" i="5"/>
  <c r="G35" i="5" s="1"/>
  <c r="C36" i="5"/>
  <c r="G36" i="5" s="1"/>
  <c r="C37" i="5"/>
  <c r="G37" i="5" s="1"/>
  <c r="C38" i="5"/>
  <c r="G38" i="5" s="1"/>
  <c r="C39" i="5"/>
  <c r="G39" i="5" s="1"/>
  <c r="C40" i="5"/>
  <c r="G40" i="5" s="1"/>
  <c r="C41" i="5"/>
  <c r="G41" i="5" s="1"/>
  <c r="C42" i="5"/>
  <c r="G42" i="5" s="1"/>
  <c r="C43" i="5"/>
  <c r="G43" i="5" s="1"/>
  <c r="C44" i="5"/>
  <c r="G44" i="5" s="1"/>
  <c r="C45" i="5"/>
  <c r="G45" i="5" s="1"/>
  <c r="C46" i="5"/>
  <c r="G46" i="5" s="1"/>
  <c r="C47" i="5"/>
  <c r="G47" i="5" s="1"/>
  <c r="C48" i="5"/>
  <c r="G48" i="5" s="1"/>
  <c r="C49" i="5"/>
  <c r="G49" i="5" s="1"/>
  <c r="C50" i="5"/>
  <c r="G50" i="5" s="1"/>
  <c r="C51" i="5"/>
  <c r="G51" i="5" s="1"/>
  <c r="C52" i="5"/>
  <c r="G52" i="5" s="1"/>
  <c r="C53" i="5"/>
  <c r="G53" i="5" s="1"/>
  <c r="C54" i="5"/>
  <c r="G54" i="5" s="1"/>
  <c r="C55" i="5"/>
  <c r="G55" i="5" s="1"/>
  <c r="C56" i="5"/>
  <c r="G56" i="5" s="1"/>
  <c r="C57" i="5"/>
  <c r="C3" i="5"/>
  <c r="G3" i="5" s="1"/>
  <c r="H2" i="2" l="1" a="1"/>
  <c r="C59" i="5"/>
  <c r="G59" i="5" s="1"/>
  <c r="G57" i="5"/>
  <c r="C58" i="5"/>
  <c r="G58" i="5" s="1"/>
  <c r="C63" i="5"/>
  <c r="G63" i="5" s="1"/>
  <c r="C62" i="5"/>
  <c r="G62" i="5" s="1"/>
  <c r="C61" i="5"/>
  <c r="G61" i="5" s="1"/>
  <c r="C60" i="5"/>
  <c r="G60" i="5" s="1"/>
  <c r="H3" i="9" s="1" a="1"/>
  <c r="BP3" i="9" l="1"/>
  <c r="M3" i="9"/>
  <c r="AU3" i="9"/>
  <c r="BB3" i="9"/>
  <c r="Q3" i="9"/>
  <c r="R3" i="9"/>
  <c r="BC3" i="9"/>
  <c r="AI3" i="9"/>
  <c r="AJ3" i="9"/>
  <c r="AK3" i="9"/>
  <c r="AF3" i="9"/>
  <c r="O3" i="9"/>
  <c r="Y3" i="9"/>
  <c r="Z3" i="9"/>
  <c r="H3" i="9"/>
  <c r="AQ3" i="9"/>
  <c r="AR3" i="9"/>
  <c r="BA3" i="9"/>
  <c r="U3" i="9"/>
  <c r="AM3" i="9"/>
  <c r="AG3" i="9"/>
  <c r="AH3" i="9"/>
  <c r="X3" i="9"/>
  <c r="AY3" i="9"/>
  <c r="AZ3" i="9"/>
  <c r="BG3" i="9"/>
  <c r="AS3" i="9"/>
  <c r="AW3" i="9"/>
  <c r="AX3" i="9"/>
  <c r="BL3" i="9"/>
  <c r="BO3" i="9"/>
  <c r="N3" i="9"/>
  <c r="AC3" i="9"/>
  <c r="BK3" i="9"/>
  <c r="AO3" i="9"/>
  <c r="AP3" i="9"/>
  <c r="AV3" i="9"/>
  <c r="BH3" i="9"/>
  <c r="AD3" i="9"/>
  <c r="P3" i="9"/>
  <c r="AT3" i="9"/>
  <c r="BI3" i="9"/>
  <c r="AN3" i="9"/>
  <c r="BE3" i="9"/>
  <c r="BF3" i="9"/>
  <c r="K3" i="9"/>
  <c r="L3" i="9"/>
  <c r="BJ3" i="9"/>
  <c r="V3" i="9"/>
  <c r="BD3" i="9"/>
  <c r="BM3" i="9"/>
  <c r="BN3" i="9"/>
  <c r="S3" i="9"/>
  <c r="T3" i="9"/>
  <c r="W3" i="9"/>
  <c r="AL3" i="9"/>
  <c r="I3" i="9"/>
  <c r="J3" i="9"/>
  <c r="AE3" i="9"/>
  <c r="AA3" i="9"/>
  <c r="AB3" i="9"/>
  <c r="I2" i="2"/>
  <c r="BJ2" i="2"/>
  <c r="BA2" i="2"/>
  <c r="H2" i="2"/>
  <c r="AN2" i="2"/>
  <c r="BH2" i="2"/>
  <c r="AY2" i="2"/>
  <c r="AX2" i="2"/>
  <c r="AO2" i="2"/>
  <c r="BP2" i="2"/>
  <c r="AA2" i="2"/>
  <c r="Q2" i="2"/>
  <c r="AD2" i="2"/>
  <c r="BC2" i="2"/>
  <c r="S2" i="2"/>
  <c r="L2" i="2"/>
  <c r="BD2" i="2"/>
  <c r="BO2" i="2"/>
  <c r="AV2" i="2"/>
  <c r="BF2" i="2"/>
  <c r="BB2" i="2"/>
  <c r="AS2" i="2"/>
  <c r="AU2" i="2"/>
  <c r="X2" i="2"/>
  <c r="AZ2" i="2"/>
  <c r="AQ2" i="2"/>
  <c r="AH2" i="2"/>
  <c r="AG2" i="2"/>
  <c r="AL2" i="2"/>
  <c r="BK2" i="2"/>
  <c r="AJ2" i="2"/>
  <c r="U2" i="2"/>
  <c r="T2" i="2"/>
  <c r="J2" i="2"/>
  <c r="V2" i="2"/>
  <c r="AP2" i="2"/>
  <c r="AM2" i="2"/>
  <c r="K2" i="2"/>
  <c r="BN2" i="2"/>
  <c r="AF2" i="2"/>
  <c r="O2" i="2"/>
  <c r="AW2" i="2"/>
  <c r="AT2" i="2"/>
  <c r="AK2" i="2"/>
  <c r="W2" i="2"/>
  <c r="P2" i="2"/>
  <c r="AR2" i="2"/>
  <c r="AI2" i="2"/>
  <c r="Z2" i="2"/>
  <c r="Y2" i="2"/>
  <c r="AC2" i="2"/>
  <c r="R2" i="2"/>
  <c r="AB2" i="2"/>
  <c r="M2" i="2"/>
  <c r="BM2" i="2"/>
  <c r="N2" i="2"/>
  <c r="BL2" i="2"/>
  <c r="AE2" i="2"/>
  <c r="BE2" i="2"/>
  <c r="BI2" i="2"/>
  <c r="BG2" i="2"/>
</calcChain>
</file>

<file path=xl/sharedStrings.xml><?xml version="1.0" encoding="utf-8"?>
<sst xmlns="http://schemas.openxmlformats.org/spreadsheetml/2006/main" count="546" uniqueCount="56">
  <si>
    <t>Country</t>
  </si>
  <si>
    <t>Machine</t>
  </si>
  <si>
    <t>Eu.product</t>
  </si>
  <si>
    <t>Quantity</t>
  </si>
  <si>
    <t>Energy.type</t>
  </si>
  <si>
    <t>Last.stage</t>
  </si>
  <si>
    <t>Method</t>
  </si>
  <si>
    <t>Year</t>
  </si>
  <si>
    <t>Efficiency [-]</t>
  </si>
  <si>
    <t>Source/Method</t>
  </si>
  <si>
    <t>Type of Efficiency Data</t>
  </si>
  <si>
    <t>https://cdn.wartsila.com/images/default-source/Sustainability/engine-fuel-efficiency-development.png?sfvrsn=2</t>
  </si>
  <si>
    <t>DNK</t>
  </si>
  <si>
    <t>Small-bore diesel boat engine</t>
  </si>
  <si>
    <t>Large-bore diesel boat engine</t>
  </si>
  <si>
    <t>USA</t>
  </si>
  <si>
    <t>Held constant</t>
  </si>
  <si>
    <t xml:space="preserve">Engine efficiency </t>
  </si>
  <si>
    <t>Wärtsilä (2016) -</t>
  </si>
  <si>
    <t>Wärtsilä (2016)</t>
  </si>
  <si>
    <t>WLD</t>
  </si>
  <si>
    <t>E</t>
  </si>
  <si>
    <t>Final</t>
  </si>
  <si>
    <t>PCM</t>
  </si>
  <si>
    <t>Domestic boats</t>
  </si>
  <si>
    <t>eta.fu</t>
  </si>
  <si>
    <t>Shi et al (2010) - Analysis of ship propulsion system behaviour and the impact on fuel consumption</t>
  </si>
  <si>
    <t>https://content.iospress.com/articles/international-shipbuilding-progress/isp62</t>
  </si>
  <si>
    <t>Transmission efficiency [-]</t>
  </si>
  <si>
    <t>Propulsive efficiency [-]</t>
  </si>
  <si>
    <t>Post-engine efficiency [-]</t>
  </si>
  <si>
    <t>Propulsion efficiency</t>
  </si>
  <si>
    <t>Product of Wärtsilä (2016) and Post-engine losses from Shi et al (2010)</t>
  </si>
  <si>
    <t>Date: 15/09/2021</t>
  </si>
  <si>
    <t>MP</t>
  </si>
  <si>
    <t>PB Comments</t>
  </si>
  <si>
    <t>I agree with this method of engine efficiency x propulsion efficiency. I propose we roll out to the 4 x large ships too: bulk carrier, container and tankers</t>
  </si>
  <si>
    <t>note march 2022: roll out to large shuips not done in v1</t>
  </si>
  <si>
    <t>WRLD</t>
  </si>
  <si>
    <t>MaP</t>
  </si>
  <si>
    <t>@article{shi2010analysis,</t>
  </si>
  <si>
    <t xml:space="preserve">  title={Analysis of ship propulsion system behaviour and the impact on fuel consumption},</t>
  </si>
  <si>
    <t xml:space="preserve">  author={Shi, W and Grimmelius, HT and Stapersma, D},</t>
  </si>
  <si>
    <t xml:space="preserve">  journal={International shipbuilding progress},</t>
  </si>
  <si>
    <t xml:space="preserve">  volume={57},</t>
  </si>
  <si>
    <t xml:space="preserve">  number={1-2},</t>
  </si>
  <si>
    <t xml:space="preserve">  pages={35--64},</t>
  </si>
  <si>
    <t xml:space="preserve">  year={2010},</t>
  </si>
  <si>
    <t xml:space="preserve">  publisher={IOS Press},</t>
  </si>
  <si>
    <t xml:space="preserve">  doi={10.3233/ISP-2010-0062}</t>
  </si>
  <si>
    <t>}</t>
  </si>
  <si>
    <t>@misc{wartsila,</t>
  </si>
  <si>
    <t xml:space="preserve">  title={Wärtsilä engine fuel efficiency development},</t>
  </si>
  <si>
    <t xml:space="preserve">  author={Wartsila},</t>
  </si>
  <si>
    <t xml:space="preserve">  url={https://cdn.wartsila.com/images/default-source/Sustainability/engine-fuel-efficiency-development.png?sfvrsn=2},</t>
  </si>
  <si>
    <t xml:space="preserve">  year={2016}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</si>
</sst>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trike/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1" applyFont="1"/>
    <xf numFmtId="0" fontId="1" fillId="0" borderId="0" xfId="1"/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2" applyAlignment="1">
      <alignment horizontal="center"/>
    </xf>
    <xf numFmtId="0" fontId="5" fillId="2" borderId="0" xfId="2" applyFont="1" applyFill="1" applyAlignment="1">
      <alignment horizontal="left"/>
    </xf>
    <xf numFmtId="0" fontId="4" fillId="2" borderId="0" xfId="2" applyFill="1" applyAlignment="1">
      <alignment horizontal="center"/>
    </xf>
    <xf numFmtId="0" fontId="5" fillId="3" borderId="0" xfId="2" applyFont="1" applyFill="1" applyAlignment="1">
      <alignment horizontal="left"/>
    </xf>
    <xf numFmtId="0" fontId="4" fillId="3" borderId="0" xfId="2" applyFill="1" applyAlignment="1">
      <alignment horizontal="center"/>
    </xf>
    <xf numFmtId="0" fontId="5" fillId="4" borderId="0" xfId="2" applyFont="1" applyFill="1" applyAlignment="1">
      <alignment horizontal="left"/>
    </xf>
    <xf numFmtId="0" fontId="4" fillId="4" borderId="0" xfId="2" applyFill="1" applyAlignment="1">
      <alignment horizontal="center"/>
    </xf>
    <xf numFmtId="0" fontId="5" fillId="5" borderId="0" xfId="2" applyFont="1" applyFill="1" applyAlignment="1">
      <alignment horizontal="left"/>
    </xf>
    <xf numFmtId="0" fontId="4" fillId="5" borderId="0" xfId="2" applyFill="1" applyAlignment="1">
      <alignment horizontal="center"/>
    </xf>
    <xf numFmtId="0" fontId="5" fillId="6" borderId="0" xfId="2" applyFont="1" applyFill="1" applyAlignment="1">
      <alignment horizontal="left"/>
    </xf>
    <xf numFmtId="0" fontId="4" fillId="6" borderId="0" xfId="2" applyFill="1" applyAlignment="1">
      <alignment horizontal="center"/>
    </xf>
    <xf numFmtId="0" fontId="5" fillId="0" borderId="1" xfId="2" applyFont="1" applyBorder="1" applyAlignment="1">
      <alignment horizontal="center"/>
    </xf>
    <xf numFmtId="10" fontId="4" fillId="0" borderId="0" xfId="2" applyNumberFormat="1" applyAlignment="1">
      <alignment horizontal="center"/>
    </xf>
    <xf numFmtId="10" fontId="6" fillId="0" borderId="0" xfId="2" applyNumberFormat="1" applyFont="1" applyAlignment="1">
      <alignment horizontal="center"/>
    </xf>
    <xf numFmtId="0" fontId="6" fillId="0" borderId="0" xfId="2" applyFont="1" applyAlignment="1">
      <alignment horizontal="center"/>
    </xf>
    <xf numFmtId="0" fontId="0" fillId="7" borderId="0" xfId="0" applyFill="1"/>
    <xf numFmtId="0" fontId="7" fillId="0" borderId="0" xfId="3"/>
    <xf numFmtId="0" fontId="8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4" fillId="0" borderId="0" xfId="2" applyFill="1" applyAlignment="1">
      <alignment horizontal="center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1" fillId="7" borderId="0" xfId="0" applyFont="1" applyFill="1"/>
  </cellXfs>
  <cellStyles count="4">
    <cellStyle name="Hyperlink" xfId="3" builtinId="8"/>
    <cellStyle name="Normal" xfId="0" builtinId="0"/>
    <cellStyle name="Normal 2" xfId="2" xr:uid="{00000000-0005-0000-0000-000002000000}"/>
    <cellStyle name="Normal 2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domestic boats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'PB COMMENTS'!$H$2:$BP$2</c:f>
              <c:numCache>
                <c:formatCode>General</c:formatCod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numCache>
            </c:numRef>
          </c:cat>
          <c:val>
            <c:numRef>
              <c:f>'PB COMMENTS'!$H$3:$BP$3</c:f>
              <c:numCache>
                <c:formatCode>0.00%</c:formatCode>
                <c:ptCount val="61"/>
                <c:pt idx="0">
                  <c:v>0.27127056599999999</c:v>
                </c:pt>
                <c:pt idx="1">
                  <c:v>0.273115944</c:v>
                </c:pt>
                <c:pt idx="2">
                  <c:v>0.27496132200000001</c:v>
                </c:pt>
                <c:pt idx="3">
                  <c:v>0.27680669999999996</c:v>
                </c:pt>
                <c:pt idx="4">
                  <c:v>0.27865207799999997</c:v>
                </c:pt>
                <c:pt idx="5">
                  <c:v>0.28049745599999998</c:v>
                </c:pt>
                <c:pt idx="6">
                  <c:v>0.28234283399999999</c:v>
                </c:pt>
                <c:pt idx="7">
                  <c:v>0.28357308599999997</c:v>
                </c:pt>
                <c:pt idx="8">
                  <c:v>0.28541846399999998</c:v>
                </c:pt>
                <c:pt idx="9">
                  <c:v>0.28726384199999999</c:v>
                </c:pt>
                <c:pt idx="10">
                  <c:v>0.28910921999999994</c:v>
                </c:pt>
                <c:pt idx="11">
                  <c:v>0.28972434599999997</c:v>
                </c:pt>
                <c:pt idx="12">
                  <c:v>0.29095459799999995</c:v>
                </c:pt>
                <c:pt idx="13">
                  <c:v>0.29218484999999994</c:v>
                </c:pt>
                <c:pt idx="14">
                  <c:v>0.29341510199999998</c:v>
                </c:pt>
                <c:pt idx="15">
                  <c:v>0.29464535399999997</c:v>
                </c:pt>
                <c:pt idx="16">
                  <c:v>0.29649073199999998</c:v>
                </c:pt>
                <c:pt idx="17">
                  <c:v>0.29772098399999997</c:v>
                </c:pt>
                <c:pt idx="18">
                  <c:v>0.29956636199999997</c:v>
                </c:pt>
                <c:pt idx="19">
                  <c:v>0.30141173999999998</c:v>
                </c:pt>
                <c:pt idx="20">
                  <c:v>0.30264199199999997</c:v>
                </c:pt>
                <c:pt idx="21">
                  <c:v>0.30387224399999996</c:v>
                </c:pt>
                <c:pt idx="22">
                  <c:v>0.305102496</c:v>
                </c:pt>
                <c:pt idx="23">
                  <c:v>0.30633274799999999</c:v>
                </c:pt>
                <c:pt idx="24">
                  <c:v>0.30756299999999998</c:v>
                </c:pt>
                <c:pt idx="25">
                  <c:v>0.30879325199999996</c:v>
                </c:pt>
                <c:pt idx="26">
                  <c:v>0.31002350399999995</c:v>
                </c:pt>
                <c:pt idx="27">
                  <c:v>0.31125375599999999</c:v>
                </c:pt>
                <c:pt idx="28">
                  <c:v>0.31186888199999996</c:v>
                </c:pt>
                <c:pt idx="29">
                  <c:v>0.313099134</c:v>
                </c:pt>
                <c:pt idx="30">
                  <c:v>0.31432938599999999</c:v>
                </c:pt>
                <c:pt idx="31">
                  <c:v>0.31555963799999998</c:v>
                </c:pt>
                <c:pt idx="32">
                  <c:v>0.316174764</c:v>
                </c:pt>
                <c:pt idx="33">
                  <c:v>0.31740501599999998</c:v>
                </c:pt>
                <c:pt idx="34">
                  <c:v>0.31802014200000001</c:v>
                </c:pt>
                <c:pt idx="35">
                  <c:v>0.31863526799999997</c:v>
                </c:pt>
                <c:pt idx="36">
                  <c:v>0.31925039399999999</c:v>
                </c:pt>
                <c:pt idx="37">
                  <c:v>0.31925039399999999</c:v>
                </c:pt>
                <c:pt idx="38">
                  <c:v>0.31986551999999996</c:v>
                </c:pt>
                <c:pt idx="39">
                  <c:v>0.31986551999999996</c:v>
                </c:pt>
                <c:pt idx="40">
                  <c:v>0.32048064599999998</c:v>
                </c:pt>
                <c:pt idx="41">
                  <c:v>0.321095772</c:v>
                </c:pt>
                <c:pt idx="42">
                  <c:v>0.32171089799999997</c:v>
                </c:pt>
                <c:pt idx="43">
                  <c:v>0.32232602399999999</c:v>
                </c:pt>
                <c:pt idx="44">
                  <c:v>0.32232602399999999</c:v>
                </c:pt>
                <c:pt idx="45">
                  <c:v>0.32294115000000001</c:v>
                </c:pt>
                <c:pt idx="46">
                  <c:v>0.32294115000000001</c:v>
                </c:pt>
                <c:pt idx="47">
                  <c:v>0.32294115000000001</c:v>
                </c:pt>
                <c:pt idx="48">
                  <c:v>0.32294115000000001</c:v>
                </c:pt>
                <c:pt idx="49">
                  <c:v>0.32294115000000001</c:v>
                </c:pt>
                <c:pt idx="50">
                  <c:v>0.32355627599999998</c:v>
                </c:pt>
                <c:pt idx="51">
                  <c:v>0.324171402</c:v>
                </c:pt>
                <c:pt idx="52">
                  <c:v>0.32478652799999996</c:v>
                </c:pt>
                <c:pt idx="53">
                  <c:v>0.32540165399999998</c:v>
                </c:pt>
                <c:pt idx="54">
                  <c:v>0.32540165399999998</c:v>
                </c:pt>
                <c:pt idx="55">
                  <c:v>0.32540165399999998</c:v>
                </c:pt>
                <c:pt idx="56">
                  <c:v>0.32540165399999998</c:v>
                </c:pt>
                <c:pt idx="57">
                  <c:v>0.32540165399999998</c:v>
                </c:pt>
                <c:pt idx="58">
                  <c:v>0.32540165399999998</c:v>
                </c:pt>
                <c:pt idx="59">
                  <c:v>0.32540165399999998</c:v>
                </c:pt>
                <c:pt idx="60">
                  <c:v>0.32540165399999998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B1-4E7E-85C3-11328AAF7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8143560"/>
        <c:axId val="518145200"/>
      </c:lineChart>
      <c:catAx>
        <c:axId val="518143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145200"/>
        <c:crosses val="autoZero"/>
        <c:auto val="1"/>
        <c:lblAlgn val="ctr"/>
        <c:lblOffset val="100"/>
        <c:noMultiLvlLbl val="0"/>
      </c:catAx>
      <c:valAx>
        <c:axId val="51814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143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158750</xdr:colOff>
      <xdr:row>13</xdr:row>
      <xdr:rowOff>87313</xdr:rowOff>
    </xdr:from>
    <xdr:to>
      <xdr:col>6</xdr:col>
      <xdr:colOff>722312</xdr:colOff>
      <xdr:row>28</xdr:row>
      <xdr:rowOff>92075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183357</xdr:colOff>
      <xdr:row>2</xdr:row>
      <xdr:rowOff>171451</xdr:rowOff>
    </xdr:from>
    <xdr:to>
      <xdr:col>22</xdr:col>
      <xdr:colOff>459582</xdr:colOff>
      <xdr:row>25</xdr:row>
      <xdr:rowOff>28576</xdr:rowOff>
    </xdr:to>
    <xdr:pic>
      <xdr:nvPicPr>
        <xdr:cNvPr id="2" name="Picture 1" descr="https://cdn.wartsila.com/images/default-source/Sustainability/engine-fuel-efficiency-development.png?sfvrsn=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2782" y="552451"/>
          <a:ext cx="6981825" cy="423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182619</xdr:colOff>
      <xdr:row>25</xdr:row>
      <xdr:rowOff>154781</xdr:rowOff>
    </xdr:from>
    <xdr:to>
      <xdr:col>19</xdr:col>
      <xdr:colOff>603729</xdr:colOff>
      <xdr:row>44</xdr:row>
      <xdr:rowOff>56411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22044" y="4917281"/>
          <a:ext cx="5297910" cy="35211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523876</xdr:colOff>
      <xdr:row>23</xdr:row>
      <xdr:rowOff>166688</xdr:rowOff>
    </xdr:from>
    <xdr:to>
      <xdr:col>20</xdr:col>
      <xdr:colOff>108527</xdr:colOff>
      <xdr:row>44</xdr:row>
      <xdr:rowOff>137617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27157" y="4548188"/>
          <a:ext cx="8085714" cy="39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119062</xdr:colOff>
      <xdr:row>5</xdr:row>
      <xdr:rowOff>119063</xdr:rowOff>
    </xdr:from>
    <xdr:to>
      <xdr:col>22</xdr:col>
      <xdr:colOff>470836</xdr:colOff>
      <xdr:row>18</xdr:row>
      <xdr:rowOff>33039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80093" y="1071563"/>
          <a:ext cx="5209524" cy="23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404813</xdr:colOff>
      <xdr:row>1</xdr:row>
      <xdr:rowOff>166688</xdr:rowOff>
    </xdr:from>
    <xdr:to>
      <xdr:col>14</xdr:col>
      <xdr:colOff>61349</xdr:colOff>
      <xdr:row>22</xdr:row>
      <xdr:rowOff>156664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08094" y="357188"/>
          <a:ext cx="4514286" cy="399047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CleanCookingCatalog_2021"/>
      <sheetName val="Edwards_2004"/>
      <sheetName val="FAO_2017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/>
      <sheetData sheetId="10" refreshError="1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cdn.wartsila.com/images/default-source/Sustainability/engine-fuel-efficiency-development.png?sfvrsn=2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content.iospress.com/articles/international-shipbuilding-progress/isp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>
      <selection activeCell="C11" sqref="C11"/>
    </sheetView>
  </sheetViews>
  <sheetFormatPr defaultColWidth="9.109375" defaultRowHeight="14.4"/>
  <cols>
    <col min="1" max="16384" width="9.109375" style="21"/>
  </cols>
  <sheetData>
    <row r="1" spans="1:1">
      <c r="A1" s="29" t="s">
        <v>40</v>
      </c>
    </row>
    <row r="2" spans="1:1">
      <c r="A2" s="29" t="s">
        <v>41</v>
      </c>
    </row>
    <row r="3" spans="1:1">
      <c r="A3" s="29" t="s">
        <v>42</v>
      </c>
    </row>
    <row r="4" spans="1:1">
      <c r="A4" s="29" t="s">
        <v>43</v>
      </c>
    </row>
    <row r="5" spans="1:1">
      <c r="A5" s="29" t="s">
        <v>44</v>
      </c>
    </row>
    <row r="6" spans="1:1">
      <c r="A6" s="29" t="s">
        <v>45</v>
      </c>
    </row>
    <row r="7" spans="1:1">
      <c r="A7" s="29" t="s">
        <v>46</v>
      </c>
    </row>
    <row r="8" spans="1:1">
      <c r="A8" s="29" t="s">
        <v>47</v>
      </c>
    </row>
    <row r="9" spans="1:1">
      <c r="A9" s="29" t="s">
        <v>48</v>
      </c>
    </row>
    <row r="10" spans="1:1">
      <c r="A10" s="29" t="s">
        <v>49</v>
      </c>
    </row>
    <row r="11" spans="1:1">
      <c r="A11" s="29" t="s">
        <v>50</v>
      </c>
    </row>
    <row r="13" spans="1:1">
      <c r="A13" s="29" t="s">
        <v>51</v>
      </c>
    </row>
    <row r="14" spans="1:1">
      <c r="A14" s="29" t="s">
        <v>52</v>
      </c>
    </row>
    <row r="15" spans="1:1">
      <c r="A15" s="29" t="s">
        <v>53</v>
      </c>
    </row>
    <row r="16" spans="1:1">
      <c r="A16" s="29" t="s">
        <v>54</v>
      </c>
    </row>
    <row r="17" spans="1:1">
      <c r="A17" s="29" t="s">
        <v>55</v>
      </c>
    </row>
    <row r="18" spans="1:1">
      <c r="A18" s="29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16"/>
  <sheetViews>
    <sheetView zoomScale="80" zoomScaleNormal="80" workbookViewId="0">
      <selection activeCell="E5" sqref="E5"/>
    </sheetView>
  </sheetViews>
  <sheetFormatPr defaultRowHeight="14.4"/>
  <cols>
    <col min="2" max="2" width="11.6640625" bestFit="1" customWidth="1"/>
    <col min="3" max="3" width="10.109375" bestFit="1" customWidth="1"/>
    <col min="4" max="4" width="8.109375" bestFit="1" customWidth="1"/>
    <col min="5" max="5" width="26.44140625" bestFit="1" customWidth="1"/>
    <col min="6" max="6" width="12.5546875" customWidth="1"/>
    <col min="7" max="7" width="11.44140625" customWidth="1"/>
  </cols>
  <sheetData>
    <row r="1" spans="1:68" s="3" customFormat="1">
      <c r="A1" s="3" t="s">
        <v>0</v>
      </c>
      <c r="B1" s="3" t="s">
        <v>4</v>
      </c>
      <c r="C1" s="3" t="s">
        <v>5</v>
      </c>
      <c r="D1" s="3" t="s">
        <v>6</v>
      </c>
      <c r="E1" s="3" t="s">
        <v>1</v>
      </c>
      <c r="F1" s="3" t="s">
        <v>2</v>
      </c>
      <c r="G1" s="3" t="s">
        <v>3</v>
      </c>
      <c r="H1" s="3">
        <v>1960</v>
      </c>
      <c r="I1" s="3">
        <v>1961</v>
      </c>
      <c r="J1" s="3">
        <v>1962</v>
      </c>
      <c r="K1" s="3">
        <v>1963</v>
      </c>
      <c r="L1" s="3">
        <v>1964</v>
      </c>
      <c r="M1" s="3">
        <v>1965</v>
      </c>
      <c r="N1" s="3">
        <v>1966</v>
      </c>
      <c r="O1" s="3">
        <v>1967</v>
      </c>
      <c r="P1" s="3">
        <v>1968</v>
      </c>
      <c r="Q1" s="3">
        <v>1969</v>
      </c>
      <c r="R1" s="3">
        <v>1970</v>
      </c>
      <c r="S1" s="3">
        <v>1971</v>
      </c>
      <c r="T1" s="3">
        <v>1972</v>
      </c>
      <c r="U1" s="3">
        <v>1973</v>
      </c>
      <c r="V1" s="3">
        <v>1974</v>
      </c>
      <c r="W1" s="3">
        <v>1975</v>
      </c>
      <c r="X1" s="3">
        <v>1976</v>
      </c>
      <c r="Y1" s="3">
        <v>1977</v>
      </c>
      <c r="Z1" s="3">
        <v>1978</v>
      </c>
      <c r="AA1" s="3">
        <v>1979</v>
      </c>
      <c r="AB1" s="3">
        <v>1980</v>
      </c>
      <c r="AC1" s="3">
        <v>1981</v>
      </c>
      <c r="AD1" s="3">
        <v>1982</v>
      </c>
      <c r="AE1" s="3">
        <v>1983</v>
      </c>
      <c r="AF1" s="3">
        <v>1984</v>
      </c>
      <c r="AG1" s="3">
        <v>1985</v>
      </c>
      <c r="AH1" s="3">
        <v>1986</v>
      </c>
      <c r="AI1" s="3">
        <v>1987</v>
      </c>
      <c r="AJ1" s="3">
        <v>1988</v>
      </c>
      <c r="AK1" s="3">
        <v>1989</v>
      </c>
      <c r="AL1" s="3">
        <v>1990</v>
      </c>
      <c r="AM1" s="3">
        <v>1991</v>
      </c>
      <c r="AN1" s="3">
        <v>1992</v>
      </c>
      <c r="AO1" s="3">
        <v>1993</v>
      </c>
      <c r="AP1" s="3">
        <v>1994</v>
      </c>
      <c r="AQ1" s="3">
        <v>1995</v>
      </c>
      <c r="AR1" s="3">
        <v>1996</v>
      </c>
      <c r="AS1" s="3">
        <v>1997</v>
      </c>
      <c r="AT1" s="3">
        <v>1998</v>
      </c>
      <c r="AU1" s="3">
        <v>1999</v>
      </c>
      <c r="AV1" s="3">
        <v>2000</v>
      </c>
      <c r="AW1" s="3">
        <v>2001</v>
      </c>
      <c r="AX1" s="3">
        <v>2002</v>
      </c>
      <c r="AY1" s="3">
        <v>2003</v>
      </c>
      <c r="AZ1" s="3">
        <v>2004</v>
      </c>
      <c r="BA1" s="3">
        <v>2005</v>
      </c>
      <c r="BB1" s="3">
        <v>2006</v>
      </c>
      <c r="BC1" s="3">
        <v>2007</v>
      </c>
      <c r="BD1" s="3">
        <v>2008</v>
      </c>
      <c r="BE1" s="3">
        <v>2009</v>
      </c>
      <c r="BF1" s="3">
        <v>2010</v>
      </c>
      <c r="BG1" s="3">
        <v>2011</v>
      </c>
      <c r="BH1" s="3">
        <v>2012</v>
      </c>
      <c r="BI1" s="3">
        <v>2013</v>
      </c>
      <c r="BJ1" s="3">
        <v>2014</v>
      </c>
      <c r="BK1" s="3">
        <v>2015</v>
      </c>
      <c r="BL1" s="3">
        <v>2016</v>
      </c>
      <c r="BM1" s="3">
        <v>2017</v>
      </c>
      <c r="BN1" s="3">
        <v>2018</v>
      </c>
      <c r="BO1" s="3">
        <v>2019</v>
      </c>
      <c r="BP1" s="3">
        <v>2020</v>
      </c>
    </row>
    <row r="2" spans="1:68" s="4" customFormat="1">
      <c r="A2" s="4" t="s">
        <v>38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39</v>
      </c>
      <c r="G2" s="4" t="s">
        <v>25</v>
      </c>
      <c r="H2" s="5">
        <f t="array" ref="H2:BP2">TRANSPOSE(Calcs!G3:G63)</f>
        <v>0.27127056599999999</v>
      </c>
      <c r="I2" s="5">
        <v>0.273115944</v>
      </c>
      <c r="J2" s="5">
        <v>0.27496132200000001</v>
      </c>
      <c r="K2" s="5">
        <v>0.27680669999999996</v>
      </c>
      <c r="L2" s="5">
        <v>0.27865207799999997</v>
      </c>
      <c r="M2" s="5">
        <v>0.28049745599999998</v>
      </c>
      <c r="N2" s="5">
        <v>0.28234283399999999</v>
      </c>
      <c r="O2" s="5">
        <v>0.28357308599999997</v>
      </c>
      <c r="P2" s="5">
        <v>0.28541846399999998</v>
      </c>
      <c r="Q2" s="5">
        <v>0.28726384199999999</v>
      </c>
      <c r="R2" s="5">
        <v>0.28910921999999994</v>
      </c>
      <c r="S2" s="5">
        <v>0.28972434599999997</v>
      </c>
      <c r="T2" s="5">
        <v>0.29095459799999995</v>
      </c>
      <c r="U2" s="5">
        <v>0.29218484999999994</v>
      </c>
      <c r="V2" s="5">
        <v>0.29341510199999998</v>
      </c>
      <c r="W2" s="5">
        <v>0.29464535399999997</v>
      </c>
      <c r="X2" s="5">
        <v>0.29649073199999998</v>
      </c>
      <c r="Y2" s="5">
        <v>0.29772098399999997</v>
      </c>
      <c r="Z2" s="5">
        <v>0.29956636199999997</v>
      </c>
      <c r="AA2" s="5">
        <v>0.30141173999999998</v>
      </c>
      <c r="AB2" s="5">
        <v>0.30264199199999997</v>
      </c>
      <c r="AC2" s="5">
        <v>0.30387224399999996</v>
      </c>
      <c r="AD2" s="5">
        <v>0.305102496</v>
      </c>
      <c r="AE2" s="5">
        <v>0.30633274799999999</v>
      </c>
      <c r="AF2" s="5">
        <v>0.30756299999999998</v>
      </c>
      <c r="AG2" s="5">
        <v>0.30879325199999996</v>
      </c>
      <c r="AH2" s="5">
        <v>0.31002350399999995</v>
      </c>
      <c r="AI2" s="5">
        <v>0.31125375599999999</v>
      </c>
      <c r="AJ2" s="5">
        <v>0.31186888199999996</v>
      </c>
      <c r="AK2" s="5">
        <v>0.313099134</v>
      </c>
      <c r="AL2" s="5">
        <v>0.31432938599999999</v>
      </c>
      <c r="AM2" s="5">
        <v>0.31555963799999998</v>
      </c>
      <c r="AN2" s="5">
        <v>0.316174764</v>
      </c>
      <c r="AO2" s="5">
        <v>0.31740501599999998</v>
      </c>
      <c r="AP2" s="5">
        <v>0.31802014200000001</v>
      </c>
      <c r="AQ2" s="5">
        <v>0.31863526799999997</v>
      </c>
      <c r="AR2" s="5">
        <v>0.31925039399999999</v>
      </c>
      <c r="AS2" s="5">
        <v>0.31925039399999999</v>
      </c>
      <c r="AT2" s="5">
        <v>0.31986551999999996</v>
      </c>
      <c r="AU2" s="5">
        <v>0.31986551999999996</v>
      </c>
      <c r="AV2" s="5">
        <v>0.32048064599999998</v>
      </c>
      <c r="AW2" s="5">
        <v>0.321095772</v>
      </c>
      <c r="AX2" s="5">
        <v>0.32171089799999997</v>
      </c>
      <c r="AY2" s="5">
        <v>0.32232602399999999</v>
      </c>
      <c r="AZ2" s="5">
        <v>0.32232602399999999</v>
      </c>
      <c r="BA2" s="5">
        <v>0.32294115000000001</v>
      </c>
      <c r="BB2" s="5">
        <v>0.32294115000000001</v>
      </c>
      <c r="BC2" s="5">
        <v>0.32294115000000001</v>
      </c>
      <c r="BD2" s="5">
        <v>0.32294115000000001</v>
      </c>
      <c r="BE2" s="5">
        <v>0.32294115000000001</v>
      </c>
      <c r="BF2" s="5">
        <v>0.32355627599999998</v>
      </c>
      <c r="BG2" s="5">
        <v>0.324171402</v>
      </c>
      <c r="BH2" s="5">
        <v>0.32478652799999996</v>
      </c>
      <c r="BI2" s="5">
        <v>0.32540165399999998</v>
      </c>
      <c r="BJ2" s="5">
        <v>0.32540165399999998</v>
      </c>
      <c r="BK2" s="5">
        <v>0.32540165399999998</v>
      </c>
      <c r="BL2" s="5">
        <v>0.32540165399999998</v>
      </c>
      <c r="BM2" s="5">
        <v>0.32540165399999998</v>
      </c>
      <c r="BN2" s="5">
        <v>0.32540165399999998</v>
      </c>
      <c r="BO2" s="5">
        <v>0.32540165399999998</v>
      </c>
      <c r="BP2" s="5">
        <v>0.32540165399999998</v>
      </c>
    </row>
    <row r="3" spans="1:68" s="4" customFormat="1"/>
    <row r="4" spans="1:68" s="4" customFormat="1"/>
    <row r="5" spans="1:68" s="4" customFormat="1"/>
    <row r="6" spans="1:68" s="4" customFormat="1"/>
    <row r="7" spans="1:68" s="4" customFormat="1"/>
    <row r="8" spans="1:68" s="4" customFormat="1"/>
    <row r="9" spans="1:68" s="4" customFormat="1"/>
    <row r="10" spans="1:68" s="4" customFormat="1"/>
    <row r="11" spans="1:68" s="4" customFormat="1"/>
    <row r="12" spans="1:68" s="4" customFormat="1"/>
    <row r="13" spans="1:68" s="4" customFormat="1"/>
    <row r="14" spans="1:68" s="4" customFormat="1"/>
    <row r="15" spans="1:68" s="4" customFormat="1"/>
    <row r="16" spans="1:68" s="4" customFormat="1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52"/>
  <sheetViews>
    <sheetView zoomScale="80" zoomScaleNormal="80" workbookViewId="0">
      <selection activeCell="D11" sqref="D11"/>
    </sheetView>
  </sheetViews>
  <sheetFormatPr defaultRowHeight="14.4"/>
  <cols>
    <col min="2" max="2" width="11.6640625" bestFit="1" customWidth="1"/>
    <col min="3" max="3" width="10.109375" bestFit="1" customWidth="1"/>
    <col min="4" max="4" width="8.109375" bestFit="1" customWidth="1"/>
    <col min="5" max="5" width="26.44140625" bestFit="1" customWidth="1"/>
    <col min="6" max="6" width="12.5546875" customWidth="1"/>
    <col min="7" max="7" width="11.44140625" customWidth="1"/>
  </cols>
  <sheetData>
    <row r="1" spans="1:68" s="2" customFormat="1" ht="15.6">
      <c r="A1" s="1" t="s">
        <v>33</v>
      </c>
      <c r="B1" s="1"/>
      <c r="C1" s="1"/>
      <c r="D1" s="1"/>
      <c r="F1" s="1"/>
    </row>
    <row r="2" spans="1:68" s="3" customFormat="1">
      <c r="A2" s="3" t="s">
        <v>0</v>
      </c>
      <c r="B2" s="3" t="s">
        <v>4</v>
      </c>
      <c r="C2" s="3" t="s">
        <v>5</v>
      </c>
      <c r="D2" s="3" t="s">
        <v>6</v>
      </c>
      <c r="E2" s="3" t="s">
        <v>1</v>
      </c>
      <c r="F2" s="3" t="s">
        <v>2</v>
      </c>
      <c r="G2" s="3" t="s">
        <v>3</v>
      </c>
      <c r="H2" s="3">
        <v>1960</v>
      </c>
      <c r="I2" s="3">
        <v>1961</v>
      </c>
      <c r="J2" s="3">
        <v>1962</v>
      </c>
      <c r="K2" s="3">
        <v>1963</v>
      </c>
      <c r="L2" s="3">
        <v>1964</v>
      </c>
      <c r="M2" s="3">
        <v>1965</v>
      </c>
      <c r="N2" s="3">
        <v>1966</v>
      </c>
      <c r="O2" s="3">
        <v>1967</v>
      </c>
      <c r="P2" s="3">
        <v>1968</v>
      </c>
      <c r="Q2" s="3">
        <v>1969</v>
      </c>
      <c r="R2" s="3">
        <v>1970</v>
      </c>
      <c r="S2" s="3">
        <v>1971</v>
      </c>
      <c r="T2" s="3">
        <v>1972</v>
      </c>
      <c r="U2" s="3">
        <v>1973</v>
      </c>
      <c r="V2" s="3">
        <v>1974</v>
      </c>
      <c r="W2" s="3">
        <v>1975</v>
      </c>
      <c r="X2" s="3">
        <v>1976</v>
      </c>
      <c r="Y2" s="3">
        <v>1977</v>
      </c>
      <c r="Z2" s="3">
        <v>1978</v>
      </c>
      <c r="AA2" s="3">
        <v>1979</v>
      </c>
      <c r="AB2" s="3">
        <v>1980</v>
      </c>
      <c r="AC2" s="3">
        <v>1981</v>
      </c>
      <c r="AD2" s="3">
        <v>1982</v>
      </c>
      <c r="AE2" s="3">
        <v>1983</v>
      </c>
      <c r="AF2" s="3">
        <v>1984</v>
      </c>
      <c r="AG2" s="3">
        <v>1985</v>
      </c>
      <c r="AH2" s="3">
        <v>1986</v>
      </c>
      <c r="AI2" s="3">
        <v>1987</v>
      </c>
      <c r="AJ2" s="3">
        <v>1988</v>
      </c>
      <c r="AK2" s="3">
        <v>1989</v>
      </c>
      <c r="AL2" s="3">
        <v>1990</v>
      </c>
      <c r="AM2" s="3">
        <v>1991</v>
      </c>
      <c r="AN2" s="3">
        <v>1992</v>
      </c>
      <c r="AO2" s="3">
        <v>1993</v>
      </c>
      <c r="AP2" s="3">
        <v>1994</v>
      </c>
      <c r="AQ2" s="3">
        <v>1995</v>
      </c>
      <c r="AR2" s="3">
        <v>1996</v>
      </c>
      <c r="AS2" s="3">
        <v>1997</v>
      </c>
      <c r="AT2" s="3">
        <v>1998</v>
      </c>
      <c r="AU2" s="3">
        <v>1999</v>
      </c>
      <c r="AV2" s="3">
        <v>2000</v>
      </c>
      <c r="AW2" s="3">
        <v>2001</v>
      </c>
      <c r="AX2" s="3">
        <v>2002</v>
      </c>
      <c r="AY2" s="3">
        <v>2003</v>
      </c>
      <c r="AZ2" s="3">
        <v>2004</v>
      </c>
      <c r="BA2" s="3">
        <v>2005</v>
      </c>
      <c r="BB2" s="3">
        <v>2006</v>
      </c>
      <c r="BC2" s="3">
        <v>2007</v>
      </c>
      <c r="BD2" s="3">
        <v>2008</v>
      </c>
      <c r="BE2" s="3">
        <v>2009</v>
      </c>
      <c r="BF2" s="3">
        <v>2010</v>
      </c>
      <c r="BG2" s="3">
        <v>2011</v>
      </c>
      <c r="BH2" s="3">
        <v>2012</v>
      </c>
      <c r="BI2" s="3">
        <v>2013</v>
      </c>
      <c r="BJ2" s="3">
        <v>2014</v>
      </c>
      <c r="BK2" s="3">
        <v>2015</v>
      </c>
      <c r="BL2" s="3">
        <v>2016</v>
      </c>
      <c r="BM2" s="3">
        <v>2017</v>
      </c>
      <c r="BN2" s="3">
        <v>2018</v>
      </c>
      <c r="BO2" s="3">
        <v>2019</v>
      </c>
      <c r="BP2" s="3">
        <v>2020</v>
      </c>
    </row>
    <row r="3" spans="1:68" s="4" customFormat="1">
      <c r="A3" s="4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34</v>
      </c>
      <c r="G3" s="4" t="s">
        <v>25</v>
      </c>
      <c r="H3" s="5">
        <f t="array" ref="H3:BP3">TRANSPOSE(Calcs!G3:G63)</f>
        <v>0.27127056599999999</v>
      </c>
      <c r="I3" s="5">
        <v>0.273115944</v>
      </c>
      <c r="J3" s="5">
        <v>0.27496132200000001</v>
      </c>
      <c r="K3" s="5">
        <v>0.27680669999999996</v>
      </c>
      <c r="L3" s="5">
        <v>0.27865207799999997</v>
      </c>
      <c r="M3" s="5">
        <v>0.28049745599999998</v>
      </c>
      <c r="N3" s="5">
        <v>0.28234283399999999</v>
      </c>
      <c r="O3" s="5">
        <v>0.28357308599999997</v>
      </c>
      <c r="P3" s="5">
        <v>0.28541846399999998</v>
      </c>
      <c r="Q3" s="5">
        <v>0.28726384199999999</v>
      </c>
      <c r="R3" s="5">
        <v>0.28910921999999994</v>
      </c>
      <c r="S3" s="5">
        <v>0.28972434599999997</v>
      </c>
      <c r="T3" s="5">
        <v>0.29095459799999995</v>
      </c>
      <c r="U3" s="5">
        <v>0.29218484999999994</v>
      </c>
      <c r="V3" s="5">
        <v>0.29341510199999998</v>
      </c>
      <c r="W3" s="5">
        <v>0.29464535399999997</v>
      </c>
      <c r="X3" s="5">
        <v>0.29649073199999998</v>
      </c>
      <c r="Y3" s="5">
        <v>0.29772098399999997</v>
      </c>
      <c r="Z3" s="5">
        <v>0.29956636199999997</v>
      </c>
      <c r="AA3" s="5">
        <v>0.30141173999999998</v>
      </c>
      <c r="AB3" s="5">
        <v>0.30264199199999997</v>
      </c>
      <c r="AC3" s="5">
        <v>0.30387224399999996</v>
      </c>
      <c r="AD3" s="5">
        <v>0.305102496</v>
      </c>
      <c r="AE3" s="5">
        <v>0.30633274799999999</v>
      </c>
      <c r="AF3" s="5">
        <v>0.30756299999999998</v>
      </c>
      <c r="AG3" s="5">
        <v>0.30879325199999996</v>
      </c>
      <c r="AH3" s="5">
        <v>0.31002350399999995</v>
      </c>
      <c r="AI3" s="5">
        <v>0.31125375599999999</v>
      </c>
      <c r="AJ3" s="5">
        <v>0.31186888199999996</v>
      </c>
      <c r="AK3" s="5">
        <v>0.313099134</v>
      </c>
      <c r="AL3" s="5">
        <v>0.31432938599999999</v>
      </c>
      <c r="AM3" s="5">
        <v>0.31555963799999998</v>
      </c>
      <c r="AN3" s="5">
        <v>0.316174764</v>
      </c>
      <c r="AO3" s="5">
        <v>0.31740501599999998</v>
      </c>
      <c r="AP3" s="5">
        <v>0.31802014200000001</v>
      </c>
      <c r="AQ3" s="5">
        <v>0.31863526799999997</v>
      </c>
      <c r="AR3" s="5">
        <v>0.31925039399999999</v>
      </c>
      <c r="AS3" s="5">
        <v>0.31925039399999999</v>
      </c>
      <c r="AT3" s="5">
        <v>0.31986551999999996</v>
      </c>
      <c r="AU3" s="5">
        <v>0.31986551999999996</v>
      </c>
      <c r="AV3" s="5">
        <v>0.32048064599999998</v>
      </c>
      <c r="AW3" s="5">
        <v>0.321095772</v>
      </c>
      <c r="AX3" s="5">
        <v>0.32171089799999997</v>
      </c>
      <c r="AY3" s="5">
        <v>0.32232602399999999</v>
      </c>
      <c r="AZ3" s="5">
        <v>0.32232602399999999</v>
      </c>
      <c r="BA3" s="5">
        <v>0.32294115000000001</v>
      </c>
      <c r="BB3" s="5">
        <v>0.32294115000000001</v>
      </c>
      <c r="BC3" s="5">
        <v>0.32294115000000001</v>
      </c>
      <c r="BD3" s="5">
        <v>0.32294115000000001</v>
      </c>
      <c r="BE3" s="5">
        <v>0.32294115000000001</v>
      </c>
      <c r="BF3" s="5">
        <v>0.32355627599999998</v>
      </c>
      <c r="BG3" s="5">
        <v>0.324171402</v>
      </c>
      <c r="BH3" s="5">
        <v>0.32478652799999996</v>
      </c>
      <c r="BI3" s="5">
        <v>0.32540165399999998</v>
      </c>
      <c r="BJ3" s="5">
        <v>0.32540165399999998</v>
      </c>
      <c r="BK3" s="5">
        <v>0.32540165399999998</v>
      </c>
      <c r="BL3" s="5">
        <v>0.32540165399999998</v>
      </c>
      <c r="BM3" s="5">
        <v>0.32540165399999998</v>
      </c>
      <c r="BN3" s="5">
        <v>0.32540165399999998</v>
      </c>
      <c r="BO3" s="5">
        <v>0.32540165399999998</v>
      </c>
      <c r="BP3" s="5">
        <v>0.32540165399999998</v>
      </c>
    </row>
    <row r="4" spans="1:68" s="4" customFormat="1"/>
    <row r="5" spans="1:68" s="4" customFormat="1"/>
    <row r="6" spans="1:68" s="4" customFormat="1">
      <c r="C6" s="27" t="s">
        <v>35</v>
      </c>
      <c r="D6" s="28"/>
    </row>
    <row r="7" spans="1:68" s="4" customFormat="1">
      <c r="C7" s="28">
        <v>1</v>
      </c>
      <c r="D7" s="27" t="s">
        <v>36</v>
      </c>
    </row>
    <row r="8" spans="1:68" s="4" customFormat="1">
      <c r="D8" s="26" t="s">
        <v>37</v>
      </c>
    </row>
    <row r="9" spans="1:68" s="4" customFormat="1"/>
    <row r="10" spans="1:68" s="4" customFormat="1"/>
    <row r="11" spans="1:68" s="4" customFormat="1"/>
    <row r="12" spans="1:68" s="4" customFormat="1"/>
    <row r="13" spans="1:68" s="4" customFormat="1"/>
    <row r="14" spans="1:68" s="4" customFormat="1"/>
    <row r="15" spans="1:68" s="4" customFormat="1"/>
    <row r="16" spans="1:68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63"/>
  <sheetViews>
    <sheetView topLeftCell="A4" zoomScale="70" zoomScaleNormal="70" workbookViewId="0">
      <selection activeCell="G16" sqref="G16"/>
    </sheetView>
  </sheetViews>
  <sheetFormatPr defaultColWidth="9.109375" defaultRowHeight="15.6"/>
  <cols>
    <col min="1" max="2" width="9.109375" style="6"/>
    <col min="3" max="3" width="13" style="6" bestFit="1" customWidth="1"/>
    <col min="4" max="4" width="23.6640625" style="6" bestFit="1" customWidth="1"/>
    <col min="5" max="5" width="19.109375" style="6" bestFit="1" customWidth="1"/>
    <col min="6" max="7" width="19.109375" style="6" customWidth="1"/>
    <col min="8" max="8" width="23.6640625" style="6" bestFit="1" customWidth="1"/>
    <col min="9" max="9" width="70.5546875" style="6" bestFit="1" customWidth="1"/>
    <col min="10" max="10" width="9.109375" style="6"/>
    <col min="11" max="11" width="13" style="6" bestFit="1" customWidth="1"/>
    <col min="12" max="12" width="23.6640625" style="6" bestFit="1" customWidth="1"/>
    <col min="13" max="13" width="22.109375" style="6" bestFit="1" customWidth="1"/>
    <col min="14" max="14" width="9.109375" style="6"/>
    <col min="15" max="15" width="13" style="6" bestFit="1" customWidth="1"/>
    <col min="16" max="16" width="23.6640625" style="6" bestFit="1" customWidth="1"/>
    <col min="17" max="17" width="19.109375" style="6" bestFit="1" customWidth="1"/>
    <col min="18" max="18" width="9.109375" style="6"/>
    <col min="19" max="19" width="13" style="6" bestFit="1" customWidth="1"/>
    <col min="20" max="20" width="23.6640625" style="6" bestFit="1" customWidth="1"/>
    <col min="21" max="21" width="19.109375" style="6" bestFit="1" customWidth="1"/>
    <col min="22" max="22" width="9.109375" style="6"/>
    <col min="23" max="23" width="13" style="6" bestFit="1" customWidth="1"/>
    <col min="24" max="24" width="23.6640625" style="6" bestFit="1" customWidth="1"/>
    <col min="25" max="25" width="19.109375" style="6" bestFit="1" customWidth="1"/>
    <col min="26" max="16384" width="9.109375" style="6"/>
  </cols>
  <sheetData>
    <row r="1" spans="1:25">
      <c r="C1" s="7" t="s">
        <v>15</v>
      </c>
      <c r="D1" s="7"/>
      <c r="E1" s="8"/>
      <c r="F1" s="25"/>
      <c r="G1" s="7" t="s">
        <v>15</v>
      </c>
      <c r="H1" s="8"/>
      <c r="I1" s="8"/>
      <c r="K1" s="9"/>
      <c r="L1" s="9"/>
      <c r="M1" s="10"/>
      <c r="O1" s="11"/>
      <c r="P1" s="11"/>
      <c r="Q1" s="12"/>
      <c r="S1" s="13"/>
      <c r="T1" s="13"/>
      <c r="U1" s="14"/>
      <c r="W1" s="15"/>
      <c r="X1" s="15"/>
      <c r="Y1" s="16"/>
    </row>
    <row r="2" spans="1:25" s="17" customFormat="1">
      <c r="A2" s="17" t="s">
        <v>7</v>
      </c>
      <c r="C2" s="17" t="s">
        <v>8</v>
      </c>
      <c r="D2" s="17" t="s">
        <v>10</v>
      </c>
      <c r="E2" s="17" t="s">
        <v>9</v>
      </c>
      <c r="G2" s="17" t="s">
        <v>8</v>
      </c>
      <c r="H2" s="17" t="s">
        <v>10</v>
      </c>
      <c r="I2" s="17" t="s">
        <v>9</v>
      </c>
      <c r="K2" s="17" t="s">
        <v>8</v>
      </c>
      <c r="L2" s="17" t="s">
        <v>10</v>
      </c>
      <c r="M2" s="17" t="s">
        <v>9</v>
      </c>
      <c r="O2" s="17" t="s">
        <v>8</v>
      </c>
      <c r="P2" s="17" t="s">
        <v>10</v>
      </c>
      <c r="Q2" s="17" t="s">
        <v>9</v>
      </c>
      <c r="S2" s="17" t="s">
        <v>8</v>
      </c>
      <c r="T2" s="17" t="s">
        <v>10</v>
      </c>
      <c r="U2" s="17" t="s">
        <v>9</v>
      </c>
      <c r="W2" s="17" t="s">
        <v>8</v>
      </c>
      <c r="X2" s="17" t="s">
        <v>10</v>
      </c>
      <c r="Y2" s="17" t="s">
        <v>9</v>
      </c>
    </row>
    <row r="3" spans="1:25">
      <c r="A3" s="6">
        <v>1960</v>
      </c>
      <c r="C3" s="18">
        <f>'Wärtsilä_2016..'!I6</f>
        <v>0.441</v>
      </c>
      <c r="D3" s="6" t="s">
        <v>17</v>
      </c>
      <c r="E3" s="6" t="s">
        <v>19</v>
      </c>
      <c r="G3" s="18">
        <f>C3*Shi_2010!$E$5</f>
        <v>0.27127056599999999</v>
      </c>
      <c r="H3" s="6" t="s">
        <v>31</v>
      </c>
      <c r="I3" s="6" t="s">
        <v>32</v>
      </c>
      <c r="K3" s="18"/>
      <c r="L3" s="18"/>
    </row>
    <row r="4" spans="1:25">
      <c r="A4" s="6">
        <v>1961</v>
      </c>
      <c r="C4" s="18">
        <f>'Wärtsilä_2016..'!I7</f>
        <v>0.44400000000000001</v>
      </c>
      <c r="D4" s="6" t="s">
        <v>17</v>
      </c>
      <c r="E4" s="6" t="s">
        <v>19</v>
      </c>
      <c r="G4" s="18">
        <f>C4*Shi_2010!$E$5</f>
        <v>0.273115944</v>
      </c>
      <c r="H4" s="6" t="s">
        <v>31</v>
      </c>
      <c r="I4" s="6" t="s">
        <v>32</v>
      </c>
      <c r="K4" s="19"/>
      <c r="L4" s="19"/>
      <c r="M4" s="20"/>
    </row>
    <row r="5" spans="1:25">
      <c r="A5" s="6">
        <v>1962</v>
      </c>
      <c r="C5" s="18">
        <f>'Wärtsilä_2016..'!I8</f>
        <v>0.44700000000000001</v>
      </c>
      <c r="D5" s="6" t="s">
        <v>17</v>
      </c>
      <c r="E5" s="6" t="s">
        <v>19</v>
      </c>
      <c r="G5" s="18">
        <f>C5*Shi_2010!$E$5</f>
        <v>0.27496132200000001</v>
      </c>
      <c r="H5" s="6" t="s">
        <v>31</v>
      </c>
      <c r="I5" s="6" t="s">
        <v>32</v>
      </c>
      <c r="K5" s="19"/>
      <c r="L5" s="19"/>
      <c r="M5" s="20"/>
    </row>
    <row r="6" spans="1:25">
      <c r="A6" s="6">
        <v>1963</v>
      </c>
      <c r="C6" s="18">
        <f>'Wärtsilä_2016..'!I9</f>
        <v>0.45</v>
      </c>
      <c r="D6" s="6" t="s">
        <v>17</v>
      </c>
      <c r="E6" s="6" t="s">
        <v>19</v>
      </c>
      <c r="G6" s="18">
        <f>C6*Shi_2010!$E$5</f>
        <v>0.27680669999999996</v>
      </c>
      <c r="H6" s="6" t="s">
        <v>31</v>
      </c>
      <c r="I6" s="6" t="s">
        <v>32</v>
      </c>
      <c r="K6" s="19"/>
      <c r="L6" s="19"/>
      <c r="M6" s="20"/>
    </row>
    <row r="7" spans="1:25">
      <c r="A7" s="6">
        <v>1964</v>
      </c>
      <c r="C7" s="18">
        <f>'Wärtsilä_2016..'!I10</f>
        <v>0.45300000000000001</v>
      </c>
      <c r="D7" s="6" t="s">
        <v>17</v>
      </c>
      <c r="E7" s="6" t="s">
        <v>19</v>
      </c>
      <c r="G7" s="18">
        <f>C7*Shi_2010!$E$5</f>
        <v>0.27865207799999997</v>
      </c>
      <c r="H7" s="6" t="s">
        <v>31</v>
      </c>
      <c r="I7" s="6" t="s">
        <v>32</v>
      </c>
      <c r="K7" s="19"/>
      <c r="L7" s="19"/>
      <c r="M7" s="20"/>
    </row>
    <row r="8" spans="1:25">
      <c r="A8" s="6">
        <v>1965</v>
      </c>
      <c r="C8" s="18">
        <f>'Wärtsilä_2016..'!I11</f>
        <v>0.45600000000000002</v>
      </c>
      <c r="D8" s="6" t="s">
        <v>17</v>
      </c>
      <c r="E8" s="6" t="s">
        <v>19</v>
      </c>
      <c r="G8" s="18">
        <f>C8*Shi_2010!$E$5</f>
        <v>0.28049745599999998</v>
      </c>
      <c r="H8" s="6" t="s">
        <v>31</v>
      </c>
      <c r="I8" s="6" t="s">
        <v>32</v>
      </c>
      <c r="K8" s="19"/>
      <c r="L8" s="19"/>
      <c r="M8" s="20"/>
    </row>
    <row r="9" spans="1:25">
      <c r="A9" s="6">
        <v>1966</v>
      </c>
      <c r="C9" s="18">
        <f>'Wärtsilä_2016..'!I12</f>
        <v>0.45900000000000002</v>
      </c>
      <c r="D9" s="6" t="s">
        <v>17</v>
      </c>
      <c r="E9" s="6" t="s">
        <v>19</v>
      </c>
      <c r="G9" s="18">
        <f>C9*Shi_2010!$E$5</f>
        <v>0.28234283399999999</v>
      </c>
      <c r="H9" s="6" t="s">
        <v>31</v>
      </c>
      <c r="I9" s="6" t="s">
        <v>32</v>
      </c>
      <c r="K9" s="19"/>
      <c r="L9" s="19"/>
      <c r="M9" s="20"/>
    </row>
    <row r="10" spans="1:25">
      <c r="A10" s="6">
        <v>1967</v>
      </c>
      <c r="C10" s="18">
        <f>'Wärtsilä_2016..'!I13</f>
        <v>0.46100000000000002</v>
      </c>
      <c r="D10" s="6" t="s">
        <v>17</v>
      </c>
      <c r="E10" s="6" t="s">
        <v>19</v>
      </c>
      <c r="G10" s="18">
        <f>C10*Shi_2010!$E$5</f>
        <v>0.28357308599999997</v>
      </c>
      <c r="H10" s="6" t="s">
        <v>31</v>
      </c>
      <c r="I10" s="6" t="s">
        <v>32</v>
      </c>
      <c r="K10" s="19"/>
      <c r="L10" s="19"/>
      <c r="M10" s="20"/>
    </row>
    <row r="11" spans="1:25">
      <c r="A11" s="6">
        <v>1968</v>
      </c>
      <c r="C11" s="18">
        <f>'Wärtsilä_2016..'!I14</f>
        <v>0.46400000000000002</v>
      </c>
      <c r="D11" s="6" t="s">
        <v>17</v>
      </c>
      <c r="E11" s="6" t="s">
        <v>19</v>
      </c>
      <c r="G11" s="18">
        <f>C11*Shi_2010!$E$5</f>
        <v>0.28541846399999998</v>
      </c>
      <c r="H11" s="6" t="s">
        <v>31</v>
      </c>
      <c r="I11" s="6" t="s">
        <v>32</v>
      </c>
      <c r="K11" s="19"/>
      <c r="L11" s="19"/>
      <c r="M11" s="20"/>
    </row>
    <row r="12" spans="1:25">
      <c r="A12" s="6">
        <v>1969</v>
      </c>
      <c r="C12" s="18">
        <f>'Wärtsilä_2016..'!I15</f>
        <v>0.46700000000000003</v>
      </c>
      <c r="D12" s="6" t="s">
        <v>17</v>
      </c>
      <c r="E12" s="6" t="s">
        <v>19</v>
      </c>
      <c r="G12" s="18">
        <f>C12*Shi_2010!$E$5</f>
        <v>0.28726384199999999</v>
      </c>
      <c r="H12" s="6" t="s">
        <v>31</v>
      </c>
      <c r="I12" s="6" t="s">
        <v>32</v>
      </c>
      <c r="K12" s="19"/>
      <c r="L12" s="19"/>
      <c r="M12" s="20"/>
    </row>
    <row r="13" spans="1:25">
      <c r="A13" s="6">
        <v>1970</v>
      </c>
      <c r="C13" s="18">
        <f>'Wärtsilä_2016..'!I16</f>
        <v>0.47</v>
      </c>
      <c r="D13" s="6" t="s">
        <v>17</v>
      </c>
      <c r="E13" s="6" t="s">
        <v>19</v>
      </c>
      <c r="G13" s="18">
        <f>C13*Shi_2010!$E$5</f>
        <v>0.28910921999999994</v>
      </c>
      <c r="H13" s="6" t="s">
        <v>31</v>
      </c>
      <c r="I13" s="6" t="s">
        <v>32</v>
      </c>
      <c r="K13" s="19"/>
      <c r="L13" s="19"/>
      <c r="M13" s="20"/>
    </row>
    <row r="14" spans="1:25">
      <c r="A14" s="6">
        <v>1971</v>
      </c>
      <c r="C14" s="18">
        <f>'Wärtsilä_2016..'!I17</f>
        <v>0.47099999999999997</v>
      </c>
      <c r="D14" s="6" t="s">
        <v>17</v>
      </c>
      <c r="E14" s="6" t="s">
        <v>19</v>
      </c>
      <c r="G14" s="18">
        <f>C14*Shi_2010!$E$5</f>
        <v>0.28972434599999997</v>
      </c>
      <c r="H14" s="6" t="s">
        <v>31</v>
      </c>
      <c r="I14" s="6" t="s">
        <v>32</v>
      </c>
      <c r="K14" s="19"/>
      <c r="L14" s="19"/>
      <c r="M14" s="20"/>
    </row>
    <row r="15" spans="1:25">
      <c r="A15" s="6">
        <v>1972</v>
      </c>
      <c r="C15" s="18">
        <f>'Wärtsilä_2016..'!I18</f>
        <v>0.47299999999999998</v>
      </c>
      <c r="D15" s="6" t="s">
        <v>17</v>
      </c>
      <c r="E15" s="6" t="s">
        <v>19</v>
      </c>
      <c r="G15" s="18">
        <f>C15*Shi_2010!$E$5</f>
        <v>0.29095459799999995</v>
      </c>
      <c r="H15" s="6" t="s">
        <v>31</v>
      </c>
      <c r="I15" s="6" t="s">
        <v>32</v>
      </c>
      <c r="K15" s="19"/>
      <c r="L15" s="19"/>
      <c r="M15" s="20"/>
    </row>
    <row r="16" spans="1:25">
      <c r="A16" s="6">
        <v>1973</v>
      </c>
      <c r="C16" s="18">
        <f>'Wärtsilä_2016..'!I19</f>
        <v>0.47499999999999998</v>
      </c>
      <c r="D16" s="6" t="s">
        <v>17</v>
      </c>
      <c r="E16" s="6" t="s">
        <v>19</v>
      </c>
      <c r="G16" s="18">
        <f>C16*Shi_2010!$E$5</f>
        <v>0.29218484999999994</v>
      </c>
      <c r="H16" s="6" t="s">
        <v>31</v>
      </c>
      <c r="I16" s="6" t="s">
        <v>32</v>
      </c>
      <c r="K16" s="19"/>
      <c r="L16" s="19"/>
      <c r="M16" s="20"/>
    </row>
    <row r="17" spans="1:16">
      <c r="A17" s="6">
        <v>1974</v>
      </c>
      <c r="C17" s="18">
        <f>'Wärtsilä_2016..'!I20</f>
        <v>0.47699999999999998</v>
      </c>
      <c r="D17" s="6" t="s">
        <v>17</v>
      </c>
      <c r="E17" s="6" t="s">
        <v>19</v>
      </c>
      <c r="G17" s="18">
        <f>C17*Shi_2010!$E$5</f>
        <v>0.29341510199999998</v>
      </c>
      <c r="H17" s="6" t="s">
        <v>31</v>
      </c>
      <c r="I17" s="6" t="s">
        <v>32</v>
      </c>
      <c r="K17" s="19"/>
      <c r="L17" s="19"/>
      <c r="M17" s="20"/>
    </row>
    <row r="18" spans="1:16">
      <c r="A18" s="6">
        <v>1975</v>
      </c>
      <c r="C18" s="18">
        <f>'Wärtsilä_2016..'!I21</f>
        <v>0.47899999999999998</v>
      </c>
      <c r="D18" s="6" t="s">
        <v>17</v>
      </c>
      <c r="E18" s="6" t="s">
        <v>19</v>
      </c>
      <c r="G18" s="18">
        <f>C18*Shi_2010!$E$5</f>
        <v>0.29464535399999997</v>
      </c>
      <c r="H18" s="6" t="s">
        <v>31</v>
      </c>
      <c r="I18" s="6" t="s">
        <v>32</v>
      </c>
      <c r="K18" s="19"/>
      <c r="L18" s="19"/>
      <c r="M18" s="20"/>
    </row>
    <row r="19" spans="1:16">
      <c r="A19" s="6">
        <v>1976</v>
      </c>
      <c r="C19" s="18">
        <f>'Wärtsilä_2016..'!I22</f>
        <v>0.48199999999999998</v>
      </c>
      <c r="D19" s="6" t="s">
        <v>17</v>
      </c>
      <c r="E19" s="6" t="s">
        <v>19</v>
      </c>
      <c r="G19" s="18">
        <f>C19*Shi_2010!$E$5</f>
        <v>0.29649073199999998</v>
      </c>
      <c r="H19" s="6" t="s">
        <v>31</v>
      </c>
      <c r="I19" s="6" t="s">
        <v>32</v>
      </c>
      <c r="K19" s="19"/>
      <c r="L19" s="19"/>
      <c r="M19" s="20"/>
    </row>
    <row r="20" spans="1:16">
      <c r="A20" s="6">
        <v>1977</v>
      </c>
      <c r="C20" s="18">
        <f>'Wärtsilä_2016..'!I23</f>
        <v>0.48399999999999999</v>
      </c>
      <c r="D20" s="6" t="s">
        <v>17</v>
      </c>
      <c r="E20" s="6" t="s">
        <v>19</v>
      </c>
      <c r="G20" s="18">
        <f>C20*Shi_2010!$E$5</f>
        <v>0.29772098399999997</v>
      </c>
      <c r="H20" s="6" t="s">
        <v>31</v>
      </c>
      <c r="I20" s="6" t="s">
        <v>32</v>
      </c>
      <c r="K20" s="19"/>
      <c r="L20" s="19"/>
      <c r="M20" s="20"/>
    </row>
    <row r="21" spans="1:16">
      <c r="A21" s="6">
        <v>1978</v>
      </c>
      <c r="C21" s="18">
        <f>'Wärtsilä_2016..'!I24</f>
        <v>0.48699999999999999</v>
      </c>
      <c r="D21" s="6" t="s">
        <v>17</v>
      </c>
      <c r="E21" s="6" t="s">
        <v>19</v>
      </c>
      <c r="G21" s="18">
        <f>C21*Shi_2010!$E$5</f>
        <v>0.29956636199999997</v>
      </c>
      <c r="H21" s="6" t="s">
        <v>31</v>
      </c>
      <c r="I21" s="6" t="s">
        <v>32</v>
      </c>
      <c r="K21" s="19"/>
      <c r="L21" s="19"/>
      <c r="M21" s="20"/>
    </row>
    <row r="22" spans="1:16">
      <c r="A22" s="6">
        <v>1979</v>
      </c>
      <c r="C22" s="18">
        <f>'Wärtsilä_2016..'!I25</f>
        <v>0.49</v>
      </c>
      <c r="D22" s="6" t="s">
        <v>17</v>
      </c>
      <c r="E22" s="6" t="s">
        <v>19</v>
      </c>
      <c r="G22" s="18">
        <f>C22*Shi_2010!$E$5</f>
        <v>0.30141173999999998</v>
      </c>
      <c r="H22" s="6" t="s">
        <v>31</v>
      </c>
      <c r="I22" s="6" t="s">
        <v>32</v>
      </c>
      <c r="K22" s="19"/>
      <c r="L22" s="19"/>
      <c r="M22" s="20"/>
    </row>
    <row r="23" spans="1:16">
      <c r="A23" s="6">
        <v>1980</v>
      </c>
      <c r="C23" s="18">
        <f>'Wärtsilä_2016..'!I26</f>
        <v>0.49199999999999999</v>
      </c>
      <c r="D23" s="6" t="s">
        <v>17</v>
      </c>
      <c r="E23" s="6" t="s">
        <v>19</v>
      </c>
      <c r="G23" s="18">
        <f>C23*Shi_2010!$E$5</f>
        <v>0.30264199199999997</v>
      </c>
      <c r="H23" s="6" t="s">
        <v>31</v>
      </c>
      <c r="I23" s="6" t="s">
        <v>32</v>
      </c>
      <c r="K23" s="19"/>
      <c r="L23" s="19"/>
      <c r="M23" s="20"/>
    </row>
    <row r="24" spans="1:16">
      <c r="A24" s="6">
        <v>1981</v>
      </c>
      <c r="C24" s="18">
        <f>'Wärtsilä_2016..'!I27</f>
        <v>0.49399999999999999</v>
      </c>
      <c r="D24" s="6" t="s">
        <v>17</v>
      </c>
      <c r="E24" s="6" t="s">
        <v>19</v>
      </c>
      <c r="G24" s="18">
        <f>C24*Shi_2010!$E$5</f>
        <v>0.30387224399999996</v>
      </c>
      <c r="H24" s="6" t="s">
        <v>31</v>
      </c>
      <c r="I24" s="6" t="s">
        <v>32</v>
      </c>
      <c r="K24" s="19"/>
      <c r="L24" s="19"/>
      <c r="M24" s="20"/>
    </row>
    <row r="25" spans="1:16">
      <c r="A25" s="6">
        <v>1982</v>
      </c>
      <c r="C25" s="18">
        <f>'Wärtsilä_2016..'!I28</f>
        <v>0.496</v>
      </c>
      <c r="D25" s="6" t="s">
        <v>17</v>
      </c>
      <c r="E25" s="6" t="s">
        <v>19</v>
      </c>
      <c r="G25" s="18">
        <f>C25*Shi_2010!$E$5</f>
        <v>0.305102496</v>
      </c>
      <c r="H25" s="6" t="s">
        <v>31</v>
      </c>
      <c r="I25" s="6" t="s">
        <v>32</v>
      </c>
      <c r="K25" s="19"/>
      <c r="L25" s="19"/>
      <c r="M25" s="20"/>
    </row>
    <row r="26" spans="1:16">
      <c r="A26" s="6">
        <v>1983</v>
      </c>
      <c r="C26" s="18">
        <f>'Wärtsilä_2016..'!I29</f>
        <v>0.498</v>
      </c>
      <c r="D26" s="6" t="s">
        <v>17</v>
      </c>
      <c r="E26" s="6" t="s">
        <v>19</v>
      </c>
      <c r="G26" s="18">
        <f>C26*Shi_2010!$E$5</f>
        <v>0.30633274799999999</v>
      </c>
      <c r="H26" s="6" t="s">
        <v>31</v>
      </c>
      <c r="I26" s="6" t="s">
        <v>32</v>
      </c>
      <c r="K26" s="19"/>
      <c r="L26" s="19"/>
      <c r="M26" s="20"/>
    </row>
    <row r="27" spans="1:16">
      <c r="A27" s="6">
        <v>1984</v>
      </c>
      <c r="C27" s="18">
        <f>'Wärtsilä_2016..'!I30</f>
        <v>0.5</v>
      </c>
      <c r="D27" s="6" t="s">
        <v>17</v>
      </c>
      <c r="E27" s="6" t="s">
        <v>19</v>
      </c>
      <c r="G27" s="18">
        <f>C27*Shi_2010!$E$5</f>
        <v>0.30756299999999998</v>
      </c>
      <c r="H27" s="6" t="s">
        <v>31</v>
      </c>
      <c r="I27" s="6" t="s">
        <v>32</v>
      </c>
      <c r="K27" s="19"/>
      <c r="L27" s="19"/>
      <c r="M27" s="20"/>
    </row>
    <row r="28" spans="1:16">
      <c r="A28" s="6">
        <v>1985</v>
      </c>
      <c r="C28" s="18">
        <f>'Wärtsilä_2016..'!I31</f>
        <v>0.502</v>
      </c>
      <c r="D28" s="6" t="s">
        <v>17</v>
      </c>
      <c r="E28" s="6" t="s">
        <v>19</v>
      </c>
      <c r="G28" s="18">
        <f>C28*Shi_2010!$E$5</f>
        <v>0.30879325199999996</v>
      </c>
      <c r="H28" s="6" t="s">
        <v>31</v>
      </c>
      <c r="I28" s="6" t="s">
        <v>32</v>
      </c>
      <c r="K28" s="19"/>
      <c r="L28" s="19"/>
      <c r="M28" s="20"/>
      <c r="O28" s="18"/>
      <c r="P28" s="18"/>
    </row>
    <row r="29" spans="1:16">
      <c r="A29" s="6">
        <v>1986</v>
      </c>
      <c r="C29" s="18">
        <f>'Wärtsilä_2016..'!I32</f>
        <v>0.504</v>
      </c>
      <c r="D29" s="6" t="s">
        <v>17</v>
      </c>
      <c r="E29" s="6" t="s">
        <v>19</v>
      </c>
      <c r="G29" s="18">
        <f>C29*Shi_2010!$E$5</f>
        <v>0.31002350399999995</v>
      </c>
      <c r="H29" s="6" t="s">
        <v>31</v>
      </c>
      <c r="I29" s="6" t="s">
        <v>32</v>
      </c>
      <c r="K29" s="19"/>
      <c r="L29" s="19"/>
      <c r="M29" s="20"/>
    </row>
    <row r="30" spans="1:16">
      <c r="A30" s="6">
        <v>1987</v>
      </c>
      <c r="C30" s="18">
        <f>'Wärtsilä_2016..'!I33</f>
        <v>0.50600000000000001</v>
      </c>
      <c r="D30" s="6" t="s">
        <v>17</v>
      </c>
      <c r="E30" s="6" t="s">
        <v>19</v>
      </c>
      <c r="G30" s="18">
        <f>C30*Shi_2010!$E$5</f>
        <v>0.31125375599999999</v>
      </c>
      <c r="H30" s="6" t="s">
        <v>31</v>
      </c>
      <c r="I30" s="6" t="s">
        <v>32</v>
      </c>
      <c r="K30" s="19"/>
      <c r="L30" s="19"/>
      <c r="M30" s="20"/>
    </row>
    <row r="31" spans="1:16">
      <c r="A31" s="6">
        <v>1988</v>
      </c>
      <c r="C31" s="18">
        <f>'Wärtsilä_2016..'!I34</f>
        <v>0.50700000000000001</v>
      </c>
      <c r="D31" s="6" t="s">
        <v>17</v>
      </c>
      <c r="E31" s="6" t="s">
        <v>19</v>
      </c>
      <c r="G31" s="18">
        <f>C31*Shi_2010!$E$5</f>
        <v>0.31186888199999996</v>
      </c>
      <c r="H31" s="6" t="s">
        <v>31</v>
      </c>
      <c r="I31" s="6" t="s">
        <v>32</v>
      </c>
      <c r="K31" s="19"/>
      <c r="L31" s="19"/>
      <c r="M31" s="20"/>
    </row>
    <row r="32" spans="1:16">
      <c r="A32" s="6">
        <v>1989</v>
      </c>
      <c r="C32" s="18">
        <f>'Wärtsilä_2016..'!I35</f>
        <v>0.50900000000000001</v>
      </c>
      <c r="D32" s="6" t="s">
        <v>17</v>
      </c>
      <c r="E32" s="6" t="s">
        <v>19</v>
      </c>
      <c r="G32" s="18">
        <f>C32*Shi_2010!$E$5</f>
        <v>0.313099134</v>
      </c>
      <c r="H32" s="6" t="s">
        <v>31</v>
      </c>
      <c r="I32" s="6" t="s">
        <v>32</v>
      </c>
      <c r="K32" s="19"/>
      <c r="L32" s="19"/>
      <c r="M32" s="20"/>
    </row>
    <row r="33" spans="1:13">
      <c r="A33" s="6">
        <v>1990</v>
      </c>
      <c r="C33" s="18">
        <f>'Wärtsilä_2016..'!I36</f>
        <v>0.51100000000000001</v>
      </c>
      <c r="D33" s="6" t="s">
        <v>17</v>
      </c>
      <c r="E33" s="6" t="s">
        <v>19</v>
      </c>
      <c r="G33" s="18">
        <f>C33*Shi_2010!$E$5</f>
        <v>0.31432938599999999</v>
      </c>
      <c r="H33" s="6" t="s">
        <v>31</v>
      </c>
      <c r="I33" s="6" t="s">
        <v>32</v>
      </c>
      <c r="K33" s="19"/>
      <c r="L33" s="19"/>
      <c r="M33" s="20"/>
    </row>
    <row r="34" spans="1:13">
      <c r="A34" s="6">
        <v>1991</v>
      </c>
      <c r="C34" s="18">
        <f>'Wärtsilä_2016..'!I37</f>
        <v>0.51300000000000001</v>
      </c>
      <c r="D34" s="6" t="s">
        <v>17</v>
      </c>
      <c r="E34" s="6" t="s">
        <v>19</v>
      </c>
      <c r="G34" s="18">
        <f>C34*Shi_2010!$E$5</f>
        <v>0.31555963799999998</v>
      </c>
      <c r="H34" s="6" t="s">
        <v>31</v>
      </c>
      <c r="I34" s="6" t="s">
        <v>32</v>
      </c>
      <c r="K34" s="19"/>
      <c r="L34" s="19"/>
      <c r="M34" s="20"/>
    </row>
    <row r="35" spans="1:13">
      <c r="A35" s="6">
        <v>1992</v>
      </c>
      <c r="C35" s="18">
        <f>'Wärtsilä_2016..'!I38</f>
        <v>0.51400000000000001</v>
      </c>
      <c r="D35" s="6" t="s">
        <v>17</v>
      </c>
      <c r="E35" s="6" t="s">
        <v>19</v>
      </c>
      <c r="G35" s="18">
        <f>C35*Shi_2010!$E$5</f>
        <v>0.316174764</v>
      </c>
      <c r="H35" s="6" t="s">
        <v>31</v>
      </c>
      <c r="I35" s="6" t="s">
        <v>32</v>
      </c>
      <c r="K35" s="19"/>
      <c r="L35" s="19"/>
      <c r="M35" s="20"/>
    </row>
    <row r="36" spans="1:13">
      <c r="A36" s="6">
        <v>1993</v>
      </c>
      <c r="C36" s="18">
        <f>'Wärtsilä_2016..'!I39</f>
        <v>0.51600000000000001</v>
      </c>
      <c r="D36" s="6" t="s">
        <v>17</v>
      </c>
      <c r="E36" s="6" t="s">
        <v>19</v>
      </c>
      <c r="G36" s="18">
        <f>C36*Shi_2010!$E$5</f>
        <v>0.31740501599999998</v>
      </c>
      <c r="H36" s="6" t="s">
        <v>31</v>
      </c>
      <c r="I36" s="6" t="s">
        <v>32</v>
      </c>
      <c r="K36" s="19"/>
      <c r="L36" s="19"/>
      <c r="M36" s="20"/>
    </row>
    <row r="37" spans="1:13">
      <c r="A37" s="6">
        <v>1994</v>
      </c>
      <c r="C37" s="18">
        <f>'Wärtsilä_2016..'!I40</f>
        <v>0.51700000000000002</v>
      </c>
      <c r="D37" s="6" t="s">
        <v>17</v>
      </c>
      <c r="E37" s="6" t="s">
        <v>19</v>
      </c>
      <c r="G37" s="18">
        <f>C37*Shi_2010!$E$5</f>
        <v>0.31802014200000001</v>
      </c>
      <c r="H37" s="6" t="s">
        <v>31</v>
      </c>
      <c r="I37" s="6" t="s">
        <v>32</v>
      </c>
      <c r="K37" s="19"/>
      <c r="L37" s="19"/>
      <c r="M37" s="20"/>
    </row>
    <row r="38" spans="1:13">
      <c r="A38" s="6">
        <v>1995</v>
      </c>
      <c r="C38" s="18">
        <f>'Wärtsilä_2016..'!I41</f>
        <v>0.51800000000000002</v>
      </c>
      <c r="D38" s="6" t="s">
        <v>17</v>
      </c>
      <c r="E38" s="6" t="s">
        <v>19</v>
      </c>
      <c r="G38" s="18">
        <f>C38*Shi_2010!$E$5</f>
        <v>0.31863526799999997</v>
      </c>
      <c r="H38" s="6" t="s">
        <v>31</v>
      </c>
      <c r="I38" s="6" t="s">
        <v>32</v>
      </c>
      <c r="K38" s="19"/>
      <c r="L38" s="19"/>
      <c r="M38" s="20"/>
    </row>
    <row r="39" spans="1:13">
      <c r="A39" s="6">
        <v>1996</v>
      </c>
      <c r="C39" s="18">
        <f>'Wärtsilä_2016..'!I42</f>
        <v>0.51900000000000002</v>
      </c>
      <c r="D39" s="6" t="s">
        <v>17</v>
      </c>
      <c r="E39" s="6" t="s">
        <v>19</v>
      </c>
      <c r="G39" s="18">
        <f>C39*Shi_2010!$E$5</f>
        <v>0.31925039399999999</v>
      </c>
      <c r="H39" s="6" t="s">
        <v>31</v>
      </c>
      <c r="I39" s="6" t="s">
        <v>32</v>
      </c>
      <c r="K39" s="19"/>
      <c r="L39" s="19"/>
      <c r="M39" s="20"/>
    </row>
    <row r="40" spans="1:13">
      <c r="A40" s="6">
        <v>1997</v>
      </c>
      <c r="C40" s="18">
        <f>'Wärtsilä_2016..'!I43</f>
        <v>0.51900000000000002</v>
      </c>
      <c r="D40" s="6" t="s">
        <v>17</v>
      </c>
      <c r="E40" s="6" t="s">
        <v>19</v>
      </c>
      <c r="G40" s="18">
        <f>C40*Shi_2010!$E$5</f>
        <v>0.31925039399999999</v>
      </c>
      <c r="H40" s="6" t="s">
        <v>31</v>
      </c>
      <c r="I40" s="6" t="s">
        <v>32</v>
      </c>
      <c r="K40" s="19"/>
      <c r="L40" s="19"/>
      <c r="M40" s="20"/>
    </row>
    <row r="41" spans="1:13">
      <c r="A41" s="6">
        <v>1998</v>
      </c>
      <c r="C41" s="18">
        <f>'Wärtsilä_2016..'!I44</f>
        <v>0.52</v>
      </c>
      <c r="D41" s="6" t="s">
        <v>17</v>
      </c>
      <c r="E41" s="6" t="s">
        <v>19</v>
      </c>
      <c r="G41" s="18">
        <f>C41*Shi_2010!$E$5</f>
        <v>0.31986551999999996</v>
      </c>
      <c r="H41" s="6" t="s">
        <v>31</v>
      </c>
      <c r="I41" s="6" t="s">
        <v>32</v>
      </c>
      <c r="K41" s="19"/>
      <c r="L41" s="19"/>
      <c r="M41" s="20"/>
    </row>
    <row r="42" spans="1:13">
      <c r="A42" s="6">
        <v>1999</v>
      </c>
      <c r="C42" s="18">
        <f>'Wärtsilä_2016..'!I45</f>
        <v>0.52</v>
      </c>
      <c r="D42" s="6" t="s">
        <v>17</v>
      </c>
      <c r="E42" s="6" t="s">
        <v>19</v>
      </c>
      <c r="G42" s="18">
        <f>C42*Shi_2010!$E$5</f>
        <v>0.31986551999999996</v>
      </c>
      <c r="H42" s="6" t="s">
        <v>31</v>
      </c>
      <c r="I42" s="6" t="s">
        <v>32</v>
      </c>
      <c r="K42" s="19"/>
      <c r="L42" s="19"/>
      <c r="M42" s="20"/>
    </row>
    <row r="43" spans="1:13">
      <c r="A43" s="6">
        <v>2000</v>
      </c>
      <c r="C43" s="18">
        <f>'Wärtsilä_2016..'!I46</f>
        <v>0.52100000000000002</v>
      </c>
      <c r="D43" s="6" t="s">
        <v>17</v>
      </c>
      <c r="E43" s="6" t="s">
        <v>19</v>
      </c>
      <c r="G43" s="18">
        <f>C43*Shi_2010!$E$5</f>
        <v>0.32048064599999998</v>
      </c>
      <c r="H43" s="6" t="s">
        <v>31</v>
      </c>
      <c r="I43" s="6" t="s">
        <v>32</v>
      </c>
      <c r="K43" s="19"/>
      <c r="L43" s="19"/>
      <c r="M43" s="20"/>
    </row>
    <row r="44" spans="1:13">
      <c r="A44" s="6">
        <v>2001</v>
      </c>
      <c r="C44" s="18">
        <f>'Wärtsilä_2016..'!I47</f>
        <v>0.52200000000000002</v>
      </c>
      <c r="D44" s="6" t="s">
        <v>17</v>
      </c>
      <c r="E44" s="6" t="s">
        <v>19</v>
      </c>
      <c r="G44" s="18">
        <f>C44*Shi_2010!$E$5</f>
        <v>0.321095772</v>
      </c>
      <c r="H44" s="6" t="s">
        <v>31</v>
      </c>
      <c r="I44" s="6" t="s">
        <v>32</v>
      </c>
      <c r="K44" s="19"/>
      <c r="L44" s="19"/>
      <c r="M44" s="20"/>
    </row>
    <row r="45" spans="1:13">
      <c r="A45" s="6">
        <v>2002</v>
      </c>
      <c r="C45" s="18">
        <f>'Wärtsilä_2016..'!I48</f>
        <v>0.52300000000000002</v>
      </c>
      <c r="D45" s="6" t="s">
        <v>17</v>
      </c>
      <c r="E45" s="6" t="s">
        <v>19</v>
      </c>
      <c r="G45" s="18">
        <f>C45*Shi_2010!$E$5</f>
        <v>0.32171089799999997</v>
      </c>
      <c r="H45" s="6" t="s">
        <v>31</v>
      </c>
      <c r="I45" s="6" t="s">
        <v>32</v>
      </c>
      <c r="K45" s="19"/>
      <c r="L45" s="19"/>
      <c r="M45" s="20"/>
    </row>
    <row r="46" spans="1:13">
      <c r="A46" s="6">
        <v>2003</v>
      </c>
      <c r="C46" s="18">
        <f>'Wärtsilä_2016..'!I49</f>
        <v>0.52400000000000002</v>
      </c>
      <c r="D46" s="6" t="s">
        <v>17</v>
      </c>
      <c r="E46" s="6" t="s">
        <v>19</v>
      </c>
      <c r="G46" s="18">
        <f>C46*Shi_2010!$E$5</f>
        <v>0.32232602399999999</v>
      </c>
      <c r="H46" s="6" t="s">
        <v>31</v>
      </c>
      <c r="I46" s="6" t="s">
        <v>32</v>
      </c>
      <c r="K46" s="19"/>
      <c r="L46" s="19"/>
      <c r="M46" s="20"/>
    </row>
    <row r="47" spans="1:13">
      <c r="A47" s="6">
        <v>2004</v>
      </c>
      <c r="C47" s="18">
        <f>'Wärtsilä_2016..'!I50</f>
        <v>0.52400000000000002</v>
      </c>
      <c r="D47" s="6" t="s">
        <v>17</v>
      </c>
      <c r="E47" s="6" t="s">
        <v>19</v>
      </c>
      <c r="G47" s="18">
        <f>C47*Shi_2010!$E$5</f>
        <v>0.32232602399999999</v>
      </c>
      <c r="H47" s="6" t="s">
        <v>31</v>
      </c>
      <c r="I47" s="6" t="s">
        <v>32</v>
      </c>
      <c r="K47" s="19"/>
      <c r="L47" s="19"/>
      <c r="M47" s="20"/>
    </row>
    <row r="48" spans="1:13">
      <c r="A48" s="6">
        <v>2005</v>
      </c>
      <c r="C48" s="18">
        <f>'Wärtsilä_2016..'!I51</f>
        <v>0.52500000000000002</v>
      </c>
      <c r="D48" s="6" t="s">
        <v>17</v>
      </c>
      <c r="E48" s="6" t="s">
        <v>19</v>
      </c>
      <c r="G48" s="18">
        <f>C48*Shi_2010!$E$5</f>
        <v>0.32294115000000001</v>
      </c>
      <c r="H48" s="6" t="s">
        <v>31</v>
      </c>
      <c r="I48" s="6" t="s">
        <v>32</v>
      </c>
      <c r="K48" s="19"/>
      <c r="L48" s="19"/>
      <c r="M48" s="20"/>
    </row>
    <row r="49" spans="1:24">
      <c r="A49" s="6">
        <v>2006</v>
      </c>
      <c r="C49" s="18">
        <f>'Wärtsilä_2016..'!I52</f>
        <v>0.52500000000000002</v>
      </c>
      <c r="D49" s="6" t="s">
        <v>17</v>
      </c>
      <c r="E49" s="6" t="s">
        <v>19</v>
      </c>
      <c r="G49" s="18">
        <f>C49*Shi_2010!$E$5</f>
        <v>0.32294115000000001</v>
      </c>
      <c r="H49" s="6" t="s">
        <v>31</v>
      </c>
      <c r="I49" s="6" t="s">
        <v>32</v>
      </c>
      <c r="K49" s="19"/>
      <c r="L49" s="19"/>
      <c r="M49" s="20"/>
    </row>
    <row r="50" spans="1:24">
      <c r="A50" s="6">
        <v>2007</v>
      </c>
      <c r="C50" s="18">
        <f>'Wärtsilä_2016..'!I53</f>
        <v>0.52500000000000002</v>
      </c>
      <c r="D50" s="6" t="s">
        <v>17</v>
      </c>
      <c r="E50" s="6" t="s">
        <v>19</v>
      </c>
      <c r="G50" s="18">
        <f>C50*Shi_2010!$E$5</f>
        <v>0.32294115000000001</v>
      </c>
      <c r="H50" s="6" t="s">
        <v>31</v>
      </c>
      <c r="I50" s="6" t="s">
        <v>32</v>
      </c>
      <c r="K50" s="18"/>
      <c r="L50" s="18"/>
    </row>
    <row r="51" spans="1:24">
      <c r="A51" s="6">
        <v>2008</v>
      </c>
      <c r="C51" s="18">
        <f>'Wärtsilä_2016..'!I54</f>
        <v>0.52500000000000002</v>
      </c>
      <c r="D51" s="6" t="s">
        <v>17</v>
      </c>
      <c r="E51" s="6" t="s">
        <v>19</v>
      </c>
      <c r="G51" s="18">
        <f>C51*Shi_2010!$E$5</f>
        <v>0.32294115000000001</v>
      </c>
      <c r="H51" s="6" t="s">
        <v>31</v>
      </c>
      <c r="I51" s="6" t="s">
        <v>32</v>
      </c>
      <c r="K51" s="19"/>
      <c r="L51" s="19"/>
      <c r="M51" s="20"/>
    </row>
    <row r="52" spans="1:24">
      <c r="A52" s="6">
        <v>2009</v>
      </c>
      <c r="C52" s="18">
        <f>'Wärtsilä_2016..'!I55</f>
        <v>0.52500000000000002</v>
      </c>
      <c r="D52" s="6" t="s">
        <v>17</v>
      </c>
      <c r="E52" s="6" t="s">
        <v>19</v>
      </c>
      <c r="G52" s="18">
        <f>C52*Shi_2010!$E$5</f>
        <v>0.32294115000000001</v>
      </c>
      <c r="H52" s="6" t="s">
        <v>31</v>
      </c>
      <c r="I52" s="6" t="s">
        <v>32</v>
      </c>
      <c r="K52" s="19"/>
      <c r="L52" s="19"/>
      <c r="M52" s="20"/>
    </row>
    <row r="53" spans="1:24">
      <c r="A53" s="6">
        <v>2010</v>
      </c>
      <c r="C53" s="18">
        <f>'Wärtsilä_2016..'!I56</f>
        <v>0.52600000000000002</v>
      </c>
      <c r="D53" s="6" t="s">
        <v>17</v>
      </c>
      <c r="E53" s="6" t="s">
        <v>19</v>
      </c>
      <c r="G53" s="18">
        <f>C53*Shi_2010!$E$5</f>
        <v>0.32355627599999998</v>
      </c>
      <c r="H53" s="6" t="s">
        <v>31</v>
      </c>
      <c r="I53" s="6" t="s">
        <v>32</v>
      </c>
      <c r="K53" s="19"/>
      <c r="L53" s="19"/>
      <c r="M53" s="20"/>
    </row>
    <row r="54" spans="1:24">
      <c r="A54" s="6">
        <v>2011</v>
      </c>
      <c r="C54" s="18">
        <f>'Wärtsilä_2016..'!I57</f>
        <v>0.52700000000000002</v>
      </c>
      <c r="D54" s="6" t="s">
        <v>17</v>
      </c>
      <c r="E54" s="6" t="s">
        <v>19</v>
      </c>
      <c r="G54" s="18">
        <f>C54*Shi_2010!$E$5</f>
        <v>0.324171402</v>
      </c>
      <c r="H54" s="6" t="s">
        <v>31</v>
      </c>
      <c r="I54" s="6" t="s">
        <v>32</v>
      </c>
      <c r="K54" s="19"/>
      <c r="L54" s="19"/>
      <c r="M54" s="20"/>
    </row>
    <row r="55" spans="1:24">
      <c r="A55" s="6">
        <v>2012</v>
      </c>
      <c r="C55" s="18">
        <f>'Wärtsilä_2016..'!I58</f>
        <v>0.52800000000000002</v>
      </c>
      <c r="D55" s="6" t="s">
        <v>17</v>
      </c>
      <c r="E55" s="6" t="s">
        <v>19</v>
      </c>
      <c r="G55" s="18">
        <f>C55*Shi_2010!$E$5</f>
        <v>0.32478652799999996</v>
      </c>
      <c r="H55" s="6" t="s">
        <v>31</v>
      </c>
      <c r="I55" s="6" t="s">
        <v>32</v>
      </c>
      <c r="K55" s="19"/>
      <c r="L55" s="19"/>
      <c r="M55" s="20"/>
    </row>
    <row r="56" spans="1:24">
      <c r="A56" s="6">
        <v>2013</v>
      </c>
      <c r="C56" s="18">
        <f>'Wärtsilä_2016..'!I59</f>
        <v>0.52900000000000003</v>
      </c>
      <c r="D56" s="6" t="s">
        <v>17</v>
      </c>
      <c r="E56" s="6" t="s">
        <v>19</v>
      </c>
      <c r="G56" s="18">
        <f>C56*Shi_2010!$E$5</f>
        <v>0.32540165399999998</v>
      </c>
      <c r="H56" s="6" t="s">
        <v>31</v>
      </c>
      <c r="I56" s="6" t="s">
        <v>32</v>
      </c>
      <c r="K56" s="19"/>
      <c r="L56" s="19"/>
      <c r="M56" s="20"/>
    </row>
    <row r="57" spans="1:24">
      <c r="A57" s="6">
        <v>2014</v>
      </c>
      <c r="C57" s="18">
        <f>'Wärtsilä_2016..'!I60</f>
        <v>0.52900000000000003</v>
      </c>
      <c r="D57" s="6" t="s">
        <v>17</v>
      </c>
      <c r="E57" s="6" t="s">
        <v>19</v>
      </c>
      <c r="G57" s="18">
        <f>C57*Shi_2010!$E$5</f>
        <v>0.32540165399999998</v>
      </c>
      <c r="H57" s="6" t="s">
        <v>31</v>
      </c>
      <c r="I57" s="6" t="s">
        <v>32</v>
      </c>
      <c r="K57" s="19"/>
      <c r="L57" s="19"/>
      <c r="M57" s="20"/>
    </row>
    <row r="58" spans="1:24">
      <c r="A58" s="6">
        <v>2015</v>
      </c>
      <c r="C58" s="19">
        <f>C$57</f>
        <v>0.52900000000000003</v>
      </c>
      <c r="E58" s="20" t="s">
        <v>16</v>
      </c>
      <c r="F58" s="20"/>
      <c r="G58" s="18">
        <f>C58*Shi_2010!$E$5</f>
        <v>0.32540165399999998</v>
      </c>
      <c r="H58" s="6" t="s">
        <v>31</v>
      </c>
      <c r="I58" s="6" t="s">
        <v>32</v>
      </c>
      <c r="K58" s="19"/>
      <c r="L58" s="19"/>
      <c r="M58" s="20"/>
    </row>
    <row r="59" spans="1:24">
      <c r="A59" s="6">
        <v>2016</v>
      </c>
      <c r="C59" s="19">
        <f t="shared" ref="C59:C63" si="0">C$57</f>
        <v>0.52900000000000003</v>
      </c>
      <c r="E59" s="20" t="s">
        <v>16</v>
      </c>
      <c r="F59" s="20"/>
      <c r="G59" s="18">
        <f>C59*Shi_2010!$E$5</f>
        <v>0.32540165399999998</v>
      </c>
      <c r="H59" s="6" t="s">
        <v>31</v>
      </c>
      <c r="I59" s="6" t="s">
        <v>32</v>
      </c>
      <c r="K59" s="19"/>
      <c r="L59" s="19"/>
      <c r="M59" s="20"/>
    </row>
    <row r="60" spans="1:24">
      <c r="A60" s="6">
        <v>2017</v>
      </c>
      <c r="C60" s="19">
        <f t="shared" si="0"/>
        <v>0.52900000000000003</v>
      </c>
      <c r="E60" s="20" t="s">
        <v>16</v>
      </c>
      <c r="F60" s="20"/>
      <c r="G60" s="18">
        <f>C60*Shi_2010!$E$5</f>
        <v>0.32540165399999998</v>
      </c>
      <c r="H60" s="6" t="s">
        <v>31</v>
      </c>
      <c r="I60" s="6" t="s">
        <v>32</v>
      </c>
      <c r="K60" s="19"/>
      <c r="L60" s="19"/>
      <c r="M60" s="20"/>
    </row>
    <row r="61" spans="1:24">
      <c r="A61" s="6">
        <v>2018</v>
      </c>
      <c r="C61" s="19">
        <f t="shared" si="0"/>
        <v>0.52900000000000003</v>
      </c>
      <c r="D61" s="18"/>
      <c r="E61" s="20" t="s">
        <v>16</v>
      </c>
      <c r="F61" s="20"/>
      <c r="G61" s="18">
        <f>C61*Shi_2010!$E$5</f>
        <v>0.32540165399999998</v>
      </c>
      <c r="H61" s="6" t="s">
        <v>31</v>
      </c>
      <c r="I61" s="6" t="s">
        <v>32</v>
      </c>
      <c r="K61" s="19"/>
      <c r="L61" s="19"/>
      <c r="M61" s="20"/>
      <c r="O61" s="18"/>
      <c r="P61" s="18"/>
      <c r="S61" s="18"/>
      <c r="T61" s="18"/>
      <c r="W61" s="18"/>
      <c r="X61" s="18"/>
    </row>
    <row r="62" spans="1:24">
      <c r="A62" s="6">
        <v>2019</v>
      </c>
      <c r="C62" s="19">
        <f t="shared" si="0"/>
        <v>0.52900000000000003</v>
      </c>
      <c r="E62" s="20" t="s">
        <v>16</v>
      </c>
      <c r="F62" s="20"/>
      <c r="G62" s="18">
        <f>C62*Shi_2010!$E$5</f>
        <v>0.32540165399999998</v>
      </c>
      <c r="H62" s="6" t="s">
        <v>31</v>
      </c>
      <c r="I62" s="6" t="s">
        <v>32</v>
      </c>
      <c r="K62" s="19"/>
      <c r="L62" s="19"/>
      <c r="M62" s="20"/>
    </row>
    <row r="63" spans="1:24">
      <c r="A63" s="6">
        <v>2020</v>
      </c>
      <c r="C63" s="19">
        <f t="shared" si="0"/>
        <v>0.52900000000000003</v>
      </c>
      <c r="E63" s="20" t="s">
        <v>16</v>
      </c>
      <c r="F63" s="20"/>
      <c r="G63" s="18">
        <f>C63*Shi_2010!$E$5</f>
        <v>0.32540165399999998</v>
      </c>
      <c r="H63" s="6" t="s">
        <v>31</v>
      </c>
      <c r="I63" s="6" t="s">
        <v>32</v>
      </c>
      <c r="K63" s="19"/>
      <c r="L63" s="19"/>
      <c r="M63" s="2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K60"/>
  <sheetViews>
    <sheetView tabSelected="1" zoomScale="80" zoomScaleNormal="80" workbookViewId="0">
      <selection activeCell="A2" sqref="A2"/>
    </sheetView>
  </sheetViews>
  <sheetFormatPr defaultRowHeight="14.4"/>
  <cols>
    <col min="2" max="2" width="13.6640625" customWidth="1"/>
    <col min="3" max="3" width="31.6640625" bestFit="1" customWidth="1"/>
    <col min="4" max="4" width="13.6640625" customWidth="1"/>
    <col min="7" max="7" width="10.5546875" customWidth="1"/>
    <col min="8" max="8" width="31.6640625" bestFit="1" customWidth="1"/>
    <col min="9" max="9" width="12.44140625" bestFit="1" customWidth="1"/>
  </cols>
  <sheetData>
    <row r="1" spans="1:11">
      <c r="A1" t="s">
        <v>18</v>
      </c>
    </row>
    <row r="2" spans="1:11">
      <c r="A2" s="22" t="s">
        <v>11</v>
      </c>
    </row>
    <row r="5" spans="1:11">
      <c r="A5" s="23" t="s">
        <v>7</v>
      </c>
      <c r="B5" s="23" t="s">
        <v>0</v>
      </c>
      <c r="C5" s="23" t="s">
        <v>1</v>
      </c>
      <c r="D5" s="23" t="s">
        <v>8</v>
      </c>
      <c r="F5" s="23" t="s">
        <v>7</v>
      </c>
      <c r="G5" s="23" t="s">
        <v>0</v>
      </c>
      <c r="H5" s="23" t="s">
        <v>1</v>
      </c>
      <c r="I5" s="23" t="s">
        <v>8</v>
      </c>
    </row>
    <row r="6" spans="1:11">
      <c r="A6" s="4">
        <v>1960</v>
      </c>
      <c r="B6" s="4" t="s">
        <v>12</v>
      </c>
      <c r="C6" s="4" t="s">
        <v>13</v>
      </c>
      <c r="D6" s="5">
        <v>0.39</v>
      </c>
      <c r="F6" s="4">
        <v>1960</v>
      </c>
      <c r="G6" s="4" t="s">
        <v>12</v>
      </c>
      <c r="H6" s="4" t="s">
        <v>14</v>
      </c>
      <c r="I6" s="5">
        <v>0.441</v>
      </c>
      <c r="K6" s="24"/>
    </row>
    <row r="7" spans="1:11">
      <c r="A7" s="4">
        <v>1961</v>
      </c>
      <c r="B7" s="4" t="s">
        <v>12</v>
      </c>
      <c r="C7" s="4" t="s">
        <v>13</v>
      </c>
      <c r="D7" s="5">
        <v>0.39300000000000002</v>
      </c>
      <c r="F7" s="4">
        <v>1961</v>
      </c>
      <c r="G7" s="4" t="s">
        <v>12</v>
      </c>
      <c r="H7" s="4" t="s">
        <v>14</v>
      </c>
      <c r="I7" s="5">
        <v>0.44400000000000001</v>
      </c>
      <c r="K7" s="24"/>
    </row>
    <row r="8" spans="1:11">
      <c r="A8" s="4">
        <v>1962</v>
      </c>
      <c r="B8" s="4" t="s">
        <v>12</v>
      </c>
      <c r="C8" s="4" t="s">
        <v>13</v>
      </c>
      <c r="D8" s="5">
        <v>0.39700000000000002</v>
      </c>
      <c r="F8" s="4">
        <v>1962</v>
      </c>
      <c r="G8" s="4" t="s">
        <v>12</v>
      </c>
      <c r="H8" s="4" t="s">
        <v>14</v>
      </c>
      <c r="I8" s="5">
        <v>0.44700000000000001</v>
      </c>
      <c r="K8" s="24"/>
    </row>
    <row r="9" spans="1:11">
      <c r="A9" s="4">
        <v>1963</v>
      </c>
      <c r="B9" s="4" t="s">
        <v>12</v>
      </c>
      <c r="C9" s="4" t="s">
        <v>13</v>
      </c>
      <c r="D9" s="5">
        <v>0.4</v>
      </c>
      <c r="F9" s="4">
        <v>1963</v>
      </c>
      <c r="G9" s="4" t="s">
        <v>12</v>
      </c>
      <c r="H9" s="4" t="s">
        <v>14</v>
      </c>
      <c r="I9" s="5">
        <v>0.45</v>
      </c>
      <c r="K9" s="24"/>
    </row>
    <row r="10" spans="1:11">
      <c r="A10" s="4">
        <v>1964</v>
      </c>
      <c r="B10" s="4" t="s">
        <v>12</v>
      </c>
      <c r="C10" s="4" t="s">
        <v>13</v>
      </c>
      <c r="D10" s="5">
        <v>0.40300000000000002</v>
      </c>
      <c r="F10" s="4">
        <v>1964</v>
      </c>
      <c r="G10" s="4" t="s">
        <v>12</v>
      </c>
      <c r="H10" s="4" t="s">
        <v>14</v>
      </c>
      <c r="I10" s="5">
        <v>0.45300000000000001</v>
      </c>
      <c r="K10" s="24"/>
    </row>
    <row r="11" spans="1:11">
      <c r="A11" s="4">
        <v>1965</v>
      </c>
      <c r="B11" s="4" t="s">
        <v>12</v>
      </c>
      <c r="C11" s="4" t="s">
        <v>13</v>
      </c>
      <c r="D11" s="5">
        <v>0.40600000000000003</v>
      </c>
      <c r="F11" s="4">
        <v>1965</v>
      </c>
      <c r="G11" s="4" t="s">
        <v>12</v>
      </c>
      <c r="H11" s="4" t="s">
        <v>14</v>
      </c>
      <c r="I11" s="5">
        <v>0.45600000000000002</v>
      </c>
      <c r="K11" s="24"/>
    </row>
    <row r="12" spans="1:11">
      <c r="A12" s="4">
        <v>1966</v>
      </c>
      <c r="B12" s="4" t="s">
        <v>12</v>
      </c>
      <c r="C12" s="4" t="s">
        <v>13</v>
      </c>
      <c r="D12" s="5">
        <v>0.40799999999999997</v>
      </c>
      <c r="F12" s="4">
        <v>1966</v>
      </c>
      <c r="G12" s="4" t="s">
        <v>12</v>
      </c>
      <c r="H12" s="4" t="s">
        <v>14</v>
      </c>
      <c r="I12" s="5">
        <v>0.45900000000000002</v>
      </c>
      <c r="K12" s="24"/>
    </row>
    <row r="13" spans="1:11">
      <c r="A13" s="4">
        <v>1967</v>
      </c>
      <c r="B13" s="4" t="s">
        <v>12</v>
      </c>
      <c r="C13" s="4" t="s">
        <v>13</v>
      </c>
      <c r="D13" s="5">
        <v>0.40899999999999997</v>
      </c>
      <c r="F13" s="4">
        <v>1967</v>
      </c>
      <c r="G13" s="4" t="s">
        <v>12</v>
      </c>
      <c r="H13" s="4" t="s">
        <v>14</v>
      </c>
      <c r="I13" s="5">
        <v>0.46100000000000002</v>
      </c>
      <c r="K13" s="24"/>
    </row>
    <row r="14" spans="1:11">
      <c r="A14" s="4">
        <v>1968</v>
      </c>
      <c r="B14" s="4" t="s">
        <v>12</v>
      </c>
      <c r="C14" s="4" t="s">
        <v>13</v>
      </c>
      <c r="D14" s="5">
        <v>0.41099999999999998</v>
      </c>
      <c r="F14" s="4">
        <v>1968</v>
      </c>
      <c r="G14" s="4" t="s">
        <v>12</v>
      </c>
      <c r="H14" s="4" t="s">
        <v>14</v>
      </c>
      <c r="I14" s="5">
        <v>0.46400000000000002</v>
      </c>
      <c r="K14" s="24"/>
    </row>
    <row r="15" spans="1:11">
      <c r="A15" s="4">
        <v>1969</v>
      </c>
      <c r="B15" s="4" t="s">
        <v>12</v>
      </c>
      <c r="C15" s="4" t="s">
        <v>13</v>
      </c>
      <c r="D15" s="5">
        <v>0.41199999999999998</v>
      </c>
      <c r="F15" s="4">
        <v>1969</v>
      </c>
      <c r="G15" s="4" t="s">
        <v>12</v>
      </c>
      <c r="H15" s="4" t="s">
        <v>14</v>
      </c>
      <c r="I15" s="5">
        <v>0.46700000000000003</v>
      </c>
      <c r="K15" s="24"/>
    </row>
    <row r="16" spans="1:11">
      <c r="A16" s="4">
        <v>1970</v>
      </c>
      <c r="B16" s="4" t="s">
        <v>12</v>
      </c>
      <c r="C16" s="4" t="s">
        <v>13</v>
      </c>
      <c r="D16" s="5">
        <v>0.41399999999999998</v>
      </c>
      <c r="F16" s="4">
        <v>1970</v>
      </c>
      <c r="G16" s="4" t="s">
        <v>12</v>
      </c>
      <c r="H16" s="4" t="s">
        <v>14</v>
      </c>
      <c r="I16" s="5">
        <v>0.47</v>
      </c>
      <c r="K16" s="24"/>
    </row>
    <row r="17" spans="1:11">
      <c r="A17" s="4">
        <v>1971</v>
      </c>
      <c r="B17" s="4" t="s">
        <v>12</v>
      </c>
      <c r="C17" s="4" t="s">
        <v>13</v>
      </c>
      <c r="D17" s="5">
        <v>0.41599999999999998</v>
      </c>
      <c r="F17" s="4">
        <v>1971</v>
      </c>
      <c r="G17" s="4" t="s">
        <v>12</v>
      </c>
      <c r="H17" s="4" t="s">
        <v>14</v>
      </c>
      <c r="I17" s="5">
        <v>0.47099999999999997</v>
      </c>
      <c r="K17" s="24"/>
    </row>
    <row r="18" spans="1:11">
      <c r="A18" s="4">
        <v>1972</v>
      </c>
      <c r="B18" s="4" t="s">
        <v>12</v>
      </c>
      <c r="C18" s="4" t="s">
        <v>13</v>
      </c>
      <c r="D18" s="5">
        <v>0.41799999999999998</v>
      </c>
      <c r="F18" s="4">
        <v>1972</v>
      </c>
      <c r="G18" s="4" t="s">
        <v>12</v>
      </c>
      <c r="H18" s="4" t="s">
        <v>14</v>
      </c>
      <c r="I18" s="5">
        <v>0.47299999999999998</v>
      </c>
      <c r="K18" s="24"/>
    </row>
    <row r="19" spans="1:11">
      <c r="A19" s="4">
        <v>1973</v>
      </c>
      <c r="B19" s="4" t="s">
        <v>12</v>
      </c>
      <c r="C19" s="4" t="s">
        <v>13</v>
      </c>
      <c r="D19" s="5">
        <v>0.42099999999999999</v>
      </c>
      <c r="F19" s="4">
        <v>1973</v>
      </c>
      <c r="G19" s="4" t="s">
        <v>12</v>
      </c>
      <c r="H19" s="4" t="s">
        <v>14</v>
      </c>
      <c r="I19" s="5">
        <v>0.47499999999999998</v>
      </c>
      <c r="K19" s="24"/>
    </row>
    <row r="20" spans="1:11">
      <c r="A20" s="4">
        <v>1974</v>
      </c>
      <c r="B20" s="4" t="s">
        <v>12</v>
      </c>
      <c r="C20" s="4" t="s">
        <v>13</v>
      </c>
      <c r="D20" s="5">
        <v>0.42299999999999999</v>
      </c>
      <c r="F20" s="4">
        <v>1974</v>
      </c>
      <c r="G20" s="4" t="s">
        <v>12</v>
      </c>
      <c r="H20" s="4" t="s">
        <v>14</v>
      </c>
      <c r="I20" s="5">
        <v>0.47699999999999998</v>
      </c>
      <c r="K20" s="24"/>
    </row>
    <row r="21" spans="1:11">
      <c r="A21" s="4">
        <v>1975</v>
      </c>
      <c r="B21" s="4" t="s">
        <v>12</v>
      </c>
      <c r="C21" s="4" t="s">
        <v>13</v>
      </c>
      <c r="D21" s="5">
        <v>0.42499999999999999</v>
      </c>
      <c r="F21" s="4">
        <v>1975</v>
      </c>
      <c r="G21" s="4" t="s">
        <v>12</v>
      </c>
      <c r="H21" s="4" t="s">
        <v>14</v>
      </c>
      <c r="I21" s="5">
        <v>0.47899999999999998</v>
      </c>
      <c r="K21" s="24"/>
    </row>
    <row r="22" spans="1:11">
      <c r="A22" s="4">
        <v>1976</v>
      </c>
      <c r="B22" s="4" t="s">
        <v>12</v>
      </c>
      <c r="C22" s="4" t="s">
        <v>13</v>
      </c>
      <c r="D22" s="5">
        <v>0.42599999999999999</v>
      </c>
      <c r="F22" s="4">
        <v>1976</v>
      </c>
      <c r="G22" s="4" t="s">
        <v>12</v>
      </c>
      <c r="H22" s="4" t="s">
        <v>14</v>
      </c>
      <c r="I22" s="5">
        <v>0.48199999999999998</v>
      </c>
      <c r="K22" s="24"/>
    </row>
    <row r="23" spans="1:11">
      <c r="A23" s="4">
        <v>1977</v>
      </c>
      <c r="B23" s="4" t="s">
        <v>12</v>
      </c>
      <c r="C23" s="4" t="s">
        <v>13</v>
      </c>
      <c r="D23" s="5">
        <v>0.42699999999999999</v>
      </c>
      <c r="F23" s="4">
        <v>1977</v>
      </c>
      <c r="G23" s="4" t="s">
        <v>12</v>
      </c>
      <c r="H23" s="4" t="s">
        <v>14</v>
      </c>
      <c r="I23" s="5">
        <v>0.48399999999999999</v>
      </c>
      <c r="K23" s="24"/>
    </row>
    <row r="24" spans="1:11">
      <c r="A24" s="4">
        <v>1978</v>
      </c>
      <c r="B24" s="4" t="s">
        <v>12</v>
      </c>
      <c r="C24" s="4" t="s">
        <v>13</v>
      </c>
      <c r="D24" s="5">
        <v>0.42799999999999999</v>
      </c>
      <c r="F24" s="4">
        <v>1978</v>
      </c>
      <c r="G24" s="4" t="s">
        <v>12</v>
      </c>
      <c r="H24" s="4" t="s">
        <v>14</v>
      </c>
      <c r="I24" s="5">
        <v>0.48699999999999999</v>
      </c>
      <c r="K24" s="24"/>
    </row>
    <row r="25" spans="1:11">
      <c r="A25" s="4">
        <v>1979</v>
      </c>
      <c r="B25" s="4" t="s">
        <v>12</v>
      </c>
      <c r="C25" s="4" t="s">
        <v>13</v>
      </c>
      <c r="D25" s="5">
        <v>0.43</v>
      </c>
      <c r="F25" s="4">
        <v>1979</v>
      </c>
      <c r="G25" s="4" t="s">
        <v>12</v>
      </c>
      <c r="H25" s="4" t="s">
        <v>14</v>
      </c>
      <c r="I25" s="5">
        <v>0.49</v>
      </c>
      <c r="K25" s="24"/>
    </row>
    <row r="26" spans="1:11">
      <c r="A26" s="4">
        <v>1980</v>
      </c>
      <c r="B26" s="4" t="s">
        <v>12</v>
      </c>
      <c r="C26" s="4" t="s">
        <v>13</v>
      </c>
      <c r="D26" s="5">
        <v>0.43099999999999999</v>
      </c>
      <c r="F26" s="4">
        <v>1980</v>
      </c>
      <c r="G26" s="4" t="s">
        <v>12</v>
      </c>
      <c r="H26" s="4" t="s">
        <v>14</v>
      </c>
      <c r="I26" s="5">
        <v>0.49199999999999999</v>
      </c>
      <c r="K26" s="24"/>
    </row>
    <row r="27" spans="1:11">
      <c r="A27" s="4">
        <v>1981</v>
      </c>
      <c r="B27" s="4" t="s">
        <v>12</v>
      </c>
      <c r="C27" s="4" t="s">
        <v>13</v>
      </c>
      <c r="D27" s="5">
        <v>0.433</v>
      </c>
      <c r="F27" s="4">
        <v>1981</v>
      </c>
      <c r="G27" s="4" t="s">
        <v>12</v>
      </c>
      <c r="H27" s="4" t="s">
        <v>14</v>
      </c>
      <c r="I27" s="5">
        <v>0.49399999999999999</v>
      </c>
      <c r="K27" s="24"/>
    </row>
    <row r="28" spans="1:11">
      <c r="A28" s="4">
        <v>1982</v>
      </c>
      <c r="B28" s="4" t="s">
        <v>12</v>
      </c>
      <c r="C28" s="4" t="s">
        <v>13</v>
      </c>
      <c r="D28" s="5">
        <v>0.435</v>
      </c>
      <c r="F28" s="4">
        <v>1982</v>
      </c>
      <c r="G28" s="4" t="s">
        <v>12</v>
      </c>
      <c r="H28" s="4" t="s">
        <v>14</v>
      </c>
      <c r="I28" s="5">
        <v>0.496</v>
      </c>
      <c r="K28" s="24"/>
    </row>
    <row r="29" spans="1:11">
      <c r="A29" s="4">
        <v>1983</v>
      </c>
      <c r="B29" s="4" t="s">
        <v>12</v>
      </c>
      <c r="C29" s="4" t="s">
        <v>13</v>
      </c>
      <c r="D29" s="5">
        <v>0.436</v>
      </c>
      <c r="F29" s="4">
        <v>1983</v>
      </c>
      <c r="G29" s="4" t="s">
        <v>12</v>
      </c>
      <c r="H29" s="4" t="s">
        <v>14</v>
      </c>
      <c r="I29" s="5">
        <v>0.498</v>
      </c>
      <c r="K29" s="24"/>
    </row>
    <row r="30" spans="1:11">
      <c r="A30" s="4">
        <v>1984</v>
      </c>
      <c r="B30" s="4" t="s">
        <v>12</v>
      </c>
      <c r="C30" s="4" t="s">
        <v>13</v>
      </c>
      <c r="D30" s="5">
        <v>0.438</v>
      </c>
      <c r="F30" s="4">
        <v>1984</v>
      </c>
      <c r="G30" s="4" t="s">
        <v>12</v>
      </c>
      <c r="H30" s="4" t="s">
        <v>14</v>
      </c>
      <c r="I30" s="5">
        <v>0.5</v>
      </c>
      <c r="K30" s="24"/>
    </row>
    <row r="31" spans="1:11">
      <c r="A31" s="4">
        <v>1985</v>
      </c>
      <c r="B31" s="4" t="s">
        <v>12</v>
      </c>
      <c r="C31" s="4" t="s">
        <v>13</v>
      </c>
      <c r="D31" s="5">
        <v>0.44</v>
      </c>
      <c r="F31" s="4">
        <v>1985</v>
      </c>
      <c r="G31" s="4" t="s">
        <v>12</v>
      </c>
      <c r="H31" s="4" t="s">
        <v>14</v>
      </c>
      <c r="I31" s="5">
        <v>0.502</v>
      </c>
      <c r="K31" s="24"/>
    </row>
    <row r="32" spans="1:11">
      <c r="A32" s="4">
        <v>1986</v>
      </c>
      <c r="B32" s="4" t="s">
        <v>12</v>
      </c>
      <c r="C32" s="4" t="s">
        <v>13</v>
      </c>
      <c r="D32" s="5">
        <v>0.442</v>
      </c>
      <c r="F32" s="4">
        <v>1986</v>
      </c>
      <c r="G32" s="4" t="s">
        <v>12</v>
      </c>
      <c r="H32" s="4" t="s">
        <v>14</v>
      </c>
      <c r="I32" s="5">
        <v>0.504</v>
      </c>
      <c r="K32" s="24"/>
    </row>
    <row r="33" spans="1:11">
      <c r="A33" s="4">
        <v>1987</v>
      </c>
      <c r="B33" s="4" t="s">
        <v>12</v>
      </c>
      <c r="C33" s="4" t="s">
        <v>13</v>
      </c>
      <c r="D33" s="5">
        <v>0.44400000000000001</v>
      </c>
      <c r="F33" s="4">
        <v>1987</v>
      </c>
      <c r="G33" s="4" t="s">
        <v>12</v>
      </c>
      <c r="H33" s="4" t="s">
        <v>14</v>
      </c>
      <c r="I33" s="5">
        <v>0.50600000000000001</v>
      </c>
      <c r="K33" s="24"/>
    </row>
    <row r="34" spans="1:11">
      <c r="A34" s="4">
        <v>1988</v>
      </c>
      <c r="B34" s="4" t="s">
        <v>12</v>
      </c>
      <c r="C34" s="4" t="s">
        <v>13</v>
      </c>
      <c r="D34" s="5">
        <v>0.44700000000000001</v>
      </c>
      <c r="F34" s="4">
        <v>1988</v>
      </c>
      <c r="G34" s="4" t="s">
        <v>12</v>
      </c>
      <c r="H34" s="4" t="s">
        <v>14</v>
      </c>
      <c r="I34" s="5">
        <v>0.50700000000000001</v>
      </c>
      <c r="K34" s="24"/>
    </row>
    <row r="35" spans="1:11">
      <c r="A35" s="4">
        <v>1989</v>
      </c>
      <c r="B35" s="4" t="s">
        <v>12</v>
      </c>
      <c r="C35" s="4" t="s">
        <v>13</v>
      </c>
      <c r="D35" s="5">
        <v>0.44900000000000001</v>
      </c>
      <c r="F35" s="4">
        <v>1989</v>
      </c>
      <c r="G35" s="4" t="s">
        <v>12</v>
      </c>
      <c r="H35" s="4" t="s">
        <v>14</v>
      </c>
      <c r="I35" s="5">
        <v>0.50900000000000001</v>
      </c>
      <c r="K35" s="24"/>
    </row>
    <row r="36" spans="1:11">
      <c r="A36" s="4">
        <v>1990</v>
      </c>
      <c r="B36" s="4" t="s">
        <v>12</v>
      </c>
      <c r="C36" s="4" t="s">
        <v>13</v>
      </c>
      <c r="D36" s="5">
        <v>0.45</v>
      </c>
      <c r="F36" s="4">
        <v>1990</v>
      </c>
      <c r="G36" s="4" t="s">
        <v>12</v>
      </c>
      <c r="H36" s="4" t="s">
        <v>14</v>
      </c>
      <c r="I36" s="5">
        <v>0.51100000000000001</v>
      </c>
      <c r="K36" s="24"/>
    </row>
    <row r="37" spans="1:11">
      <c r="A37" s="4">
        <v>1991</v>
      </c>
      <c r="B37" s="4" t="s">
        <v>12</v>
      </c>
      <c r="C37" s="4" t="s">
        <v>13</v>
      </c>
      <c r="D37" s="5">
        <v>0.45100000000000001</v>
      </c>
      <c r="F37" s="4">
        <v>1991</v>
      </c>
      <c r="G37" s="4" t="s">
        <v>12</v>
      </c>
      <c r="H37" s="4" t="s">
        <v>14</v>
      </c>
      <c r="I37" s="5">
        <v>0.51300000000000001</v>
      </c>
      <c r="K37" s="24"/>
    </row>
    <row r="38" spans="1:11">
      <c r="A38" s="4">
        <v>1992</v>
      </c>
      <c r="B38" s="4" t="s">
        <v>12</v>
      </c>
      <c r="C38" s="4" t="s">
        <v>13</v>
      </c>
      <c r="D38" s="5">
        <v>0.45200000000000001</v>
      </c>
      <c r="F38" s="4">
        <v>1992</v>
      </c>
      <c r="G38" s="4" t="s">
        <v>12</v>
      </c>
      <c r="H38" s="4" t="s">
        <v>14</v>
      </c>
      <c r="I38" s="5">
        <v>0.51400000000000001</v>
      </c>
      <c r="K38" s="24"/>
    </row>
    <row r="39" spans="1:11">
      <c r="A39" s="4">
        <v>1993</v>
      </c>
      <c r="B39" s="4" t="s">
        <v>12</v>
      </c>
      <c r="C39" s="4" t="s">
        <v>13</v>
      </c>
      <c r="D39" s="5">
        <v>0.45300000000000001</v>
      </c>
      <c r="F39" s="4">
        <v>1993</v>
      </c>
      <c r="G39" s="4" t="s">
        <v>12</v>
      </c>
      <c r="H39" s="4" t="s">
        <v>14</v>
      </c>
      <c r="I39" s="5">
        <v>0.51600000000000001</v>
      </c>
      <c r="K39" s="24"/>
    </row>
    <row r="40" spans="1:11">
      <c r="A40" s="4">
        <v>1994</v>
      </c>
      <c r="B40" s="4" t="s">
        <v>12</v>
      </c>
      <c r="C40" s="4" t="s">
        <v>13</v>
      </c>
      <c r="D40" s="5">
        <v>0.45300000000000001</v>
      </c>
      <c r="F40" s="4">
        <v>1994</v>
      </c>
      <c r="G40" s="4" t="s">
        <v>12</v>
      </c>
      <c r="H40" s="4" t="s">
        <v>14</v>
      </c>
      <c r="I40" s="5">
        <v>0.51700000000000002</v>
      </c>
      <c r="K40" s="24"/>
    </row>
    <row r="41" spans="1:11">
      <c r="A41" s="4">
        <v>1995</v>
      </c>
      <c r="B41" s="4" t="s">
        <v>12</v>
      </c>
      <c r="C41" s="4" t="s">
        <v>13</v>
      </c>
      <c r="D41" s="5">
        <v>0.45400000000000001</v>
      </c>
      <c r="F41" s="4">
        <v>1995</v>
      </c>
      <c r="G41" s="4" t="s">
        <v>12</v>
      </c>
      <c r="H41" s="4" t="s">
        <v>14</v>
      </c>
      <c r="I41" s="5">
        <v>0.51800000000000002</v>
      </c>
      <c r="K41" s="24"/>
    </row>
    <row r="42" spans="1:11">
      <c r="A42" s="4">
        <v>1996</v>
      </c>
      <c r="B42" s="4" t="s">
        <v>12</v>
      </c>
      <c r="C42" s="4" t="s">
        <v>13</v>
      </c>
      <c r="D42" s="5">
        <v>0.45500000000000002</v>
      </c>
      <c r="F42" s="4">
        <v>1996</v>
      </c>
      <c r="G42" s="4" t="s">
        <v>12</v>
      </c>
      <c r="H42" s="4" t="s">
        <v>14</v>
      </c>
      <c r="I42" s="5">
        <v>0.51900000000000002</v>
      </c>
      <c r="K42" s="24"/>
    </row>
    <row r="43" spans="1:11">
      <c r="A43" s="4">
        <v>1997</v>
      </c>
      <c r="B43" s="4" t="s">
        <v>12</v>
      </c>
      <c r="C43" s="4" t="s">
        <v>13</v>
      </c>
      <c r="D43" s="5">
        <v>0.45600000000000002</v>
      </c>
      <c r="F43" s="4">
        <v>1997</v>
      </c>
      <c r="G43" s="4" t="s">
        <v>12</v>
      </c>
      <c r="H43" s="4" t="s">
        <v>14</v>
      </c>
      <c r="I43" s="5">
        <v>0.51900000000000002</v>
      </c>
      <c r="K43" s="24"/>
    </row>
    <row r="44" spans="1:11">
      <c r="A44" s="4">
        <v>1998</v>
      </c>
      <c r="B44" s="4" t="s">
        <v>12</v>
      </c>
      <c r="C44" s="4" t="s">
        <v>13</v>
      </c>
      <c r="D44" s="5">
        <v>0.45600000000000002</v>
      </c>
      <c r="F44" s="4">
        <v>1998</v>
      </c>
      <c r="G44" s="4" t="s">
        <v>12</v>
      </c>
      <c r="H44" s="4" t="s">
        <v>14</v>
      </c>
      <c r="I44" s="5">
        <v>0.52</v>
      </c>
      <c r="K44" s="24"/>
    </row>
    <row r="45" spans="1:11">
      <c r="A45" s="4">
        <v>1999</v>
      </c>
      <c r="B45" s="4" t="s">
        <v>12</v>
      </c>
      <c r="C45" s="4" t="s">
        <v>13</v>
      </c>
      <c r="D45" s="5">
        <v>0.45700000000000002</v>
      </c>
      <c r="F45" s="4">
        <v>1999</v>
      </c>
      <c r="G45" s="4" t="s">
        <v>12</v>
      </c>
      <c r="H45" s="4" t="s">
        <v>14</v>
      </c>
      <c r="I45" s="5">
        <v>0.52</v>
      </c>
      <c r="K45" s="24"/>
    </row>
    <row r="46" spans="1:11">
      <c r="A46" s="4">
        <v>2000</v>
      </c>
      <c r="B46" s="4" t="s">
        <v>12</v>
      </c>
      <c r="C46" s="4" t="s">
        <v>13</v>
      </c>
      <c r="D46" s="5">
        <v>0.45800000000000002</v>
      </c>
      <c r="F46" s="4">
        <v>2000</v>
      </c>
      <c r="G46" s="4" t="s">
        <v>12</v>
      </c>
      <c r="H46" s="4" t="s">
        <v>14</v>
      </c>
      <c r="I46" s="5">
        <v>0.52100000000000002</v>
      </c>
      <c r="K46" s="24"/>
    </row>
    <row r="47" spans="1:11">
      <c r="A47" s="4">
        <v>2001</v>
      </c>
      <c r="B47" s="4" t="s">
        <v>12</v>
      </c>
      <c r="C47" s="4" t="s">
        <v>13</v>
      </c>
      <c r="D47" s="5">
        <v>0.45800000000000002</v>
      </c>
      <c r="F47" s="4">
        <v>2001</v>
      </c>
      <c r="G47" s="4" t="s">
        <v>12</v>
      </c>
      <c r="H47" s="4" t="s">
        <v>14</v>
      </c>
      <c r="I47" s="5">
        <v>0.52200000000000002</v>
      </c>
      <c r="K47" s="24"/>
    </row>
    <row r="48" spans="1:11">
      <c r="A48" s="4">
        <v>2002</v>
      </c>
      <c r="B48" s="4" t="s">
        <v>12</v>
      </c>
      <c r="C48" s="4" t="s">
        <v>13</v>
      </c>
      <c r="D48" s="5">
        <v>0.45800000000000002</v>
      </c>
      <c r="F48" s="4">
        <v>2002</v>
      </c>
      <c r="G48" s="4" t="s">
        <v>12</v>
      </c>
      <c r="H48" s="4" t="s">
        <v>14</v>
      </c>
      <c r="I48" s="5">
        <v>0.52300000000000002</v>
      </c>
      <c r="K48" s="24"/>
    </row>
    <row r="49" spans="1:11">
      <c r="A49" s="4">
        <v>2003</v>
      </c>
      <c r="B49" s="4" t="s">
        <v>12</v>
      </c>
      <c r="C49" s="4" t="s">
        <v>13</v>
      </c>
      <c r="D49" s="5">
        <v>0.45800000000000002</v>
      </c>
      <c r="F49" s="4">
        <v>2003</v>
      </c>
      <c r="G49" s="4" t="s">
        <v>12</v>
      </c>
      <c r="H49" s="4" t="s">
        <v>14</v>
      </c>
      <c r="I49" s="5">
        <v>0.52400000000000002</v>
      </c>
      <c r="K49" s="24"/>
    </row>
    <row r="50" spans="1:11">
      <c r="A50" s="4">
        <v>2004</v>
      </c>
      <c r="B50" s="4" t="s">
        <v>12</v>
      </c>
      <c r="C50" s="4" t="s">
        <v>13</v>
      </c>
      <c r="D50" s="5">
        <v>0.45800000000000002</v>
      </c>
      <c r="F50" s="4">
        <v>2004</v>
      </c>
      <c r="G50" s="4" t="s">
        <v>12</v>
      </c>
      <c r="H50" s="4" t="s">
        <v>14</v>
      </c>
      <c r="I50" s="5">
        <v>0.52400000000000002</v>
      </c>
      <c r="K50" s="24"/>
    </row>
    <row r="51" spans="1:11">
      <c r="A51" s="4">
        <v>2005</v>
      </c>
      <c r="B51" s="4" t="s">
        <v>12</v>
      </c>
      <c r="C51" s="4" t="s">
        <v>13</v>
      </c>
      <c r="D51" s="5">
        <v>0.45800000000000002</v>
      </c>
      <c r="F51" s="4">
        <v>2005</v>
      </c>
      <c r="G51" s="4" t="s">
        <v>12</v>
      </c>
      <c r="H51" s="4" t="s">
        <v>14</v>
      </c>
      <c r="I51" s="5">
        <v>0.52500000000000002</v>
      </c>
      <c r="K51" s="24"/>
    </row>
    <row r="52" spans="1:11">
      <c r="A52" s="4">
        <v>2006</v>
      </c>
      <c r="B52" s="4" t="s">
        <v>12</v>
      </c>
      <c r="C52" s="4" t="s">
        <v>13</v>
      </c>
      <c r="D52" s="5">
        <v>0.45800000000000002</v>
      </c>
      <c r="F52" s="4">
        <v>2006</v>
      </c>
      <c r="G52" s="4" t="s">
        <v>12</v>
      </c>
      <c r="H52" s="4" t="s">
        <v>14</v>
      </c>
      <c r="I52" s="5">
        <v>0.52500000000000002</v>
      </c>
      <c r="K52" s="24"/>
    </row>
    <row r="53" spans="1:11">
      <c r="A53" s="4">
        <v>2007</v>
      </c>
      <c r="B53" s="4" t="s">
        <v>12</v>
      </c>
      <c r="C53" s="4" t="s">
        <v>13</v>
      </c>
      <c r="D53" s="5">
        <v>0.45800000000000002</v>
      </c>
      <c r="F53" s="4">
        <v>2007</v>
      </c>
      <c r="G53" s="4" t="s">
        <v>12</v>
      </c>
      <c r="H53" s="4" t="s">
        <v>14</v>
      </c>
      <c r="I53" s="5">
        <v>0.52500000000000002</v>
      </c>
      <c r="K53" s="24"/>
    </row>
    <row r="54" spans="1:11">
      <c r="A54" s="4">
        <v>2008</v>
      </c>
      <c r="B54" s="4" t="s">
        <v>12</v>
      </c>
      <c r="C54" s="4" t="s">
        <v>13</v>
      </c>
      <c r="D54" s="5">
        <v>0.45800000000000002</v>
      </c>
      <c r="F54" s="4">
        <v>2008</v>
      </c>
      <c r="G54" s="4" t="s">
        <v>12</v>
      </c>
      <c r="H54" s="4" t="s">
        <v>14</v>
      </c>
      <c r="I54" s="5">
        <v>0.52500000000000002</v>
      </c>
      <c r="K54" s="24"/>
    </row>
    <row r="55" spans="1:11">
      <c r="A55" s="4">
        <v>2009</v>
      </c>
      <c r="B55" s="4" t="s">
        <v>12</v>
      </c>
      <c r="C55" s="4" t="s">
        <v>13</v>
      </c>
      <c r="D55" s="5">
        <v>0.45800000000000002</v>
      </c>
      <c r="F55" s="4">
        <v>2009</v>
      </c>
      <c r="G55" s="4" t="s">
        <v>12</v>
      </c>
      <c r="H55" s="4" t="s">
        <v>14</v>
      </c>
      <c r="I55" s="5">
        <v>0.52500000000000002</v>
      </c>
      <c r="K55" s="24"/>
    </row>
    <row r="56" spans="1:11">
      <c r="A56" s="4">
        <v>2010</v>
      </c>
      <c r="B56" s="4" t="s">
        <v>12</v>
      </c>
      <c r="C56" s="4" t="s">
        <v>13</v>
      </c>
      <c r="D56" s="5">
        <v>0.45900000000000002</v>
      </c>
      <c r="F56" s="4">
        <v>2010</v>
      </c>
      <c r="G56" s="4" t="s">
        <v>12</v>
      </c>
      <c r="H56" s="4" t="s">
        <v>14</v>
      </c>
      <c r="I56" s="5">
        <v>0.52600000000000002</v>
      </c>
      <c r="K56" s="24"/>
    </row>
    <row r="57" spans="1:11">
      <c r="A57" s="4">
        <v>2011</v>
      </c>
      <c r="B57" s="4" t="s">
        <v>12</v>
      </c>
      <c r="C57" s="4" t="s">
        <v>13</v>
      </c>
      <c r="D57" s="5">
        <v>0.45900000000000002</v>
      </c>
      <c r="F57" s="4">
        <v>2011</v>
      </c>
      <c r="G57" s="4" t="s">
        <v>12</v>
      </c>
      <c r="H57" s="4" t="s">
        <v>14</v>
      </c>
      <c r="I57" s="5">
        <v>0.52700000000000002</v>
      </c>
      <c r="K57" s="24"/>
    </row>
    <row r="58" spans="1:11">
      <c r="A58" s="4">
        <v>2012</v>
      </c>
      <c r="B58" s="4" t="s">
        <v>12</v>
      </c>
      <c r="C58" s="4" t="s">
        <v>13</v>
      </c>
      <c r="D58" s="5">
        <v>0.45900000000000002</v>
      </c>
      <c r="F58" s="4">
        <v>2012</v>
      </c>
      <c r="G58" s="4" t="s">
        <v>12</v>
      </c>
      <c r="H58" s="4" t="s">
        <v>14</v>
      </c>
      <c r="I58" s="5">
        <v>0.52800000000000002</v>
      </c>
      <c r="K58" s="24"/>
    </row>
    <row r="59" spans="1:11">
      <c r="A59" s="4">
        <v>2013</v>
      </c>
      <c r="B59" s="4" t="s">
        <v>12</v>
      </c>
      <c r="C59" s="4" t="s">
        <v>13</v>
      </c>
      <c r="D59" s="5">
        <v>0.45900000000000002</v>
      </c>
      <c r="F59" s="4">
        <v>2013</v>
      </c>
      <c r="G59" s="4" t="s">
        <v>12</v>
      </c>
      <c r="H59" s="4" t="s">
        <v>14</v>
      </c>
      <c r="I59" s="5">
        <v>0.52900000000000003</v>
      </c>
      <c r="K59" s="24"/>
    </row>
    <row r="60" spans="1:11">
      <c r="A60" s="4">
        <v>2014</v>
      </c>
      <c r="B60" s="4" t="s">
        <v>12</v>
      </c>
      <c r="C60" s="4" t="s">
        <v>13</v>
      </c>
      <c r="D60" s="5">
        <v>0.45900000000000002</v>
      </c>
      <c r="F60" s="4">
        <v>2014</v>
      </c>
      <c r="G60" s="4" t="s">
        <v>12</v>
      </c>
      <c r="H60" s="4" t="s">
        <v>14</v>
      </c>
      <c r="I60" s="5">
        <v>0.52900000000000003</v>
      </c>
      <c r="K60" s="24"/>
    </row>
  </sheetData>
  <hyperlinks>
    <hyperlink ref="A2" r:id="rId1" xr:uid="{00000000-0004-0000-0400-000000000000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E5"/>
  <sheetViews>
    <sheetView zoomScale="80" zoomScaleNormal="80" workbookViewId="0"/>
  </sheetViews>
  <sheetFormatPr defaultRowHeight="14.4"/>
  <cols>
    <col min="1" max="1" width="11.44140625" customWidth="1"/>
    <col min="2" max="2" width="11.33203125" customWidth="1"/>
    <col min="3" max="3" width="27.6640625" bestFit="1" customWidth="1"/>
    <col min="4" max="4" width="24.44140625" bestFit="1" customWidth="1"/>
    <col min="5" max="5" width="24.109375" customWidth="1"/>
  </cols>
  <sheetData>
    <row r="1" spans="1:5">
      <c r="A1" t="s">
        <v>26</v>
      </c>
    </row>
    <row r="2" spans="1:5">
      <c r="A2" s="22" t="s">
        <v>27</v>
      </c>
    </row>
    <row r="4" spans="1:5">
      <c r="A4" s="23" t="s">
        <v>7</v>
      </c>
      <c r="B4" s="23" t="s">
        <v>0</v>
      </c>
      <c r="C4" s="23" t="s">
        <v>28</v>
      </c>
      <c r="D4" s="23" t="s">
        <v>29</v>
      </c>
      <c r="E4" s="23" t="s">
        <v>30</v>
      </c>
    </row>
    <row r="5" spans="1:5">
      <c r="A5" s="4">
        <v>2006</v>
      </c>
      <c r="B5" s="4" t="s">
        <v>20</v>
      </c>
      <c r="C5" s="5">
        <v>0.94199999999999995</v>
      </c>
      <c r="D5" s="5">
        <v>0.65300000000000002</v>
      </c>
      <c r="E5" s="5">
        <f>C5*D5</f>
        <v>0.61512599999999995</v>
      </c>
    </row>
  </sheetData>
  <hyperlinks>
    <hyperlink ref="A2" r:id="rId1" xr:uid="{00000000-0004-0000-05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REFS</vt:lpstr>
      <vt:lpstr>FIN_ETA</vt:lpstr>
      <vt:lpstr>PB COMMENTS</vt:lpstr>
      <vt:lpstr>Calcs</vt:lpstr>
      <vt:lpstr>Wärtsilä_2016..</vt:lpstr>
      <vt:lpstr>Shi_2010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2022-07-11T11:11:04Z</dcterms:modified>
</cp:coreProperties>
</file>