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F1EF8AB-100C-42F9-9642-6ECECA8964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FS" sheetId="6" r:id="rId1"/>
    <sheet name="FIN_ETA" sheetId="2" r:id="rId2"/>
    <sheet name="PB COMMENTS" sheetId="7" r:id="rId3"/>
    <sheet name="Calcs" sheetId="5" r:id="rId4"/>
    <sheet name="Ayres_2005" sheetId="8" r:id="rId5"/>
  </sheets>
  <externalReferences>
    <externalReference r:id="rId6"/>
    <externalReference r:id="rId7"/>
  </externalReferences>
  <definedNames>
    <definedName name="COP_max">'[1]Domestic refrigeration'!$B$12</definedName>
    <definedName name="deltaE_food" localSheetId="3">#REF!</definedName>
    <definedName name="deltaE_food" localSheetId="2">#REF!</definedName>
    <definedName name="deltaE_food">#REF!</definedName>
    <definedName name="Ep_tot_cap_2000" localSheetId="3">#REF!</definedName>
    <definedName name="Ep_tot_cap_2000" localSheetId="2">#REF!</definedName>
    <definedName name="Ep_tot_cap_2000">#REF!</definedName>
    <definedName name="eta_charcoal">[2]Afrane_2012!$B$6</definedName>
    <definedName name="N_ml" localSheetId="3">#REF!</definedName>
    <definedName name="N_ml" localSheetId="2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3">#REF!</definedName>
    <definedName name="S_food" localSheetId="2">#REF!</definedName>
    <definedName name="S_food">#REF!</definedName>
    <definedName name="S_food_2000" localSheetId="3">#REF!</definedName>
    <definedName name="S_food_2000" localSheetId="2">#REF!</definedName>
    <definedName name="S_food_2000">#REF!</definedName>
    <definedName name="S_food_S_food_2000" localSheetId="3">#REF!</definedName>
    <definedName name="S_food_S_food_2000" localSheetId="2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3">#REF!</definedName>
    <definedName name="w" localSheetId="2">#REF!</definedName>
    <definedName name="w">#REF!</definedName>
    <definedName name="Year_Food" localSheetId="3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4" i="8" l="1"/>
  <c r="B55" i="8"/>
  <c r="C3" i="5" s="1"/>
  <c r="B56" i="8"/>
  <c r="C4" i="5" s="1"/>
  <c r="B57" i="8"/>
  <c r="C5" i="5" s="1"/>
  <c r="B58" i="8"/>
  <c r="C6" i="5" s="1"/>
  <c r="B59" i="8"/>
  <c r="C7" i="5" s="1"/>
  <c r="B60" i="8"/>
  <c r="C8" i="5" s="1"/>
  <c r="B61" i="8"/>
  <c r="C9" i="5" s="1"/>
  <c r="B62" i="8"/>
  <c r="C10" i="5" s="1"/>
  <c r="B63" i="8"/>
  <c r="C11" i="5" s="1"/>
  <c r="B64" i="8"/>
  <c r="C12" i="5" s="1"/>
  <c r="B65" i="8"/>
  <c r="C13" i="5" s="1"/>
  <c r="B66" i="8"/>
  <c r="C14" i="5" s="1"/>
  <c r="B67" i="8"/>
  <c r="C15" i="5" s="1"/>
  <c r="B68" i="8"/>
  <c r="C16" i="5" s="1"/>
  <c r="B69" i="8"/>
  <c r="C17" i="5" s="1"/>
  <c r="B70" i="8"/>
  <c r="C18" i="5" s="1"/>
  <c r="B71" i="8"/>
  <c r="C19" i="5" s="1"/>
  <c r="B72" i="8"/>
  <c r="C20" i="5" s="1"/>
  <c r="B73" i="8"/>
  <c r="C21" i="5" s="1"/>
  <c r="B74" i="8"/>
  <c r="C22" i="5" s="1"/>
  <c r="B75" i="8"/>
  <c r="C23" i="5" s="1"/>
  <c r="B76" i="8"/>
  <c r="C24" i="5" s="1"/>
  <c r="B77" i="8"/>
  <c r="C25" i="5" s="1"/>
  <c r="B78" i="8"/>
  <c r="C26" i="5" s="1"/>
  <c r="B79" i="8"/>
  <c r="C27" i="5" s="1"/>
  <c r="B80" i="8"/>
  <c r="C28" i="5" s="1"/>
  <c r="B81" i="8"/>
  <c r="C29" i="5" s="1"/>
  <c r="B82" i="8"/>
  <c r="C30" i="5" s="1"/>
  <c r="B83" i="8"/>
  <c r="C31" i="5" s="1"/>
  <c r="B84" i="8"/>
  <c r="C32" i="5" s="1"/>
  <c r="B85" i="8"/>
  <c r="C33" i="5" s="1"/>
  <c r="B86" i="8"/>
  <c r="C34" i="5" s="1"/>
  <c r="B87" i="8"/>
  <c r="C35" i="5" s="1"/>
  <c r="B88" i="8"/>
  <c r="C36" i="5" s="1"/>
  <c r="B89" i="8"/>
  <c r="C37" i="5" s="1"/>
  <c r="B90" i="8"/>
  <c r="C38" i="5" s="1"/>
  <c r="B91" i="8"/>
  <c r="C39" i="5" s="1"/>
  <c r="B92" i="8"/>
  <c r="C40" i="5" s="1"/>
  <c r="B93" i="8"/>
  <c r="C41" i="5" s="1"/>
  <c r="B94" i="8"/>
  <c r="C42" i="5" s="1"/>
  <c r="B95" i="8"/>
  <c r="C43" i="5" s="1"/>
  <c r="B53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C49" i="5" l="1"/>
  <c r="C57" i="5"/>
  <c r="C50" i="5"/>
  <c r="C58" i="5"/>
  <c r="C53" i="5"/>
  <c r="C51" i="5"/>
  <c r="C59" i="5"/>
  <c r="C45" i="5"/>
  <c r="C46" i="5"/>
  <c r="C62" i="5"/>
  <c r="C52" i="5"/>
  <c r="C60" i="5"/>
  <c r="C61" i="5"/>
  <c r="C54" i="5"/>
  <c r="C47" i="5"/>
  <c r="C55" i="5"/>
  <c r="C63" i="5"/>
  <c r="C48" i="5"/>
  <c r="C56" i="5"/>
  <c r="C44" i="5"/>
  <c r="H3" i="7" s="1" a="1"/>
  <c r="H3" i="7" l="1"/>
  <c r="O3" i="7"/>
  <c r="W3" i="7"/>
  <c r="V3" i="7"/>
  <c r="BA3" i="7"/>
  <c r="BK3" i="7"/>
  <c r="AJ3" i="7"/>
  <c r="AA3" i="7"/>
  <c r="J3" i="7"/>
  <c r="I3" i="7"/>
  <c r="AK3" i="7"/>
  <c r="BH3" i="7"/>
  <c r="BJ3" i="7"/>
  <c r="L3" i="7"/>
  <c r="BN3" i="7"/>
  <c r="BE3" i="7"/>
  <c r="BD3" i="7"/>
  <c r="BF3" i="7"/>
  <c r="AT3" i="7"/>
  <c r="T3" i="7"/>
  <c r="BI3" i="7"/>
  <c r="BG3" i="7"/>
  <c r="AX3" i="7"/>
  <c r="AO3" i="7"/>
  <c r="AN3" i="7"/>
  <c r="BC3" i="7"/>
  <c r="AR3" i="7"/>
  <c r="AD3" i="7"/>
  <c r="BO3" i="7"/>
  <c r="AW3" i="7"/>
  <c r="AV3" i="7"/>
  <c r="AC3" i="7"/>
  <c r="R3" i="7"/>
  <c r="AS3" i="7"/>
  <c r="AY3" i="7"/>
  <c r="AP3" i="7"/>
  <c r="AG3" i="7"/>
  <c r="AF3" i="7"/>
  <c r="AM3" i="7"/>
  <c r="K3" i="7"/>
  <c r="AU3" i="7"/>
  <c r="BP3" i="7"/>
  <c r="AQ3" i="7"/>
  <c r="AH3" i="7"/>
  <c r="Y3" i="7"/>
  <c r="X3" i="7"/>
  <c r="BB3" i="7"/>
  <c r="AL3" i="7"/>
  <c r="U3" i="7"/>
  <c r="AZ3" i="7"/>
  <c r="AI3" i="7"/>
  <c r="Z3" i="7"/>
  <c r="Q3" i="7"/>
  <c r="P3" i="7"/>
  <c r="N3" i="7"/>
  <c r="M3" i="7"/>
  <c r="AE3" i="7"/>
  <c r="AB3" i="7"/>
  <c r="S3" i="7"/>
  <c r="BM3" i="7"/>
  <c r="BL3" i="7"/>
  <c r="H2" i="2" a="1"/>
  <c r="H2" i="2" l="1"/>
  <c r="AU2" i="2"/>
  <c r="AC2" i="2"/>
  <c r="AB2" i="2"/>
  <c r="S2" i="2"/>
  <c r="J2" i="2"/>
  <c r="BM2" i="2"/>
  <c r="BK2" i="2"/>
  <c r="AN2" i="2"/>
  <c r="AT2" i="2"/>
  <c r="M2" i="2"/>
  <c r="L2" i="2"/>
  <c r="BF2" i="2"/>
  <c r="W2" i="2"/>
  <c r="AW2" i="2"/>
  <c r="AL2" i="2"/>
  <c r="X2" i="2"/>
  <c r="N2" i="2"/>
  <c r="O2" i="2"/>
  <c r="AX2" i="2"/>
  <c r="AO2" i="2"/>
  <c r="BG2" i="2"/>
  <c r="P2" i="2"/>
  <c r="BI2" i="2"/>
  <c r="BH2" i="2"/>
  <c r="BJ2" i="2"/>
  <c r="AP2" i="2"/>
  <c r="V2" i="2"/>
  <c r="AG2" i="2"/>
  <c r="AA2" i="2"/>
  <c r="BP2" i="2"/>
  <c r="BB2" i="2"/>
  <c r="BA2" i="2"/>
  <c r="AZ2" i="2"/>
  <c r="AD2" i="2"/>
  <c r="AH2" i="2"/>
  <c r="AY2" i="2"/>
  <c r="Y2" i="2"/>
  <c r="BL2" i="2"/>
  <c r="AS2" i="2"/>
  <c r="AR2" i="2"/>
  <c r="BO2" i="2"/>
  <c r="Z2" i="2"/>
  <c r="AI2" i="2"/>
  <c r="Q2" i="2"/>
  <c r="BD2" i="2"/>
  <c r="AK2" i="2"/>
  <c r="AJ2" i="2"/>
  <c r="AQ2" i="2"/>
  <c r="R2" i="2"/>
  <c r="K2" i="2"/>
  <c r="I2" i="2"/>
  <c r="AV2" i="2"/>
  <c r="AE2" i="2"/>
  <c r="U2" i="2"/>
  <c r="T2" i="2"/>
  <c r="BN2" i="2"/>
  <c r="BC2" i="2"/>
  <c r="BE2" i="2"/>
  <c r="AM2" i="2"/>
  <c r="AF2" i="2"/>
</calcChain>
</file>

<file path=xl/sharedStrings.xml><?xml version="1.0" encoding="utf-8"?>
<sst xmlns="http://schemas.openxmlformats.org/spreadsheetml/2006/main" count="124" uniqueCount="49">
  <si>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</si>
  <si>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</si>
  <si>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</si>
  <si>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</si>
  <si>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</si>
  <si>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</si>
  <si>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</si>
  <si>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</si>
  <si>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</si>
  <si>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</si>
  <si>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Date: 08/09/2021</t>
  </si>
  <si>
    <t>WLD</t>
  </si>
  <si>
    <t>E</t>
  </si>
  <si>
    <t>Final</t>
  </si>
  <si>
    <t>PCM</t>
  </si>
  <si>
    <t>Electro-chemical processors</t>
  </si>
  <si>
    <t>HTH.960.C</t>
  </si>
  <si>
    <t>eta.fu</t>
  </si>
  <si>
    <t>is this a placeholder value?</t>
  </si>
  <si>
    <t>PB comments</t>
  </si>
  <si>
    <t>ZM Comments</t>
  </si>
  <si>
    <t>Now based on Ayres et al (2005)</t>
  </si>
  <si>
    <t>Ayres et al (2005) - On The Efficiency of Electricity Usage Since 1900</t>
  </si>
  <si>
    <t>Electrochemical</t>
  </si>
  <si>
    <t>Table A-17: Summary of electrical enduse and efficiency by function: USA 1902-2000: Part 2 of 5 allocated categories part 2</t>
  </si>
  <si>
    <t>Elec. % of electric enduse O=N/A %</t>
  </si>
  <si>
    <t>Secondary efficiency P %</t>
  </si>
  <si>
    <t>Secondary work performed Q=N*P bkwh</t>
  </si>
  <si>
    <t>Total enduse; electrochem. N Table 11G bkwh</t>
  </si>
  <si>
    <t>% total secondary work R=Q/C %</t>
  </si>
  <si>
    <t>Reversed Data</t>
  </si>
  <si>
    <t>https://doi.org/10.1016/j.energy.2004.07.012</t>
  </si>
  <si>
    <t>@article{Ayres2005,</t>
  </si>
  <si>
    <t xml:space="preserve">  doi = {10.1016/j.energy.2004.07.012},</t>
  </si>
  <si>
    <t xml:space="preserve">  url = {https://doi.org/10.1016/j.energy.2004.07.012},</t>
  </si>
  <si>
    <t xml:space="preserve">  year = {2005},</t>
  </si>
  <si>
    <t xml:space="preserve">  month = jun,</t>
  </si>
  <si>
    <t xml:space="preserve">  publisher = {Elsevier {BV}},</t>
  </si>
  <si>
    <t xml:space="preserve">  volume = {30},</t>
  </si>
  <si>
    <t xml:space="preserve">  number = {7},</t>
  </si>
  <si>
    <t xml:space="preserve">  pages = {1092--1145},</t>
  </si>
  <si>
    <t xml:space="preserve">  author = {Robert U. Ayres and Leslie W. Ayres and Vladimir Pokrovsky},</t>
  </si>
  <si>
    <t xml:space="preserve">  title = {On the efficiency of {US} electricity usage since 1900},</t>
  </si>
  <si>
    <t xml:space="preserve">  journal = {Energy}</t>
  </si>
  <si>
    <t>}</t>
  </si>
  <si>
    <t>USA</t>
  </si>
  <si>
    <t>Ayres et al (2005)</t>
  </si>
  <si>
    <t>Linear extrapolation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</si>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</sst>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5" fillId="2" borderId="0" xfId="2" applyFont="1" applyFill="1" applyAlignment="1">
      <alignment horizontal="left"/>
    </xf>
    <xf numFmtId="0" fontId="4" fillId="2" borderId="0" xfId="2" applyFill="1" applyAlignment="1">
      <alignment horizontal="center"/>
    </xf>
    <xf numFmtId="0" fontId="5" fillId="0" borderId="1" xfId="2" applyFont="1" applyBorder="1" applyAlignment="1">
      <alignment horizontal="center"/>
    </xf>
    <xf numFmtId="10" fontId="4" fillId="0" borderId="0" xfId="2" applyNumberFormat="1" applyAlignment="1">
      <alignment horizontal="center"/>
    </xf>
    <xf numFmtId="10" fontId="6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8" fillId="0" borderId="0" xfId="3"/>
    <xf numFmtId="0" fontId="0" fillId="3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'PB COMMENTS'!$H$3:$BP$3</c:f>
              <c:numCache>
                <c:formatCode>0.00%</c:formatCode>
                <c:ptCount val="61"/>
                <c:pt idx="0">
                  <c:v>0.3</c:v>
                </c:pt>
                <c:pt idx="1">
                  <c:v>0.30230000000000001</c:v>
                </c:pt>
                <c:pt idx="2">
                  <c:v>0.30470000000000003</c:v>
                </c:pt>
                <c:pt idx="3">
                  <c:v>0.307</c:v>
                </c:pt>
                <c:pt idx="4">
                  <c:v>0.30940000000000001</c:v>
                </c:pt>
                <c:pt idx="5">
                  <c:v>0.31180000000000002</c:v>
                </c:pt>
                <c:pt idx="6">
                  <c:v>0.31419999999999998</c:v>
                </c:pt>
                <c:pt idx="7">
                  <c:v>0.31659999999999999</c:v>
                </c:pt>
                <c:pt idx="8">
                  <c:v>0.31909999999999999</c:v>
                </c:pt>
                <c:pt idx="9">
                  <c:v>0.32150000000000001</c:v>
                </c:pt>
                <c:pt idx="10">
                  <c:v>0.32400000000000001</c:v>
                </c:pt>
                <c:pt idx="11">
                  <c:v>0.32650000000000001</c:v>
                </c:pt>
                <c:pt idx="12">
                  <c:v>0.3291</c:v>
                </c:pt>
                <c:pt idx="13">
                  <c:v>0.33160000000000001</c:v>
                </c:pt>
                <c:pt idx="14">
                  <c:v>0.3342</c:v>
                </c:pt>
                <c:pt idx="15">
                  <c:v>0.33679999999999999</c:v>
                </c:pt>
                <c:pt idx="16">
                  <c:v>0.33939999999999998</c:v>
                </c:pt>
                <c:pt idx="17">
                  <c:v>0.34200000000000003</c:v>
                </c:pt>
                <c:pt idx="18">
                  <c:v>0.34460000000000002</c:v>
                </c:pt>
                <c:pt idx="19">
                  <c:v>0.3473</c:v>
                </c:pt>
                <c:pt idx="20">
                  <c:v>0.35</c:v>
                </c:pt>
                <c:pt idx="21">
                  <c:v>0.3523</c:v>
                </c:pt>
                <c:pt idx="22">
                  <c:v>0.35470000000000002</c:v>
                </c:pt>
                <c:pt idx="23">
                  <c:v>0.35709999999999997</c:v>
                </c:pt>
                <c:pt idx="24">
                  <c:v>0.35949999999999999</c:v>
                </c:pt>
                <c:pt idx="25">
                  <c:v>0.3619</c:v>
                </c:pt>
                <c:pt idx="26">
                  <c:v>0.36430000000000001</c:v>
                </c:pt>
                <c:pt idx="27">
                  <c:v>0.36670000000000003</c:v>
                </c:pt>
                <c:pt idx="28">
                  <c:v>0.36919999999999997</c:v>
                </c:pt>
                <c:pt idx="29">
                  <c:v>0.37169999999999997</c:v>
                </c:pt>
                <c:pt idx="30">
                  <c:v>0.37419999999999998</c:v>
                </c:pt>
                <c:pt idx="31">
                  <c:v>0.37669999999999998</c:v>
                </c:pt>
                <c:pt idx="32">
                  <c:v>0.37919999999999998</c:v>
                </c:pt>
                <c:pt idx="33">
                  <c:v>0.38169999999999998</c:v>
                </c:pt>
                <c:pt idx="34">
                  <c:v>0.38429999999999997</c:v>
                </c:pt>
                <c:pt idx="35">
                  <c:v>0.38690000000000002</c:v>
                </c:pt>
                <c:pt idx="36">
                  <c:v>0.38950000000000001</c:v>
                </c:pt>
                <c:pt idx="37">
                  <c:v>0.3921</c:v>
                </c:pt>
                <c:pt idx="38">
                  <c:v>0.3947</c:v>
                </c:pt>
                <c:pt idx="39">
                  <c:v>0.39729999999999999</c:v>
                </c:pt>
                <c:pt idx="40">
                  <c:v>0.4</c:v>
                </c:pt>
                <c:pt idx="41">
                  <c:v>0.40198365853658569</c:v>
                </c:pt>
                <c:pt idx="42">
                  <c:v>0.4044868292682926</c:v>
                </c:pt>
                <c:pt idx="43">
                  <c:v>0.40699000000000041</c:v>
                </c:pt>
                <c:pt idx="44">
                  <c:v>0.40949317073170732</c:v>
                </c:pt>
                <c:pt idx="45">
                  <c:v>0.41199634146341513</c:v>
                </c:pt>
                <c:pt idx="46">
                  <c:v>0.41449951219512204</c:v>
                </c:pt>
                <c:pt idx="47">
                  <c:v>0.41700268292682985</c:v>
                </c:pt>
                <c:pt idx="48">
                  <c:v>0.41950585365853676</c:v>
                </c:pt>
                <c:pt idx="49">
                  <c:v>0.42200902439024368</c:v>
                </c:pt>
                <c:pt idx="50">
                  <c:v>0.42451219512195149</c:v>
                </c:pt>
                <c:pt idx="51">
                  <c:v>0.4270153658536584</c:v>
                </c:pt>
                <c:pt idx="52">
                  <c:v>0.42951853658536621</c:v>
                </c:pt>
                <c:pt idx="53">
                  <c:v>0.43202170731707312</c:v>
                </c:pt>
                <c:pt idx="54">
                  <c:v>0.43452487804878093</c:v>
                </c:pt>
                <c:pt idx="55">
                  <c:v>0.43702804878048784</c:v>
                </c:pt>
                <c:pt idx="56">
                  <c:v>0.43953121951219565</c:v>
                </c:pt>
                <c:pt idx="57">
                  <c:v>0.44203439024390256</c:v>
                </c:pt>
                <c:pt idx="58">
                  <c:v>0.44453756097561037</c:v>
                </c:pt>
                <c:pt idx="59">
                  <c:v>0.44704073170731728</c:v>
                </c:pt>
                <c:pt idx="60">
                  <c:v>0.4495439024390242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A-4A86-9E30-5A99A0AE9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839672"/>
        <c:axId val="739834096"/>
      </c:lineChart>
      <c:catAx>
        <c:axId val="739839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834096"/>
        <c:crosses val="autoZero"/>
        <c:auto val="1"/>
        <c:lblAlgn val="ctr"/>
        <c:lblOffset val="100"/>
        <c:noMultiLvlLbl val="0"/>
      </c:catAx>
      <c:valAx>
        <c:axId val="7398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83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8</xdr:col>
      <xdr:colOff>246062</xdr:colOff>
      <xdr:row>27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229393</xdr:colOff>
      <xdr:row>3</xdr:row>
      <xdr:rowOff>95249</xdr:rowOff>
    </xdr:from>
    <xdr:to>
      <xdr:col>21</xdr:col>
      <xdr:colOff>570000</xdr:colOff>
      <xdr:row>35</xdr:row>
      <xdr:rowOff>65645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2218" y="666749"/>
          <a:ext cx="9484608" cy="65140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energy.2004.07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3"/>
    </sheetView>
  </sheetViews>
  <sheetFormatPr defaultColWidth="9.109375" defaultRowHeight="14.4" x14ac:dyDescent="0.3"/>
  <cols>
    <col min="1" max="16384" width="9.109375" style="13"/>
  </cols>
  <sheetData>
    <row r="1" spans="1:1" x14ac:dyDescent="0.3">
      <c r="A1" s="28" t="s">
        <v>32</v>
      </c>
    </row>
    <row r="2" spans="1:1" x14ac:dyDescent="0.3">
      <c r="A2" s="28" t="s">
        <v>33</v>
      </c>
    </row>
    <row r="3" spans="1:1" x14ac:dyDescent="0.3">
      <c r="A3" s="28" t="s">
        <v>34</v>
      </c>
    </row>
    <row r="4" spans="1:1" x14ac:dyDescent="0.3">
      <c r="A4" s="28" t="s">
        <v>35</v>
      </c>
    </row>
    <row r="5" spans="1:1" x14ac:dyDescent="0.3">
      <c r="A5" s="28" t="s">
        <v>36</v>
      </c>
    </row>
    <row r="6" spans="1:1" x14ac:dyDescent="0.3">
      <c r="A6" s="28" t="s">
        <v>37</v>
      </c>
    </row>
    <row r="7" spans="1:1" x14ac:dyDescent="0.3">
      <c r="A7" s="28" t="s">
        <v>38</v>
      </c>
    </row>
    <row r="8" spans="1:1" x14ac:dyDescent="0.3">
      <c r="A8" s="28" t="s">
        <v>39</v>
      </c>
    </row>
    <row r="9" spans="1:1" x14ac:dyDescent="0.3">
      <c r="A9" s="28" t="s">
        <v>40</v>
      </c>
    </row>
    <row r="10" spans="1:1" x14ac:dyDescent="0.3">
      <c r="A10" s="28" t="s">
        <v>41</v>
      </c>
    </row>
    <row r="11" spans="1:1" x14ac:dyDescent="0.3">
      <c r="A11" s="28" t="s">
        <v>42</v>
      </c>
    </row>
    <row r="12" spans="1:1" x14ac:dyDescent="0.3">
      <c r="A12" s="28" t="s">
        <v>43</v>
      </c>
    </row>
    <row r="13" spans="1:1" x14ac:dyDescent="0.3">
      <c r="A13" s="29" t="s">
        <v>44</v>
      </c>
    </row>
    <row r="14" spans="1:1" x14ac:dyDescent="0.3">
      <c r="A14" s="24"/>
    </row>
    <row r="15" spans="1:1" x14ac:dyDescent="0.3">
      <c r="A15" s="24"/>
    </row>
    <row r="16" spans="1:1" x14ac:dyDescent="0.3">
      <c r="A1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9"/>
  <sheetViews>
    <sheetView zoomScale="80" zoomScaleNormal="80" workbookViewId="0">
      <selection activeCell="E9" sqref="E9"/>
    </sheetView>
  </sheetViews>
  <sheetFormatPr defaultRowHeight="14.4" x14ac:dyDescent="0.3"/>
  <cols>
    <col min="2" max="2" width="11.6640625" bestFit="1" customWidth="1"/>
    <col min="3" max="3" width="10.109375" bestFit="1" customWidth="1"/>
    <col min="4" max="4" width="8.109375" bestFit="1" customWidth="1"/>
    <col min="5" max="5" width="29.109375" bestFit="1" customWidth="1"/>
    <col min="6" max="6" width="12.5546875" customWidth="1"/>
    <col min="7" max="7" width="11.44140625" customWidth="1"/>
  </cols>
  <sheetData>
    <row r="1" spans="1:68" s="3" customFormat="1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2</v>
      </c>
      <c r="G1" s="3" t="s">
        <v>3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4" customFormat="1" x14ac:dyDescent="0.3">
      <c r="A2" s="4" t="s">
        <v>48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f t="array" ref="H2:BP2">TRANSPOSE(Calcs!C3:C63)</f>
        <v>0.3</v>
      </c>
      <c r="I2" s="5">
        <v>0.30230000000000001</v>
      </c>
      <c r="J2" s="5">
        <v>0.30470000000000003</v>
      </c>
      <c r="K2" s="5">
        <v>0.307</v>
      </c>
      <c r="L2" s="5">
        <v>0.30940000000000001</v>
      </c>
      <c r="M2" s="5">
        <v>0.31180000000000002</v>
      </c>
      <c r="N2" s="5">
        <v>0.31419999999999998</v>
      </c>
      <c r="O2" s="5">
        <v>0.31659999999999999</v>
      </c>
      <c r="P2" s="5">
        <v>0.31909999999999999</v>
      </c>
      <c r="Q2" s="5">
        <v>0.32150000000000001</v>
      </c>
      <c r="R2" s="5">
        <v>0.32400000000000001</v>
      </c>
      <c r="S2" s="5">
        <v>0.32650000000000001</v>
      </c>
      <c r="T2" s="5">
        <v>0.3291</v>
      </c>
      <c r="U2" s="5">
        <v>0.33160000000000001</v>
      </c>
      <c r="V2" s="5">
        <v>0.3342</v>
      </c>
      <c r="W2" s="5">
        <v>0.33679999999999999</v>
      </c>
      <c r="X2" s="5">
        <v>0.33939999999999998</v>
      </c>
      <c r="Y2" s="5">
        <v>0.34200000000000003</v>
      </c>
      <c r="Z2" s="5">
        <v>0.34460000000000002</v>
      </c>
      <c r="AA2" s="5">
        <v>0.3473</v>
      </c>
      <c r="AB2" s="5">
        <v>0.35</v>
      </c>
      <c r="AC2" s="5">
        <v>0.3523</v>
      </c>
      <c r="AD2" s="5">
        <v>0.35470000000000002</v>
      </c>
      <c r="AE2" s="5">
        <v>0.35709999999999997</v>
      </c>
      <c r="AF2" s="5">
        <v>0.35949999999999999</v>
      </c>
      <c r="AG2" s="5">
        <v>0.3619</v>
      </c>
      <c r="AH2" s="5">
        <v>0.36430000000000001</v>
      </c>
      <c r="AI2" s="5">
        <v>0.36670000000000003</v>
      </c>
      <c r="AJ2" s="5">
        <v>0.36919999999999997</v>
      </c>
      <c r="AK2" s="5">
        <v>0.37169999999999997</v>
      </c>
      <c r="AL2" s="5">
        <v>0.37419999999999998</v>
      </c>
      <c r="AM2" s="5">
        <v>0.37669999999999998</v>
      </c>
      <c r="AN2" s="5">
        <v>0.37919999999999998</v>
      </c>
      <c r="AO2" s="5">
        <v>0.38169999999999998</v>
      </c>
      <c r="AP2" s="5">
        <v>0.38429999999999997</v>
      </c>
      <c r="AQ2" s="5">
        <v>0.38690000000000002</v>
      </c>
      <c r="AR2" s="5">
        <v>0.38950000000000001</v>
      </c>
      <c r="AS2" s="5">
        <v>0.3921</v>
      </c>
      <c r="AT2" s="5">
        <v>0.3947</v>
      </c>
      <c r="AU2" s="5">
        <v>0.39729999999999999</v>
      </c>
      <c r="AV2" s="5">
        <v>0.4</v>
      </c>
      <c r="AW2" s="5">
        <v>0.40198365853658569</v>
      </c>
      <c r="AX2" s="5">
        <v>0.4044868292682926</v>
      </c>
      <c r="AY2" s="5">
        <v>0.40699000000000041</v>
      </c>
      <c r="AZ2" s="5">
        <v>0.40949317073170732</v>
      </c>
      <c r="BA2" s="5">
        <v>0.41199634146341513</v>
      </c>
      <c r="BB2" s="5">
        <v>0.41449951219512204</v>
      </c>
      <c r="BC2" s="5">
        <v>0.41700268292682985</v>
      </c>
      <c r="BD2" s="5">
        <v>0.41950585365853676</v>
      </c>
      <c r="BE2" s="5">
        <v>0.42200902439024368</v>
      </c>
      <c r="BF2" s="5">
        <v>0.42451219512195149</v>
      </c>
      <c r="BG2" s="5">
        <v>0.4270153658536584</v>
      </c>
      <c r="BH2" s="5">
        <v>0.42951853658536621</v>
      </c>
      <c r="BI2" s="5">
        <v>0.43202170731707312</v>
      </c>
      <c r="BJ2" s="5">
        <v>0.43452487804878093</v>
      </c>
      <c r="BK2" s="5">
        <v>0.43702804878048784</v>
      </c>
      <c r="BL2" s="5">
        <v>0.43953121951219565</v>
      </c>
      <c r="BM2" s="5">
        <v>0.44203439024390256</v>
      </c>
      <c r="BN2" s="5">
        <v>0.44453756097561037</v>
      </c>
      <c r="BO2" s="5">
        <v>0.44704073170731728</v>
      </c>
      <c r="BP2" s="5">
        <v>0.4495439024390242</v>
      </c>
    </row>
    <row r="3" spans="1:68" s="4" customFormat="1" x14ac:dyDescent="0.3"/>
    <row r="4" spans="1:68" s="4" customFormat="1" x14ac:dyDescent="0.3"/>
    <row r="5" spans="1:68" s="4" customFormat="1" x14ac:dyDescent="0.3"/>
    <row r="6" spans="1:68" s="4" customFormat="1" x14ac:dyDescent="0.3"/>
    <row r="7" spans="1:68" s="4" customFormat="1" x14ac:dyDescent="0.3"/>
    <row r="8" spans="1:68" s="4" customFormat="1" x14ac:dyDescent="0.3"/>
    <row r="9" spans="1:68" s="4" customFormat="1" x14ac:dyDescent="0.3"/>
    <row r="10" spans="1:68" s="4" customFormat="1" x14ac:dyDescent="0.3"/>
    <row r="11" spans="1:68" s="4" customFormat="1" x14ac:dyDescent="0.3"/>
    <row r="12" spans="1:68" s="4" customFormat="1" x14ac:dyDescent="0.3"/>
    <row r="13" spans="1:68" s="4" customFormat="1" x14ac:dyDescent="0.3"/>
    <row r="14" spans="1:68" s="4" customFormat="1" x14ac:dyDescent="0.3"/>
    <row r="15" spans="1:68" s="4" customFormat="1" x14ac:dyDescent="0.3"/>
    <row r="16" spans="1:68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2"/>
  <sheetViews>
    <sheetView zoomScale="80" zoomScaleNormal="80" workbookViewId="0">
      <selection activeCell="C11" sqref="C11"/>
    </sheetView>
  </sheetViews>
  <sheetFormatPr defaultRowHeight="14.4" x14ac:dyDescent="0.3"/>
  <cols>
    <col min="2" max="2" width="11.6640625" bestFit="1" customWidth="1"/>
    <col min="3" max="3" width="10.109375" bestFit="1" customWidth="1"/>
    <col min="4" max="4" width="8.109375" bestFit="1" customWidth="1"/>
    <col min="5" max="5" width="29.109375" bestFit="1" customWidth="1"/>
    <col min="6" max="6" width="12.5546875" customWidth="1"/>
    <col min="7" max="7" width="11.44140625" customWidth="1"/>
  </cols>
  <sheetData>
    <row r="1" spans="1:68" s="2" customFormat="1" ht="15.6" x14ac:dyDescent="0.3">
      <c r="A1" s="1" t="s">
        <v>10</v>
      </c>
      <c r="B1" s="1"/>
      <c r="C1" s="1"/>
      <c r="D1" s="1"/>
      <c r="F1" s="1"/>
    </row>
    <row r="2" spans="1:68" s="3" customFormat="1" x14ac:dyDescent="0.3">
      <c r="A2" s="3" t="s">
        <v>0</v>
      </c>
      <c r="B2" s="3" t="s">
        <v>4</v>
      </c>
      <c r="C2" s="3" t="s">
        <v>5</v>
      </c>
      <c r="D2" s="3" t="s">
        <v>6</v>
      </c>
      <c r="E2" s="3" t="s">
        <v>1</v>
      </c>
      <c r="F2" s="3" t="s">
        <v>2</v>
      </c>
      <c r="G2" s="3" t="s">
        <v>3</v>
      </c>
      <c r="H2" s="3">
        <v>1960</v>
      </c>
      <c r="I2" s="3">
        <v>1961</v>
      </c>
      <c r="J2" s="3">
        <v>1962</v>
      </c>
      <c r="K2" s="3">
        <v>1963</v>
      </c>
      <c r="L2" s="3">
        <v>1964</v>
      </c>
      <c r="M2" s="3">
        <v>1965</v>
      </c>
      <c r="N2" s="3">
        <v>1966</v>
      </c>
      <c r="O2" s="3">
        <v>1967</v>
      </c>
      <c r="P2" s="3">
        <v>1968</v>
      </c>
      <c r="Q2" s="3">
        <v>1969</v>
      </c>
      <c r="R2" s="3">
        <v>1970</v>
      </c>
      <c r="S2" s="3">
        <v>1971</v>
      </c>
      <c r="T2" s="3">
        <v>1972</v>
      </c>
      <c r="U2" s="3">
        <v>1973</v>
      </c>
      <c r="V2" s="3">
        <v>1974</v>
      </c>
      <c r="W2" s="3">
        <v>1975</v>
      </c>
      <c r="X2" s="3">
        <v>1976</v>
      </c>
      <c r="Y2" s="3">
        <v>1977</v>
      </c>
      <c r="Z2" s="3">
        <v>1978</v>
      </c>
      <c r="AA2" s="3">
        <v>1979</v>
      </c>
      <c r="AB2" s="3">
        <v>1980</v>
      </c>
      <c r="AC2" s="3">
        <v>1981</v>
      </c>
      <c r="AD2" s="3">
        <v>1982</v>
      </c>
      <c r="AE2" s="3">
        <v>1983</v>
      </c>
      <c r="AF2" s="3">
        <v>1984</v>
      </c>
      <c r="AG2" s="3">
        <v>1985</v>
      </c>
      <c r="AH2" s="3">
        <v>1986</v>
      </c>
      <c r="AI2" s="3">
        <v>1987</v>
      </c>
      <c r="AJ2" s="3">
        <v>1988</v>
      </c>
      <c r="AK2" s="3">
        <v>1989</v>
      </c>
      <c r="AL2" s="3">
        <v>1990</v>
      </c>
      <c r="AM2" s="3">
        <v>1991</v>
      </c>
      <c r="AN2" s="3">
        <v>1992</v>
      </c>
      <c r="AO2" s="3">
        <v>1993</v>
      </c>
      <c r="AP2" s="3">
        <v>1994</v>
      </c>
      <c r="AQ2" s="3">
        <v>1995</v>
      </c>
      <c r="AR2" s="3">
        <v>1996</v>
      </c>
      <c r="AS2" s="3">
        <v>1997</v>
      </c>
      <c r="AT2" s="3">
        <v>1998</v>
      </c>
      <c r="AU2" s="3">
        <v>1999</v>
      </c>
      <c r="AV2" s="3">
        <v>2000</v>
      </c>
      <c r="AW2" s="3">
        <v>2001</v>
      </c>
      <c r="AX2" s="3">
        <v>2002</v>
      </c>
      <c r="AY2" s="3">
        <v>2003</v>
      </c>
      <c r="AZ2" s="3">
        <v>2004</v>
      </c>
      <c r="BA2" s="3">
        <v>2005</v>
      </c>
      <c r="BB2" s="3">
        <v>2006</v>
      </c>
      <c r="BC2" s="3">
        <v>2007</v>
      </c>
      <c r="BD2" s="3">
        <v>2008</v>
      </c>
      <c r="BE2" s="3">
        <v>2009</v>
      </c>
      <c r="BF2" s="3">
        <v>2010</v>
      </c>
      <c r="BG2" s="3">
        <v>2011</v>
      </c>
      <c r="BH2" s="3">
        <v>2012</v>
      </c>
      <c r="BI2" s="3">
        <v>2013</v>
      </c>
      <c r="BJ2" s="3">
        <v>2014</v>
      </c>
      <c r="BK2" s="3">
        <v>2015</v>
      </c>
      <c r="BL2" s="3">
        <v>2016</v>
      </c>
      <c r="BM2" s="3">
        <v>2017</v>
      </c>
      <c r="BN2" s="3">
        <v>2018</v>
      </c>
      <c r="BO2" s="3">
        <v>2019</v>
      </c>
      <c r="BP2" s="3">
        <v>2020</v>
      </c>
    </row>
    <row r="3" spans="1:68" s="4" customForma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f t="array" ref="H3:BP3">TRANSPOSE(Calcs!C3:C63)</f>
        <v>0.3</v>
      </c>
      <c r="I3" s="5">
        <v>0.30230000000000001</v>
      </c>
      <c r="J3" s="5">
        <v>0.30470000000000003</v>
      </c>
      <c r="K3" s="5">
        <v>0.307</v>
      </c>
      <c r="L3" s="5">
        <v>0.30940000000000001</v>
      </c>
      <c r="M3" s="5">
        <v>0.31180000000000002</v>
      </c>
      <c r="N3" s="5">
        <v>0.31419999999999998</v>
      </c>
      <c r="O3" s="5">
        <v>0.31659999999999999</v>
      </c>
      <c r="P3" s="5">
        <v>0.31909999999999999</v>
      </c>
      <c r="Q3" s="5">
        <v>0.32150000000000001</v>
      </c>
      <c r="R3" s="5">
        <v>0.32400000000000001</v>
      </c>
      <c r="S3" s="5">
        <v>0.32650000000000001</v>
      </c>
      <c r="T3" s="5">
        <v>0.3291</v>
      </c>
      <c r="U3" s="5">
        <v>0.33160000000000001</v>
      </c>
      <c r="V3" s="5">
        <v>0.3342</v>
      </c>
      <c r="W3" s="5">
        <v>0.33679999999999999</v>
      </c>
      <c r="X3" s="5">
        <v>0.33939999999999998</v>
      </c>
      <c r="Y3" s="5">
        <v>0.34200000000000003</v>
      </c>
      <c r="Z3" s="5">
        <v>0.34460000000000002</v>
      </c>
      <c r="AA3" s="5">
        <v>0.3473</v>
      </c>
      <c r="AB3" s="5">
        <v>0.35</v>
      </c>
      <c r="AC3" s="5">
        <v>0.3523</v>
      </c>
      <c r="AD3" s="5">
        <v>0.35470000000000002</v>
      </c>
      <c r="AE3" s="5">
        <v>0.35709999999999997</v>
      </c>
      <c r="AF3" s="5">
        <v>0.35949999999999999</v>
      </c>
      <c r="AG3" s="5">
        <v>0.3619</v>
      </c>
      <c r="AH3" s="5">
        <v>0.36430000000000001</v>
      </c>
      <c r="AI3" s="5">
        <v>0.36670000000000003</v>
      </c>
      <c r="AJ3" s="5">
        <v>0.36919999999999997</v>
      </c>
      <c r="AK3" s="5">
        <v>0.37169999999999997</v>
      </c>
      <c r="AL3" s="5">
        <v>0.37419999999999998</v>
      </c>
      <c r="AM3" s="5">
        <v>0.37669999999999998</v>
      </c>
      <c r="AN3" s="5">
        <v>0.37919999999999998</v>
      </c>
      <c r="AO3" s="5">
        <v>0.38169999999999998</v>
      </c>
      <c r="AP3" s="5">
        <v>0.38429999999999997</v>
      </c>
      <c r="AQ3" s="5">
        <v>0.38690000000000002</v>
      </c>
      <c r="AR3" s="5">
        <v>0.38950000000000001</v>
      </c>
      <c r="AS3" s="5">
        <v>0.3921</v>
      </c>
      <c r="AT3" s="5">
        <v>0.3947</v>
      </c>
      <c r="AU3" s="5">
        <v>0.39729999999999999</v>
      </c>
      <c r="AV3" s="5">
        <v>0.4</v>
      </c>
      <c r="AW3" s="5">
        <v>0.40198365853658569</v>
      </c>
      <c r="AX3" s="5">
        <v>0.4044868292682926</v>
      </c>
      <c r="AY3" s="5">
        <v>0.40699000000000041</v>
      </c>
      <c r="AZ3" s="5">
        <v>0.40949317073170732</v>
      </c>
      <c r="BA3" s="5">
        <v>0.41199634146341513</v>
      </c>
      <c r="BB3" s="5">
        <v>0.41449951219512204</v>
      </c>
      <c r="BC3" s="5">
        <v>0.41700268292682985</v>
      </c>
      <c r="BD3" s="5">
        <v>0.41950585365853676</v>
      </c>
      <c r="BE3" s="5">
        <v>0.42200902439024368</v>
      </c>
      <c r="BF3" s="5">
        <v>0.42451219512195149</v>
      </c>
      <c r="BG3" s="5">
        <v>0.4270153658536584</v>
      </c>
      <c r="BH3" s="5">
        <v>0.42951853658536621</v>
      </c>
      <c r="BI3" s="5">
        <v>0.43202170731707312</v>
      </c>
      <c r="BJ3" s="5">
        <v>0.43452487804878093</v>
      </c>
      <c r="BK3" s="5">
        <v>0.43702804878048784</v>
      </c>
      <c r="BL3" s="5">
        <v>0.43953121951219565</v>
      </c>
      <c r="BM3" s="5">
        <v>0.44203439024390256</v>
      </c>
      <c r="BN3" s="5">
        <v>0.44453756097561037</v>
      </c>
      <c r="BO3" s="5">
        <v>0.44704073170731728</v>
      </c>
      <c r="BP3" s="5">
        <v>0.4495439024390242</v>
      </c>
    </row>
    <row r="4" spans="1:68" s="4" customFormat="1" x14ac:dyDescent="0.3"/>
    <row r="5" spans="1:68" s="4" customFormat="1" x14ac:dyDescent="0.3"/>
    <row r="6" spans="1:68" s="4" customFormat="1" x14ac:dyDescent="0.3"/>
    <row r="7" spans="1:68" s="4" customFormat="1" x14ac:dyDescent="0.3">
      <c r="D7" s="25" t="s">
        <v>19</v>
      </c>
      <c r="E7" s="26"/>
      <c r="G7" s="14" t="s">
        <v>20</v>
      </c>
    </row>
    <row r="8" spans="1:68" s="4" customFormat="1" x14ac:dyDescent="0.3">
      <c r="D8" s="26">
        <v>1</v>
      </c>
      <c r="E8" s="26" t="s">
        <v>18</v>
      </c>
      <c r="G8" s="14" t="s">
        <v>21</v>
      </c>
    </row>
    <row r="9" spans="1:68" s="4" customFormat="1" x14ac:dyDescent="0.3">
      <c r="D9" s="26"/>
      <c r="E9" s="26"/>
    </row>
    <row r="10" spans="1:68" s="4" customFormat="1" x14ac:dyDescent="0.3"/>
    <row r="11" spans="1:68" s="4" customFormat="1" x14ac:dyDescent="0.3"/>
    <row r="12" spans="1:68" s="4" customFormat="1" x14ac:dyDescent="0.3"/>
    <row r="13" spans="1:68" s="4" customFormat="1" x14ac:dyDescent="0.3"/>
    <row r="14" spans="1:68" s="4" customFormat="1" x14ac:dyDescent="0.3"/>
    <row r="15" spans="1:68" s="4" customFormat="1" x14ac:dyDescent="0.3"/>
    <row r="16" spans="1:68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topLeftCell="A11" zoomScale="70" zoomScaleNormal="70" workbookViewId="0">
      <selection activeCell="J45" sqref="J45"/>
    </sheetView>
  </sheetViews>
  <sheetFormatPr defaultColWidth="9.109375" defaultRowHeight="15.6" x14ac:dyDescent="0.3"/>
  <cols>
    <col min="1" max="2" width="9.109375" style="6"/>
    <col min="3" max="3" width="13" style="6" bestFit="1" customWidth="1"/>
    <col min="4" max="4" width="21" style="6" customWidth="1"/>
    <col min="5" max="16384" width="9.109375" style="6"/>
  </cols>
  <sheetData>
    <row r="1" spans="1:4" x14ac:dyDescent="0.3">
      <c r="C1" s="7" t="s">
        <v>45</v>
      </c>
      <c r="D1" s="8"/>
    </row>
    <row r="2" spans="1:4" s="9" customFormat="1" x14ac:dyDescent="0.3">
      <c r="A2" s="9" t="s">
        <v>7</v>
      </c>
      <c r="C2" s="9" t="s">
        <v>8</v>
      </c>
      <c r="D2" s="9" t="s">
        <v>9</v>
      </c>
    </row>
    <row r="3" spans="1:4" x14ac:dyDescent="0.3">
      <c r="A3" s="6">
        <v>1960</v>
      </c>
      <c r="C3" s="10">
        <f>Ayres_2005!B55</f>
        <v>0.3</v>
      </c>
      <c r="D3" s="6" t="s">
        <v>46</v>
      </c>
    </row>
    <row r="4" spans="1:4" x14ac:dyDescent="0.3">
      <c r="A4" s="6">
        <v>1961</v>
      </c>
      <c r="C4" s="10">
        <f>Ayres_2005!B56</f>
        <v>0.30230000000000001</v>
      </c>
      <c r="D4" s="6" t="s">
        <v>46</v>
      </c>
    </row>
    <row r="5" spans="1:4" x14ac:dyDescent="0.3">
      <c r="A5" s="6">
        <v>1962</v>
      </c>
      <c r="C5" s="10">
        <f>Ayres_2005!B57</f>
        <v>0.30470000000000003</v>
      </c>
      <c r="D5" s="6" t="s">
        <v>46</v>
      </c>
    </row>
    <row r="6" spans="1:4" x14ac:dyDescent="0.3">
      <c r="A6" s="6">
        <v>1963</v>
      </c>
      <c r="C6" s="10">
        <f>Ayres_2005!B58</f>
        <v>0.307</v>
      </c>
      <c r="D6" s="6" t="s">
        <v>46</v>
      </c>
    </row>
    <row r="7" spans="1:4" x14ac:dyDescent="0.3">
      <c r="A7" s="6">
        <v>1964</v>
      </c>
      <c r="C7" s="10">
        <f>Ayres_2005!B59</f>
        <v>0.30940000000000001</v>
      </c>
      <c r="D7" s="6" t="s">
        <v>46</v>
      </c>
    </row>
    <row r="8" spans="1:4" x14ac:dyDescent="0.3">
      <c r="A8" s="6">
        <v>1965</v>
      </c>
      <c r="C8" s="10">
        <f>Ayres_2005!B60</f>
        <v>0.31180000000000002</v>
      </c>
      <c r="D8" s="6" t="s">
        <v>46</v>
      </c>
    </row>
    <row r="9" spans="1:4" x14ac:dyDescent="0.3">
      <c r="A9" s="6">
        <v>1966</v>
      </c>
      <c r="C9" s="10">
        <f>Ayres_2005!B61</f>
        <v>0.31419999999999998</v>
      </c>
      <c r="D9" s="6" t="s">
        <v>46</v>
      </c>
    </row>
    <row r="10" spans="1:4" x14ac:dyDescent="0.3">
      <c r="A10" s="6">
        <v>1967</v>
      </c>
      <c r="C10" s="10">
        <f>Ayres_2005!B62</f>
        <v>0.31659999999999999</v>
      </c>
      <c r="D10" s="6" t="s">
        <v>46</v>
      </c>
    </row>
    <row r="11" spans="1:4" x14ac:dyDescent="0.3">
      <c r="A11" s="6">
        <v>1968</v>
      </c>
      <c r="C11" s="10">
        <f>Ayres_2005!B63</f>
        <v>0.31909999999999999</v>
      </c>
      <c r="D11" s="6" t="s">
        <v>46</v>
      </c>
    </row>
    <row r="12" spans="1:4" x14ac:dyDescent="0.3">
      <c r="A12" s="6">
        <v>1969</v>
      </c>
      <c r="C12" s="10">
        <f>Ayres_2005!B64</f>
        <v>0.32150000000000001</v>
      </c>
      <c r="D12" s="6" t="s">
        <v>46</v>
      </c>
    </row>
    <row r="13" spans="1:4" x14ac:dyDescent="0.3">
      <c r="A13" s="6">
        <v>1970</v>
      </c>
      <c r="C13" s="10">
        <f>Ayres_2005!B65</f>
        <v>0.32400000000000001</v>
      </c>
      <c r="D13" s="6" t="s">
        <v>46</v>
      </c>
    </row>
    <row r="14" spans="1:4" x14ac:dyDescent="0.3">
      <c r="A14" s="6">
        <v>1971</v>
      </c>
      <c r="C14" s="10">
        <f>Ayres_2005!B66</f>
        <v>0.32650000000000001</v>
      </c>
      <c r="D14" s="6" t="s">
        <v>46</v>
      </c>
    </row>
    <row r="15" spans="1:4" x14ac:dyDescent="0.3">
      <c r="A15" s="6">
        <v>1972</v>
      </c>
      <c r="C15" s="10">
        <f>Ayres_2005!B67</f>
        <v>0.3291</v>
      </c>
      <c r="D15" s="6" t="s">
        <v>46</v>
      </c>
    </row>
    <row r="16" spans="1:4" x14ac:dyDescent="0.3">
      <c r="A16" s="6">
        <v>1973</v>
      </c>
      <c r="C16" s="10">
        <f>Ayres_2005!B68</f>
        <v>0.33160000000000001</v>
      </c>
      <c r="D16" s="6" t="s">
        <v>46</v>
      </c>
    </row>
    <row r="17" spans="1:4" x14ac:dyDescent="0.3">
      <c r="A17" s="6">
        <v>1974</v>
      </c>
      <c r="C17" s="10">
        <f>Ayres_2005!B69</f>
        <v>0.3342</v>
      </c>
      <c r="D17" s="6" t="s">
        <v>46</v>
      </c>
    </row>
    <row r="18" spans="1:4" x14ac:dyDescent="0.3">
      <c r="A18" s="6">
        <v>1975</v>
      </c>
      <c r="C18" s="10">
        <f>Ayres_2005!B70</f>
        <v>0.33679999999999999</v>
      </c>
      <c r="D18" s="6" t="s">
        <v>46</v>
      </c>
    </row>
    <row r="19" spans="1:4" x14ac:dyDescent="0.3">
      <c r="A19" s="6">
        <v>1976</v>
      </c>
      <c r="C19" s="10">
        <f>Ayres_2005!B71</f>
        <v>0.33939999999999998</v>
      </c>
      <c r="D19" s="6" t="s">
        <v>46</v>
      </c>
    </row>
    <row r="20" spans="1:4" x14ac:dyDescent="0.3">
      <c r="A20" s="6">
        <v>1977</v>
      </c>
      <c r="C20" s="10">
        <f>Ayres_2005!B72</f>
        <v>0.34200000000000003</v>
      </c>
      <c r="D20" s="6" t="s">
        <v>46</v>
      </c>
    </row>
    <row r="21" spans="1:4" x14ac:dyDescent="0.3">
      <c r="A21" s="6">
        <v>1978</v>
      </c>
      <c r="C21" s="10">
        <f>Ayres_2005!B73</f>
        <v>0.34460000000000002</v>
      </c>
      <c r="D21" s="6" t="s">
        <v>46</v>
      </c>
    </row>
    <row r="22" spans="1:4" x14ac:dyDescent="0.3">
      <c r="A22" s="6">
        <v>1979</v>
      </c>
      <c r="C22" s="10">
        <f>Ayres_2005!B74</f>
        <v>0.3473</v>
      </c>
      <c r="D22" s="6" t="s">
        <v>46</v>
      </c>
    </row>
    <row r="23" spans="1:4" x14ac:dyDescent="0.3">
      <c r="A23" s="6">
        <v>1980</v>
      </c>
      <c r="C23" s="10">
        <f>Ayres_2005!B75</f>
        <v>0.35</v>
      </c>
      <c r="D23" s="6" t="s">
        <v>46</v>
      </c>
    </row>
    <row r="24" spans="1:4" x14ac:dyDescent="0.3">
      <c r="A24" s="6">
        <v>1981</v>
      </c>
      <c r="C24" s="10">
        <f>Ayres_2005!B76</f>
        <v>0.3523</v>
      </c>
      <c r="D24" s="6" t="s">
        <v>46</v>
      </c>
    </row>
    <row r="25" spans="1:4" x14ac:dyDescent="0.3">
      <c r="A25" s="6">
        <v>1982</v>
      </c>
      <c r="C25" s="10">
        <f>Ayres_2005!B77</f>
        <v>0.35470000000000002</v>
      </c>
      <c r="D25" s="6" t="s">
        <v>46</v>
      </c>
    </row>
    <row r="26" spans="1:4" x14ac:dyDescent="0.3">
      <c r="A26" s="6">
        <v>1983</v>
      </c>
      <c r="C26" s="10">
        <f>Ayres_2005!B78</f>
        <v>0.35709999999999997</v>
      </c>
      <c r="D26" s="6" t="s">
        <v>46</v>
      </c>
    </row>
    <row r="27" spans="1:4" x14ac:dyDescent="0.3">
      <c r="A27" s="6">
        <v>1984</v>
      </c>
      <c r="C27" s="10">
        <f>Ayres_2005!B79</f>
        <v>0.35949999999999999</v>
      </c>
      <c r="D27" s="6" t="s">
        <v>46</v>
      </c>
    </row>
    <row r="28" spans="1:4" x14ac:dyDescent="0.3">
      <c r="A28" s="6">
        <v>1985</v>
      </c>
      <c r="C28" s="10">
        <f>Ayres_2005!B80</f>
        <v>0.3619</v>
      </c>
      <c r="D28" s="6" t="s">
        <v>46</v>
      </c>
    </row>
    <row r="29" spans="1:4" x14ac:dyDescent="0.3">
      <c r="A29" s="6">
        <v>1986</v>
      </c>
      <c r="C29" s="10">
        <f>Ayres_2005!B81</f>
        <v>0.36430000000000001</v>
      </c>
      <c r="D29" s="6" t="s">
        <v>46</v>
      </c>
    </row>
    <row r="30" spans="1:4" x14ac:dyDescent="0.3">
      <c r="A30" s="6">
        <v>1987</v>
      </c>
      <c r="C30" s="10">
        <f>Ayres_2005!B82</f>
        <v>0.36670000000000003</v>
      </c>
      <c r="D30" s="6" t="s">
        <v>46</v>
      </c>
    </row>
    <row r="31" spans="1:4" x14ac:dyDescent="0.3">
      <c r="A31" s="6">
        <v>1988</v>
      </c>
      <c r="C31" s="10">
        <f>Ayres_2005!B83</f>
        <v>0.36919999999999997</v>
      </c>
      <c r="D31" s="6" t="s">
        <v>46</v>
      </c>
    </row>
    <row r="32" spans="1:4" x14ac:dyDescent="0.3">
      <c r="A32" s="6">
        <v>1989</v>
      </c>
      <c r="C32" s="10">
        <f>Ayres_2005!B84</f>
        <v>0.37169999999999997</v>
      </c>
      <c r="D32" s="6" t="s">
        <v>46</v>
      </c>
    </row>
    <row r="33" spans="1:4" x14ac:dyDescent="0.3">
      <c r="A33" s="6">
        <v>1990</v>
      </c>
      <c r="C33" s="10">
        <f>Ayres_2005!B85</f>
        <v>0.37419999999999998</v>
      </c>
      <c r="D33" s="6" t="s">
        <v>46</v>
      </c>
    </row>
    <row r="34" spans="1:4" x14ac:dyDescent="0.3">
      <c r="A34" s="6">
        <v>1991</v>
      </c>
      <c r="C34" s="10">
        <f>Ayres_2005!B86</f>
        <v>0.37669999999999998</v>
      </c>
      <c r="D34" s="6" t="s">
        <v>46</v>
      </c>
    </row>
    <row r="35" spans="1:4" x14ac:dyDescent="0.3">
      <c r="A35" s="6">
        <v>1992</v>
      </c>
      <c r="C35" s="10">
        <f>Ayres_2005!B87</f>
        <v>0.37919999999999998</v>
      </c>
      <c r="D35" s="6" t="s">
        <v>46</v>
      </c>
    </row>
    <row r="36" spans="1:4" x14ac:dyDescent="0.3">
      <c r="A36" s="6">
        <v>1993</v>
      </c>
      <c r="C36" s="10">
        <f>Ayres_2005!B88</f>
        <v>0.38169999999999998</v>
      </c>
      <c r="D36" s="6" t="s">
        <v>46</v>
      </c>
    </row>
    <row r="37" spans="1:4" x14ac:dyDescent="0.3">
      <c r="A37" s="6">
        <v>1994</v>
      </c>
      <c r="C37" s="10">
        <f>Ayres_2005!B89</f>
        <v>0.38429999999999997</v>
      </c>
      <c r="D37" s="6" t="s">
        <v>46</v>
      </c>
    </row>
    <row r="38" spans="1:4" x14ac:dyDescent="0.3">
      <c r="A38" s="6">
        <v>1995</v>
      </c>
      <c r="C38" s="10">
        <f>Ayres_2005!B90</f>
        <v>0.38690000000000002</v>
      </c>
      <c r="D38" s="6" t="s">
        <v>46</v>
      </c>
    </row>
    <row r="39" spans="1:4" x14ac:dyDescent="0.3">
      <c r="A39" s="6">
        <v>1996</v>
      </c>
      <c r="C39" s="10">
        <f>Ayres_2005!B91</f>
        <v>0.38950000000000001</v>
      </c>
      <c r="D39" s="6" t="s">
        <v>46</v>
      </c>
    </row>
    <row r="40" spans="1:4" x14ac:dyDescent="0.3">
      <c r="A40" s="6">
        <v>1997</v>
      </c>
      <c r="C40" s="10">
        <f>Ayres_2005!B92</f>
        <v>0.3921</v>
      </c>
      <c r="D40" s="6" t="s">
        <v>46</v>
      </c>
    </row>
    <row r="41" spans="1:4" x14ac:dyDescent="0.3">
      <c r="A41" s="6">
        <v>1998</v>
      </c>
      <c r="C41" s="10">
        <f>Ayres_2005!B93</f>
        <v>0.3947</v>
      </c>
      <c r="D41" s="6" t="s">
        <v>46</v>
      </c>
    </row>
    <row r="42" spans="1:4" x14ac:dyDescent="0.3">
      <c r="A42" s="6">
        <v>1999</v>
      </c>
      <c r="C42" s="10">
        <f>Ayres_2005!B94</f>
        <v>0.39729999999999999</v>
      </c>
      <c r="D42" s="6" t="s">
        <v>46</v>
      </c>
    </row>
    <row r="43" spans="1:4" x14ac:dyDescent="0.3">
      <c r="A43" s="6">
        <v>2000</v>
      </c>
      <c r="C43" s="10">
        <f>Ayres_2005!B95</f>
        <v>0.4</v>
      </c>
      <c r="D43" s="6" t="s">
        <v>46</v>
      </c>
    </row>
    <row r="44" spans="1:4" x14ac:dyDescent="0.3">
      <c r="A44" s="6">
        <v>2001</v>
      </c>
      <c r="C44" s="11">
        <f>_xlfn.FORECAST.LINEAR(A44,C$3:C$43,A$3:A$43)</f>
        <v>0.40198365853658569</v>
      </c>
      <c r="D44" s="12" t="s">
        <v>47</v>
      </c>
    </row>
    <row r="45" spans="1:4" x14ac:dyDescent="0.3">
      <c r="A45" s="6">
        <v>2002</v>
      </c>
      <c r="C45" s="11">
        <f t="shared" ref="C45:C63" si="0">_xlfn.FORECAST.LINEAR(A45,C$3:C$43,A$3:A$43)</f>
        <v>0.4044868292682926</v>
      </c>
      <c r="D45" s="12" t="s">
        <v>47</v>
      </c>
    </row>
    <row r="46" spans="1:4" x14ac:dyDescent="0.3">
      <c r="A46" s="6">
        <v>2003</v>
      </c>
      <c r="C46" s="11">
        <f t="shared" si="0"/>
        <v>0.40699000000000041</v>
      </c>
      <c r="D46" s="12" t="s">
        <v>47</v>
      </c>
    </row>
    <row r="47" spans="1:4" x14ac:dyDescent="0.3">
      <c r="A47" s="6">
        <v>2004</v>
      </c>
      <c r="C47" s="11">
        <f t="shared" si="0"/>
        <v>0.40949317073170732</v>
      </c>
      <c r="D47" s="12" t="s">
        <v>47</v>
      </c>
    </row>
    <row r="48" spans="1:4" x14ac:dyDescent="0.3">
      <c r="A48" s="6">
        <v>2005</v>
      </c>
      <c r="C48" s="11">
        <f t="shared" si="0"/>
        <v>0.41199634146341513</v>
      </c>
      <c r="D48" s="12" t="s">
        <v>47</v>
      </c>
    </row>
    <row r="49" spans="1:4" x14ac:dyDescent="0.3">
      <c r="A49" s="6">
        <v>2006</v>
      </c>
      <c r="C49" s="11">
        <f t="shared" si="0"/>
        <v>0.41449951219512204</v>
      </c>
      <c r="D49" s="12" t="s">
        <v>47</v>
      </c>
    </row>
    <row r="50" spans="1:4" x14ac:dyDescent="0.3">
      <c r="A50" s="6">
        <v>2007</v>
      </c>
      <c r="C50" s="11">
        <f t="shared" si="0"/>
        <v>0.41700268292682985</v>
      </c>
      <c r="D50" s="12" t="s">
        <v>47</v>
      </c>
    </row>
    <row r="51" spans="1:4" x14ac:dyDescent="0.3">
      <c r="A51" s="6">
        <v>2008</v>
      </c>
      <c r="C51" s="11">
        <f t="shared" si="0"/>
        <v>0.41950585365853676</v>
      </c>
      <c r="D51" s="12" t="s">
        <v>47</v>
      </c>
    </row>
    <row r="52" spans="1:4" x14ac:dyDescent="0.3">
      <c r="A52" s="6">
        <v>2009</v>
      </c>
      <c r="C52" s="11">
        <f t="shared" si="0"/>
        <v>0.42200902439024368</v>
      </c>
      <c r="D52" s="12" t="s">
        <v>47</v>
      </c>
    </row>
    <row r="53" spans="1:4" x14ac:dyDescent="0.3">
      <c r="A53" s="6">
        <v>2010</v>
      </c>
      <c r="C53" s="11">
        <f t="shared" si="0"/>
        <v>0.42451219512195149</v>
      </c>
      <c r="D53" s="12" t="s">
        <v>47</v>
      </c>
    </row>
    <row r="54" spans="1:4" x14ac:dyDescent="0.3">
      <c r="A54" s="6">
        <v>2011</v>
      </c>
      <c r="C54" s="11">
        <f t="shared" si="0"/>
        <v>0.4270153658536584</v>
      </c>
      <c r="D54" s="12" t="s">
        <v>47</v>
      </c>
    </row>
    <row r="55" spans="1:4" x14ac:dyDescent="0.3">
      <c r="A55" s="6">
        <v>2012</v>
      </c>
      <c r="C55" s="11">
        <f t="shared" si="0"/>
        <v>0.42951853658536621</v>
      </c>
      <c r="D55" s="12" t="s">
        <v>47</v>
      </c>
    </row>
    <row r="56" spans="1:4" x14ac:dyDescent="0.3">
      <c r="A56" s="6">
        <v>2013</v>
      </c>
      <c r="C56" s="11">
        <f t="shared" si="0"/>
        <v>0.43202170731707312</v>
      </c>
      <c r="D56" s="12" t="s">
        <v>47</v>
      </c>
    </row>
    <row r="57" spans="1:4" x14ac:dyDescent="0.3">
      <c r="A57" s="6">
        <v>2014</v>
      </c>
      <c r="C57" s="11">
        <f t="shared" si="0"/>
        <v>0.43452487804878093</v>
      </c>
      <c r="D57" s="12" t="s">
        <v>47</v>
      </c>
    </row>
    <row r="58" spans="1:4" x14ac:dyDescent="0.3">
      <c r="A58" s="6">
        <v>2015</v>
      </c>
      <c r="C58" s="11">
        <f t="shared" si="0"/>
        <v>0.43702804878048784</v>
      </c>
      <c r="D58" s="12" t="s">
        <v>47</v>
      </c>
    </row>
    <row r="59" spans="1:4" x14ac:dyDescent="0.3">
      <c r="A59" s="6">
        <v>2016</v>
      </c>
      <c r="C59" s="11">
        <f t="shared" si="0"/>
        <v>0.43953121951219565</v>
      </c>
      <c r="D59" s="12" t="s">
        <v>47</v>
      </c>
    </row>
    <row r="60" spans="1:4" x14ac:dyDescent="0.3">
      <c r="A60" s="6">
        <v>2017</v>
      </c>
      <c r="C60" s="11">
        <f t="shared" si="0"/>
        <v>0.44203439024390256</v>
      </c>
      <c r="D60" s="12" t="s">
        <v>47</v>
      </c>
    </row>
    <row r="61" spans="1:4" x14ac:dyDescent="0.3">
      <c r="A61" s="6">
        <v>2018</v>
      </c>
      <c r="C61" s="11">
        <f t="shared" si="0"/>
        <v>0.44453756097561037</v>
      </c>
      <c r="D61" s="12" t="s">
        <v>47</v>
      </c>
    </row>
    <row r="62" spans="1:4" x14ac:dyDescent="0.3">
      <c r="A62" s="6">
        <v>2019</v>
      </c>
      <c r="C62" s="11">
        <f t="shared" si="0"/>
        <v>0.44704073170731728</v>
      </c>
      <c r="D62" s="12" t="s">
        <v>47</v>
      </c>
    </row>
    <row r="63" spans="1:4" x14ac:dyDescent="0.3">
      <c r="A63" s="6">
        <v>2020</v>
      </c>
      <c r="C63" s="11">
        <f t="shared" si="0"/>
        <v>0.4495439024390242</v>
      </c>
      <c r="D63" s="1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F95"/>
  <sheetViews>
    <sheetView topLeftCell="A34" zoomScale="80" zoomScaleNormal="80" workbookViewId="0">
      <selection activeCell="A3" sqref="A3"/>
    </sheetView>
  </sheetViews>
  <sheetFormatPr defaultRowHeight="14.4" x14ac:dyDescent="0.3"/>
  <cols>
    <col min="2" max="2" width="20.44140625" customWidth="1"/>
    <col min="3" max="3" width="21.6640625" customWidth="1"/>
    <col min="4" max="4" width="19.6640625" customWidth="1"/>
    <col min="5" max="5" width="21.88671875" customWidth="1"/>
    <col min="6" max="6" width="34.5546875" customWidth="1"/>
  </cols>
  <sheetData>
    <row r="1" spans="1:6" x14ac:dyDescent="0.3">
      <c r="A1" t="s">
        <v>22</v>
      </c>
    </row>
    <row r="2" spans="1:6" x14ac:dyDescent="0.3">
      <c r="A2" s="23" t="s">
        <v>31</v>
      </c>
    </row>
    <row r="4" spans="1:6" x14ac:dyDescent="0.3">
      <c r="A4" s="21" t="s">
        <v>24</v>
      </c>
      <c r="B4" s="17"/>
      <c r="C4" s="18"/>
      <c r="D4" s="17"/>
      <c r="E4" s="17"/>
      <c r="F4" s="17"/>
    </row>
    <row r="5" spans="1:6" x14ac:dyDescent="0.3">
      <c r="A5" s="19"/>
      <c r="B5" s="27" t="s">
        <v>23</v>
      </c>
      <c r="C5" s="27"/>
      <c r="D5" s="27"/>
      <c r="E5" s="27"/>
      <c r="F5" s="27"/>
    </row>
    <row r="6" spans="1:6" s="15" customFormat="1" ht="50.25" customHeight="1" x14ac:dyDescent="0.3">
      <c r="A6" s="20" t="s">
        <v>7</v>
      </c>
      <c r="B6" s="16" t="s">
        <v>28</v>
      </c>
      <c r="C6" s="16" t="s">
        <v>25</v>
      </c>
      <c r="D6" s="16" t="s">
        <v>26</v>
      </c>
      <c r="E6" s="16" t="s">
        <v>27</v>
      </c>
      <c r="F6" s="16" t="s">
        <v>29</v>
      </c>
    </row>
    <row r="7" spans="1:6" x14ac:dyDescent="0.3">
      <c r="A7" s="4">
        <v>2000</v>
      </c>
      <c r="B7" s="4">
        <v>103.06</v>
      </c>
      <c r="C7" s="5">
        <v>2.86E-2</v>
      </c>
      <c r="D7" s="5">
        <v>0.4</v>
      </c>
      <c r="E7" s="4">
        <v>41.22</v>
      </c>
      <c r="F7" s="5">
        <v>0.02</v>
      </c>
    </row>
    <row r="8" spans="1:6" x14ac:dyDescent="0.3">
      <c r="A8" s="4">
        <v>1999</v>
      </c>
      <c r="B8" s="4">
        <v>104.86</v>
      </c>
      <c r="C8" s="5">
        <v>0.03</v>
      </c>
      <c r="D8" s="5">
        <v>0.39729999999999999</v>
      </c>
      <c r="E8" s="4">
        <v>41.67</v>
      </c>
      <c r="F8" s="5">
        <v>2.1000000000000001E-2</v>
      </c>
    </row>
    <row r="9" spans="1:6" x14ac:dyDescent="0.3">
      <c r="A9" s="4">
        <v>1998</v>
      </c>
      <c r="B9" s="4">
        <v>103.62</v>
      </c>
      <c r="C9" s="5">
        <v>3.0300000000000001E-2</v>
      </c>
      <c r="D9" s="5">
        <v>0.3947</v>
      </c>
      <c r="E9" s="4">
        <v>40.9</v>
      </c>
      <c r="F9" s="5">
        <v>2.1000000000000001E-2</v>
      </c>
    </row>
    <row r="10" spans="1:6" x14ac:dyDescent="0.3">
      <c r="A10" s="4">
        <v>1997</v>
      </c>
      <c r="B10" s="4">
        <v>101.75</v>
      </c>
      <c r="C10" s="5">
        <v>3.09E-2</v>
      </c>
      <c r="D10" s="5">
        <v>0.3921</v>
      </c>
      <c r="E10" s="4">
        <v>39.89</v>
      </c>
      <c r="F10" s="5">
        <v>2.1000000000000001E-2</v>
      </c>
    </row>
    <row r="11" spans="1:6" x14ac:dyDescent="0.3">
      <c r="A11" s="4">
        <v>1996</v>
      </c>
      <c r="B11" s="4">
        <v>100.51</v>
      </c>
      <c r="C11" s="5">
        <v>3.09E-2</v>
      </c>
      <c r="D11" s="5">
        <v>0.38950000000000001</v>
      </c>
      <c r="E11" s="4">
        <v>39.14</v>
      </c>
      <c r="F11" s="5">
        <v>2.1000000000000001E-2</v>
      </c>
    </row>
    <row r="12" spans="1:6" x14ac:dyDescent="0.3">
      <c r="A12" s="4">
        <v>1995</v>
      </c>
      <c r="B12" s="4">
        <v>97.61</v>
      </c>
      <c r="C12" s="5">
        <v>3.09E-2</v>
      </c>
      <c r="D12" s="5">
        <v>0.38690000000000002</v>
      </c>
      <c r="E12" s="4">
        <v>37.76</v>
      </c>
      <c r="F12" s="5">
        <v>2.1000000000000001E-2</v>
      </c>
    </row>
    <row r="13" spans="1:6" x14ac:dyDescent="0.3">
      <c r="A13" s="4">
        <v>1994</v>
      </c>
      <c r="B13" s="4">
        <v>96.11</v>
      </c>
      <c r="C13" s="5">
        <v>3.1199999999999999E-2</v>
      </c>
      <c r="D13" s="5">
        <v>0.38429999999999997</v>
      </c>
      <c r="E13" s="4">
        <v>36.93</v>
      </c>
      <c r="F13" s="5">
        <v>2.1000000000000001E-2</v>
      </c>
    </row>
    <row r="14" spans="1:6" x14ac:dyDescent="0.3">
      <c r="A14" s="4">
        <v>1993</v>
      </c>
      <c r="B14" s="4">
        <v>101.48</v>
      </c>
      <c r="C14" s="5">
        <v>3.4000000000000002E-2</v>
      </c>
      <c r="D14" s="5">
        <v>0.38169999999999998</v>
      </c>
      <c r="E14" s="4">
        <v>38.74</v>
      </c>
      <c r="F14" s="5">
        <v>2.3E-2</v>
      </c>
    </row>
    <row r="15" spans="1:6" x14ac:dyDescent="0.3">
      <c r="A15" s="4">
        <v>1992</v>
      </c>
      <c r="B15" s="4">
        <v>106.02</v>
      </c>
      <c r="C15" s="5">
        <v>3.6700000000000003E-2</v>
      </c>
      <c r="D15" s="5">
        <v>0.37919999999999998</v>
      </c>
      <c r="E15" s="4">
        <v>40.200000000000003</v>
      </c>
      <c r="F15" s="5">
        <v>2.4E-2</v>
      </c>
    </row>
    <row r="16" spans="1:6" x14ac:dyDescent="0.3">
      <c r="A16" s="4">
        <v>1991</v>
      </c>
      <c r="B16" s="4">
        <v>105.66</v>
      </c>
      <c r="C16" s="5">
        <v>3.6799999999999999E-2</v>
      </c>
      <c r="D16" s="5">
        <v>0.37669999999999998</v>
      </c>
      <c r="E16" s="4">
        <v>39.799999999999997</v>
      </c>
      <c r="F16" s="5">
        <v>2.4E-2</v>
      </c>
    </row>
    <row r="17" spans="1:6" x14ac:dyDescent="0.3">
      <c r="A17" s="4">
        <v>1990</v>
      </c>
      <c r="B17" s="4">
        <v>105.49</v>
      </c>
      <c r="C17" s="5">
        <v>3.7499999999999999E-2</v>
      </c>
      <c r="D17" s="5">
        <v>0.37419999999999998</v>
      </c>
      <c r="E17" s="4">
        <v>39.47</v>
      </c>
      <c r="F17" s="5">
        <v>2.4E-2</v>
      </c>
    </row>
    <row r="18" spans="1:6" x14ac:dyDescent="0.3">
      <c r="A18" s="4">
        <v>1989</v>
      </c>
      <c r="B18" s="4">
        <v>104.36</v>
      </c>
      <c r="C18" s="5">
        <v>3.7999999999999999E-2</v>
      </c>
      <c r="D18" s="5">
        <v>0.37169999999999997</v>
      </c>
      <c r="E18" s="4">
        <v>38.79</v>
      </c>
      <c r="F18" s="5">
        <v>2.5000000000000001E-2</v>
      </c>
    </row>
    <row r="19" spans="1:6" x14ac:dyDescent="0.3">
      <c r="A19" s="4">
        <v>1988</v>
      </c>
      <c r="B19" s="4">
        <v>102.86</v>
      </c>
      <c r="C19" s="5">
        <v>3.8399999999999997E-2</v>
      </c>
      <c r="D19" s="5">
        <v>0.36919999999999997</v>
      </c>
      <c r="E19" s="4">
        <v>37.979999999999997</v>
      </c>
      <c r="F19" s="5">
        <v>2.5000000000000001E-2</v>
      </c>
    </row>
    <row r="20" spans="1:6" x14ac:dyDescent="0.3">
      <c r="A20" s="4">
        <v>1987</v>
      </c>
      <c r="B20" s="4">
        <v>93.42</v>
      </c>
      <c r="C20" s="5">
        <v>3.6499999999999998E-2</v>
      </c>
      <c r="D20" s="5">
        <v>0.36670000000000003</v>
      </c>
      <c r="E20" s="4">
        <v>34.26</v>
      </c>
      <c r="F20" s="5">
        <v>2.3E-2</v>
      </c>
    </row>
    <row r="21" spans="1:6" x14ac:dyDescent="0.3">
      <c r="A21" s="4">
        <v>1986</v>
      </c>
      <c r="B21" s="4">
        <v>87.23</v>
      </c>
      <c r="C21" s="5">
        <v>3.5299999999999998E-2</v>
      </c>
      <c r="D21" s="5">
        <v>0.36430000000000001</v>
      </c>
      <c r="E21" s="4">
        <v>31.78</v>
      </c>
      <c r="F21" s="5">
        <v>2.3E-2</v>
      </c>
    </row>
    <row r="22" spans="1:6" x14ac:dyDescent="0.3">
      <c r="A22" s="4">
        <v>1985</v>
      </c>
      <c r="B22" s="4">
        <v>94.85</v>
      </c>
      <c r="C22" s="5">
        <v>3.9E-2</v>
      </c>
      <c r="D22" s="5">
        <v>0.3619</v>
      </c>
      <c r="E22" s="4">
        <v>34.32</v>
      </c>
      <c r="F22" s="5">
        <v>2.5000000000000001E-2</v>
      </c>
    </row>
    <row r="23" spans="1:6" x14ac:dyDescent="0.3">
      <c r="A23" s="4">
        <v>1984</v>
      </c>
      <c r="B23" s="4">
        <v>105.78</v>
      </c>
      <c r="C23" s="5">
        <v>4.41E-2</v>
      </c>
      <c r="D23" s="5">
        <v>0.35949999999999999</v>
      </c>
      <c r="E23" s="4">
        <v>38.03</v>
      </c>
      <c r="F23" s="5">
        <v>2.8000000000000001E-2</v>
      </c>
    </row>
    <row r="24" spans="1:6" x14ac:dyDescent="0.3">
      <c r="A24" s="4">
        <v>1983</v>
      </c>
      <c r="B24" s="4">
        <v>91.99</v>
      </c>
      <c r="C24" s="5">
        <v>4.07E-2</v>
      </c>
      <c r="D24" s="5">
        <v>0.35709999999999997</v>
      </c>
      <c r="E24" s="4">
        <v>32.85</v>
      </c>
      <c r="F24" s="5">
        <v>2.5999999999999999E-2</v>
      </c>
    </row>
    <row r="25" spans="1:6" x14ac:dyDescent="0.3">
      <c r="A25" s="4">
        <v>1982</v>
      </c>
      <c r="B25" s="4">
        <v>89.2</v>
      </c>
      <c r="C25" s="5">
        <v>4.07E-2</v>
      </c>
      <c r="D25" s="5">
        <v>0.35470000000000002</v>
      </c>
      <c r="E25" s="4">
        <v>31.64</v>
      </c>
      <c r="F25" s="5">
        <v>2.5999999999999999E-2</v>
      </c>
    </row>
    <row r="26" spans="1:6" x14ac:dyDescent="0.3">
      <c r="A26" s="4">
        <v>1981</v>
      </c>
      <c r="B26" s="4">
        <v>114.18</v>
      </c>
      <c r="C26" s="5">
        <v>5.0299999999999997E-2</v>
      </c>
      <c r="D26" s="5">
        <v>0.3523</v>
      </c>
      <c r="E26" s="4">
        <v>40.229999999999997</v>
      </c>
      <c r="F26" s="5">
        <v>3.1E-2</v>
      </c>
    </row>
    <row r="27" spans="1:6" x14ac:dyDescent="0.3">
      <c r="A27" s="4">
        <v>1980</v>
      </c>
      <c r="B27" s="4">
        <v>119.25</v>
      </c>
      <c r="C27" s="5">
        <v>5.3699999999999998E-2</v>
      </c>
      <c r="D27" s="5">
        <v>0.35</v>
      </c>
      <c r="E27" s="4">
        <v>41.74</v>
      </c>
      <c r="F27" s="5">
        <v>3.3000000000000002E-2</v>
      </c>
    </row>
    <row r="28" spans="1:6" x14ac:dyDescent="0.3">
      <c r="A28" s="4">
        <v>1979</v>
      </c>
      <c r="B28" s="4">
        <v>120.95</v>
      </c>
      <c r="C28" s="5">
        <v>5.4899999999999997E-2</v>
      </c>
      <c r="D28" s="5">
        <v>0.3473</v>
      </c>
      <c r="E28" s="4">
        <v>42.01</v>
      </c>
      <c r="F28" s="5">
        <v>3.4000000000000002E-2</v>
      </c>
    </row>
    <row r="29" spans="1:6" x14ac:dyDescent="0.3">
      <c r="A29" s="4">
        <v>1978</v>
      </c>
      <c r="B29" s="4">
        <v>114.5</v>
      </c>
      <c r="C29" s="5">
        <v>5.33E-2</v>
      </c>
      <c r="D29" s="5">
        <v>0.34460000000000002</v>
      </c>
      <c r="E29" s="4">
        <v>39.46</v>
      </c>
      <c r="F29" s="5">
        <v>3.2000000000000001E-2</v>
      </c>
    </row>
    <row r="30" spans="1:6" x14ac:dyDescent="0.3">
      <c r="A30" s="4">
        <v>1977</v>
      </c>
      <c r="B30" s="4">
        <v>109.63</v>
      </c>
      <c r="C30" s="5">
        <v>5.2699999999999997E-2</v>
      </c>
      <c r="D30" s="5">
        <v>0.34200000000000003</v>
      </c>
      <c r="E30" s="4">
        <v>37.49</v>
      </c>
      <c r="F30" s="5">
        <v>3.2000000000000001E-2</v>
      </c>
    </row>
    <row r="31" spans="1:6" x14ac:dyDescent="0.3">
      <c r="A31" s="4">
        <v>1976</v>
      </c>
      <c r="B31" s="4">
        <v>105.17</v>
      </c>
      <c r="C31" s="5">
        <v>5.2999999999999999E-2</v>
      </c>
      <c r="D31" s="5">
        <v>0.33939999999999998</v>
      </c>
      <c r="E31" s="4">
        <v>35.69</v>
      </c>
      <c r="F31" s="5">
        <v>3.2000000000000001E-2</v>
      </c>
    </row>
    <row r="32" spans="1:6" x14ac:dyDescent="0.3">
      <c r="A32" s="4">
        <v>1975</v>
      </c>
      <c r="B32" s="4">
        <v>96.1</v>
      </c>
      <c r="C32" s="5">
        <v>5.1400000000000001E-2</v>
      </c>
      <c r="D32" s="5">
        <v>0.33679999999999999</v>
      </c>
      <c r="E32" s="4">
        <v>32.36</v>
      </c>
      <c r="F32" s="5">
        <v>3.1E-2</v>
      </c>
    </row>
    <row r="33" spans="1:6" x14ac:dyDescent="0.3">
      <c r="A33" s="4">
        <v>1974</v>
      </c>
      <c r="B33" s="4">
        <v>117.29</v>
      </c>
      <c r="C33" s="5">
        <v>6.4100000000000004E-2</v>
      </c>
      <c r="D33" s="5">
        <v>0.3342</v>
      </c>
      <c r="E33" s="4">
        <v>39.200000000000003</v>
      </c>
      <c r="F33" s="5">
        <v>3.9E-2</v>
      </c>
    </row>
    <row r="34" spans="1:6" x14ac:dyDescent="0.3">
      <c r="A34" s="4">
        <v>1973</v>
      </c>
      <c r="B34" s="4">
        <v>111.05</v>
      </c>
      <c r="C34" s="5">
        <v>6.0299999999999999E-2</v>
      </c>
      <c r="D34" s="5">
        <v>0.33160000000000001</v>
      </c>
      <c r="E34" s="4">
        <v>36.83</v>
      </c>
      <c r="F34" s="5">
        <v>3.6999999999999998E-2</v>
      </c>
    </row>
    <row r="35" spans="1:6" x14ac:dyDescent="0.3">
      <c r="A35" s="4">
        <v>1972</v>
      </c>
      <c r="B35" s="4">
        <v>103.52</v>
      </c>
      <c r="C35" s="5">
        <v>6.0299999999999999E-2</v>
      </c>
      <c r="D35" s="5">
        <v>0.3291</v>
      </c>
      <c r="E35" s="4">
        <v>34.06</v>
      </c>
      <c r="F35" s="5">
        <v>3.5999999999999997E-2</v>
      </c>
    </row>
    <row r="36" spans="1:6" x14ac:dyDescent="0.3">
      <c r="A36" s="4">
        <v>1971</v>
      </c>
      <c r="B36" s="4">
        <v>99.17</v>
      </c>
      <c r="C36" s="5">
        <v>6.2600000000000003E-2</v>
      </c>
      <c r="D36" s="5">
        <v>0.32650000000000001</v>
      </c>
      <c r="E36" s="4">
        <v>32.380000000000003</v>
      </c>
      <c r="F36" s="5">
        <v>3.7999999999999999E-2</v>
      </c>
    </row>
    <row r="37" spans="1:6" x14ac:dyDescent="0.3">
      <c r="A37" s="4">
        <v>1970</v>
      </c>
      <c r="B37" s="4">
        <v>102.38</v>
      </c>
      <c r="C37" s="5">
        <v>6.7699999999999996E-2</v>
      </c>
      <c r="D37" s="5">
        <v>0.32400000000000001</v>
      </c>
      <c r="E37" s="4">
        <v>33.18</v>
      </c>
      <c r="F37" s="5">
        <v>4.1000000000000002E-2</v>
      </c>
    </row>
    <row r="38" spans="1:6" x14ac:dyDescent="0.3">
      <c r="A38" s="4">
        <v>1969</v>
      </c>
      <c r="B38" s="4">
        <v>99.14</v>
      </c>
      <c r="C38" s="5">
        <v>6.9199999999999998E-2</v>
      </c>
      <c r="D38" s="5">
        <v>0.32150000000000001</v>
      </c>
      <c r="E38" s="4">
        <v>31.88</v>
      </c>
      <c r="F38" s="5">
        <v>4.1000000000000002E-2</v>
      </c>
    </row>
    <row r="39" spans="1:6" x14ac:dyDescent="0.3">
      <c r="A39" s="4">
        <v>1968</v>
      </c>
      <c r="B39" s="4">
        <v>88.22</v>
      </c>
      <c r="C39" s="5">
        <v>6.6900000000000001E-2</v>
      </c>
      <c r="D39" s="5">
        <v>0.31909999999999999</v>
      </c>
      <c r="E39" s="4">
        <v>28.15</v>
      </c>
      <c r="F39" s="5">
        <v>3.9E-2</v>
      </c>
    </row>
    <row r="40" spans="1:6" x14ac:dyDescent="0.3">
      <c r="A40" s="4">
        <v>1967</v>
      </c>
      <c r="B40" s="4">
        <v>86.48</v>
      </c>
      <c r="C40" s="5">
        <v>7.1400000000000005E-2</v>
      </c>
      <c r="D40" s="5">
        <v>0.31659999999999999</v>
      </c>
      <c r="E40" s="4">
        <v>27.38</v>
      </c>
      <c r="F40" s="5">
        <v>4.2000000000000003E-2</v>
      </c>
    </row>
    <row r="41" spans="1:6" x14ac:dyDescent="0.3">
      <c r="A41" s="4">
        <v>1966</v>
      </c>
      <c r="B41" s="4">
        <v>80.27</v>
      </c>
      <c r="C41" s="5">
        <v>6.9800000000000001E-2</v>
      </c>
      <c r="D41" s="5">
        <v>0.31419999999999998</v>
      </c>
      <c r="E41" s="4">
        <v>25.22</v>
      </c>
      <c r="F41" s="5">
        <v>0.04</v>
      </c>
    </row>
    <row r="42" spans="1:6" x14ac:dyDescent="0.3">
      <c r="A42" s="4">
        <v>1965</v>
      </c>
      <c r="B42" s="4">
        <v>74.48</v>
      </c>
      <c r="C42" s="5">
        <v>6.9900000000000004E-2</v>
      </c>
      <c r="D42" s="5">
        <v>0.31180000000000002</v>
      </c>
      <c r="E42" s="4">
        <v>23.22</v>
      </c>
      <c r="F42" s="5">
        <v>0.04</v>
      </c>
    </row>
    <row r="43" spans="1:6" x14ac:dyDescent="0.3">
      <c r="A43" s="4">
        <v>1964</v>
      </c>
      <c r="B43" s="4">
        <v>69.38</v>
      </c>
      <c r="C43" s="5">
        <v>6.9400000000000003E-2</v>
      </c>
      <c r="D43" s="5">
        <v>0.30940000000000001</v>
      </c>
      <c r="E43" s="4">
        <v>21.47</v>
      </c>
      <c r="F43" s="5">
        <v>3.9E-2</v>
      </c>
    </row>
    <row r="44" spans="1:6" x14ac:dyDescent="0.3">
      <c r="A44" s="4">
        <v>1963</v>
      </c>
      <c r="B44" s="4">
        <v>63.8</v>
      </c>
      <c r="C44" s="5">
        <v>6.8699999999999997E-2</v>
      </c>
      <c r="D44" s="5">
        <v>0.307</v>
      </c>
      <c r="E44" s="4">
        <v>19.59</v>
      </c>
      <c r="F44" s="5">
        <v>3.9E-2</v>
      </c>
    </row>
    <row r="45" spans="1:6" x14ac:dyDescent="0.3">
      <c r="A45" s="4">
        <v>1962</v>
      </c>
      <c r="B45" s="4">
        <v>59.68</v>
      </c>
      <c r="C45" s="5">
        <v>6.8699999999999997E-2</v>
      </c>
      <c r="D45" s="5">
        <v>0.30470000000000003</v>
      </c>
      <c r="E45" s="4">
        <v>18.18</v>
      </c>
      <c r="F45" s="5">
        <v>3.9E-2</v>
      </c>
    </row>
    <row r="46" spans="1:6" x14ac:dyDescent="0.3">
      <c r="A46" s="4">
        <v>1961</v>
      </c>
      <c r="B46" s="4">
        <v>54.41</v>
      </c>
      <c r="C46" s="5">
        <v>6.7199999999999996E-2</v>
      </c>
      <c r="D46" s="5">
        <v>0.30230000000000001</v>
      </c>
      <c r="E46" s="4">
        <v>16.45</v>
      </c>
      <c r="F46" s="5">
        <v>3.6999999999999998E-2</v>
      </c>
    </row>
    <row r="47" spans="1:6" x14ac:dyDescent="0.3">
      <c r="A47" s="4">
        <v>1960</v>
      </c>
      <c r="B47" s="4">
        <v>56.57</v>
      </c>
      <c r="C47" s="5">
        <v>7.2700000000000001E-2</v>
      </c>
      <c r="D47" s="5">
        <v>0.3</v>
      </c>
      <c r="E47" s="4">
        <v>16.97</v>
      </c>
      <c r="F47" s="5">
        <v>4.1000000000000002E-2</v>
      </c>
    </row>
    <row r="48" spans="1:6" x14ac:dyDescent="0.3">
      <c r="A48" s="4">
        <v>1959</v>
      </c>
      <c r="B48" s="4">
        <v>54.71</v>
      </c>
      <c r="C48" s="5">
        <v>7.4899999999999994E-2</v>
      </c>
      <c r="D48" s="5">
        <v>0.29730000000000001</v>
      </c>
      <c r="E48" s="4">
        <v>16.27</v>
      </c>
      <c r="F48" s="5">
        <v>4.2000000000000003E-2</v>
      </c>
    </row>
    <row r="49" spans="1:6" x14ac:dyDescent="0.3">
      <c r="A49" s="4">
        <v>1958</v>
      </c>
      <c r="B49" s="4">
        <v>45.65</v>
      </c>
      <c r="C49" s="5">
        <v>6.8699999999999997E-2</v>
      </c>
      <c r="D49" s="5">
        <v>0.29459999999999997</v>
      </c>
      <c r="E49" s="4">
        <v>13.45</v>
      </c>
      <c r="F49" s="5">
        <v>3.7999999999999999E-2</v>
      </c>
    </row>
    <row r="51" spans="1:6" x14ac:dyDescent="0.3">
      <c r="A51" s="22" t="s">
        <v>30</v>
      </c>
    </row>
    <row r="52" spans="1:6" ht="28.8" x14ac:dyDescent="0.3">
      <c r="A52" s="16" t="s">
        <v>7</v>
      </c>
      <c r="B52" s="16" t="s">
        <v>26</v>
      </c>
    </row>
    <row r="53" spans="1:6" x14ac:dyDescent="0.3">
      <c r="A53" s="4">
        <f>INDEX($A$7:$A$49,ROWS(A7:$A$49))</f>
        <v>1958</v>
      </c>
      <c r="B53" s="5">
        <f>INDEX($D$7:$D$49,ROWS(D7:$D$49))</f>
        <v>0.29459999999999997</v>
      </c>
    </row>
    <row r="54" spans="1:6" x14ac:dyDescent="0.3">
      <c r="A54" s="4">
        <f>INDEX($A$7:$A$49,ROWS(A8:$A$49))</f>
        <v>1959</v>
      </c>
      <c r="B54" s="5">
        <f>INDEX($D$7:$D$49,ROWS(D8:$D$49))</f>
        <v>0.29730000000000001</v>
      </c>
    </row>
    <row r="55" spans="1:6" x14ac:dyDescent="0.3">
      <c r="A55" s="4">
        <f>INDEX($A$7:$A$49,ROWS(A9:$A$49))</f>
        <v>1960</v>
      </c>
      <c r="B55" s="5">
        <f>INDEX($D$7:$D$49,ROWS(D9:$D$49))</f>
        <v>0.3</v>
      </c>
    </row>
    <row r="56" spans="1:6" x14ac:dyDescent="0.3">
      <c r="A56" s="4">
        <f>INDEX($A$7:$A$49,ROWS(A10:$A$49))</f>
        <v>1961</v>
      </c>
      <c r="B56" s="5">
        <f>INDEX($D$7:$D$49,ROWS(D10:$D$49))</f>
        <v>0.30230000000000001</v>
      </c>
    </row>
    <row r="57" spans="1:6" x14ac:dyDescent="0.3">
      <c r="A57" s="4">
        <f>INDEX($A$7:$A$49,ROWS(A11:$A$49))</f>
        <v>1962</v>
      </c>
      <c r="B57" s="5">
        <f>INDEX($D$7:$D$49,ROWS(D11:$D$49))</f>
        <v>0.30470000000000003</v>
      </c>
    </row>
    <row r="58" spans="1:6" x14ac:dyDescent="0.3">
      <c r="A58" s="4">
        <f>INDEX($A$7:$A$49,ROWS(A12:$A$49))</f>
        <v>1963</v>
      </c>
      <c r="B58" s="5">
        <f>INDEX($D$7:$D$49,ROWS(D12:$D$49))</f>
        <v>0.307</v>
      </c>
    </row>
    <row r="59" spans="1:6" x14ac:dyDescent="0.3">
      <c r="A59" s="4">
        <f>INDEX($A$7:$A$49,ROWS(A13:$A$49))</f>
        <v>1964</v>
      </c>
      <c r="B59" s="5">
        <f>INDEX($D$7:$D$49,ROWS(D13:$D$49))</f>
        <v>0.30940000000000001</v>
      </c>
    </row>
    <row r="60" spans="1:6" x14ac:dyDescent="0.3">
      <c r="A60" s="4">
        <f>INDEX($A$7:$A$49,ROWS(A14:$A$49))</f>
        <v>1965</v>
      </c>
      <c r="B60" s="5">
        <f>INDEX($D$7:$D$49,ROWS(D14:$D$49))</f>
        <v>0.31180000000000002</v>
      </c>
    </row>
    <row r="61" spans="1:6" x14ac:dyDescent="0.3">
      <c r="A61" s="4">
        <f>INDEX($A$7:$A$49,ROWS(A15:$A$49))</f>
        <v>1966</v>
      </c>
      <c r="B61" s="5">
        <f>INDEX($D$7:$D$49,ROWS(D15:$D$49))</f>
        <v>0.31419999999999998</v>
      </c>
    </row>
    <row r="62" spans="1:6" x14ac:dyDescent="0.3">
      <c r="A62" s="4">
        <f>INDEX($A$7:$A$49,ROWS(A16:$A$49))</f>
        <v>1967</v>
      </c>
      <c r="B62" s="5">
        <f>INDEX($D$7:$D$49,ROWS(D16:$D$49))</f>
        <v>0.31659999999999999</v>
      </c>
    </row>
    <row r="63" spans="1:6" x14ac:dyDescent="0.3">
      <c r="A63" s="4">
        <f>INDEX($A$7:$A$49,ROWS(A17:$A$49))</f>
        <v>1968</v>
      </c>
      <c r="B63" s="5">
        <f>INDEX($D$7:$D$49,ROWS(D17:$D$49))</f>
        <v>0.31909999999999999</v>
      </c>
    </row>
    <row r="64" spans="1:6" x14ac:dyDescent="0.3">
      <c r="A64" s="4">
        <f>INDEX($A$7:$A$49,ROWS(A18:$A$49))</f>
        <v>1969</v>
      </c>
      <c r="B64" s="5">
        <f>INDEX($D$7:$D$49,ROWS(D18:$D$49))</f>
        <v>0.32150000000000001</v>
      </c>
    </row>
    <row r="65" spans="1:2" x14ac:dyDescent="0.3">
      <c r="A65" s="4">
        <f>INDEX($A$7:$A$49,ROWS(A19:$A$49))</f>
        <v>1970</v>
      </c>
      <c r="B65" s="5">
        <f>INDEX($D$7:$D$49,ROWS(D19:$D$49))</f>
        <v>0.32400000000000001</v>
      </c>
    </row>
    <row r="66" spans="1:2" x14ac:dyDescent="0.3">
      <c r="A66" s="4">
        <f>INDEX($A$7:$A$49,ROWS(A20:$A$49))</f>
        <v>1971</v>
      </c>
      <c r="B66" s="5">
        <f>INDEX($D$7:$D$49,ROWS(D20:$D$49))</f>
        <v>0.32650000000000001</v>
      </c>
    </row>
    <row r="67" spans="1:2" x14ac:dyDescent="0.3">
      <c r="A67" s="4">
        <f>INDEX($A$7:$A$49,ROWS(A21:$A$49))</f>
        <v>1972</v>
      </c>
      <c r="B67" s="5">
        <f>INDEX($D$7:$D$49,ROWS(D21:$D$49))</f>
        <v>0.3291</v>
      </c>
    </row>
    <row r="68" spans="1:2" x14ac:dyDescent="0.3">
      <c r="A68" s="4">
        <f>INDEX($A$7:$A$49,ROWS(A22:$A$49))</f>
        <v>1973</v>
      </c>
      <c r="B68" s="5">
        <f>INDEX($D$7:$D$49,ROWS(D22:$D$49))</f>
        <v>0.33160000000000001</v>
      </c>
    </row>
    <row r="69" spans="1:2" x14ac:dyDescent="0.3">
      <c r="A69" s="4">
        <f>INDEX($A$7:$A$49,ROWS(A23:$A$49))</f>
        <v>1974</v>
      </c>
      <c r="B69" s="5">
        <f>INDEX($D$7:$D$49,ROWS(D23:$D$49))</f>
        <v>0.3342</v>
      </c>
    </row>
    <row r="70" spans="1:2" x14ac:dyDescent="0.3">
      <c r="A70" s="4">
        <f>INDEX($A$7:$A$49,ROWS(A24:$A$49))</f>
        <v>1975</v>
      </c>
      <c r="B70" s="5">
        <f>INDEX($D$7:$D$49,ROWS(D24:$D$49))</f>
        <v>0.33679999999999999</v>
      </c>
    </row>
    <row r="71" spans="1:2" x14ac:dyDescent="0.3">
      <c r="A71" s="4">
        <f>INDEX($A$7:$A$49,ROWS(A25:$A$49))</f>
        <v>1976</v>
      </c>
      <c r="B71" s="5">
        <f>INDEX($D$7:$D$49,ROWS(D25:$D$49))</f>
        <v>0.33939999999999998</v>
      </c>
    </row>
    <row r="72" spans="1:2" x14ac:dyDescent="0.3">
      <c r="A72" s="4">
        <f>INDEX($A$7:$A$49,ROWS(A26:$A$49))</f>
        <v>1977</v>
      </c>
      <c r="B72" s="5">
        <f>INDEX($D$7:$D$49,ROWS(D26:$D$49))</f>
        <v>0.34200000000000003</v>
      </c>
    </row>
    <row r="73" spans="1:2" x14ac:dyDescent="0.3">
      <c r="A73" s="4">
        <f>INDEX($A$7:$A$49,ROWS(A27:$A$49))</f>
        <v>1978</v>
      </c>
      <c r="B73" s="5">
        <f>INDEX($D$7:$D$49,ROWS(D27:$D$49))</f>
        <v>0.34460000000000002</v>
      </c>
    </row>
    <row r="74" spans="1:2" x14ac:dyDescent="0.3">
      <c r="A74" s="4">
        <f>INDEX($A$7:$A$49,ROWS(A28:$A$49))</f>
        <v>1979</v>
      </c>
      <c r="B74" s="5">
        <f>INDEX($D$7:$D$49,ROWS(D28:$D$49))</f>
        <v>0.3473</v>
      </c>
    </row>
    <row r="75" spans="1:2" x14ac:dyDescent="0.3">
      <c r="A75" s="4">
        <f>INDEX($A$7:$A$49,ROWS(A29:$A$49))</f>
        <v>1980</v>
      </c>
      <c r="B75" s="5">
        <f>INDEX($D$7:$D$49,ROWS(D29:$D$49))</f>
        <v>0.35</v>
      </c>
    </row>
    <row r="76" spans="1:2" x14ac:dyDescent="0.3">
      <c r="A76" s="4">
        <f>INDEX($A$7:$A$49,ROWS(A30:$A$49))</f>
        <v>1981</v>
      </c>
      <c r="B76" s="5">
        <f>INDEX($D$7:$D$49,ROWS(D30:$D$49))</f>
        <v>0.3523</v>
      </c>
    </row>
    <row r="77" spans="1:2" x14ac:dyDescent="0.3">
      <c r="A77" s="4">
        <f>INDEX($A$7:$A$49,ROWS(A31:$A$49))</f>
        <v>1982</v>
      </c>
      <c r="B77" s="5">
        <f>INDEX($D$7:$D$49,ROWS(D31:$D$49))</f>
        <v>0.35470000000000002</v>
      </c>
    </row>
    <row r="78" spans="1:2" x14ac:dyDescent="0.3">
      <c r="A78" s="4">
        <f>INDEX($A$7:$A$49,ROWS(A32:$A$49))</f>
        <v>1983</v>
      </c>
      <c r="B78" s="5">
        <f>INDEX($D$7:$D$49,ROWS(D32:$D$49))</f>
        <v>0.35709999999999997</v>
      </c>
    </row>
    <row r="79" spans="1:2" x14ac:dyDescent="0.3">
      <c r="A79" s="4">
        <f>INDEX($A$7:$A$49,ROWS(A33:$A$49))</f>
        <v>1984</v>
      </c>
      <c r="B79" s="5">
        <f>INDEX($D$7:$D$49,ROWS(D33:$D$49))</f>
        <v>0.35949999999999999</v>
      </c>
    </row>
    <row r="80" spans="1:2" x14ac:dyDescent="0.3">
      <c r="A80" s="4">
        <f>INDEX($A$7:$A$49,ROWS(A34:$A$49))</f>
        <v>1985</v>
      </c>
      <c r="B80" s="5">
        <f>INDEX($D$7:$D$49,ROWS(D34:$D$49))</f>
        <v>0.3619</v>
      </c>
    </row>
    <row r="81" spans="1:2" x14ac:dyDescent="0.3">
      <c r="A81" s="4">
        <f>INDEX($A$7:$A$49,ROWS(A35:$A$49))</f>
        <v>1986</v>
      </c>
      <c r="B81" s="5">
        <f>INDEX($D$7:$D$49,ROWS(D35:$D$49))</f>
        <v>0.36430000000000001</v>
      </c>
    </row>
    <row r="82" spans="1:2" x14ac:dyDescent="0.3">
      <c r="A82" s="4">
        <f>INDEX($A$7:$A$49,ROWS(A36:$A$49))</f>
        <v>1987</v>
      </c>
      <c r="B82" s="5">
        <f>INDEX($D$7:$D$49,ROWS(D36:$D$49))</f>
        <v>0.36670000000000003</v>
      </c>
    </row>
    <row r="83" spans="1:2" x14ac:dyDescent="0.3">
      <c r="A83" s="4">
        <f>INDEX($A$7:$A$49,ROWS(A37:$A$49))</f>
        <v>1988</v>
      </c>
      <c r="B83" s="5">
        <f>INDEX($D$7:$D$49,ROWS(D37:$D$49))</f>
        <v>0.36919999999999997</v>
      </c>
    </row>
    <row r="84" spans="1:2" x14ac:dyDescent="0.3">
      <c r="A84" s="4">
        <f>INDEX($A$7:$A$49,ROWS(A38:$A$49))</f>
        <v>1989</v>
      </c>
      <c r="B84" s="5">
        <f>INDEX($D$7:$D$49,ROWS(D38:$D$49))</f>
        <v>0.37169999999999997</v>
      </c>
    </row>
    <row r="85" spans="1:2" x14ac:dyDescent="0.3">
      <c r="A85" s="4">
        <f>INDEX($A$7:$A$49,ROWS(A39:$A$49))</f>
        <v>1990</v>
      </c>
      <c r="B85" s="5">
        <f>INDEX($D$7:$D$49,ROWS(D39:$D$49))</f>
        <v>0.37419999999999998</v>
      </c>
    </row>
    <row r="86" spans="1:2" x14ac:dyDescent="0.3">
      <c r="A86" s="4">
        <f>INDEX($A$7:$A$49,ROWS(A40:$A$49))</f>
        <v>1991</v>
      </c>
      <c r="B86" s="5">
        <f>INDEX($D$7:$D$49,ROWS(D40:$D$49))</f>
        <v>0.37669999999999998</v>
      </c>
    </row>
    <row r="87" spans="1:2" x14ac:dyDescent="0.3">
      <c r="A87" s="4">
        <f>INDEX($A$7:$A$49,ROWS(A41:$A$49))</f>
        <v>1992</v>
      </c>
      <c r="B87" s="5">
        <f>INDEX($D$7:$D$49,ROWS(D41:$D$49))</f>
        <v>0.37919999999999998</v>
      </c>
    </row>
    <row r="88" spans="1:2" x14ac:dyDescent="0.3">
      <c r="A88" s="4">
        <f>INDEX($A$7:$A$49,ROWS(A42:$A$49))</f>
        <v>1993</v>
      </c>
      <c r="B88" s="5">
        <f>INDEX($D$7:$D$49,ROWS(D42:$D$49))</f>
        <v>0.38169999999999998</v>
      </c>
    </row>
    <row r="89" spans="1:2" x14ac:dyDescent="0.3">
      <c r="A89" s="4">
        <f>INDEX($A$7:$A$49,ROWS(A43:$A$49))</f>
        <v>1994</v>
      </c>
      <c r="B89" s="5">
        <f>INDEX($D$7:$D$49,ROWS(D43:$D$49))</f>
        <v>0.38429999999999997</v>
      </c>
    </row>
    <row r="90" spans="1:2" x14ac:dyDescent="0.3">
      <c r="A90" s="4">
        <f>INDEX($A$7:$A$49,ROWS(A44:$A$49))</f>
        <v>1995</v>
      </c>
      <c r="B90" s="5">
        <f>INDEX($D$7:$D$49,ROWS(D44:$D$49))</f>
        <v>0.38690000000000002</v>
      </c>
    </row>
    <row r="91" spans="1:2" x14ac:dyDescent="0.3">
      <c r="A91" s="4">
        <f>INDEX($A$7:$A$49,ROWS(A45:$A$49))</f>
        <v>1996</v>
      </c>
      <c r="B91" s="5">
        <f>INDEX($D$7:$D$49,ROWS(D45:$D$49))</f>
        <v>0.38950000000000001</v>
      </c>
    </row>
    <row r="92" spans="1:2" x14ac:dyDescent="0.3">
      <c r="A92" s="4">
        <f>INDEX($A$7:$A$49,ROWS(A46:$A$49))</f>
        <v>1997</v>
      </c>
      <c r="B92" s="5">
        <f>INDEX($D$7:$D$49,ROWS(D46:$D$49))</f>
        <v>0.3921</v>
      </c>
    </row>
    <row r="93" spans="1:2" x14ac:dyDescent="0.3">
      <c r="A93" s="4">
        <f>INDEX($A$7:$A$49,ROWS(A47:$A$49))</f>
        <v>1998</v>
      </c>
      <c r="B93" s="5">
        <f>INDEX($D$7:$D$49,ROWS(D47:$D$49))</f>
        <v>0.3947</v>
      </c>
    </row>
    <row r="94" spans="1:2" x14ac:dyDescent="0.3">
      <c r="A94" s="4">
        <f>INDEX($A$7:$A$49,ROWS(A48:$A$49))</f>
        <v>1999</v>
      </c>
      <c r="B94" s="5">
        <f>INDEX($D$7:$D$49,ROWS(D48:$D$49))</f>
        <v>0.39729999999999999</v>
      </c>
    </row>
    <row r="95" spans="1:2" x14ac:dyDescent="0.3">
      <c r="A95" s="4">
        <f>INDEX($A$7:$A$49,ROWS(A49:$A$49))</f>
        <v>2000</v>
      </c>
      <c r="B95" s="5">
        <f>INDEX($D$7:$D$49,ROWS(D49:$D$49))</f>
        <v>0.4</v>
      </c>
    </row>
  </sheetData>
  <mergeCells count="1">
    <mergeCell ref="B5:F5"/>
  </mergeCells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</vt:lpstr>
      <vt:lpstr>FIN_ETA</vt:lpstr>
      <vt:lpstr>PB COMMENTS</vt:lpstr>
      <vt:lpstr>Calcs</vt:lpstr>
      <vt:lpstr>Ayres_2005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2022-07-06T16:10:23Z</dcterms:modified>
</cp:coreProperties>
</file>