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0C34C2CA-0989-4905-ABA5-338C1324EC9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FS" sheetId="9" r:id="rId1"/>
    <sheet name="FIN_ETA" sheetId="2" r:id="rId2"/>
    <sheet name="Calcs" sheetId="8" r:id="rId3"/>
    <sheet name="EnergyStar_2021" sheetId="7" r:id="rId4"/>
    <sheet name="Lund_2004" sheetId="10" r:id="rId5"/>
    <sheet name="Penrod_1947" sheetId="11" r:id="rId6"/>
    <sheet name="Weiss_2008" sheetId="4" r:id="rId7"/>
  </sheets>
  <externalReferences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COP_max" localSheetId="5">[1]Heun_2019!$B$12</definedName>
    <definedName name="COP_max">'[2]Domestic refrigeration'!$B$12</definedName>
    <definedName name="deltaE_food" localSheetId="2">#REF!</definedName>
    <definedName name="deltaE_food" localSheetId="5">#REF!</definedName>
    <definedName name="deltaE_food">#REF!</definedName>
    <definedName name="EER_to_COP">[3]Units!$B$2</definedName>
    <definedName name="Ep_tot_cap_2000" localSheetId="2">#REF!</definedName>
    <definedName name="Ep_tot_cap_2000" localSheetId="5">#REF!</definedName>
    <definedName name="Ep_tot_cap_2000">#REF!</definedName>
    <definedName name="eta_charcoal" localSheetId="5">'[4]Stove efficiencies'!$B$6</definedName>
    <definedName name="eta_charcoal">[5]Afrane_2012!$B$6</definedName>
    <definedName name="eta_chcl_stove">'[6]Residential--Stove Efficiency'!$F$91</definedName>
    <definedName name="eta_coke_ttl">'[6]Industry -- Coke furnace'!$L$4</definedName>
    <definedName name="eta_firewood">'[4]Stove efficiencies'!$B$5</definedName>
    <definedName name="eta_ker_light">'[6]Kerosene Use'!$O$30</definedName>
    <definedName name="eta_ker_stove">'[6]Kerosene Use'!$S$19</definedName>
    <definedName name="eta_kerosene">'[4]Stove efficiencies'!$B$7</definedName>
    <definedName name="eta_LPG">'[4]Stove efficiencies'!$B$8</definedName>
    <definedName name="eta_lpg_stove">'[6]Residential--Stove Efficiency'!$F$92</definedName>
    <definedName name="ft3_to_m3">[1]Constants!$B$2</definedName>
    <definedName name="heat_transfer_coefficient">[1]Constants!$B$5</definedName>
    <definedName name="internalvol_to_internalarea">[1]Constants!$B$4</definedName>
    <definedName name="l_to_m3">[1]Constants!$B$6</definedName>
    <definedName name="N_ml" localSheetId="2">#REF!</definedName>
    <definedName name="N_ml" localSheetId="5">#REF!</definedName>
    <definedName name="N_ml">#REF!</definedName>
    <definedName name="phi_100">'[6]Phi Values'!$C$9</definedName>
    <definedName name="phi_1000">'[6]Phi Values'!$C$12</definedName>
    <definedName name="phi_200">'[6]Phi Values'!$C$10</definedName>
    <definedName name="phi_Combustible_renewables" localSheetId="5">[4]phi_heat!$C$17</definedName>
    <definedName name="phi_Combustible_renewables">[2]phi_heat!$C$17</definedName>
    <definedName name="phi_Electricity" localSheetId="5">[4]phi_heat!$C$28</definedName>
    <definedName name="phi_Electricity">[2]phi_heat!$C$28</definedName>
    <definedName name="phi_Feed" localSheetId="5">[4]phi_heat!$C$27</definedName>
    <definedName name="phi_Feed">[2]phi_heat!$C$27</definedName>
    <definedName name="phi_Food" localSheetId="5">[4]phi_heat!$C$26</definedName>
    <definedName name="phi_Food">[2]phi_heat!$C$26</definedName>
    <definedName name="phi_HTH.600.C" localSheetId="5">[4]phi_heat!$C$10</definedName>
    <definedName name="phi_HTH.600.C">[2]phi_heat!$C$10</definedName>
    <definedName name="phi_Hydro" localSheetId="5">[4]phi_heat!$C$19</definedName>
    <definedName name="phi_Hydro">[2]phi_heat!$C$19</definedName>
    <definedName name="phi_ker_light">'[6]Kerosene Use'!$O$32</definedName>
    <definedName name="phi_LTH.neg20.C" localSheetId="5">[4]phi_heat!$C$6</definedName>
    <definedName name="phi_LTH.neg20.C">[2]phi_heat!$C$6</definedName>
    <definedName name="phi_MTH.100.C" localSheetId="5">[4]phi_heat!$C$8</definedName>
    <definedName name="phi_MTH.100.C">[2]phi_heat!$C$8</definedName>
    <definedName name="phi_MTH.200.C" localSheetId="5">[4]phi_heat!$C$9</definedName>
    <definedName name="phi_MTH.200.C">[2]phi_heat!$C$9</definedName>
    <definedName name="phi_Natural_gas" localSheetId="5">[4]phi_heat!$C$15</definedName>
    <definedName name="phi_Natural_gas">[2]phi_heat!$C$15</definedName>
    <definedName name="phi_Oil_and_oil_products" localSheetId="5">[4]phi_heat!$C$16</definedName>
    <definedName name="phi_Oil_and_oil_products">[2]phi_heat!$C$16</definedName>
    <definedName name="phi_Phytomass" localSheetId="5">[4]phi_heat!$C$29</definedName>
    <definedName name="phi_Phytomass">[2]phi_heat!$C$29</definedName>
    <definedName name="S_food" localSheetId="2">#REF!</definedName>
    <definedName name="S_food" localSheetId="5">#REF!</definedName>
    <definedName name="S_food">#REF!</definedName>
    <definedName name="S_food_2000" localSheetId="2">#REF!</definedName>
    <definedName name="S_food_2000" localSheetId="5">#REF!</definedName>
    <definedName name="S_food_2000">#REF!</definedName>
    <definedName name="S_food_S_food_2000" localSheetId="2">#REF!</definedName>
    <definedName name="S_food_S_food_2000" localSheetId="5">#REF!</definedName>
    <definedName name="S_food_S_food_2000">#REF!</definedName>
    <definedName name="T_0_ref">'[2]Domestic refrigeration'!$B$10</definedName>
    <definedName name="T_ref">'[2]Domestic refrigeration'!$B$11</definedName>
    <definedName name="w" localSheetId="2">#REF!</definedName>
    <definedName name="w" localSheetId="5">#REF!</definedName>
    <definedName name="w">#REF!</definedName>
    <definedName name="Year_Food" localSheetId="2">#REF!</definedName>
    <definedName name="Year_Food" localSheetId="5">#REF!</definedName>
    <definedName name="Year_Food">#REF!</definedName>
    <definedName name="year_to_hour">[1]Constants!$B$3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7" i="8" l="1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46" i="8"/>
  <c r="C40" i="8"/>
  <c r="C38" i="8"/>
  <c r="C36" i="8"/>
  <c r="G36" i="8" s="1"/>
  <c r="G4" i="8" s="1"/>
  <c r="G5" i="8" l="1"/>
  <c r="G6" i="8" s="1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H2" i="2" a="1"/>
  <c r="J2" i="2" l="1"/>
  <c r="BJ2" i="2"/>
  <c r="AW2" i="2"/>
  <c r="AM2" i="2"/>
  <c r="U2" i="2"/>
  <c r="T2" i="2"/>
  <c r="S2" i="2"/>
  <c r="AF2" i="2"/>
  <c r="AP2" i="2"/>
  <c r="BB2" i="2"/>
  <c r="AG2" i="2"/>
  <c r="W2" i="2"/>
  <c r="M2" i="2"/>
  <c r="L2" i="2"/>
  <c r="K2" i="2"/>
  <c r="P2" i="2"/>
  <c r="AH2" i="2"/>
  <c r="AT2" i="2"/>
  <c r="Q2" i="2"/>
  <c r="O2" i="2"/>
  <c r="BP2" i="2"/>
  <c r="BO2" i="2"/>
  <c r="BE2" i="2"/>
  <c r="BK2" i="2"/>
  <c r="Z2" i="2"/>
  <c r="AL2" i="2"/>
  <c r="BL2" i="2"/>
  <c r="BI2" i="2"/>
  <c r="BH2" i="2"/>
  <c r="BG2" i="2"/>
  <c r="AO2" i="2"/>
  <c r="AU2" i="2"/>
  <c r="R2" i="2"/>
  <c r="AD2" i="2"/>
  <c r="AN2" i="2"/>
  <c r="BA2" i="2"/>
  <c r="AZ2" i="2"/>
  <c r="AY2" i="2"/>
  <c r="Y2" i="2"/>
  <c r="AE2" i="2"/>
  <c r="V2" i="2"/>
  <c r="X2" i="2"/>
  <c r="AS2" i="2"/>
  <c r="AR2" i="2"/>
  <c r="AQ2" i="2"/>
  <c r="I2" i="2"/>
  <c r="BN2" i="2"/>
  <c r="N2" i="2"/>
  <c r="H2" i="2"/>
  <c r="AK2" i="2"/>
  <c r="AJ2" i="2"/>
  <c r="AI2" i="2"/>
  <c r="BD2" i="2"/>
  <c r="BF2" i="2"/>
  <c r="BM2" i="2"/>
  <c r="BC2" i="2"/>
  <c r="AC2" i="2"/>
  <c r="AB2" i="2"/>
  <c r="AA2" i="2"/>
  <c r="AV2" i="2"/>
  <c r="AX2" i="2"/>
</calcChain>
</file>

<file path=xl/sharedStrings.xml><?xml version="1.0" encoding="utf-8"?>
<sst xmlns="http://schemas.openxmlformats.org/spreadsheetml/2006/main" count="133" uniqueCount="41">
  <si>
    <t>Country</t>
  </si>
  <si>
    <t>Machine</t>
  </si>
  <si>
    <t>Eu.product</t>
  </si>
  <si>
    <t>World</t>
  </si>
  <si>
    <t>LTH.20.C</t>
  </si>
  <si>
    <t>Ground source heat pumps</t>
  </si>
  <si>
    <t>Quantity</t>
  </si>
  <si>
    <t>Energy.type</t>
  </si>
  <si>
    <t>Last.stage</t>
  </si>
  <si>
    <t>Method</t>
  </si>
  <si>
    <t>E</t>
  </si>
  <si>
    <t>Final</t>
  </si>
  <si>
    <t>PCM</t>
  </si>
  <si>
    <t>eta.fu</t>
  </si>
  <si>
    <t xml:space="preserve">Weiss et al (2021) - Learning energy efficiency experience curves for houshold appliances and space heating, cooling, and lighting technologies
 </t>
  </si>
  <si>
    <t>http://dspace.library.uu.nl/handle/1874/32937</t>
  </si>
  <si>
    <t>year</t>
  </si>
  <si>
    <t>Eta.fu.mean</t>
  </si>
  <si>
    <t>Year</t>
  </si>
  <si>
    <t>Efficiency [-]</t>
  </si>
  <si>
    <t>Type of Efficiency Data</t>
  </si>
  <si>
    <t>Source/Method</t>
  </si>
  <si>
    <t>USA</t>
  </si>
  <si>
    <t>Energy Star (2021)</t>
  </si>
  <si>
    <t>No clear trend from USA data, set to 4.0</t>
  </si>
  <si>
    <t>}</t>
  </si>
  <si>
    <t>Energy Star (2021) - ENERGY STAR Certified Product Data Sets and APIs</t>
  </si>
  <si>
    <t>https://www.energystar.gov/productfinder/advanced</t>
  </si>
  <si>
    <t>old c. 1960 COP = 2.5</t>
  </si>
  <si>
    <t>https://www.diva-portal.org/smash/get/diva2:984734/FULLTEXT01.pdf</t>
  </si>
  <si>
    <t>Penrod (1947) - Continous Air Conditioning with the Heat Pump</t>
  </si>
  <si>
    <t>https://www.jstor.org/stable/27826188</t>
  </si>
  <si>
    <t>Data is for heating, not cooling</t>
  </si>
  <si>
    <t>Lund et al (2004)</t>
  </si>
  <si>
    <t>Linear interpolation</t>
  </si>
  <si>
    <t>WRLD</t>
  </si>
  <si>
    <t>@misc{energystar2021gshp</t>
  </si>
  <si>
    <t xml:space="preserve">  url={https://data.energystar.gov/Active-Specifications/ENERGY-STAR-Certified-Geothermal-Heat-Pumps/acvd-5wvz/data},</t>
  </si>
  <si>
    <t xml:space="preserve">  title={ENERGY STAR Certified Geothermal Heat Pumps},</t>
  </si>
  <si>
    <t xml:space="preserve">  author={Energy Star},</t>
  </si>
  <si>
    <t xml:space="preserve">  year={2021},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</si>
</sst>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1" fillId="0" borderId="0"/>
    <xf numFmtId="0" fontId="6" fillId="0" borderId="0"/>
  </cellStyleXfs>
  <cellXfs count="26">
    <xf numFmtId="0" fontId="0" fillId="0" borderId="0" xfId="0"/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2"/>
    <xf numFmtId="0" fontId="1" fillId="0" borderId="0" xfId="3"/>
    <xf numFmtId="0" fontId="6" fillId="0" borderId="0" xfId="4" applyAlignment="1">
      <alignment horizontal="center"/>
    </xf>
    <xf numFmtId="0" fontId="7" fillId="2" borderId="0" xfId="4" applyFont="1" applyFill="1" applyAlignment="1">
      <alignment horizontal="left"/>
    </xf>
    <xf numFmtId="0" fontId="6" fillId="2" borderId="0" xfId="4" applyFill="1" applyAlignment="1">
      <alignment horizontal="center"/>
    </xf>
    <xf numFmtId="0" fontId="7" fillId="3" borderId="0" xfId="4" applyFont="1" applyFill="1" applyAlignment="1">
      <alignment horizontal="left"/>
    </xf>
    <xf numFmtId="0" fontId="6" fillId="3" borderId="0" xfId="4" applyFill="1" applyAlignment="1">
      <alignment horizontal="center"/>
    </xf>
    <xf numFmtId="0" fontId="7" fillId="4" borderId="0" xfId="4" applyFont="1" applyFill="1" applyAlignment="1">
      <alignment horizontal="left"/>
    </xf>
    <xf numFmtId="0" fontId="6" fillId="4" borderId="0" xfId="4" applyFill="1" applyAlignment="1">
      <alignment horizontal="center"/>
    </xf>
    <xf numFmtId="0" fontId="7" fillId="5" borderId="0" xfId="4" applyFont="1" applyFill="1" applyAlignment="1">
      <alignment horizontal="left"/>
    </xf>
    <xf numFmtId="0" fontId="6" fillId="5" borderId="0" xfId="4" applyFill="1" applyAlignment="1">
      <alignment horizontal="center"/>
    </xf>
    <xf numFmtId="0" fontId="7" fillId="6" borderId="0" xfId="4" applyFont="1" applyFill="1" applyAlignment="1">
      <alignment horizontal="left"/>
    </xf>
    <xf numFmtId="0" fontId="6" fillId="6" borderId="0" xfId="4" applyFill="1" applyAlignment="1">
      <alignment horizontal="center"/>
    </xf>
    <xf numFmtId="0" fontId="7" fillId="0" borderId="1" xfId="4" applyFont="1" applyBorder="1" applyAlignment="1">
      <alignment horizontal="center"/>
    </xf>
    <xf numFmtId="10" fontId="6" fillId="0" borderId="0" xfId="4" applyNumberFormat="1" applyAlignment="1">
      <alignment horizontal="center"/>
    </xf>
    <xf numFmtId="2" fontId="6" fillId="0" borderId="0" xfId="4" applyNumberFormat="1" applyAlignment="1">
      <alignment horizontal="center"/>
    </xf>
    <xf numFmtId="0" fontId="0" fillId="7" borderId="0" xfId="0" applyFill="1"/>
    <xf numFmtId="0" fontId="8" fillId="0" borderId="0" xfId="4" applyFont="1" applyAlignment="1">
      <alignment horizontal="center"/>
    </xf>
    <xf numFmtId="10" fontId="8" fillId="0" borderId="0" xfId="4" applyNumberFormat="1" applyFont="1" applyAlignment="1">
      <alignment horizontal="center"/>
    </xf>
    <xf numFmtId="0" fontId="9" fillId="7" borderId="0" xfId="0" applyFont="1" applyFill="1"/>
  </cellXfs>
  <cellStyles count="5">
    <cellStyle name="Hyperlink" xfId="2" builtinId="8"/>
    <cellStyle name="Normal" xfId="0" builtinId="0"/>
    <cellStyle name="Normal 2" xfId="3" xr:uid="{00000000-0005-0000-0000-000002000000}"/>
    <cellStyle name="Normal 2 2" xfId="4" xr:uid="{00000000-0005-0000-0000-000003000000}"/>
    <cellStyle name="Normal 2 2 3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374650</xdr:colOff>
      <xdr:row>21</xdr:row>
      <xdr:rowOff>19050</xdr:rowOff>
    </xdr:from>
    <xdr:to>
      <xdr:col>8</xdr:col>
      <xdr:colOff>152608</xdr:colOff>
      <xdr:row>41</xdr:row>
      <xdr:rowOff>139895</xdr:rowOff>
    </xdr:to>
    <xdr:pic>
      <xdr:nvPicPr>
        <xdr:cNvPr id="2" name="Picture 1" descr="Screen Clippi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250" y="3886200"/>
          <a:ext cx="4045158" cy="380384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12</xdr:col>
      <xdr:colOff>482969</xdr:colOff>
      <xdr:row>19</xdr:row>
      <xdr:rowOff>38216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289050"/>
          <a:ext cx="7188569" cy="22480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171450</xdr:rowOff>
    </xdr:from>
    <xdr:to>
      <xdr:col>10</xdr:col>
      <xdr:colOff>417921</xdr:colOff>
      <xdr:row>30</xdr:row>
      <xdr:rowOff>46893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2450"/>
          <a:ext cx="6513921" cy="52094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327274</xdr:colOff>
      <xdr:row>1</xdr:row>
      <xdr:rowOff>142876</xdr:rowOff>
    </xdr:from>
    <xdr:to>
      <xdr:col>19</xdr:col>
      <xdr:colOff>441923</xdr:colOff>
      <xdr:row>23</xdr:row>
      <xdr:rowOff>71437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3674" y="333376"/>
          <a:ext cx="6210649" cy="4119561"/>
        </a:xfrm>
        <a:prstGeom prst="rect">
          <a:avLst/>
        </a:prstGeom>
      </xdr:spPr>
    </xdr:pic>
    <xdr:clientData/>
  </xdr:twoCellAnchor>
  <xdr:twoCellAnchor editAs="oneCell">
    <xdr:from>
      <xdr:col>19</xdr:col>
      <xdr:colOff>208518</xdr:colOff>
      <xdr:row>0</xdr:row>
      <xdr:rowOff>166687</xdr:rowOff>
    </xdr:from>
    <xdr:to>
      <xdr:col>34</xdr:col>
      <xdr:colOff>267590</xdr:colOff>
      <xdr:row>32</xdr:row>
      <xdr:rowOff>89509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90918" y="166687"/>
          <a:ext cx="9203072" cy="6018822"/>
        </a:xfrm>
        <a:prstGeom prst="rect">
          <a:avLst/>
        </a:prstGeom>
      </xdr:spPr>
    </xdr:pic>
    <xdr:clientData/>
  </xdr:twoCellAnchor>
  <xdr:twoCellAnchor editAs="oneCell">
    <xdr:from>
      <xdr:col>11</xdr:col>
      <xdr:colOff>357188</xdr:colOff>
      <xdr:row>36</xdr:row>
      <xdr:rowOff>0</xdr:rowOff>
    </xdr:from>
    <xdr:to>
      <xdr:col>25</xdr:col>
      <xdr:colOff>84696</xdr:colOff>
      <xdr:row>45</xdr:row>
      <xdr:rowOff>47405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62788" y="6858000"/>
          <a:ext cx="8261908" cy="176190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Refrigerators/Refrigerator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pebr/Dropbox/Fellowship%201960-2015%20PFU%20database/Data/Machines%20-%20Data/Room_air_conditioners/Room_air_conditioner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Details/GHUsefulWorkEfficienciesMatrix_2016_11_2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HND/Details/HN_TFC_Efficienc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N_ETA"/>
      <sheetName val="Calcs_USA"/>
      <sheetName val="Calcs"/>
      <sheetName val="Daioglou_2010"/>
      <sheetName val="Weiss_2008"/>
      <sheetName val="Geller_1988"/>
      <sheetName val="Laguerre_2010"/>
      <sheetName val="Dahmus_2014"/>
      <sheetName val="AHAM_2017"/>
      <sheetName val="Air_Properties"/>
      <sheetName val="Heun_2019"/>
      <sheetName val="VerBeek_2020"/>
      <sheetName val="ASAP_2016"/>
      <sheetName val="Schipper_1991"/>
      <sheetName val="Constants"/>
    </sheetNames>
    <sheetDataSet>
      <sheetData sheetId="0"/>
      <sheetData sheetId="1"/>
      <sheetData sheetId="2"/>
      <sheetData sheetId="3">
        <row r="3">
          <cell r="I3">
            <v>0.33445618157763812</v>
          </cell>
        </row>
      </sheetData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>
        <row r="10">
          <cell r="B10">
            <v>25</v>
          </cell>
        </row>
        <row r="12">
          <cell r="B12">
            <v>7.5185714285714278</v>
          </cell>
        </row>
      </sheetData>
      <sheetData sheetId="12"/>
      <sheetData sheetId="13"/>
      <sheetData sheetId="14"/>
      <sheetData sheetId="15">
        <row r="2">
          <cell r="B2">
            <v>2.8316846711688E-2</v>
          </cell>
        </row>
        <row r="3">
          <cell r="B3">
            <v>8760</v>
          </cell>
        </row>
        <row r="4">
          <cell r="B4">
            <v>9.8621966269025112</v>
          </cell>
        </row>
        <row r="5">
          <cell r="B5">
            <v>0.34</v>
          </cell>
        </row>
        <row r="6">
          <cell r="B6" t="str">
            <v>0.001 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N_ETA"/>
      <sheetName val="Bib_Refs"/>
      <sheetName val="Units"/>
      <sheetName val="Calcs_ALL"/>
      <sheetName val="Calcs_USA"/>
      <sheetName val="Geller_1988"/>
      <sheetName val="Murakami_2009"/>
      <sheetName val="Kondo_2009"/>
      <sheetName val="Zhou_2007"/>
      <sheetName val="Leff_1977"/>
      <sheetName val="McNeil_2008"/>
      <sheetName val="Abhyankar et al (2017)"/>
      <sheetName val="IEA_2020"/>
      <sheetName val="RMI_2018"/>
      <sheetName val="Shah_2013"/>
      <sheetName val="Schipper_1991"/>
      <sheetName val="Penrod_1947"/>
      <sheetName val="Little_1961"/>
      <sheetName val="Moyers_1973"/>
      <sheetName val="AHAM_1999"/>
      <sheetName val="AHAM_2014"/>
      <sheetName val="AHAM_2017"/>
      <sheetName val="EnergyStar_2021"/>
      <sheetName val="Fridley_2001"/>
      <sheetName val="deAlmeida_2006"/>
      <sheetName val="Santamouris_2016"/>
      <sheetName val="Phadke_2014"/>
      <sheetName val="Saul_1950"/>
    </sheetNames>
    <sheetDataSet>
      <sheetData sheetId="0"/>
      <sheetData sheetId="1"/>
      <sheetData sheetId="2"/>
      <sheetData sheetId="3">
        <row r="2">
          <cell r="B2">
            <v>0.29307121044271339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B Efficiencies"/>
      <sheetName val="phi_heat"/>
      <sheetName val="Stove efficiencies"/>
      <sheetName val="Fan efficiencies"/>
      <sheetName val="Domestic electricity allocation"/>
      <sheetName val="Electric lighting efficiencies"/>
      <sheetName val="TV lighting efficiencies"/>
      <sheetName val="Domestic refrigeration"/>
      <sheetName val="Non-spec. ind. elec. alloc."/>
      <sheetName val="FixedGHIndustryElectricity"/>
      <sheetName val="GHUsefulWorkEfficienciesMatrix"/>
      <sheetName val="GHPrimary"/>
      <sheetName val="Summary"/>
    </sheetNames>
    <sheetDataSet>
      <sheetData sheetId="0"/>
      <sheetData sheetId="1">
        <row r="3">
          <cell r="B3">
            <v>25</v>
          </cell>
        </row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2">
        <row r="5">
          <cell r="B5">
            <v>0.14000000000000001</v>
          </cell>
        </row>
        <row r="6">
          <cell r="B6">
            <v>0.18</v>
          </cell>
        </row>
        <row r="7">
          <cell r="B7">
            <v>0.35</v>
          </cell>
        </row>
        <row r="8">
          <cell r="B8">
            <v>0.45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Edwards_2004"/>
      <sheetName val="FAO_2017"/>
      <sheetName val="CleanCookingCatalog_2021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 refreshError="1"/>
      <sheetData sheetId="10"/>
      <sheetData sheetId="11"/>
      <sheetData sheetId="1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N_TFC_Efficiencies"/>
      <sheetName val="Ind. -- Elect. (fixed)"/>
      <sheetName val="PB-MH Efficiencies"/>
      <sheetName val="Phi Values"/>
      <sheetName val="Kerosene Use"/>
      <sheetName val="Industry -- Coke furnace"/>
      <sheetName val="Road--Automobile Efficiency"/>
      <sheetName val="Services--Electricity"/>
      <sheetName val="Lighting"/>
      <sheetName val="Industrial--Electricity"/>
      <sheetName val="Refrigerator Efficiency"/>
      <sheetName val="Industrial--Solid Biomass"/>
      <sheetName val="Residential--Electricity"/>
      <sheetName val="Residential--Census Data"/>
      <sheetName val="Residential--Fuel Oil"/>
      <sheetName val="Industrial -- Fuel oil"/>
      <sheetName val="Residential--Stove Efficiency"/>
    </sheetNames>
    <sheetDataSet>
      <sheetData sheetId="0"/>
      <sheetData sheetId="1"/>
      <sheetData sheetId="2"/>
      <sheetData sheetId="3">
        <row r="6">
          <cell r="C6">
            <v>0.13300399011970354</v>
          </cell>
        </row>
        <row r="9">
          <cell r="C9">
            <v>0.20099155835454907</v>
          </cell>
        </row>
        <row r="10">
          <cell r="C10">
            <v>0.36986156609954557</v>
          </cell>
        </row>
        <row r="12">
          <cell r="C12">
            <v>0.76581706790244675</v>
          </cell>
        </row>
      </sheetData>
      <sheetData sheetId="4">
        <row r="19">
          <cell r="S19">
            <v>0.37790000000000001</v>
          </cell>
        </row>
        <row r="30">
          <cell r="O30">
            <v>0.246</v>
          </cell>
        </row>
        <row r="32">
          <cell r="O32">
            <v>3.6017569546120056E-3</v>
          </cell>
        </row>
      </sheetData>
      <sheetData sheetId="5">
        <row r="4">
          <cell r="L4">
            <v>0.47127999999999998</v>
          </cell>
        </row>
      </sheetData>
      <sheetData sheetId="6"/>
      <sheetData sheetId="7"/>
      <sheetData sheetId="8"/>
      <sheetData sheetId="9"/>
      <sheetData sheetId="10">
        <row r="38">
          <cell r="B38">
            <v>2.9704224460067142E-2</v>
          </cell>
        </row>
      </sheetData>
      <sheetData sheetId="11"/>
      <sheetData sheetId="12"/>
      <sheetData sheetId="13">
        <row r="7">
          <cell r="F7">
            <v>0.23057214414717275</v>
          </cell>
        </row>
      </sheetData>
      <sheetData sheetId="14"/>
      <sheetData sheetId="15"/>
      <sheetData sheetId="16">
        <row r="64">
          <cell r="B64">
            <v>0.58742499999999997</v>
          </cell>
        </row>
        <row r="91">
          <cell r="F91">
            <v>0.18</v>
          </cell>
        </row>
        <row r="92">
          <cell r="F92">
            <v>0.45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ergystar.gov/productfinder/advance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jstor.org/stable/27826188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dspace.library.uu.nl/handle/1874/329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ColWidth="9.109375" defaultRowHeight="14.4" x14ac:dyDescent="0.3"/>
  <cols>
    <col min="1" max="16384" width="9.109375" style="22"/>
  </cols>
  <sheetData>
    <row r="1" spans="1:1" x14ac:dyDescent="0.3">
      <c r="A1" s="25" t="s">
        <v>36</v>
      </c>
    </row>
    <row r="2" spans="1:1" x14ac:dyDescent="0.3">
      <c r="A2" s="25" t="s">
        <v>37</v>
      </c>
    </row>
    <row r="3" spans="1:1" x14ac:dyDescent="0.3">
      <c r="A3" s="25" t="s">
        <v>38</v>
      </c>
    </row>
    <row r="4" spans="1:1" x14ac:dyDescent="0.3">
      <c r="A4" s="25" t="s">
        <v>39</v>
      </c>
    </row>
    <row r="5" spans="1:1" x14ac:dyDescent="0.3">
      <c r="A5" s="25" t="s">
        <v>40</v>
      </c>
    </row>
    <row r="6" spans="1:1" x14ac:dyDescent="0.3">
      <c r="A6" s="2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30"/>
  <sheetViews>
    <sheetView zoomScale="80" zoomScaleNormal="80" workbookViewId="0">
      <selection sqref="A1:XFD1"/>
    </sheetView>
  </sheetViews>
  <sheetFormatPr defaultColWidth="8.77734375" defaultRowHeight="14.4" x14ac:dyDescent="0.3"/>
  <cols>
    <col min="1" max="1" width="11.6640625" customWidth="1"/>
    <col min="2" max="2" width="11.6640625" style="2" bestFit="1" customWidth="1"/>
    <col min="3" max="3" width="10.109375" style="2" bestFit="1" customWidth="1"/>
    <col min="4" max="4" width="12.33203125" style="2" customWidth="1"/>
    <col min="5" max="5" width="28.109375" bestFit="1" customWidth="1"/>
    <col min="6" max="6" width="12.44140625" customWidth="1"/>
    <col min="7" max="7" width="11.44140625" customWidth="1"/>
  </cols>
  <sheetData>
    <row r="1" spans="1:68" s="1" customFormat="1" x14ac:dyDescent="0.3">
      <c r="A1" s="1" t="s">
        <v>0</v>
      </c>
      <c r="B1" s="1" t="s">
        <v>7</v>
      </c>
      <c r="C1" s="1" t="s">
        <v>8</v>
      </c>
      <c r="D1" s="1" t="s">
        <v>9</v>
      </c>
      <c r="E1" s="1" t="s">
        <v>1</v>
      </c>
      <c r="F1" s="1" t="s">
        <v>2</v>
      </c>
      <c r="G1" s="1" t="s">
        <v>6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2" customFormat="1" x14ac:dyDescent="0.3">
      <c r="A2" s="2" t="s">
        <v>35</v>
      </c>
      <c r="B2" s="4" t="s">
        <v>10</v>
      </c>
      <c r="C2" s="4" t="s">
        <v>11</v>
      </c>
      <c r="D2" s="4" t="s">
        <v>12</v>
      </c>
      <c r="E2" s="2" t="s">
        <v>5</v>
      </c>
      <c r="F2" s="2" t="s">
        <v>4</v>
      </c>
      <c r="G2" s="2" t="s">
        <v>13</v>
      </c>
      <c r="H2" s="3">
        <f t="array" ref="H2:BP2">TRANSPOSE(Calcs!G3:G64)</f>
        <v>2.5</v>
      </c>
      <c r="I2" s="3">
        <v>2.540909090909091</v>
      </c>
      <c r="J2" s="3">
        <v>2.581818181818182</v>
      </c>
      <c r="K2" s="3">
        <v>2.622727272727273</v>
      </c>
      <c r="L2" s="3">
        <v>2.663636363636364</v>
      </c>
      <c r="M2" s="3">
        <v>2.704545454545455</v>
      </c>
      <c r="N2" s="3">
        <v>2.745454545454546</v>
      </c>
      <c r="O2" s="3">
        <v>2.786363636363637</v>
      </c>
      <c r="P2" s="3">
        <v>2.827272727272728</v>
      </c>
      <c r="Q2" s="3">
        <v>2.8681818181818191</v>
      </c>
      <c r="R2" s="3">
        <v>2.9090909090909101</v>
      </c>
      <c r="S2" s="3">
        <v>2.9500000000000011</v>
      </c>
      <c r="T2" s="3">
        <v>2.9909090909090921</v>
      </c>
      <c r="U2" s="3">
        <v>3.0318181818181831</v>
      </c>
      <c r="V2" s="3">
        <v>3.0727272727272741</v>
      </c>
      <c r="W2" s="3">
        <v>3.1136363636363651</v>
      </c>
      <c r="X2" s="3">
        <v>3.1545454545454561</v>
      </c>
      <c r="Y2" s="3">
        <v>3.1954545454545471</v>
      </c>
      <c r="Z2" s="3">
        <v>3.2363636363636381</v>
      </c>
      <c r="AA2" s="3">
        <v>3.2772727272727291</v>
      </c>
      <c r="AB2" s="3">
        <v>3.3181818181818201</v>
      </c>
      <c r="AC2" s="3">
        <v>3.3590909090909111</v>
      </c>
      <c r="AD2" s="3">
        <v>3.4000000000000021</v>
      </c>
      <c r="AE2" s="3">
        <v>3.4409090909090931</v>
      </c>
      <c r="AF2" s="3">
        <v>3.4818181818181841</v>
      </c>
      <c r="AG2" s="3">
        <v>3.5227272727272751</v>
      </c>
      <c r="AH2" s="3">
        <v>3.5636363636363662</v>
      </c>
      <c r="AI2" s="3">
        <v>3.6045454545454572</v>
      </c>
      <c r="AJ2" s="3">
        <v>3.6454545454545482</v>
      </c>
      <c r="AK2" s="3">
        <v>3.6863636363636392</v>
      </c>
      <c r="AL2" s="3">
        <v>3.7272727272727302</v>
      </c>
      <c r="AM2" s="3">
        <v>3.7681818181818212</v>
      </c>
      <c r="AN2" s="3">
        <v>3.8090909090909122</v>
      </c>
      <c r="AO2" s="3">
        <v>3.85</v>
      </c>
      <c r="AP2" s="3">
        <v>4</v>
      </c>
      <c r="AQ2" s="3">
        <v>4</v>
      </c>
      <c r="AR2" s="3">
        <v>4</v>
      </c>
      <c r="AS2" s="3">
        <v>4</v>
      </c>
      <c r="AT2" s="3">
        <v>4</v>
      </c>
      <c r="AU2" s="3">
        <v>4</v>
      </c>
      <c r="AV2" s="3">
        <v>4</v>
      </c>
      <c r="AW2" s="3">
        <v>4</v>
      </c>
      <c r="AX2" s="3">
        <v>4</v>
      </c>
      <c r="AY2" s="3">
        <v>4</v>
      </c>
      <c r="AZ2" s="3">
        <v>4</v>
      </c>
      <c r="BA2" s="3">
        <v>4</v>
      </c>
      <c r="BB2" s="3">
        <v>4</v>
      </c>
      <c r="BC2" s="3">
        <v>4</v>
      </c>
      <c r="BD2" s="3">
        <v>4</v>
      </c>
      <c r="BE2" s="3">
        <v>4</v>
      </c>
      <c r="BF2" s="3">
        <v>4</v>
      </c>
      <c r="BG2" s="3">
        <v>4</v>
      </c>
      <c r="BH2" s="3">
        <v>4</v>
      </c>
      <c r="BI2" s="3">
        <v>4</v>
      </c>
      <c r="BJ2" s="3">
        <v>4</v>
      </c>
      <c r="BK2" s="3">
        <v>4</v>
      </c>
      <c r="BL2" s="3">
        <v>4</v>
      </c>
      <c r="BM2" s="3">
        <v>4</v>
      </c>
      <c r="BN2" s="3">
        <v>4</v>
      </c>
      <c r="BO2" s="3">
        <v>4</v>
      </c>
      <c r="BP2" s="3">
        <v>4</v>
      </c>
    </row>
    <row r="3" spans="1:68" s="2" customFormat="1" x14ac:dyDescent="0.3">
      <c r="B3" s="4"/>
      <c r="C3" s="4"/>
      <c r="D3" s="4"/>
    </row>
    <row r="4" spans="1:68" s="2" customFormat="1" x14ac:dyDescent="0.3"/>
    <row r="5" spans="1:68" s="2" customFormat="1" x14ac:dyDescent="0.3"/>
    <row r="6" spans="1:68" s="2" customFormat="1" x14ac:dyDescent="0.3"/>
    <row r="7" spans="1:68" s="2" customFormat="1" x14ac:dyDescent="0.3"/>
    <row r="8" spans="1:68" s="2" customFormat="1" x14ac:dyDescent="0.3"/>
    <row r="9" spans="1:68" s="2" customFormat="1" x14ac:dyDescent="0.3"/>
    <row r="10" spans="1:68" s="2" customFormat="1" x14ac:dyDescent="0.3"/>
    <row r="11" spans="1:68" s="2" customFormat="1" x14ac:dyDescent="0.3"/>
    <row r="12" spans="1:68" s="2" customFormat="1" x14ac:dyDescent="0.3"/>
    <row r="13" spans="1:68" s="2" customFormat="1" x14ac:dyDescent="0.3"/>
    <row r="14" spans="1:68" s="2" customFormat="1" x14ac:dyDescent="0.3"/>
    <row r="15" spans="1:68" s="2" customFormat="1" x14ac:dyDescent="0.3"/>
    <row r="16" spans="1:68" s="2" customFormat="1" x14ac:dyDescent="0.3"/>
    <row r="17" s="2" customFormat="1" x14ac:dyDescent="0.3"/>
    <row r="18" s="2" customFormat="1" x14ac:dyDescent="0.3"/>
    <row r="19" s="2" customFormat="1" x14ac:dyDescent="0.3"/>
    <row r="20" s="2" customFormat="1" x14ac:dyDescent="0.3"/>
    <row r="21" s="2" customFormat="1" x14ac:dyDescent="0.3"/>
    <row r="22" s="2" customFormat="1" x14ac:dyDescent="0.3"/>
    <row r="23" s="2" customFormat="1" x14ac:dyDescent="0.3"/>
    <row r="24" s="2" customFormat="1" x14ac:dyDescent="0.3"/>
    <row r="25" s="2" customFormat="1" x14ac:dyDescent="0.3"/>
    <row r="26" s="2" customFormat="1" x14ac:dyDescent="0.3"/>
    <row r="27" s="2" customFormat="1" x14ac:dyDescent="0.3"/>
    <row r="28" s="2" customFormat="1" x14ac:dyDescent="0.3"/>
    <row r="29" s="2" customFormat="1" x14ac:dyDescent="0.3"/>
    <row r="30" s="2" customForma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64"/>
  <sheetViews>
    <sheetView topLeftCell="A4" zoomScale="70" zoomScaleNormal="70" workbookViewId="0">
      <selection activeCell="H25" sqref="H25"/>
    </sheetView>
  </sheetViews>
  <sheetFormatPr defaultColWidth="9.109375" defaultRowHeight="15.6" x14ac:dyDescent="0.3"/>
  <cols>
    <col min="1" max="2" width="9.109375" style="8"/>
    <col min="3" max="3" width="13" style="8" bestFit="1" customWidth="1"/>
    <col min="4" max="4" width="23.6640625" style="8" bestFit="1" customWidth="1"/>
    <col min="5" max="5" width="19.109375" style="8" bestFit="1" customWidth="1"/>
    <col min="6" max="6" width="9.109375" style="8"/>
    <col min="7" max="7" width="13" style="8" bestFit="1" customWidth="1"/>
    <col min="8" max="8" width="23.6640625" style="8" bestFit="1" customWidth="1"/>
    <col min="9" max="9" width="40" style="8" bestFit="1" customWidth="1"/>
    <col min="10" max="10" width="9.109375" style="8"/>
    <col min="11" max="11" width="13" style="8" bestFit="1" customWidth="1"/>
    <col min="12" max="12" width="23.6640625" style="8" bestFit="1" customWidth="1"/>
    <col min="13" max="13" width="19.109375" style="8" bestFit="1" customWidth="1"/>
    <col min="14" max="14" width="9.109375" style="8"/>
    <col min="15" max="15" width="13" style="8" bestFit="1" customWidth="1"/>
    <col min="16" max="16" width="23.6640625" style="8" bestFit="1" customWidth="1"/>
    <col min="17" max="17" width="19.109375" style="8" bestFit="1" customWidth="1"/>
    <col min="18" max="18" width="9.109375" style="8"/>
    <col min="19" max="19" width="13" style="8" bestFit="1" customWidth="1"/>
    <col min="20" max="20" width="23.6640625" style="8" bestFit="1" customWidth="1"/>
    <col min="21" max="21" width="19.109375" style="8" bestFit="1" customWidth="1"/>
    <col min="22" max="16384" width="9.109375" style="8"/>
  </cols>
  <sheetData>
    <row r="1" spans="1:21" x14ac:dyDescent="0.3">
      <c r="C1" s="9" t="s">
        <v>22</v>
      </c>
      <c r="D1" s="9"/>
      <c r="E1" s="10"/>
      <c r="G1" s="11" t="s">
        <v>3</v>
      </c>
      <c r="H1" s="11"/>
      <c r="I1" s="12"/>
      <c r="K1" s="13"/>
      <c r="L1" s="13"/>
      <c r="M1" s="14"/>
      <c r="O1" s="15"/>
      <c r="P1" s="15"/>
      <c r="Q1" s="16"/>
      <c r="S1" s="17"/>
      <c r="T1" s="17"/>
      <c r="U1" s="18"/>
    </row>
    <row r="2" spans="1:21" s="19" customFormat="1" x14ac:dyDescent="0.3">
      <c r="A2" s="19" t="s">
        <v>18</v>
      </c>
      <c r="C2" s="19" t="s">
        <v>19</v>
      </c>
      <c r="D2" s="19" t="s">
        <v>20</v>
      </c>
      <c r="E2" s="19" t="s">
        <v>21</v>
      </c>
      <c r="G2" s="19" t="s">
        <v>19</v>
      </c>
      <c r="H2" s="19" t="s">
        <v>20</v>
      </c>
      <c r="I2" s="19" t="s">
        <v>21</v>
      </c>
      <c r="K2" s="19" t="s">
        <v>19</v>
      </c>
      <c r="L2" s="19" t="s">
        <v>20</v>
      </c>
      <c r="M2" s="19" t="s">
        <v>21</v>
      </c>
      <c r="O2" s="19" t="s">
        <v>19</v>
      </c>
      <c r="P2" s="19" t="s">
        <v>20</v>
      </c>
      <c r="Q2" s="19" t="s">
        <v>21</v>
      </c>
      <c r="S2" s="19" t="s">
        <v>19</v>
      </c>
      <c r="T2" s="19" t="s">
        <v>20</v>
      </c>
      <c r="U2" s="19" t="s">
        <v>21</v>
      </c>
    </row>
    <row r="3" spans="1:21" x14ac:dyDescent="0.3">
      <c r="A3" s="8">
        <v>1960</v>
      </c>
      <c r="G3" s="20">
        <v>2.5</v>
      </c>
      <c r="H3" s="20"/>
      <c r="I3" s="8" t="s">
        <v>33</v>
      </c>
    </row>
    <row r="4" spans="1:21" x14ac:dyDescent="0.3">
      <c r="A4" s="8">
        <v>1961</v>
      </c>
      <c r="G4" s="24">
        <f>G3+((G$36-G$3)/(A$36-A$3))</f>
        <v>2.540909090909091</v>
      </c>
      <c r="H4" s="20"/>
      <c r="I4" s="23" t="s">
        <v>34</v>
      </c>
    </row>
    <row r="5" spans="1:21" x14ac:dyDescent="0.3">
      <c r="A5" s="8">
        <v>1962</v>
      </c>
      <c r="G5" s="24">
        <f t="shared" ref="G5:G35" si="0">G4+((G$36-G$3)/(A$36-A$3))</f>
        <v>2.581818181818182</v>
      </c>
      <c r="H5" s="20"/>
      <c r="I5" s="23" t="s">
        <v>34</v>
      </c>
    </row>
    <row r="6" spans="1:21" x14ac:dyDescent="0.3">
      <c r="A6" s="8">
        <v>1963</v>
      </c>
      <c r="G6" s="24">
        <f t="shared" si="0"/>
        <v>2.622727272727273</v>
      </c>
      <c r="H6" s="20"/>
      <c r="I6" s="23" t="s">
        <v>34</v>
      </c>
    </row>
    <row r="7" spans="1:21" x14ac:dyDescent="0.3">
      <c r="A7" s="8">
        <v>1964</v>
      </c>
      <c r="G7" s="24">
        <f t="shared" si="0"/>
        <v>2.663636363636364</v>
      </c>
      <c r="H7" s="20"/>
      <c r="I7" s="23" t="s">
        <v>34</v>
      </c>
    </row>
    <row r="8" spans="1:21" x14ac:dyDescent="0.3">
      <c r="A8" s="8">
        <v>1965</v>
      </c>
      <c r="G8" s="24">
        <f t="shared" si="0"/>
        <v>2.704545454545455</v>
      </c>
      <c r="H8" s="20"/>
      <c r="I8" s="23" t="s">
        <v>34</v>
      </c>
    </row>
    <row r="9" spans="1:21" x14ac:dyDescent="0.3">
      <c r="A9" s="8">
        <v>1966</v>
      </c>
      <c r="G9" s="24">
        <f t="shared" si="0"/>
        <v>2.745454545454546</v>
      </c>
      <c r="H9" s="20"/>
      <c r="I9" s="23" t="s">
        <v>34</v>
      </c>
    </row>
    <row r="10" spans="1:21" x14ac:dyDescent="0.3">
      <c r="A10" s="8">
        <v>1967</v>
      </c>
      <c r="G10" s="24">
        <f t="shared" si="0"/>
        <v>2.786363636363637</v>
      </c>
      <c r="H10" s="20"/>
      <c r="I10" s="23" t="s">
        <v>34</v>
      </c>
    </row>
    <row r="11" spans="1:21" x14ac:dyDescent="0.3">
      <c r="A11" s="8">
        <v>1968</v>
      </c>
      <c r="G11" s="24">
        <f t="shared" si="0"/>
        <v>2.827272727272728</v>
      </c>
      <c r="H11" s="20"/>
      <c r="I11" s="23" t="s">
        <v>34</v>
      </c>
    </row>
    <row r="12" spans="1:21" x14ac:dyDescent="0.3">
      <c r="A12" s="8">
        <v>1969</v>
      </c>
      <c r="G12" s="24">
        <f t="shared" si="0"/>
        <v>2.8681818181818191</v>
      </c>
      <c r="H12" s="20"/>
      <c r="I12" s="23" t="s">
        <v>34</v>
      </c>
    </row>
    <row r="13" spans="1:21" x14ac:dyDescent="0.3">
      <c r="A13" s="8">
        <v>1970</v>
      </c>
      <c r="G13" s="24">
        <f t="shared" si="0"/>
        <v>2.9090909090909101</v>
      </c>
      <c r="H13" s="20"/>
      <c r="I13" s="23" t="s">
        <v>34</v>
      </c>
    </row>
    <row r="14" spans="1:21" x14ac:dyDescent="0.3">
      <c r="A14" s="8">
        <v>1971</v>
      </c>
      <c r="G14" s="24">
        <f t="shared" si="0"/>
        <v>2.9500000000000011</v>
      </c>
      <c r="H14" s="20"/>
      <c r="I14" s="23" t="s">
        <v>34</v>
      </c>
    </row>
    <row r="15" spans="1:21" x14ac:dyDescent="0.3">
      <c r="A15" s="8">
        <v>1972</v>
      </c>
      <c r="G15" s="24">
        <f t="shared" si="0"/>
        <v>2.9909090909090921</v>
      </c>
      <c r="H15" s="20"/>
      <c r="I15" s="23" t="s">
        <v>34</v>
      </c>
    </row>
    <row r="16" spans="1:21" x14ac:dyDescent="0.3">
      <c r="A16" s="8">
        <v>1973</v>
      </c>
      <c r="G16" s="24">
        <f t="shared" si="0"/>
        <v>3.0318181818181831</v>
      </c>
      <c r="H16" s="20"/>
      <c r="I16" s="23" t="s">
        <v>34</v>
      </c>
    </row>
    <row r="17" spans="1:12" x14ac:dyDescent="0.3">
      <c r="A17" s="8">
        <v>1974</v>
      </c>
      <c r="G17" s="24">
        <f t="shared" si="0"/>
        <v>3.0727272727272741</v>
      </c>
      <c r="H17" s="20"/>
      <c r="I17" s="23" t="s">
        <v>34</v>
      </c>
    </row>
    <row r="18" spans="1:12" x14ac:dyDescent="0.3">
      <c r="A18" s="8">
        <v>1975</v>
      </c>
      <c r="G18" s="24">
        <f t="shared" si="0"/>
        <v>3.1136363636363651</v>
      </c>
      <c r="H18" s="20"/>
      <c r="I18" s="23" t="s">
        <v>34</v>
      </c>
    </row>
    <row r="19" spans="1:12" x14ac:dyDescent="0.3">
      <c r="A19" s="8">
        <v>1976</v>
      </c>
      <c r="G19" s="24">
        <f t="shared" si="0"/>
        <v>3.1545454545454561</v>
      </c>
      <c r="H19" s="20"/>
      <c r="I19" s="23" t="s">
        <v>34</v>
      </c>
    </row>
    <row r="20" spans="1:12" x14ac:dyDescent="0.3">
      <c r="A20" s="8">
        <v>1977</v>
      </c>
      <c r="G20" s="24">
        <f t="shared" si="0"/>
        <v>3.1954545454545471</v>
      </c>
      <c r="H20" s="20"/>
      <c r="I20" s="23" t="s">
        <v>34</v>
      </c>
    </row>
    <row r="21" spans="1:12" x14ac:dyDescent="0.3">
      <c r="A21" s="8">
        <v>1978</v>
      </c>
      <c r="G21" s="24">
        <f t="shared" si="0"/>
        <v>3.2363636363636381</v>
      </c>
      <c r="H21" s="20"/>
      <c r="I21" s="23" t="s">
        <v>34</v>
      </c>
    </row>
    <row r="22" spans="1:12" x14ac:dyDescent="0.3">
      <c r="A22" s="8">
        <v>1979</v>
      </c>
      <c r="G22" s="24">
        <f t="shared" si="0"/>
        <v>3.2772727272727291</v>
      </c>
      <c r="H22" s="20"/>
      <c r="I22" s="23" t="s">
        <v>34</v>
      </c>
    </row>
    <row r="23" spans="1:12" x14ac:dyDescent="0.3">
      <c r="A23" s="8">
        <v>1980</v>
      </c>
      <c r="G23" s="24">
        <f t="shared" si="0"/>
        <v>3.3181818181818201</v>
      </c>
      <c r="H23" s="20"/>
      <c r="I23" s="23" t="s">
        <v>34</v>
      </c>
    </row>
    <row r="24" spans="1:12" x14ac:dyDescent="0.3">
      <c r="A24" s="8">
        <v>1981</v>
      </c>
      <c r="G24" s="24">
        <f t="shared" si="0"/>
        <v>3.3590909090909111</v>
      </c>
      <c r="H24" s="20"/>
      <c r="I24" s="23" t="s">
        <v>34</v>
      </c>
    </row>
    <row r="25" spans="1:12" x14ac:dyDescent="0.3">
      <c r="A25" s="8">
        <v>1982</v>
      </c>
      <c r="G25" s="24">
        <f t="shared" si="0"/>
        <v>3.4000000000000021</v>
      </c>
      <c r="H25" s="20"/>
      <c r="I25" s="23" t="s">
        <v>34</v>
      </c>
    </row>
    <row r="26" spans="1:12" x14ac:dyDescent="0.3">
      <c r="A26" s="8">
        <v>1983</v>
      </c>
      <c r="G26" s="24">
        <f t="shared" si="0"/>
        <v>3.4409090909090931</v>
      </c>
      <c r="H26" s="20"/>
      <c r="I26" s="23" t="s">
        <v>34</v>
      </c>
    </row>
    <row r="27" spans="1:12" x14ac:dyDescent="0.3">
      <c r="A27" s="8">
        <v>1984</v>
      </c>
      <c r="G27" s="24">
        <f t="shared" si="0"/>
        <v>3.4818181818181841</v>
      </c>
      <c r="H27" s="20"/>
      <c r="I27" s="23" t="s">
        <v>34</v>
      </c>
    </row>
    <row r="28" spans="1:12" x14ac:dyDescent="0.3">
      <c r="A28" s="8">
        <v>1985</v>
      </c>
      <c r="G28" s="24">
        <f t="shared" si="0"/>
        <v>3.5227272727272751</v>
      </c>
      <c r="H28" s="20"/>
      <c r="I28" s="23" t="s">
        <v>34</v>
      </c>
      <c r="K28" s="20"/>
      <c r="L28" s="20"/>
    </row>
    <row r="29" spans="1:12" x14ac:dyDescent="0.3">
      <c r="A29" s="8">
        <v>1986</v>
      </c>
      <c r="G29" s="24">
        <f t="shared" si="0"/>
        <v>3.5636363636363662</v>
      </c>
      <c r="H29" s="20"/>
      <c r="I29" s="23" t="s">
        <v>34</v>
      </c>
    </row>
    <row r="30" spans="1:12" x14ac:dyDescent="0.3">
      <c r="A30" s="8">
        <v>1987</v>
      </c>
      <c r="G30" s="24">
        <f t="shared" si="0"/>
        <v>3.6045454545454572</v>
      </c>
      <c r="H30" s="20"/>
      <c r="I30" s="23" t="s">
        <v>34</v>
      </c>
    </row>
    <row r="31" spans="1:12" x14ac:dyDescent="0.3">
      <c r="A31" s="8">
        <v>1988</v>
      </c>
      <c r="G31" s="24">
        <f t="shared" si="0"/>
        <v>3.6454545454545482</v>
      </c>
      <c r="H31" s="20"/>
      <c r="I31" s="23" t="s">
        <v>34</v>
      </c>
    </row>
    <row r="32" spans="1:12" x14ac:dyDescent="0.3">
      <c r="A32" s="8">
        <v>1989</v>
      </c>
      <c r="G32" s="24">
        <f t="shared" si="0"/>
        <v>3.6863636363636392</v>
      </c>
      <c r="H32" s="20"/>
      <c r="I32" s="23" t="s">
        <v>34</v>
      </c>
    </row>
    <row r="33" spans="1:9" x14ac:dyDescent="0.3">
      <c r="A33" s="8">
        <v>1990</v>
      </c>
      <c r="G33" s="24">
        <f t="shared" si="0"/>
        <v>3.7272727272727302</v>
      </c>
      <c r="H33" s="20"/>
      <c r="I33" s="23" t="s">
        <v>34</v>
      </c>
    </row>
    <row r="34" spans="1:9" x14ac:dyDescent="0.3">
      <c r="A34" s="8">
        <v>1991</v>
      </c>
      <c r="G34" s="24">
        <f t="shared" si="0"/>
        <v>3.7681818181818212</v>
      </c>
      <c r="H34" s="20"/>
      <c r="I34" s="23" t="s">
        <v>34</v>
      </c>
    </row>
    <row r="35" spans="1:9" x14ac:dyDescent="0.3">
      <c r="A35" s="8">
        <v>1992</v>
      </c>
      <c r="G35" s="24">
        <f t="shared" si="0"/>
        <v>3.8090909090909122</v>
      </c>
      <c r="H35" s="20"/>
      <c r="I35" s="23" t="s">
        <v>34</v>
      </c>
    </row>
    <row r="36" spans="1:9" x14ac:dyDescent="0.3">
      <c r="A36" s="8">
        <v>1993</v>
      </c>
      <c r="C36" s="21">
        <f>EnergyStar_2021!C5</f>
        <v>3.85</v>
      </c>
      <c r="E36" s="8" t="s">
        <v>23</v>
      </c>
      <c r="G36" s="20">
        <f>C36</f>
        <v>3.85</v>
      </c>
      <c r="H36" s="20"/>
      <c r="I36" s="8" t="s">
        <v>23</v>
      </c>
    </row>
    <row r="37" spans="1:9" x14ac:dyDescent="0.3">
      <c r="A37" s="8">
        <v>1994</v>
      </c>
      <c r="C37" s="21"/>
      <c r="G37" s="20">
        <v>4</v>
      </c>
      <c r="H37" s="20"/>
      <c r="I37" s="8" t="s">
        <v>24</v>
      </c>
    </row>
    <row r="38" spans="1:9" x14ac:dyDescent="0.3">
      <c r="A38" s="8">
        <v>1995</v>
      </c>
      <c r="C38" s="21">
        <f>EnergyStar_2021!C6</f>
        <v>4.3</v>
      </c>
      <c r="E38" s="8" t="s">
        <v>23</v>
      </c>
      <c r="G38" s="20">
        <v>4</v>
      </c>
      <c r="H38" s="20"/>
      <c r="I38" s="8" t="s">
        <v>24</v>
      </c>
    </row>
    <row r="39" spans="1:9" x14ac:dyDescent="0.3">
      <c r="A39" s="8">
        <v>1996</v>
      </c>
      <c r="C39" s="21"/>
      <c r="G39" s="20">
        <v>4</v>
      </c>
      <c r="H39" s="20"/>
      <c r="I39" s="8" t="s">
        <v>24</v>
      </c>
    </row>
    <row r="40" spans="1:9" x14ac:dyDescent="0.3">
      <c r="A40" s="8">
        <v>1997</v>
      </c>
      <c r="C40" s="21">
        <f>EnergyStar_2021!C7</f>
        <v>4.3263157894736803</v>
      </c>
      <c r="E40" s="8" t="s">
        <v>23</v>
      </c>
      <c r="G40" s="20">
        <v>4</v>
      </c>
      <c r="H40" s="20"/>
      <c r="I40" s="8" t="s">
        <v>24</v>
      </c>
    </row>
    <row r="41" spans="1:9" x14ac:dyDescent="0.3">
      <c r="A41" s="8">
        <v>1998</v>
      </c>
      <c r="C41" s="21"/>
      <c r="G41" s="20">
        <v>4</v>
      </c>
      <c r="H41" s="20"/>
      <c r="I41" s="8" t="s">
        <v>24</v>
      </c>
    </row>
    <row r="42" spans="1:9" x14ac:dyDescent="0.3">
      <c r="A42" s="8">
        <v>1999</v>
      </c>
      <c r="C42" s="21"/>
      <c r="G42" s="20">
        <v>4</v>
      </c>
      <c r="H42" s="20"/>
      <c r="I42" s="8" t="s">
        <v>24</v>
      </c>
    </row>
    <row r="43" spans="1:9" x14ac:dyDescent="0.3">
      <c r="A43" s="8">
        <v>2000</v>
      </c>
      <c r="C43" s="21"/>
      <c r="G43" s="20">
        <v>4</v>
      </c>
      <c r="H43" s="20"/>
      <c r="I43" s="8" t="s">
        <v>24</v>
      </c>
    </row>
    <row r="44" spans="1:9" x14ac:dyDescent="0.3">
      <c r="A44" s="8">
        <v>2001</v>
      </c>
      <c r="C44" s="21"/>
      <c r="G44" s="20">
        <v>4</v>
      </c>
      <c r="H44" s="20"/>
      <c r="I44" s="8" t="s">
        <v>24</v>
      </c>
    </row>
    <row r="45" spans="1:9" x14ac:dyDescent="0.3">
      <c r="A45" s="8">
        <v>2002</v>
      </c>
      <c r="C45" s="21"/>
      <c r="G45" s="20">
        <v>4</v>
      </c>
      <c r="H45" s="20"/>
      <c r="I45" s="8" t="s">
        <v>24</v>
      </c>
    </row>
    <row r="46" spans="1:9" x14ac:dyDescent="0.3">
      <c r="A46" s="8">
        <v>2003</v>
      </c>
      <c r="C46" s="21">
        <f>EnergyStar_2021!C8</f>
        <v>4.1428571428571397</v>
      </c>
      <c r="E46" s="8" t="s">
        <v>23</v>
      </c>
      <c r="G46" s="20">
        <v>4</v>
      </c>
      <c r="H46" s="20"/>
      <c r="I46" s="8" t="s">
        <v>24</v>
      </c>
    </row>
    <row r="47" spans="1:9" x14ac:dyDescent="0.3">
      <c r="A47" s="8">
        <v>2004</v>
      </c>
      <c r="C47" s="21">
        <f>EnergyStar_2021!C9</f>
        <v>4.5125000000000002</v>
      </c>
      <c r="E47" s="8" t="s">
        <v>23</v>
      </c>
      <c r="G47" s="20">
        <v>4</v>
      </c>
      <c r="H47" s="20"/>
      <c r="I47" s="8" t="s">
        <v>24</v>
      </c>
    </row>
    <row r="48" spans="1:9" x14ac:dyDescent="0.3">
      <c r="A48" s="8">
        <v>2005</v>
      </c>
      <c r="C48" s="21">
        <f>EnergyStar_2021!C10</f>
        <v>4.0999999999999996</v>
      </c>
      <c r="E48" s="8" t="s">
        <v>23</v>
      </c>
      <c r="G48" s="20">
        <v>4</v>
      </c>
      <c r="H48" s="20"/>
      <c r="I48" s="8" t="s">
        <v>24</v>
      </c>
    </row>
    <row r="49" spans="1:20" x14ac:dyDescent="0.3">
      <c r="A49" s="8">
        <v>2006</v>
      </c>
      <c r="C49" s="21">
        <f>EnergyStar_2021!C11</f>
        <v>4.1900000000000004</v>
      </c>
      <c r="E49" s="8" t="s">
        <v>23</v>
      </c>
      <c r="G49" s="20">
        <v>4</v>
      </c>
      <c r="H49" s="20"/>
      <c r="I49" s="8" t="s">
        <v>24</v>
      </c>
    </row>
    <row r="50" spans="1:20" x14ac:dyDescent="0.3">
      <c r="A50" s="8">
        <v>2007</v>
      </c>
      <c r="C50" s="21">
        <f>EnergyStar_2021!C12</f>
        <v>4.1675675675675699</v>
      </c>
      <c r="E50" s="8" t="s">
        <v>23</v>
      </c>
      <c r="G50" s="20">
        <v>4</v>
      </c>
      <c r="H50" s="20"/>
      <c r="I50" s="8" t="s">
        <v>24</v>
      </c>
    </row>
    <row r="51" spans="1:20" x14ac:dyDescent="0.3">
      <c r="A51" s="8">
        <v>2008</v>
      </c>
      <c r="C51" s="21">
        <f>EnergyStar_2021!C13</f>
        <v>4.0999999999999996</v>
      </c>
      <c r="E51" s="8" t="s">
        <v>23</v>
      </c>
      <c r="G51" s="20">
        <v>4</v>
      </c>
      <c r="H51" s="20"/>
      <c r="I51" s="8" t="s">
        <v>24</v>
      </c>
    </row>
    <row r="52" spans="1:20" x14ac:dyDescent="0.3">
      <c r="A52" s="8">
        <v>2009</v>
      </c>
      <c r="C52" s="21">
        <f>EnergyStar_2021!C14</f>
        <v>3.6223214285714298</v>
      </c>
      <c r="E52" s="8" t="s">
        <v>23</v>
      </c>
      <c r="G52" s="20">
        <v>4</v>
      </c>
      <c r="H52" s="20"/>
      <c r="I52" s="8" t="s">
        <v>24</v>
      </c>
    </row>
    <row r="53" spans="1:20" x14ac:dyDescent="0.3">
      <c r="A53" s="8">
        <v>2010</v>
      </c>
      <c r="C53" s="21">
        <f>EnergyStar_2021!C15</f>
        <v>4.0494252873563203</v>
      </c>
      <c r="E53" s="8" t="s">
        <v>23</v>
      </c>
      <c r="G53" s="20">
        <v>4</v>
      </c>
      <c r="H53" s="20"/>
      <c r="I53" s="8" t="s">
        <v>24</v>
      </c>
    </row>
    <row r="54" spans="1:20" x14ac:dyDescent="0.3">
      <c r="A54" s="8">
        <v>2011</v>
      </c>
      <c r="C54" s="21">
        <f>EnergyStar_2021!C16</f>
        <v>4.1221590909090899</v>
      </c>
      <c r="E54" s="8" t="s">
        <v>23</v>
      </c>
      <c r="G54" s="20">
        <v>4</v>
      </c>
      <c r="H54" s="20"/>
      <c r="I54" s="8" t="s">
        <v>24</v>
      </c>
    </row>
    <row r="55" spans="1:20" x14ac:dyDescent="0.3">
      <c r="A55" s="8">
        <v>2012</v>
      </c>
      <c r="C55" s="21">
        <f>EnergyStar_2021!C17</f>
        <v>4.2726755218216299</v>
      </c>
      <c r="E55" s="8" t="s">
        <v>23</v>
      </c>
      <c r="G55" s="20">
        <v>4</v>
      </c>
      <c r="H55" s="20"/>
      <c r="I55" s="8" t="s">
        <v>24</v>
      </c>
    </row>
    <row r="56" spans="1:20" x14ac:dyDescent="0.3">
      <c r="A56" s="8">
        <v>2013</v>
      </c>
      <c r="C56" s="21">
        <f>EnergyStar_2021!C18</f>
        <v>4.2650627615062797</v>
      </c>
      <c r="E56" s="8" t="s">
        <v>23</v>
      </c>
      <c r="G56" s="20">
        <v>4</v>
      </c>
      <c r="H56" s="20"/>
      <c r="I56" s="8" t="s">
        <v>24</v>
      </c>
    </row>
    <row r="57" spans="1:20" x14ac:dyDescent="0.3">
      <c r="A57" s="8">
        <v>2014</v>
      </c>
      <c r="C57" s="21">
        <f>EnergyStar_2021!C19</f>
        <v>4.1208661417322796</v>
      </c>
      <c r="E57" s="8" t="s">
        <v>23</v>
      </c>
      <c r="G57" s="20">
        <v>4</v>
      </c>
      <c r="H57" s="20"/>
      <c r="I57" s="8" t="s">
        <v>24</v>
      </c>
    </row>
    <row r="58" spans="1:20" x14ac:dyDescent="0.3">
      <c r="A58" s="8">
        <v>2015</v>
      </c>
      <c r="C58" s="21">
        <f>EnergyStar_2021!C20</f>
        <v>4.1067692307692303</v>
      </c>
      <c r="E58" s="8" t="s">
        <v>23</v>
      </c>
      <c r="G58" s="20">
        <v>4</v>
      </c>
      <c r="H58" s="20"/>
      <c r="I58" s="8" t="s">
        <v>24</v>
      </c>
    </row>
    <row r="59" spans="1:20" x14ac:dyDescent="0.3">
      <c r="A59" s="8">
        <v>2016</v>
      </c>
      <c r="C59" s="21">
        <f>EnergyStar_2021!C21</f>
        <v>4.1732824427480901</v>
      </c>
      <c r="E59" s="8" t="s">
        <v>23</v>
      </c>
      <c r="G59" s="20">
        <v>4</v>
      </c>
      <c r="H59" s="20"/>
      <c r="I59" s="8" t="s">
        <v>24</v>
      </c>
    </row>
    <row r="60" spans="1:20" x14ac:dyDescent="0.3">
      <c r="A60" s="8">
        <v>2017</v>
      </c>
      <c r="C60" s="21">
        <f>EnergyStar_2021!C22</f>
        <v>4.01682464454976</v>
      </c>
      <c r="E60" s="8" t="s">
        <v>23</v>
      </c>
      <c r="G60" s="20">
        <v>4</v>
      </c>
      <c r="H60" s="20"/>
      <c r="I60" s="8" t="s">
        <v>24</v>
      </c>
    </row>
    <row r="61" spans="1:20" x14ac:dyDescent="0.3">
      <c r="A61" s="8">
        <v>2018</v>
      </c>
      <c r="C61" s="21">
        <f>EnergyStar_2021!C23</f>
        <v>4.0785467128027699</v>
      </c>
      <c r="D61" s="20"/>
      <c r="E61" s="8" t="s">
        <v>23</v>
      </c>
      <c r="G61" s="20">
        <v>4</v>
      </c>
      <c r="H61" s="20"/>
      <c r="I61" s="8" t="s">
        <v>24</v>
      </c>
      <c r="K61" s="20"/>
      <c r="L61" s="20"/>
      <c r="O61" s="20"/>
      <c r="P61" s="20"/>
      <c r="S61" s="20"/>
      <c r="T61" s="20"/>
    </row>
    <row r="62" spans="1:20" x14ac:dyDescent="0.3">
      <c r="A62" s="8">
        <v>2019</v>
      </c>
      <c r="C62" s="21">
        <f>EnergyStar_2021!C24</f>
        <v>3.8415384615384598</v>
      </c>
      <c r="E62" s="8" t="s">
        <v>23</v>
      </c>
      <c r="G62" s="20">
        <v>4</v>
      </c>
      <c r="H62" s="20"/>
      <c r="I62" s="8" t="s">
        <v>24</v>
      </c>
    </row>
    <row r="63" spans="1:20" x14ac:dyDescent="0.3">
      <c r="A63" s="8">
        <v>2020</v>
      </c>
      <c r="C63" s="21">
        <f>EnergyStar_2021!C25</f>
        <v>3.65227272727273</v>
      </c>
      <c r="E63" s="8" t="s">
        <v>23</v>
      </c>
      <c r="G63" s="20">
        <v>4</v>
      </c>
      <c r="H63" s="20"/>
      <c r="I63" s="8" t="s">
        <v>24</v>
      </c>
    </row>
    <row r="64" spans="1:20" x14ac:dyDescent="0.3">
      <c r="A64" s="8">
        <v>2021</v>
      </c>
      <c r="C64" s="21">
        <f>EnergyStar_2021!C26</f>
        <v>4.3</v>
      </c>
      <c r="E64" s="8" t="s">
        <v>23</v>
      </c>
      <c r="G64" s="20">
        <v>4</v>
      </c>
      <c r="H64" s="20"/>
      <c r="I64" s="8" t="s">
        <v>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C26"/>
  <sheetViews>
    <sheetView workbookViewId="0">
      <selection activeCell="C25" sqref="C25"/>
    </sheetView>
  </sheetViews>
  <sheetFormatPr defaultColWidth="9.109375" defaultRowHeight="13.2" x14ac:dyDescent="0.25"/>
  <cols>
    <col min="1" max="16384" width="9.109375" style="7"/>
  </cols>
  <sheetData>
    <row r="1" spans="1:3" x14ac:dyDescent="0.25">
      <c r="A1" s="7" t="s">
        <v>26</v>
      </c>
    </row>
    <row r="2" spans="1:3" ht="14.4" x14ac:dyDescent="0.3">
      <c r="A2" s="6" t="s">
        <v>27</v>
      </c>
    </row>
    <row r="3" spans="1:3" ht="14.4" x14ac:dyDescent="0.3">
      <c r="A3" s="6"/>
    </row>
    <row r="4" spans="1:3" x14ac:dyDescent="0.25">
      <c r="B4" s="7" t="s">
        <v>16</v>
      </c>
      <c r="C4" s="7" t="s">
        <v>17</v>
      </c>
    </row>
    <row r="5" spans="1:3" x14ac:dyDescent="0.25">
      <c r="A5" s="7">
        <v>1</v>
      </c>
      <c r="B5" s="7">
        <v>1993</v>
      </c>
      <c r="C5" s="7">
        <v>3.85</v>
      </c>
    </row>
    <row r="6" spans="1:3" x14ac:dyDescent="0.25">
      <c r="A6" s="7">
        <v>2</v>
      </c>
      <c r="B6" s="7">
        <v>1995</v>
      </c>
      <c r="C6" s="7">
        <v>4.3</v>
      </c>
    </row>
    <row r="7" spans="1:3" x14ac:dyDescent="0.25">
      <c r="A7" s="7">
        <v>3</v>
      </c>
      <c r="B7" s="7">
        <v>1997</v>
      </c>
      <c r="C7" s="7">
        <v>4.3263157894736803</v>
      </c>
    </row>
    <row r="8" spans="1:3" x14ac:dyDescent="0.25">
      <c r="A8" s="7">
        <v>4</v>
      </c>
      <c r="B8" s="7">
        <v>2003</v>
      </c>
      <c r="C8" s="7">
        <v>4.1428571428571397</v>
      </c>
    </row>
    <row r="9" spans="1:3" x14ac:dyDescent="0.25">
      <c r="A9" s="7">
        <v>5</v>
      </c>
      <c r="B9" s="7">
        <v>2004</v>
      </c>
      <c r="C9" s="7">
        <v>4.5125000000000002</v>
      </c>
    </row>
    <row r="10" spans="1:3" x14ac:dyDescent="0.25">
      <c r="A10" s="7">
        <v>6</v>
      </c>
      <c r="B10" s="7">
        <v>2005</v>
      </c>
      <c r="C10" s="7">
        <v>4.0999999999999996</v>
      </c>
    </row>
    <row r="11" spans="1:3" x14ac:dyDescent="0.25">
      <c r="A11" s="7">
        <v>7</v>
      </c>
      <c r="B11" s="7">
        <v>2006</v>
      </c>
      <c r="C11" s="7">
        <v>4.1900000000000004</v>
      </c>
    </row>
    <row r="12" spans="1:3" x14ac:dyDescent="0.25">
      <c r="A12" s="7">
        <v>8</v>
      </c>
      <c r="B12" s="7">
        <v>2007</v>
      </c>
      <c r="C12" s="7">
        <v>4.1675675675675699</v>
      </c>
    </row>
    <row r="13" spans="1:3" x14ac:dyDescent="0.25">
      <c r="A13" s="7">
        <v>9</v>
      </c>
      <c r="B13" s="7">
        <v>2008</v>
      </c>
      <c r="C13" s="7">
        <v>4.0999999999999996</v>
      </c>
    </row>
    <row r="14" spans="1:3" x14ac:dyDescent="0.25">
      <c r="A14" s="7">
        <v>10</v>
      </c>
      <c r="B14" s="7">
        <v>2009</v>
      </c>
      <c r="C14" s="7">
        <v>3.6223214285714298</v>
      </c>
    </row>
    <row r="15" spans="1:3" x14ac:dyDescent="0.25">
      <c r="A15" s="7">
        <v>11</v>
      </c>
      <c r="B15" s="7">
        <v>2010</v>
      </c>
      <c r="C15" s="7">
        <v>4.0494252873563203</v>
      </c>
    </row>
    <row r="16" spans="1:3" x14ac:dyDescent="0.25">
      <c r="A16" s="7">
        <v>12</v>
      </c>
      <c r="B16" s="7">
        <v>2011</v>
      </c>
      <c r="C16" s="7">
        <v>4.1221590909090899</v>
      </c>
    </row>
    <row r="17" spans="1:3" x14ac:dyDescent="0.25">
      <c r="A17" s="7">
        <v>13</v>
      </c>
      <c r="B17" s="7">
        <v>2012</v>
      </c>
      <c r="C17" s="7">
        <v>4.2726755218216299</v>
      </c>
    </row>
    <row r="18" spans="1:3" x14ac:dyDescent="0.25">
      <c r="A18" s="7">
        <v>14</v>
      </c>
      <c r="B18" s="7">
        <v>2013</v>
      </c>
      <c r="C18" s="7">
        <v>4.2650627615062797</v>
      </c>
    </row>
    <row r="19" spans="1:3" x14ac:dyDescent="0.25">
      <c r="A19" s="7">
        <v>15</v>
      </c>
      <c r="B19" s="7">
        <v>2014</v>
      </c>
      <c r="C19" s="7">
        <v>4.1208661417322796</v>
      </c>
    </row>
    <row r="20" spans="1:3" x14ac:dyDescent="0.25">
      <c r="A20" s="7">
        <v>16</v>
      </c>
      <c r="B20" s="7">
        <v>2015</v>
      </c>
      <c r="C20" s="7">
        <v>4.1067692307692303</v>
      </c>
    </row>
    <row r="21" spans="1:3" x14ac:dyDescent="0.25">
      <c r="A21" s="7">
        <v>17</v>
      </c>
      <c r="B21" s="7">
        <v>2016</v>
      </c>
      <c r="C21" s="7">
        <v>4.1732824427480901</v>
      </c>
    </row>
    <row r="22" spans="1:3" x14ac:dyDescent="0.25">
      <c r="A22" s="7">
        <v>18</v>
      </c>
      <c r="B22" s="7">
        <v>2017</v>
      </c>
      <c r="C22" s="7">
        <v>4.01682464454976</v>
      </c>
    </row>
    <row r="23" spans="1:3" x14ac:dyDescent="0.25">
      <c r="A23" s="7">
        <v>19</v>
      </c>
      <c r="B23" s="7">
        <v>2018</v>
      </c>
      <c r="C23" s="7">
        <v>4.0785467128027699</v>
      </c>
    </row>
    <row r="24" spans="1:3" x14ac:dyDescent="0.25">
      <c r="A24" s="7">
        <v>20</v>
      </c>
      <c r="B24" s="7">
        <v>2019</v>
      </c>
      <c r="C24" s="7">
        <v>3.8415384615384598</v>
      </c>
    </row>
    <row r="25" spans="1:3" x14ac:dyDescent="0.25">
      <c r="A25" s="7">
        <v>21</v>
      </c>
      <c r="B25" s="7">
        <v>2020</v>
      </c>
      <c r="C25" s="7">
        <v>3.65227272727273</v>
      </c>
    </row>
    <row r="26" spans="1:3" x14ac:dyDescent="0.25">
      <c r="A26" s="7">
        <v>22</v>
      </c>
      <c r="B26" s="7">
        <v>2021</v>
      </c>
      <c r="C26" s="7">
        <v>4.3</v>
      </c>
    </row>
  </sheetData>
  <hyperlinks>
    <hyperlink ref="A2" r:id="rId1" xr:uid="{00000000-0004-0000-07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5:C6"/>
  <sheetViews>
    <sheetView topLeftCell="A16" workbookViewId="0">
      <selection activeCell="A21" sqref="A21"/>
    </sheetView>
  </sheetViews>
  <sheetFormatPr defaultColWidth="8.77734375" defaultRowHeight="14.4" x14ac:dyDescent="0.3"/>
  <sheetData>
    <row r="5" spans="3:3" x14ac:dyDescent="0.3">
      <c r="C5" t="s">
        <v>28</v>
      </c>
    </row>
    <row r="6" spans="3:3" x14ac:dyDescent="0.3">
      <c r="C6" t="s">
        <v>29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"/>
  <sheetViews>
    <sheetView workbookViewId="0">
      <selection activeCell="O19" sqref="O19"/>
    </sheetView>
  </sheetViews>
  <sheetFormatPr defaultColWidth="8.77734375" defaultRowHeight="14.4" x14ac:dyDescent="0.3"/>
  <sheetData>
    <row r="1" spans="1:12" x14ac:dyDescent="0.3">
      <c r="A1" t="s">
        <v>30</v>
      </c>
    </row>
    <row r="2" spans="1:12" x14ac:dyDescent="0.3">
      <c r="A2" s="6" t="s">
        <v>31</v>
      </c>
    </row>
    <row r="4" spans="1:12" x14ac:dyDescent="0.3">
      <c r="L4" t="s">
        <v>32</v>
      </c>
    </row>
  </sheetData>
  <hyperlinks>
    <hyperlink ref="A2" r:id="rId1" xr:uid="{00000000-0004-0000-0500-000000000000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zoomScale="80" zoomScaleNormal="80" workbookViewId="0">
      <selection activeCell="K51" sqref="K51"/>
    </sheetView>
  </sheetViews>
  <sheetFormatPr defaultColWidth="8.77734375" defaultRowHeight="14.4" x14ac:dyDescent="0.3"/>
  <sheetData>
    <row r="1" spans="1:1" x14ac:dyDescent="0.3">
      <c r="A1" s="5" t="s">
        <v>14</v>
      </c>
    </row>
    <row r="2" spans="1:1" x14ac:dyDescent="0.3">
      <c r="A2" s="6" t="s">
        <v>15</v>
      </c>
    </row>
  </sheetData>
  <hyperlinks>
    <hyperlink ref="A2" r:id="rId1" xr:uid="{00000000-0004-0000-06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REFS</vt:lpstr>
      <vt:lpstr>FIN_ETA</vt:lpstr>
      <vt:lpstr>Calcs</vt:lpstr>
      <vt:lpstr>EnergyStar_2021</vt:lpstr>
      <vt:lpstr>Lund_2004</vt:lpstr>
      <vt:lpstr>Penrod_1947</vt:lpstr>
      <vt:lpstr>Weiss_2008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2022-07-07T08:21:55Z</dcterms:modified>
</cp:coreProperties>
</file>