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B5816E4-8F6B-444C-8CDB-4378F01542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6" r:id="rId1"/>
    <sheet name="FIN_ETA" sheetId="2" r:id="rId2"/>
    <sheet name="Calcs" sheetId="9" r:id="rId3"/>
    <sheet name="UNEP_2017" sheetId="8" r:id="rId4"/>
    <sheet name="Woodcock_2018" sheetId="10" r:id="rId5"/>
    <sheet name="Mathson_2011" sheetId="1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COP_max">'[1]Domestic refrigeration'!$B$12</definedName>
    <definedName name="deltaE_food" localSheetId="2">#REF!</definedName>
    <definedName name="deltaE_food" localSheetId="3">#REF!</definedName>
    <definedName name="deltaE_food">#REF!</definedName>
    <definedName name="Ep_tot_cap_2000" localSheetId="2">#REF!</definedName>
    <definedName name="Ep_tot_cap_2000">#REF!</definedName>
    <definedName name="eta_charcoal" localSheetId="2">[2]Afrane_2012!$B$6</definedName>
    <definedName name="eta_charcoal" localSheetId="3">[2]Afrane_2012!$B$6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firewood">'[1]Stove efficiencies'!$B$5</definedName>
    <definedName name="eta_ker_light">'[3]Kerosene Use'!$O$30</definedName>
    <definedName name="eta_ker_stove">'[3]Kerosene Use'!$S$19</definedName>
    <definedName name="eta_kerosene" localSheetId="3">'[4]Stove efficiencies'!$B$7</definedName>
    <definedName name="eta_kerosene">'[1]Stove efficiencies'!$B$7</definedName>
    <definedName name="eta_LPG">'[1]Stove efficiencies'!$B$8</definedName>
    <definedName name="eta_lpg_stove">'[3]Residential--Stove Efficiency'!$F$92</definedName>
    <definedName name="hp_to_kw">[5]Units!$B$2</definedName>
    <definedName name="N_ml" localSheetId="2">#REF!</definedName>
    <definedName name="N_ml" localSheetId="3">#REF!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 localSheetId="3">[4]phi_heat!$C$8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 localSheetId="3">#REF!</definedName>
    <definedName name="S_food">#REF!</definedName>
    <definedName name="S_food_2000" localSheetId="2">#REF!</definedName>
    <definedName name="S_food_2000">#REF!</definedName>
    <definedName name="S_food_S_food_2000" localSheetId="2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 localSheetId="3">#REF!</definedName>
    <definedName name="w">#REF!</definedName>
    <definedName name="Year_Food" localSheetId="2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" i="2" s="1"/>
  <c r="F62" i="9"/>
  <c r="F63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C61" i="9"/>
  <c r="G58" i="8"/>
  <c r="G55" i="8"/>
  <c r="G45" i="8"/>
  <c r="G46" i="8" s="1"/>
  <c r="G47" i="8" s="1"/>
  <c r="G48" i="8" s="1"/>
  <c r="G49" i="8" s="1"/>
  <c r="G50" i="8" s="1"/>
  <c r="G51" i="8" s="1"/>
  <c r="G52" i="8" s="1"/>
  <c r="G53" i="8" s="1"/>
  <c r="G54" i="8" s="1"/>
  <c r="G35" i="8"/>
  <c r="G36" i="8" s="1"/>
  <c r="G37" i="8" s="1"/>
  <c r="G38" i="8" s="1"/>
  <c r="G39" i="8" s="1"/>
  <c r="G40" i="8" s="1"/>
  <c r="G41" i="8" s="1"/>
  <c r="G42" i="8" s="1"/>
  <c r="G43" i="8" s="1"/>
  <c r="G44" i="8" s="1"/>
  <c r="G25" i="8"/>
  <c r="G26" i="8" s="1"/>
  <c r="G27" i="8" s="1"/>
  <c r="G28" i="8" s="1"/>
  <c r="G29" i="8" s="1"/>
  <c r="G30" i="8" s="1"/>
  <c r="G31" i="8" s="1"/>
  <c r="G32" i="8" s="1"/>
  <c r="G33" i="8" s="1"/>
  <c r="G34" i="8" s="1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N2" i="2" l="1"/>
  <c r="N3" i="2" s="1"/>
  <c r="BC2" i="2"/>
  <c r="BC3" i="2" s="1"/>
  <c r="O2" i="2"/>
  <c r="O3" i="2" s="1"/>
  <c r="BB2" i="2"/>
  <c r="BB3" i="2" s="1"/>
  <c r="AT2" i="2"/>
  <c r="AT3" i="2" s="1"/>
  <c r="AL2" i="2"/>
  <c r="AL3" i="2" s="1"/>
  <c r="AD2" i="2"/>
  <c r="AD3" i="2" s="1"/>
  <c r="V2" i="2"/>
  <c r="V3" i="2" s="1"/>
  <c r="BI2" i="2"/>
  <c r="BI3" i="2" s="1"/>
  <c r="BA2" i="2"/>
  <c r="BA3" i="2" s="1"/>
  <c r="AS2" i="2"/>
  <c r="AS3" i="2" s="1"/>
  <c r="AK2" i="2"/>
  <c r="AK3" i="2" s="1"/>
  <c r="AC2" i="2"/>
  <c r="AC3" i="2" s="1"/>
  <c r="U2" i="2"/>
  <c r="U3" i="2" s="1"/>
  <c r="M2" i="2"/>
  <c r="M3" i="2" s="1"/>
  <c r="L2" i="2"/>
  <c r="L3" i="2" s="1"/>
  <c r="K2" i="2"/>
  <c r="K3" i="2" s="1"/>
  <c r="J2" i="2"/>
  <c r="J3" i="2" s="1"/>
  <c r="BK2" i="2"/>
  <c r="BK3" i="2" s="1"/>
  <c r="AU2" i="2"/>
  <c r="AU3" i="2" s="1"/>
  <c r="AM2" i="2"/>
  <c r="AM3" i="2" s="1"/>
  <c r="AE2" i="2"/>
  <c r="AE3" i="2" s="1"/>
  <c r="W2" i="2"/>
  <c r="W3" i="2" s="1"/>
  <c r="BJ2" i="2"/>
  <c r="BJ3" i="2" s="1"/>
  <c r="BP2" i="2"/>
  <c r="BP3" i="2" s="1"/>
  <c r="BH2" i="2"/>
  <c r="BH3" i="2" s="1"/>
  <c r="AZ2" i="2"/>
  <c r="AZ3" i="2" s="1"/>
  <c r="AR2" i="2"/>
  <c r="AR3" i="2" s="1"/>
  <c r="AJ2" i="2"/>
  <c r="AJ3" i="2" s="1"/>
  <c r="AB2" i="2"/>
  <c r="AB3" i="2" s="1"/>
  <c r="T2" i="2"/>
  <c r="T3" i="2" s="1"/>
  <c r="BO2" i="2"/>
  <c r="BO3" i="2" s="1"/>
  <c r="BG2" i="2"/>
  <c r="BG3" i="2" s="1"/>
  <c r="AY2" i="2"/>
  <c r="AY3" i="2" s="1"/>
  <c r="AQ2" i="2"/>
  <c r="AQ3" i="2" s="1"/>
  <c r="AI2" i="2"/>
  <c r="AI3" i="2" s="1"/>
  <c r="AA2" i="2"/>
  <c r="AA3" i="2" s="1"/>
  <c r="S2" i="2"/>
  <c r="S3" i="2" s="1"/>
  <c r="BN2" i="2"/>
  <c r="BN3" i="2" s="1"/>
  <c r="BF2" i="2"/>
  <c r="BF3" i="2" s="1"/>
  <c r="AX2" i="2"/>
  <c r="AX3" i="2" s="1"/>
  <c r="AP2" i="2"/>
  <c r="AP3" i="2" s="1"/>
  <c r="AH2" i="2"/>
  <c r="AH3" i="2" s="1"/>
  <c r="Z2" i="2"/>
  <c r="Z3" i="2" s="1"/>
  <c r="R2" i="2"/>
  <c r="R3" i="2" s="1"/>
  <c r="BM2" i="2"/>
  <c r="BM3" i="2" s="1"/>
  <c r="BE2" i="2"/>
  <c r="BE3" i="2" s="1"/>
  <c r="AW2" i="2"/>
  <c r="AW3" i="2" s="1"/>
  <c r="AO2" i="2"/>
  <c r="AO3" i="2" s="1"/>
  <c r="AG2" i="2"/>
  <c r="AG3" i="2" s="1"/>
  <c r="Y2" i="2"/>
  <c r="Y3" i="2" s="1"/>
  <c r="Q2" i="2"/>
  <c r="Q3" i="2" s="1"/>
  <c r="I2" i="2"/>
  <c r="I3" i="2" s="1"/>
  <c r="BL2" i="2"/>
  <c r="BL3" i="2" s="1"/>
  <c r="BD2" i="2"/>
  <c r="BD3" i="2" s="1"/>
  <c r="AV2" i="2"/>
  <c r="AV3" i="2" s="1"/>
  <c r="AN2" i="2"/>
  <c r="AN3" i="2" s="1"/>
  <c r="AF2" i="2"/>
  <c r="AF3" i="2" s="1"/>
  <c r="X2" i="2"/>
  <c r="X3" i="2" s="1"/>
  <c r="P2" i="2"/>
  <c r="P3" i="2" s="1"/>
  <c r="G56" i="8"/>
  <c r="G57" i="8" l="1"/>
  <c r="G59" i="8" l="1"/>
  <c r="G60" i="8" s="1"/>
  <c r="G61" i="8" l="1"/>
  <c r="G62" i="8" l="1"/>
  <c r="G63" i="8" l="1"/>
  <c r="G64" i="8" s="1"/>
  <c r="G65" i="8" l="1"/>
</calcChain>
</file>

<file path=xl/sharedStrings.xml><?xml version="1.0" encoding="utf-8"?>
<sst xmlns="http://schemas.openxmlformats.org/spreadsheetml/2006/main" count="260" uniqueCount="50">
  <si>
    <t>Country</t>
  </si>
  <si>
    <t>Machine</t>
  </si>
  <si>
    <t>Eu.product</t>
  </si>
  <si>
    <t>Quantity</t>
  </si>
  <si>
    <t>Energy.type</t>
  </si>
  <si>
    <t>Last.stage</t>
  </si>
  <si>
    <t>Method</t>
  </si>
  <si>
    <t>Year</t>
  </si>
  <si>
    <t>Efficiency [-]</t>
  </si>
  <si>
    <t>Source/Method</t>
  </si>
  <si>
    <t>Type of Efficiency Data</t>
  </si>
  <si>
    <t>E</t>
  </si>
  <si>
    <t>Final</t>
  </si>
  <si>
    <t>PCM</t>
  </si>
  <si>
    <t>Industrial fans</t>
  </si>
  <si>
    <t>KE</t>
  </si>
  <si>
    <t>eta.fu</t>
  </si>
  <si>
    <t>WRLD</t>
  </si>
  <si>
    <t>UNEP (2017) - Accelerating the Adoption of Energy-Efficient Electric Motors and Motor Systems</t>
  </si>
  <si>
    <t>https://united4efficiency.org/wp-content/uploads/2017/09/U4E-MotorGuide-201709-Final.pd</t>
  </si>
  <si>
    <t>Raw Data</t>
  </si>
  <si>
    <t>Eta.fu</t>
  </si>
  <si>
    <t>Source</t>
  </si>
  <si>
    <t>Electric motor (45KW)</t>
  </si>
  <si>
    <t>UNEP (2017)</t>
  </si>
  <si>
    <t>Interpolated</t>
  </si>
  <si>
    <t>Extrapolated</t>
  </si>
  <si>
    <t>USA</t>
  </si>
  <si>
    <t>USA * UNEP (2017) Electric motor trend</t>
  </si>
  <si>
    <t>https://www.fanmanufacturers.com/about-us/fan-efficiency/</t>
  </si>
  <si>
    <t>Efficiency increases with fan size</t>
  </si>
  <si>
    <t>https://www.amca.org/assets/resources/public/userfiles/file/Nospreads_FanEfficGrades.pdf</t>
  </si>
  <si>
    <t>Mathson (2011) - AMCA's Fan Efficiency Grades Answers to Frequently Asked Questions</t>
  </si>
  <si>
    <t>Woodcock &amp; Wilson (2018) - Fan Efficiency</t>
  </si>
  <si>
    <t>Machine Category</t>
  </si>
  <si>
    <t>Example industrial fan efficiency</t>
  </si>
  <si>
    <t>Efficiency</t>
  </si>
  <si>
    <t>Woodcock &amp; Wilson (2018)</t>
  </si>
  <si>
    <t>@misc{u4e2017,</t>
  </si>
  <si>
    <t xml:space="preserve">  title={Accelerating the Global Adoption of Energy-efficient Electric Motors and Motor Systems},</t>
  </si>
  <si>
    <t xml:space="preserve">  author={United for Efficiency (U4E)},</t>
  </si>
  <si>
    <t xml:space="preserve">  year={2017},</t>
  </si>
  <si>
    <t xml:space="preserve">  publisher={United Nations Environment Programme},</t>
  </si>
  <si>
    <t xml:space="preserve">  url={https://wedocs.unep.org/20.500.11822/21724}</t>
  </si>
  <si>
    <t>}</t>
  </si>
  <si>
    <t>@misc{woodcockwilson2022,</t>
  </si>
  <si>
    <t xml:space="preserve">  url={https://www.fanmanufacturers.com/about-us/fan-efficiency/},</t>
  </si>
  <si>
    <t xml:space="preserve">  title={Fan Efficiency Energy Efficiency &amp; ERP for Woodcock &amp; Wilson bespoke Industrial Fans},</t>
  </si>
  <si>
    <t xml:space="preserve">  author={Woodcock &amp; Wilson},</t>
  </si>
  <si>
    <t xml:space="preserve">  year={2022},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</si>
</sst>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9" fillId="0" borderId="0" applyNumberForma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3" fillId="0" borderId="0"/>
  </cellStyleXfs>
  <cellXfs count="28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6" borderId="0" xfId="0" applyFill="1"/>
    <xf numFmtId="0" fontId="7" fillId="0" borderId="0" xfId="4"/>
    <xf numFmtId="0" fontId="9" fillId="0" borderId="0" xfId="5"/>
    <xf numFmtId="0" fontId="8" fillId="7" borderId="0" xfId="4" applyFont="1" applyFill="1" applyAlignment="1">
      <alignment horizontal="left"/>
    </xf>
    <xf numFmtId="0" fontId="8" fillId="0" borderId="0" xfId="4" applyFont="1" applyAlignment="1">
      <alignment horizontal="center"/>
    </xf>
    <xf numFmtId="0" fontId="7" fillId="0" borderId="0" xfId="4" applyAlignment="1">
      <alignment horizontal="center"/>
    </xf>
    <xf numFmtId="0" fontId="6" fillId="0" borderId="0" xfId="4" applyFont="1" applyAlignment="1">
      <alignment horizontal="center"/>
    </xf>
    <xf numFmtId="164" fontId="6" fillId="0" borderId="0" xfId="4" applyNumberFormat="1" applyFont="1" applyAlignment="1">
      <alignment horizontal="center"/>
    </xf>
    <xf numFmtId="0" fontId="3" fillId="0" borderId="0" xfId="6" applyAlignment="1">
      <alignment horizontal="center"/>
    </xf>
    <xf numFmtId="0" fontId="4" fillId="2" borderId="0" xfId="6" applyFont="1" applyFill="1" applyAlignment="1">
      <alignment horizontal="left"/>
    </xf>
    <xf numFmtId="0" fontId="4" fillId="3" borderId="0" xfId="6" applyFont="1" applyFill="1" applyAlignment="1">
      <alignment horizontal="left"/>
    </xf>
    <xf numFmtId="0" fontId="3" fillId="3" borderId="0" xfId="6" applyFill="1" applyAlignment="1">
      <alignment horizontal="center"/>
    </xf>
    <xf numFmtId="0" fontId="4" fillId="4" borderId="0" xfId="6" applyFont="1" applyFill="1" applyAlignment="1">
      <alignment horizontal="left"/>
    </xf>
    <xf numFmtId="0" fontId="3" fillId="4" borderId="0" xfId="6" applyFill="1" applyAlignment="1">
      <alignment horizontal="center"/>
    </xf>
    <xf numFmtId="0" fontId="4" fillId="5" borderId="0" xfId="6" applyFont="1" applyFill="1" applyAlignment="1">
      <alignment horizontal="left"/>
    </xf>
    <xf numFmtId="0" fontId="3" fillId="5" borderId="0" xfId="6" applyFill="1" applyAlignment="1">
      <alignment horizontal="center"/>
    </xf>
    <xf numFmtId="0" fontId="4" fillId="0" borderId="1" xfId="6" applyFont="1" applyBorder="1" applyAlignment="1">
      <alignment horizontal="center"/>
    </xf>
    <xf numFmtId="10" fontId="5" fillId="0" borderId="0" xfId="6" applyNumberFormat="1" applyFont="1" applyAlignment="1">
      <alignment horizontal="center"/>
    </xf>
    <xf numFmtId="0" fontId="5" fillId="0" borderId="0" xfId="6" applyFont="1" applyAlignment="1">
      <alignment horizontal="center"/>
    </xf>
    <xf numFmtId="10" fontId="3" fillId="0" borderId="0" xfId="6" applyNumberFormat="1" applyAlignment="1">
      <alignment horizontal="center"/>
    </xf>
    <xf numFmtId="10" fontId="10" fillId="0" borderId="0" xfId="6" applyNumberFormat="1" applyFont="1" applyAlignment="1">
      <alignment horizontal="center"/>
    </xf>
    <xf numFmtId="0" fontId="9" fillId="0" borderId="0" xfId="3"/>
    <xf numFmtId="0" fontId="8" fillId="0" borderId="0" xfId="0" applyFont="1" applyAlignment="1">
      <alignment horizontal="center"/>
    </xf>
    <xf numFmtId="0" fontId="11" fillId="6" borderId="0" xfId="0" applyFont="1" applyFill="1"/>
  </cellXfs>
  <cellStyles count="7">
    <cellStyle name="Hyperlink" xfId="3" builtinId="8"/>
    <cellStyle name="Hyperlink 2" xfId="5" xr:uid="{0B4F1DDD-5D7D-4C47-A282-7CC74F7794E7}"/>
    <cellStyle name="Normal" xfId="0" builtinId="0"/>
    <cellStyle name="Normal 2" xfId="2" xr:uid="{00000000-0005-0000-0000-000001000000}"/>
    <cellStyle name="Normal 2 2" xfId="6" xr:uid="{7C68D165-1EF3-4F81-BE57-B92A57004B26}"/>
    <cellStyle name="Normal 2 2 3" xfId="1" xr:uid="{00000000-0005-0000-0000-000002000000}"/>
    <cellStyle name="Normal 3" xfId="4" xr:uid="{0E32669C-14DF-46D1-9CC8-9102AB105C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533400</xdr:colOff>
      <xdr:row>0</xdr:row>
      <xdr:rowOff>0</xdr:rowOff>
    </xdr:from>
    <xdr:ext cx="6335712" cy="3647619"/>
    <xdr:pic>
      <xdr:nvPicPr>
        <xdr:cNvPr id="2" name="Picture 1">
          <a:extLst>
            <a:ext uri="{FF2B5EF4-FFF2-40B4-BE49-F238E27FC236}">
              <a16:creationId xmlns:a16="http://schemas.microsoft.com/office/drawing/2014/main" id="{65B887C1-BED4-4D47-9A18-8D1D9F186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8460" y="0"/>
          <a:ext cx="6335712" cy="3647619"/>
        </a:xfrm>
        <a:prstGeom prst="rect">
          <a:avLst/>
        </a:prstGeom>
      </xdr:spPr>
    </xdr:pic>
    <xdr:clientData/>
  </xdr:oneCellAnchor>
  <xdr:oneCellAnchor>
    <xdr:from>
      <xdr:col>12</xdr:col>
      <xdr:colOff>542925</xdr:colOff>
      <xdr:row>19</xdr:row>
      <xdr:rowOff>25833</xdr:rowOff>
    </xdr:from>
    <xdr:ext cx="6317456" cy="4250336"/>
    <xdr:pic>
      <xdr:nvPicPr>
        <xdr:cNvPr id="3" name="Picture 2">
          <a:extLst>
            <a:ext uri="{FF2B5EF4-FFF2-40B4-BE49-F238E27FC236}">
              <a16:creationId xmlns:a16="http://schemas.microsoft.com/office/drawing/2014/main" id="{97E43494-D618-4655-8770-59DD9BBF4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7985" y="3500553"/>
          <a:ext cx="6317456" cy="425033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12399</xdr:rowOff>
    </xdr:from>
    <xdr:to>
      <xdr:col>9</xdr:col>
      <xdr:colOff>533400</xdr:colOff>
      <xdr:row>36</xdr:row>
      <xdr:rowOff>39106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5FE30C-DE5D-4DA8-8956-E82E31D93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8249"/>
          <a:ext cx="7477125" cy="5455957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6</xdr:row>
      <xdr:rowOff>28575</xdr:rowOff>
    </xdr:from>
    <xdr:to>
      <xdr:col>19</xdr:col>
      <xdr:colOff>230141</xdr:colOff>
      <xdr:row>36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1F5FC5-9A79-4AC9-A136-C2541F144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1114425"/>
          <a:ext cx="4268741" cy="5476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95250</xdr:rowOff>
    </xdr:from>
    <xdr:to>
      <xdr:col>13</xdr:col>
      <xdr:colOff>360914</xdr:colOff>
      <xdr:row>24</xdr:row>
      <xdr:rowOff>18607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3BF1B7-5BC1-4280-8FC6-0C70BC261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"/>
          <a:ext cx="8285714" cy="35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Diesel%20water%20pumps/Diesel%20water%20p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>
        <row r="8">
          <cell r="C8">
            <v>0.20099155835454907</v>
          </cell>
        </row>
      </sheetData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Lockeretz_1977"/>
      <sheetName val="Hyundai"/>
      <sheetName val="Units"/>
    </sheetNames>
    <sheetDataSet>
      <sheetData sheetId="0"/>
      <sheetData sheetId="1"/>
      <sheetData sheetId="2"/>
      <sheetData sheetId="3"/>
      <sheetData sheetId="4">
        <row r="2">
          <cell r="B2">
            <v>0.74569987000000004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ed4efficiency.org/wp-content/uploads/2017/09/U4E-MotorGuide-201709-Final.p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nmanufacturers.com/about-us/fan-efficiency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amca.org/assets/resources/public/userfiles/file/Nospreads_FanEfficGrad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D19" sqref="D19"/>
    </sheetView>
  </sheetViews>
  <sheetFormatPr defaultColWidth="9.140625" defaultRowHeight="15" x14ac:dyDescent="0.25"/>
  <cols>
    <col min="1" max="16384" width="9.140625" style="4"/>
  </cols>
  <sheetData>
    <row r="1" spans="1:1" x14ac:dyDescent="0.25">
      <c r="A1" s="27" t="s">
        <v>38</v>
      </c>
    </row>
    <row r="2" spans="1:1" x14ac:dyDescent="0.25">
      <c r="A2" s="27" t="s">
        <v>39</v>
      </c>
    </row>
    <row r="3" spans="1:1" x14ac:dyDescent="0.25">
      <c r="A3" s="27" t="s">
        <v>40</v>
      </c>
    </row>
    <row r="4" spans="1:1" x14ac:dyDescent="0.25">
      <c r="A4" s="27" t="s">
        <v>41</v>
      </c>
    </row>
    <row r="5" spans="1:1" x14ac:dyDescent="0.25">
      <c r="A5" s="27" t="s">
        <v>42</v>
      </c>
    </row>
    <row r="6" spans="1:1" x14ac:dyDescent="0.25">
      <c r="A6" s="27" t="s">
        <v>43</v>
      </c>
    </row>
    <row r="7" spans="1:1" x14ac:dyDescent="0.25">
      <c r="A7" s="27" t="s">
        <v>44</v>
      </c>
    </row>
    <row r="8" spans="1:1" x14ac:dyDescent="0.25">
      <c r="A8" s="27"/>
    </row>
    <row r="9" spans="1:1" x14ac:dyDescent="0.25">
      <c r="A9" s="27" t="s">
        <v>45</v>
      </c>
    </row>
    <row r="10" spans="1:1" x14ac:dyDescent="0.25">
      <c r="A10" s="27" t="s">
        <v>46</v>
      </c>
    </row>
    <row r="11" spans="1:1" x14ac:dyDescent="0.25">
      <c r="A11" s="27" t="s">
        <v>47</v>
      </c>
    </row>
    <row r="12" spans="1:1" x14ac:dyDescent="0.25">
      <c r="A12" s="27" t="s">
        <v>48</v>
      </c>
    </row>
    <row r="13" spans="1:1" x14ac:dyDescent="0.25">
      <c r="A13" s="27" t="s">
        <v>49</v>
      </c>
    </row>
    <row r="14" spans="1:1" x14ac:dyDescent="0.25">
      <c r="A14" s="2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6"/>
  <sheetViews>
    <sheetView zoomScale="80" zoomScaleNormal="80" workbookViewId="0">
      <selection sqref="A1:XFD1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27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f t="array" ref="H2:BP2">TRANSPOSE(Calcs!F3:F63)</f>
        <v>0.58717084908903383</v>
      </c>
      <c r="I2" s="3">
        <v>0.58783808869027143</v>
      </c>
      <c r="J2" s="3">
        <v>0.58850532829150892</v>
      </c>
      <c r="K2" s="3">
        <v>0.58917256789274652</v>
      </c>
      <c r="L2" s="3">
        <v>0.58983980749398401</v>
      </c>
      <c r="M2" s="3">
        <v>0.59050704709522162</v>
      </c>
      <c r="N2" s="3">
        <v>0.59117428669645911</v>
      </c>
      <c r="O2" s="3">
        <v>0.5918415262976966</v>
      </c>
      <c r="P2" s="3">
        <v>0.5925087658989342</v>
      </c>
      <c r="Q2" s="3">
        <v>0.59317600550017169</v>
      </c>
      <c r="R2" s="3">
        <v>0.59384324510140929</v>
      </c>
      <c r="S2" s="3">
        <v>0.59451048470264678</v>
      </c>
      <c r="T2" s="3">
        <v>0.59517772430388449</v>
      </c>
      <c r="U2" s="3">
        <v>0.59584496390512198</v>
      </c>
      <c r="V2" s="3">
        <v>0.59651220350635947</v>
      </c>
      <c r="W2" s="3">
        <v>0.59717944310759707</v>
      </c>
      <c r="X2" s="3">
        <v>0.59784668270883456</v>
      </c>
      <c r="Y2" s="3">
        <v>0.59851392231007217</v>
      </c>
      <c r="Z2" s="3">
        <v>0.59918116191130966</v>
      </c>
      <c r="AA2" s="3">
        <v>0.59984840151254726</v>
      </c>
      <c r="AB2" s="3">
        <v>0.60051564111378475</v>
      </c>
      <c r="AC2" s="3">
        <v>0.60064908903403214</v>
      </c>
      <c r="AD2" s="3">
        <v>0.60078253695427974</v>
      </c>
      <c r="AE2" s="3">
        <v>0.60091598487452713</v>
      </c>
      <c r="AF2" s="3">
        <v>0.60104943279477463</v>
      </c>
      <c r="AG2" s="3">
        <v>0.60118288071502224</v>
      </c>
      <c r="AH2" s="3">
        <v>0.60131632863526963</v>
      </c>
      <c r="AI2" s="3">
        <v>0.60144977655551712</v>
      </c>
      <c r="AJ2" s="3">
        <v>0.60158322447576462</v>
      </c>
      <c r="AK2" s="3">
        <v>0.60171667239601212</v>
      </c>
      <c r="AL2" s="3">
        <v>0.60185012031625984</v>
      </c>
      <c r="AM2" s="3">
        <v>0.60431890684083867</v>
      </c>
      <c r="AN2" s="3">
        <v>0.6067876933654176</v>
      </c>
      <c r="AO2" s="3">
        <v>0.60925647988999654</v>
      </c>
      <c r="AP2" s="3">
        <v>0.61172526641457536</v>
      </c>
      <c r="AQ2" s="3">
        <v>0.6141940529391543</v>
      </c>
      <c r="AR2" s="3">
        <v>0.61666283946373335</v>
      </c>
      <c r="AS2" s="3">
        <v>0.61913162598831228</v>
      </c>
      <c r="AT2" s="3">
        <v>0.62160041251289111</v>
      </c>
      <c r="AU2" s="3">
        <v>0.62406919903747005</v>
      </c>
      <c r="AV2" s="3">
        <v>0.62653798556204865</v>
      </c>
      <c r="AW2" s="3">
        <v>0.62733867308353375</v>
      </c>
      <c r="AX2" s="3">
        <v>0.62813936060501874</v>
      </c>
      <c r="AY2" s="3">
        <v>0.62894004812650373</v>
      </c>
      <c r="AZ2" s="3">
        <v>0.62974073564798871</v>
      </c>
      <c r="BA2" s="3">
        <v>0.63054142316947381</v>
      </c>
      <c r="BB2" s="3">
        <v>0.63134211069095891</v>
      </c>
      <c r="BC2" s="3">
        <v>0.63214279821244379</v>
      </c>
      <c r="BD2" s="3">
        <v>0.63294348573392889</v>
      </c>
      <c r="BE2" s="3">
        <v>0.63374417325541399</v>
      </c>
      <c r="BF2" s="3">
        <v>0.63454486077689909</v>
      </c>
      <c r="BG2" s="3">
        <v>0.63610175317978668</v>
      </c>
      <c r="BH2" s="3">
        <v>0.63765864558267427</v>
      </c>
      <c r="BI2" s="3">
        <v>0.63921553798556185</v>
      </c>
      <c r="BJ2" s="3">
        <v>0.64077243038844944</v>
      </c>
      <c r="BK2" s="3">
        <v>0.64232932279133725</v>
      </c>
      <c r="BL2" s="3">
        <v>0.64388621519422451</v>
      </c>
      <c r="BM2" s="3">
        <v>0.64544310759711232</v>
      </c>
      <c r="BN2" s="3">
        <v>0.64700000000000002</v>
      </c>
      <c r="BO2" s="3">
        <v>0.64855689240288739</v>
      </c>
      <c r="BP2" s="3">
        <v>0.65011378480577509</v>
      </c>
    </row>
    <row r="3" spans="1:68" s="2" customFormat="1" x14ac:dyDescent="0.25">
      <c r="A3" s="2" t="s">
        <v>17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3">
        <f>H2</f>
        <v>0.58717084908903383</v>
      </c>
      <c r="I3" s="3">
        <f t="shared" ref="I3:BP3" si="0">I2</f>
        <v>0.58783808869027143</v>
      </c>
      <c r="J3" s="3">
        <f t="shared" si="0"/>
        <v>0.58850532829150892</v>
      </c>
      <c r="K3" s="3">
        <f t="shared" si="0"/>
        <v>0.58917256789274652</v>
      </c>
      <c r="L3" s="3">
        <f t="shared" si="0"/>
        <v>0.58983980749398401</v>
      </c>
      <c r="M3" s="3">
        <f t="shared" si="0"/>
        <v>0.59050704709522162</v>
      </c>
      <c r="N3" s="3">
        <f t="shared" si="0"/>
        <v>0.59117428669645911</v>
      </c>
      <c r="O3" s="3">
        <f t="shared" si="0"/>
        <v>0.5918415262976966</v>
      </c>
      <c r="P3" s="3">
        <f t="shared" si="0"/>
        <v>0.5925087658989342</v>
      </c>
      <c r="Q3" s="3">
        <f t="shared" si="0"/>
        <v>0.59317600550017169</v>
      </c>
      <c r="R3" s="3">
        <f t="shared" si="0"/>
        <v>0.59384324510140929</v>
      </c>
      <c r="S3" s="3">
        <f t="shared" si="0"/>
        <v>0.59451048470264678</v>
      </c>
      <c r="T3" s="3">
        <f t="shared" si="0"/>
        <v>0.59517772430388449</v>
      </c>
      <c r="U3" s="3">
        <f t="shared" si="0"/>
        <v>0.59584496390512198</v>
      </c>
      <c r="V3" s="3">
        <f t="shared" si="0"/>
        <v>0.59651220350635947</v>
      </c>
      <c r="W3" s="3">
        <f t="shared" si="0"/>
        <v>0.59717944310759707</v>
      </c>
      <c r="X3" s="3">
        <f t="shared" si="0"/>
        <v>0.59784668270883456</v>
      </c>
      <c r="Y3" s="3">
        <f t="shared" si="0"/>
        <v>0.59851392231007217</v>
      </c>
      <c r="Z3" s="3">
        <f t="shared" si="0"/>
        <v>0.59918116191130966</v>
      </c>
      <c r="AA3" s="3">
        <f t="shared" si="0"/>
        <v>0.59984840151254726</v>
      </c>
      <c r="AB3" s="3">
        <f t="shared" si="0"/>
        <v>0.60051564111378475</v>
      </c>
      <c r="AC3" s="3">
        <f t="shared" si="0"/>
        <v>0.60064908903403214</v>
      </c>
      <c r="AD3" s="3">
        <f t="shared" si="0"/>
        <v>0.60078253695427974</v>
      </c>
      <c r="AE3" s="3">
        <f t="shared" si="0"/>
        <v>0.60091598487452713</v>
      </c>
      <c r="AF3" s="3">
        <f t="shared" si="0"/>
        <v>0.60104943279477463</v>
      </c>
      <c r="AG3" s="3">
        <f t="shared" si="0"/>
        <v>0.60118288071502224</v>
      </c>
      <c r="AH3" s="3">
        <f t="shared" si="0"/>
        <v>0.60131632863526963</v>
      </c>
      <c r="AI3" s="3">
        <f t="shared" si="0"/>
        <v>0.60144977655551712</v>
      </c>
      <c r="AJ3" s="3">
        <f t="shared" si="0"/>
        <v>0.60158322447576462</v>
      </c>
      <c r="AK3" s="3">
        <f t="shared" si="0"/>
        <v>0.60171667239601212</v>
      </c>
      <c r="AL3" s="3">
        <f t="shared" si="0"/>
        <v>0.60185012031625984</v>
      </c>
      <c r="AM3" s="3">
        <f t="shared" si="0"/>
        <v>0.60431890684083867</v>
      </c>
      <c r="AN3" s="3">
        <f t="shared" si="0"/>
        <v>0.6067876933654176</v>
      </c>
      <c r="AO3" s="3">
        <f t="shared" si="0"/>
        <v>0.60925647988999654</v>
      </c>
      <c r="AP3" s="3">
        <f t="shared" si="0"/>
        <v>0.61172526641457536</v>
      </c>
      <c r="AQ3" s="3">
        <f t="shared" si="0"/>
        <v>0.6141940529391543</v>
      </c>
      <c r="AR3" s="3">
        <f t="shared" si="0"/>
        <v>0.61666283946373335</v>
      </c>
      <c r="AS3" s="3">
        <f t="shared" si="0"/>
        <v>0.61913162598831228</v>
      </c>
      <c r="AT3" s="3">
        <f t="shared" si="0"/>
        <v>0.62160041251289111</v>
      </c>
      <c r="AU3" s="3">
        <f t="shared" si="0"/>
        <v>0.62406919903747005</v>
      </c>
      <c r="AV3" s="3">
        <f t="shared" si="0"/>
        <v>0.62653798556204865</v>
      </c>
      <c r="AW3" s="3">
        <f t="shared" si="0"/>
        <v>0.62733867308353375</v>
      </c>
      <c r="AX3" s="3">
        <f t="shared" si="0"/>
        <v>0.62813936060501874</v>
      </c>
      <c r="AY3" s="3">
        <f t="shared" si="0"/>
        <v>0.62894004812650373</v>
      </c>
      <c r="AZ3" s="3">
        <f t="shared" si="0"/>
        <v>0.62974073564798871</v>
      </c>
      <c r="BA3" s="3">
        <f t="shared" si="0"/>
        <v>0.63054142316947381</v>
      </c>
      <c r="BB3" s="3">
        <f t="shared" si="0"/>
        <v>0.63134211069095891</v>
      </c>
      <c r="BC3" s="3">
        <f t="shared" si="0"/>
        <v>0.63214279821244379</v>
      </c>
      <c r="BD3" s="3">
        <f t="shared" si="0"/>
        <v>0.63294348573392889</v>
      </c>
      <c r="BE3" s="3">
        <f t="shared" si="0"/>
        <v>0.63374417325541399</v>
      </c>
      <c r="BF3" s="3">
        <f t="shared" si="0"/>
        <v>0.63454486077689909</v>
      </c>
      <c r="BG3" s="3">
        <f t="shared" si="0"/>
        <v>0.63610175317978668</v>
      </c>
      <c r="BH3" s="3">
        <f t="shared" si="0"/>
        <v>0.63765864558267427</v>
      </c>
      <c r="BI3" s="3">
        <f t="shared" si="0"/>
        <v>0.63921553798556185</v>
      </c>
      <c r="BJ3" s="3">
        <f t="shared" si="0"/>
        <v>0.64077243038844944</v>
      </c>
      <c r="BK3" s="3">
        <f t="shared" si="0"/>
        <v>0.64232932279133725</v>
      </c>
      <c r="BL3" s="3">
        <f t="shared" si="0"/>
        <v>0.64388621519422451</v>
      </c>
      <c r="BM3" s="3">
        <f t="shared" si="0"/>
        <v>0.64544310759711232</v>
      </c>
      <c r="BN3" s="3">
        <f t="shared" si="0"/>
        <v>0.64700000000000002</v>
      </c>
      <c r="BO3" s="3">
        <f t="shared" si="0"/>
        <v>0.64855689240288739</v>
      </c>
      <c r="BP3" s="3">
        <f t="shared" si="0"/>
        <v>0.65011378480577509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BE03-F5B2-4AE8-9ADE-6F39BFBE21BF}">
  <dimension ref="A1:T63"/>
  <sheetViews>
    <sheetView topLeftCell="A16" zoomScale="70" zoomScaleNormal="70" workbookViewId="0">
      <selection activeCell="E51" sqref="E51"/>
    </sheetView>
  </sheetViews>
  <sheetFormatPr defaultColWidth="10" defaultRowHeight="15.75" x14ac:dyDescent="0.25"/>
  <cols>
    <col min="1" max="2" width="10" style="12"/>
    <col min="3" max="3" width="12.7109375" style="12" bestFit="1" customWidth="1"/>
    <col min="4" max="4" width="23" style="12" bestFit="1" customWidth="1"/>
    <col min="5" max="5" width="26.5703125" style="12" bestFit="1" customWidth="1"/>
    <col min="6" max="6" width="12.7109375" style="12" bestFit="1" customWidth="1"/>
    <col min="7" max="7" width="38" style="12" bestFit="1" customWidth="1"/>
    <col min="8" max="8" width="21.5703125" style="12" bestFit="1" customWidth="1"/>
    <col min="9" max="9" width="10" style="12"/>
    <col min="10" max="10" width="12.7109375" style="12" bestFit="1" customWidth="1"/>
    <col min="11" max="11" width="23" style="12" bestFit="1" customWidth="1"/>
    <col min="12" max="12" width="18.5703125" style="12" bestFit="1" customWidth="1"/>
    <col min="13" max="13" width="10" style="12"/>
    <col min="14" max="14" width="12.7109375" style="12" bestFit="1" customWidth="1"/>
    <col min="15" max="15" width="23" style="12" bestFit="1" customWidth="1"/>
    <col min="16" max="16" width="18.5703125" style="12" bestFit="1" customWidth="1"/>
    <col min="17" max="17" width="10" style="12"/>
    <col min="18" max="18" width="12.7109375" style="12" bestFit="1" customWidth="1"/>
    <col min="19" max="19" width="23" style="12" bestFit="1" customWidth="1"/>
    <col min="20" max="20" width="18.5703125" style="12" bestFit="1" customWidth="1"/>
    <col min="21" max="16384" width="10" style="12"/>
  </cols>
  <sheetData>
    <row r="1" spans="1:20" x14ac:dyDescent="0.25">
      <c r="C1" s="13" t="s">
        <v>27</v>
      </c>
      <c r="D1" s="13"/>
      <c r="E1" s="13"/>
      <c r="F1" s="13"/>
      <c r="G1" s="13"/>
      <c r="H1" s="13"/>
      <c r="J1" s="14"/>
      <c r="K1" s="14"/>
      <c r="L1" s="15"/>
      <c r="N1" s="16"/>
      <c r="O1" s="16"/>
      <c r="P1" s="17"/>
      <c r="R1" s="18"/>
      <c r="S1" s="18"/>
      <c r="T1" s="19"/>
    </row>
    <row r="2" spans="1:20" s="20" customFormat="1" x14ac:dyDescent="0.25">
      <c r="A2" s="20" t="s">
        <v>7</v>
      </c>
      <c r="C2" s="20" t="s">
        <v>8</v>
      </c>
      <c r="D2" s="20" t="s">
        <v>10</v>
      </c>
      <c r="E2" s="20" t="s">
        <v>9</v>
      </c>
      <c r="F2" s="20" t="s">
        <v>8</v>
      </c>
      <c r="G2" s="20" t="s">
        <v>10</v>
      </c>
      <c r="H2" s="20" t="s">
        <v>9</v>
      </c>
      <c r="J2" s="20" t="s">
        <v>8</v>
      </c>
      <c r="K2" s="20" t="s">
        <v>10</v>
      </c>
      <c r="L2" s="20" t="s">
        <v>9</v>
      </c>
      <c r="N2" s="20" t="s">
        <v>8</v>
      </c>
      <c r="O2" s="20" t="s">
        <v>10</v>
      </c>
      <c r="P2" s="20" t="s">
        <v>9</v>
      </c>
      <c r="R2" s="20" t="s">
        <v>8</v>
      </c>
      <c r="S2" s="20" t="s">
        <v>10</v>
      </c>
      <c r="T2" s="20" t="s">
        <v>9</v>
      </c>
    </row>
    <row r="3" spans="1:20" x14ac:dyDescent="0.25">
      <c r="A3" s="12">
        <v>1960</v>
      </c>
      <c r="F3" s="21">
        <f>$C$61*UNEP_2017!$G5/UNEP_2017!$G$63</f>
        <v>0.58717084908903383</v>
      </c>
      <c r="G3" s="21" t="s">
        <v>28</v>
      </c>
    </row>
    <row r="4" spans="1:20" x14ac:dyDescent="0.25">
      <c r="A4" s="12">
        <v>1961</v>
      </c>
      <c r="F4" s="21">
        <f>$C$61*UNEP_2017!$G6/UNEP_2017!$G$63</f>
        <v>0.58783808869027143</v>
      </c>
      <c r="G4" s="21" t="s">
        <v>28</v>
      </c>
      <c r="H4" s="22"/>
    </row>
    <row r="5" spans="1:20" x14ac:dyDescent="0.25">
      <c r="A5" s="12">
        <v>1962</v>
      </c>
      <c r="F5" s="21">
        <f>$C$61*UNEP_2017!$G7/UNEP_2017!$G$63</f>
        <v>0.58850532829150892</v>
      </c>
      <c r="G5" s="21" t="s">
        <v>28</v>
      </c>
      <c r="H5" s="22"/>
    </row>
    <row r="6" spans="1:20" x14ac:dyDescent="0.25">
      <c r="A6" s="12">
        <v>1963</v>
      </c>
      <c r="F6" s="21">
        <f>$C$61*UNEP_2017!$G8/UNEP_2017!$G$63</f>
        <v>0.58917256789274652</v>
      </c>
      <c r="G6" s="21" t="s">
        <v>28</v>
      </c>
      <c r="H6" s="22"/>
    </row>
    <row r="7" spans="1:20" x14ac:dyDescent="0.25">
      <c r="A7" s="12">
        <v>1964</v>
      </c>
      <c r="F7" s="21">
        <f>$C$61*UNEP_2017!$G9/UNEP_2017!$G$63</f>
        <v>0.58983980749398401</v>
      </c>
      <c r="G7" s="21" t="s">
        <v>28</v>
      </c>
      <c r="H7" s="22"/>
    </row>
    <row r="8" spans="1:20" x14ac:dyDescent="0.25">
      <c r="A8" s="12">
        <v>1965</v>
      </c>
      <c r="F8" s="21">
        <f>$C$61*UNEP_2017!$G10/UNEP_2017!$G$63</f>
        <v>0.59050704709522162</v>
      </c>
      <c r="G8" s="21" t="s">
        <v>28</v>
      </c>
      <c r="H8" s="22"/>
    </row>
    <row r="9" spans="1:20" x14ac:dyDescent="0.25">
      <c r="A9" s="12">
        <v>1966</v>
      </c>
      <c r="F9" s="21">
        <f>$C$61*UNEP_2017!$G11/UNEP_2017!$G$63</f>
        <v>0.59117428669645911</v>
      </c>
      <c r="G9" s="21" t="s">
        <v>28</v>
      </c>
      <c r="H9" s="22"/>
    </row>
    <row r="10" spans="1:20" x14ac:dyDescent="0.25">
      <c r="A10" s="12">
        <v>1967</v>
      </c>
      <c r="F10" s="21">
        <f>$C$61*UNEP_2017!$G12/UNEP_2017!$G$63</f>
        <v>0.5918415262976966</v>
      </c>
      <c r="G10" s="21" t="s">
        <v>28</v>
      </c>
      <c r="H10" s="22"/>
    </row>
    <row r="11" spans="1:20" x14ac:dyDescent="0.25">
      <c r="A11" s="12">
        <v>1968</v>
      </c>
      <c r="F11" s="21">
        <f>$C$61*UNEP_2017!$G13/UNEP_2017!$G$63</f>
        <v>0.5925087658989342</v>
      </c>
      <c r="G11" s="21" t="s">
        <v>28</v>
      </c>
      <c r="H11" s="22"/>
    </row>
    <row r="12" spans="1:20" x14ac:dyDescent="0.25">
      <c r="A12" s="12">
        <v>1969</v>
      </c>
      <c r="F12" s="21">
        <f>$C$61*UNEP_2017!$G14/UNEP_2017!$G$63</f>
        <v>0.59317600550017169</v>
      </c>
      <c r="G12" s="21" t="s">
        <v>28</v>
      </c>
      <c r="H12" s="22"/>
    </row>
    <row r="13" spans="1:20" x14ac:dyDescent="0.25">
      <c r="A13" s="12">
        <v>1970</v>
      </c>
      <c r="F13" s="21">
        <f>$C$61*UNEP_2017!$G15/UNEP_2017!$G$63</f>
        <v>0.59384324510140929</v>
      </c>
      <c r="G13" s="21" t="s">
        <v>28</v>
      </c>
      <c r="H13" s="22"/>
    </row>
    <row r="14" spans="1:20" x14ac:dyDescent="0.25">
      <c r="A14" s="12">
        <v>1971</v>
      </c>
      <c r="F14" s="21">
        <f>$C$61*UNEP_2017!$G16/UNEP_2017!$G$63</f>
        <v>0.59451048470264678</v>
      </c>
      <c r="G14" s="21" t="s">
        <v>28</v>
      </c>
      <c r="H14" s="22"/>
    </row>
    <row r="15" spans="1:20" x14ac:dyDescent="0.25">
      <c r="A15" s="12">
        <v>1972</v>
      </c>
      <c r="F15" s="21">
        <f>$C$61*UNEP_2017!$G17/UNEP_2017!$G$63</f>
        <v>0.59517772430388449</v>
      </c>
      <c r="G15" s="21" t="s">
        <v>28</v>
      </c>
      <c r="H15" s="22"/>
    </row>
    <row r="16" spans="1:20" x14ac:dyDescent="0.25">
      <c r="A16" s="12">
        <v>1973</v>
      </c>
      <c r="F16" s="21">
        <f>$C$61*UNEP_2017!$G18/UNEP_2017!$G$63</f>
        <v>0.59584496390512198</v>
      </c>
      <c r="G16" s="21" t="s">
        <v>28</v>
      </c>
      <c r="H16" s="22"/>
    </row>
    <row r="17" spans="1:11" x14ac:dyDescent="0.25">
      <c r="A17" s="12">
        <v>1974</v>
      </c>
      <c r="F17" s="21">
        <f>$C$61*UNEP_2017!$G19/UNEP_2017!$G$63</f>
        <v>0.59651220350635947</v>
      </c>
      <c r="G17" s="21" t="s">
        <v>28</v>
      </c>
      <c r="H17" s="22"/>
    </row>
    <row r="18" spans="1:11" x14ac:dyDescent="0.25">
      <c r="A18" s="12">
        <v>1975</v>
      </c>
      <c r="F18" s="21">
        <f>$C$61*UNEP_2017!$G20/UNEP_2017!$G$63</f>
        <v>0.59717944310759707</v>
      </c>
      <c r="G18" s="21" t="s">
        <v>28</v>
      </c>
      <c r="H18" s="22"/>
    </row>
    <row r="19" spans="1:11" x14ac:dyDescent="0.25">
      <c r="A19" s="12">
        <v>1976</v>
      </c>
      <c r="F19" s="21">
        <f>$C$61*UNEP_2017!$G21/UNEP_2017!$G$63</f>
        <v>0.59784668270883456</v>
      </c>
      <c r="G19" s="21" t="s">
        <v>28</v>
      </c>
      <c r="H19" s="22"/>
    </row>
    <row r="20" spans="1:11" x14ac:dyDescent="0.25">
      <c r="A20" s="12">
        <v>1977</v>
      </c>
      <c r="F20" s="21">
        <f>$C$61*UNEP_2017!$G22/UNEP_2017!$G$63</f>
        <v>0.59851392231007217</v>
      </c>
      <c r="G20" s="21" t="s">
        <v>28</v>
      </c>
      <c r="H20" s="22"/>
    </row>
    <row r="21" spans="1:11" x14ac:dyDescent="0.25">
      <c r="A21" s="12">
        <v>1978</v>
      </c>
      <c r="F21" s="21">
        <f>$C$61*UNEP_2017!$G23/UNEP_2017!$G$63</f>
        <v>0.59918116191130966</v>
      </c>
      <c r="G21" s="21" t="s">
        <v>28</v>
      </c>
      <c r="H21" s="22"/>
    </row>
    <row r="22" spans="1:11" x14ac:dyDescent="0.25">
      <c r="A22" s="12">
        <v>1979</v>
      </c>
      <c r="F22" s="21">
        <f>$C$61*UNEP_2017!$G24/UNEP_2017!$G$63</f>
        <v>0.59984840151254726</v>
      </c>
      <c r="G22" s="21" t="s">
        <v>28</v>
      </c>
      <c r="H22" s="22"/>
    </row>
    <row r="23" spans="1:11" x14ac:dyDescent="0.25">
      <c r="A23" s="12">
        <v>1980</v>
      </c>
      <c r="F23" s="21">
        <f>$C$61*UNEP_2017!$G25/UNEP_2017!$G$63</f>
        <v>0.60051564111378475</v>
      </c>
      <c r="G23" s="21" t="s">
        <v>28</v>
      </c>
      <c r="H23" s="22"/>
    </row>
    <row r="24" spans="1:11" x14ac:dyDescent="0.25">
      <c r="A24" s="12">
        <v>1981</v>
      </c>
      <c r="F24" s="21">
        <f>$C$61*UNEP_2017!$G26/UNEP_2017!$G$63</f>
        <v>0.60064908903403214</v>
      </c>
      <c r="G24" s="21" t="s">
        <v>28</v>
      </c>
      <c r="H24" s="22"/>
    </row>
    <row r="25" spans="1:11" x14ac:dyDescent="0.25">
      <c r="A25" s="12">
        <v>1982</v>
      </c>
      <c r="F25" s="21">
        <f>$C$61*UNEP_2017!$G27/UNEP_2017!$G$63</f>
        <v>0.60078253695427974</v>
      </c>
      <c r="G25" s="21" t="s">
        <v>28</v>
      </c>
      <c r="H25" s="22"/>
    </row>
    <row r="26" spans="1:11" x14ac:dyDescent="0.25">
      <c r="A26" s="12">
        <v>1983</v>
      </c>
      <c r="F26" s="21">
        <f>$C$61*UNEP_2017!$G28/UNEP_2017!$G$63</f>
        <v>0.60091598487452713</v>
      </c>
      <c r="G26" s="21" t="s">
        <v>28</v>
      </c>
      <c r="H26" s="22"/>
    </row>
    <row r="27" spans="1:11" x14ac:dyDescent="0.25">
      <c r="A27" s="12">
        <v>1984</v>
      </c>
      <c r="F27" s="21">
        <f>$C$61*UNEP_2017!$G29/UNEP_2017!$G$63</f>
        <v>0.60104943279477463</v>
      </c>
      <c r="G27" s="21" t="s">
        <v>28</v>
      </c>
      <c r="H27" s="22"/>
    </row>
    <row r="28" spans="1:11" x14ac:dyDescent="0.25">
      <c r="A28" s="12">
        <v>1985</v>
      </c>
      <c r="F28" s="21">
        <f>$C$61*UNEP_2017!$G30/UNEP_2017!$G$63</f>
        <v>0.60118288071502224</v>
      </c>
      <c r="G28" s="21" t="s">
        <v>28</v>
      </c>
      <c r="H28" s="22"/>
      <c r="J28" s="23"/>
      <c r="K28" s="23"/>
    </row>
    <row r="29" spans="1:11" x14ac:dyDescent="0.25">
      <c r="A29" s="12">
        <v>1986</v>
      </c>
      <c r="F29" s="21">
        <f>$C$61*UNEP_2017!$G31/UNEP_2017!$G$63</f>
        <v>0.60131632863526963</v>
      </c>
      <c r="G29" s="21" t="s">
        <v>28</v>
      </c>
      <c r="H29" s="22"/>
    </row>
    <row r="30" spans="1:11" x14ac:dyDescent="0.25">
      <c r="A30" s="12">
        <v>1987</v>
      </c>
      <c r="F30" s="21">
        <f>$C$61*UNEP_2017!$G32/UNEP_2017!$G$63</f>
        <v>0.60144977655551712</v>
      </c>
      <c r="G30" s="21" t="s">
        <v>28</v>
      </c>
      <c r="H30" s="22"/>
    </row>
    <row r="31" spans="1:11" x14ac:dyDescent="0.25">
      <c r="A31" s="12">
        <v>1988</v>
      </c>
      <c r="F31" s="21">
        <f>$C$61*UNEP_2017!$G33/UNEP_2017!$G$63</f>
        <v>0.60158322447576462</v>
      </c>
      <c r="G31" s="21" t="s">
        <v>28</v>
      </c>
      <c r="H31" s="22"/>
    </row>
    <row r="32" spans="1:11" x14ac:dyDescent="0.25">
      <c r="A32" s="12">
        <v>1989</v>
      </c>
      <c r="F32" s="21">
        <f>$C$61*UNEP_2017!$G34/UNEP_2017!$G$63</f>
        <v>0.60171667239601212</v>
      </c>
      <c r="G32" s="21" t="s">
        <v>28</v>
      </c>
      <c r="H32" s="22"/>
    </row>
    <row r="33" spans="1:8" x14ac:dyDescent="0.25">
      <c r="A33" s="12">
        <v>1990</v>
      </c>
      <c r="F33" s="21">
        <f>$C$61*UNEP_2017!$G35/UNEP_2017!$G$63</f>
        <v>0.60185012031625984</v>
      </c>
      <c r="G33" s="21" t="s">
        <v>28</v>
      </c>
      <c r="H33" s="22"/>
    </row>
    <row r="34" spans="1:8" x14ac:dyDescent="0.25">
      <c r="A34" s="12">
        <v>1991</v>
      </c>
      <c r="F34" s="21">
        <f>$C$61*UNEP_2017!$G36/UNEP_2017!$G$63</f>
        <v>0.60431890684083867</v>
      </c>
      <c r="G34" s="21" t="s">
        <v>28</v>
      </c>
      <c r="H34" s="22"/>
    </row>
    <row r="35" spans="1:8" x14ac:dyDescent="0.25">
      <c r="A35" s="12">
        <v>1992</v>
      </c>
      <c r="F35" s="21">
        <f>$C$61*UNEP_2017!$G37/UNEP_2017!$G$63</f>
        <v>0.6067876933654176</v>
      </c>
      <c r="G35" s="21" t="s">
        <v>28</v>
      </c>
      <c r="H35" s="22"/>
    </row>
    <row r="36" spans="1:8" x14ac:dyDescent="0.25">
      <c r="A36" s="12">
        <v>1993</v>
      </c>
      <c r="F36" s="21">
        <f>$C$61*UNEP_2017!$G38/UNEP_2017!$G$63</f>
        <v>0.60925647988999654</v>
      </c>
      <c r="G36" s="21" t="s">
        <v>28</v>
      </c>
      <c r="H36" s="22"/>
    </row>
    <row r="37" spans="1:8" x14ac:dyDescent="0.25">
      <c r="A37" s="12">
        <v>1994</v>
      </c>
      <c r="F37" s="21">
        <f>$C$61*UNEP_2017!$G39/UNEP_2017!$G$63</f>
        <v>0.61172526641457536</v>
      </c>
      <c r="G37" s="21" t="s">
        <v>28</v>
      </c>
      <c r="H37" s="22"/>
    </row>
    <row r="38" spans="1:8" x14ac:dyDescent="0.25">
      <c r="A38" s="12">
        <v>1995</v>
      </c>
      <c r="F38" s="21">
        <f>$C$61*UNEP_2017!$G40/UNEP_2017!$G$63</f>
        <v>0.6141940529391543</v>
      </c>
      <c r="G38" s="21" t="s">
        <v>28</v>
      </c>
      <c r="H38" s="22"/>
    </row>
    <row r="39" spans="1:8" x14ac:dyDescent="0.25">
      <c r="A39" s="12">
        <v>1996</v>
      </c>
      <c r="F39" s="21">
        <f>$C$61*UNEP_2017!$G41/UNEP_2017!$G$63</f>
        <v>0.61666283946373335</v>
      </c>
      <c r="G39" s="21" t="s">
        <v>28</v>
      </c>
      <c r="H39" s="22"/>
    </row>
    <row r="40" spans="1:8" x14ac:dyDescent="0.25">
      <c r="A40" s="12">
        <v>1997</v>
      </c>
      <c r="F40" s="21">
        <f>$C$61*UNEP_2017!$G42/UNEP_2017!$G$63</f>
        <v>0.61913162598831228</v>
      </c>
      <c r="G40" s="21" t="s">
        <v>28</v>
      </c>
      <c r="H40" s="22"/>
    </row>
    <row r="41" spans="1:8" x14ac:dyDescent="0.25">
      <c r="A41" s="12">
        <v>1998</v>
      </c>
      <c r="F41" s="21">
        <f>$C$61*UNEP_2017!$G43/UNEP_2017!$G$63</f>
        <v>0.62160041251289111</v>
      </c>
      <c r="G41" s="21" t="s">
        <v>28</v>
      </c>
      <c r="H41" s="22"/>
    </row>
    <row r="42" spans="1:8" x14ac:dyDescent="0.25">
      <c r="A42" s="12">
        <v>1999</v>
      </c>
      <c r="F42" s="21">
        <f>$C$61*UNEP_2017!$G44/UNEP_2017!$G$63</f>
        <v>0.62406919903747005</v>
      </c>
      <c r="G42" s="21" t="s">
        <v>28</v>
      </c>
      <c r="H42" s="22"/>
    </row>
    <row r="43" spans="1:8" x14ac:dyDescent="0.25">
      <c r="A43" s="12">
        <v>2000</v>
      </c>
      <c r="F43" s="21">
        <f>$C$61*UNEP_2017!$G45/UNEP_2017!$G$63</f>
        <v>0.62653798556204865</v>
      </c>
      <c r="G43" s="21" t="s">
        <v>28</v>
      </c>
      <c r="H43" s="22"/>
    </row>
    <row r="44" spans="1:8" x14ac:dyDescent="0.25">
      <c r="A44" s="12">
        <v>2001</v>
      </c>
      <c r="F44" s="21">
        <f>$C$61*UNEP_2017!$G46/UNEP_2017!$G$63</f>
        <v>0.62733867308353375</v>
      </c>
      <c r="G44" s="21" t="s">
        <v>28</v>
      </c>
      <c r="H44" s="22"/>
    </row>
    <row r="45" spans="1:8" x14ac:dyDescent="0.25">
      <c r="A45" s="12">
        <v>2002</v>
      </c>
      <c r="F45" s="21">
        <f>$C$61*UNEP_2017!$G47/UNEP_2017!$G$63</f>
        <v>0.62813936060501874</v>
      </c>
      <c r="G45" s="21" t="s">
        <v>28</v>
      </c>
      <c r="H45" s="22"/>
    </row>
    <row r="46" spans="1:8" x14ac:dyDescent="0.25">
      <c r="A46" s="12">
        <v>2003</v>
      </c>
      <c r="F46" s="21">
        <f>$C$61*UNEP_2017!$G48/UNEP_2017!$G$63</f>
        <v>0.62894004812650373</v>
      </c>
      <c r="G46" s="21" t="s">
        <v>28</v>
      </c>
      <c r="H46" s="22"/>
    </row>
    <row r="47" spans="1:8" x14ac:dyDescent="0.25">
      <c r="A47" s="12">
        <v>2004</v>
      </c>
      <c r="F47" s="21">
        <f>$C$61*UNEP_2017!$G49/UNEP_2017!$G$63</f>
        <v>0.62974073564798871</v>
      </c>
      <c r="G47" s="21" t="s">
        <v>28</v>
      </c>
      <c r="H47" s="22"/>
    </row>
    <row r="48" spans="1:8" x14ac:dyDescent="0.25">
      <c r="A48" s="12">
        <v>2005</v>
      </c>
      <c r="F48" s="21">
        <f>$C$61*UNEP_2017!$G50/UNEP_2017!$G$63</f>
        <v>0.63054142316947381</v>
      </c>
      <c r="G48" s="21" t="s">
        <v>28</v>
      </c>
      <c r="H48" s="22"/>
    </row>
    <row r="49" spans="1:19" x14ac:dyDescent="0.25">
      <c r="A49" s="12">
        <v>2006</v>
      </c>
      <c r="F49" s="21">
        <f>$C$61*UNEP_2017!$G51/UNEP_2017!$G$63</f>
        <v>0.63134211069095891</v>
      </c>
      <c r="G49" s="21" t="s">
        <v>28</v>
      </c>
      <c r="H49" s="22"/>
    </row>
    <row r="50" spans="1:19" x14ac:dyDescent="0.25">
      <c r="A50" s="12">
        <v>2007</v>
      </c>
      <c r="F50" s="21">
        <f>$C$61*UNEP_2017!$G52/UNEP_2017!$G$63</f>
        <v>0.63214279821244379</v>
      </c>
      <c r="G50" s="21" t="s">
        <v>28</v>
      </c>
    </row>
    <row r="51" spans="1:19" x14ac:dyDescent="0.25">
      <c r="A51" s="12">
        <v>2008</v>
      </c>
      <c r="F51" s="21">
        <f>$C$61*UNEP_2017!$G53/UNEP_2017!$G$63</f>
        <v>0.63294348573392889</v>
      </c>
      <c r="G51" s="21" t="s">
        <v>28</v>
      </c>
      <c r="H51" s="22"/>
    </row>
    <row r="52" spans="1:19" x14ac:dyDescent="0.25">
      <c r="A52" s="12">
        <v>2009</v>
      </c>
      <c r="F52" s="21">
        <f>$C$61*UNEP_2017!$G54/UNEP_2017!$G$63</f>
        <v>0.63374417325541399</v>
      </c>
      <c r="G52" s="21" t="s">
        <v>28</v>
      </c>
      <c r="H52" s="22"/>
    </row>
    <row r="53" spans="1:19" x14ac:dyDescent="0.25">
      <c r="A53" s="12">
        <v>2010</v>
      </c>
      <c r="F53" s="21">
        <f>$C$61*UNEP_2017!$G55/UNEP_2017!$G$63</f>
        <v>0.63454486077689909</v>
      </c>
      <c r="G53" s="21" t="s">
        <v>28</v>
      </c>
      <c r="H53" s="22"/>
    </row>
    <row r="54" spans="1:19" x14ac:dyDescent="0.25">
      <c r="A54" s="12">
        <v>2011</v>
      </c>
      <c r="F54" s="21">
        <f>$C$61*UNEP_2017!$G56/UNEP_2017!$G$63</f>
        <v>0.63610175317978668</v>
      </c>
      <c r="G54" s="21" t="s">
        <v>28</v>
      </c>
      <c r="H54" s="22"/>
    </row>
    <row r="55" spans="1:19" x14ac:dyDescent="0.25">
      <c r="A55" s="12">
        <v>2012</v>
      </c>
      <c r="F55" s="21">
        <f>$C$61*UNEP_2017!$G57/UNEP_2017!$G$63</f>
        <v>0.63765864558267427</v>
      </c>
      <c r="G55" s="21" t="s">
        <v>28</v>
      </c>
      <c r="H55" s="22"/>
    </row>
    <row r="56" spans="1:19" x14ac:dyDescent="0.25">
      <c r="A56" s="12">
        <v>2013</v>
      </c>
      <c r="F56" s="21">
        <f>$C$61*UNEP_2017!$G58/UNEP_2017!$G$63</f>
        <v>0.63921553798556185</v>
      </c>
      <c r="G56" s="21" t="s">
        <v>28</v>
      </c>
      <c r="H56" s="22"/>
    </row>
    <row r="57" spans="1:19" x14ac:dyDescent="0.25">
      <c r="A57" s="12">
        <v>2014</v>
      </c>
      <c r="F57" s="21">
        <f>$C$61*UNEP_2017!$G59/UNEP_2017!$G$63</f>
        <v>0.64077243038844944</v>
      </c>
      <c r="G57" s="21" t="s">
        <v>28</v>
      </c>
      <c r="H57" s="22"/>
    </row>
    <row r="58" spans="1:19" x14ac:dyDescent="0.25">
      <c r="A58" s="12">
        <v>2015</v>
      </c>
      <c r="F58" s="21">
        <f>$C$61*UNEP_2017!$G60/UNEP_2017!$G$63</f>
        <v>0.64232932279133725</v>
      </c>
      <c r="G58" s="21" t="s">
        <v>28</v>
      </c>
      <c r="H58" s="22"/>
    </row>
    <row r="59" spans="1:19" x14ac:dyDescent="0.25">
      <c r="A59" s="12">
        <v>2016</v>
      </c>
      <c r="F59" s="21">
        <f>$C$61*UNEP_2017!$G61/UNEP_2017!$G$63</f>
        <v>0.64388621519422451</v>
      </c>
      <c r="G59" s="21" t="s">
        <v>28</v>
      </c>
      <c r="H59" s="22"/>
    </row>
    <row r="60" spans="1:19" x14ac:dyDescent="0.25">
      <c r="A60" s="12">
        <v>2017</v>
      </c>
      <c r="F60" s="21">
        <f>$C$61*UNEP_2017!$G62/UNEP_2017!$G$63</f>
        <v>0.64544310759711232</v>
      </c>
      <c r="G60" s="21" t="s">
        <v>28</v>
      </c>
      <c r="H60" s="22"/>
    </row>
    <row r="61" spans="1:19" x14ac:dyDescent="0.25">
      <c r="A61" s="12">
        <v>2018</v>
      </c>
      <c r="C61" s="24">
        <f>Woodcock_2018!C5</f>
        <v>0.64700000000000002</v>
      </c>
      <c r="D61" s="23"/>
      <c r="E61" s="24" t="s">
        <v>37</v>
      </c>
      <c r="F61" s="21">
        <f>$C$61*UNEP_2017!$G63/UNEP_2017!$G$63</f>
        <v>0.64700000000000002</v>
      </c>
      <c r="G61" s="21" t="s">
        <v>28</v>
      </c>
      <c r="H61" s="22"/>
      <c r="J61" s="23"/>
      <c r="K61" s="23"/>
      <c r="N61" s="23"/>
      <c r="O61" s="23"/>
      <c r="R61" s="23"/>
      <c r="S61" s="23"/>
    </row>
    <row r="62" spans="1:19" x14ac:dyDescent="0.25">
      <c r="A62" s="12">
        <v>2019</v>
      </c>
      <c r="F62" s="21">
        <f>$C$61*UNEP_2017!$G64/UNEP_2017!$G$63</f>
        <v>0.64855689240288739</v>
      </c>
      <c r="G62" s="21" t="s">
        <v>28</v>
      </c>
      <c r="H62" s="22"/>
    </row>
    <row r="63" spans="1:19" x14ac:dyDescent="0.25">
      <c r="A63" s="12">
        <v>2020</v>
      </c>
      <c r="F63" s="21">
        <f>$C$61*UNEP_2017!$G65/UNEP_2017!$G$63</f>
        <v>0.65011378480577509</v>
      </c>
      <c r="G63" s="21" t="s">
        <v>28</v>
      </c>
      <c r="H63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5B4A-C188-4619-A534-DE4D40F83B38}">
  <sheetPr>
    <tabColor rgb="FF92D050"/>
  </sheetPr>
  <dimension ref="A1:H65"/>
  <sheetViews>
    <sheetView topLeftCell="A27" zoomScale="80" zoomScaleNormal="80" workbookViewId="0">
      <selection activeCell="A2" sqref="A2"/>
    </sheetView>
  </sheetViews>
  <sheetFormatPr defaultColWidth="10" defaultRowHeight="15" x14ac:dyDescent="0.25"/>
  <cols>
    <col min="1" max="1" width="10" style="5"/>
    <col min="2" max="2" width="21.28515625" style="5" bestFit="1" customWidth="1"/>
    <col min="3" max="5" width="10" style="5"/>
    <col min="6" max="6" width="21.28515625" style="5" bestFit="1" customWidth="1"/>
    <col min="7" max="7" width="10" style="5"/>
    <col min="8" max="8" width="13.28515625" style="5" bestFit="1" customWidth="1"/>
    <col min="9" max="16384" width="10" style="5"/>
  </cols>
  <sheetData>
    <row r="1" spans="1:8" x14ac:dyDescent="0.25">
      <c r="A1" s="5" t="s">
        <v>18</v>
      </c>
    </row>
    <row r="2" spans="1:8" x14ac:dyDescent="0.25">
      <c r="A2" s="6" t="s">
        <v>19</v>
      </c>
    </row>
    <row r="3" spans="1:8" x14ac:dyDescent="0.25">
      <c r="A3" s="7" t="s">
        <v>20</v>
      </c>
    </row>
    <row r="4" spans="1:8" x14ac:dyDescent="0.25">
      <c r="A4" s="8" t="s">
        <v>7</v>
      </c>
      <c r="B4" s="8" t="s">
        <v>1</v>
      </c>
      <c r="C4" s="8" t="s">
        <v>21</v>
      </c>
      <c r="E4" s="8" t="s">
        <v>7</v>
      </c>
      <c r="F4" s="8" t="s">
        <v>1</v>
      </c>
      <c r="G4" s="8" t="s">
        <v>21</v>
      </c>
      <c r="H4" s="8" t="s">
        <v>22</v>
      </c>
    </row>
    <row r="5" spans="1:8" x14ac:dyDescent="0.25">
      <c r="A5" s="9">
        <v>1960</v>
      </c>
      <c r="B5" s="9" t="s">
        <v>23</v>
      </c>
      <c r="C5" s="9">
        <v>0.88</v>
      </c>
      <c r="E5" s="9">
        <v>1960</v>
      </c>
      <c r="F5" s="9" t="s">
        <v>23</v>
      </c>
      <c r="G5" s="9">
        <f>C5</f>
        <v>0.88</v>
      </c>
      <c r="H5" s="9" t="s">
        <v>24</v>
      </c>
    </row>
    <row r="6" spans="1:8" x14ac:dyDescent="0.25">
      <c r="A6" s="9">
        <v>1980</v>
      </c>
      <c r="B6" s="9" t="s">
        <v>23</v>
      </c>
      <c r="C6" s="9">
        <v>0.9</v>
      </c>
      <c r="E6" s="9">
        <v>1961</v>
      </c>
      <c r="F6" s="9" t="s">
        <v>23</v>
      </c>
      <c r="G6" s="10">
        <f t="shared" ref="G6:G24" si="0">G5+(($G$25-$G$5)/($E$25-$E$5))</f>
        <v>0.88100000000000001</v>
      </c>
      <c r="H6" s="10" t="s">
        <v>25</v>
      </c>
    </row>
    <row r="7" spans="1:8" x14ac:dyDescent="0.25">
      <c r="A7" s="9">
        <v>1990</v>
      </c>
      <c r="B7" s="9" t="s">
        <v>23</v>
      </c>
      <c r="C7" s="9">
        <v>0.90200000000000002</v>
      </c>
      <c r="E7" s="9">
        <v>1962</v>
      </c>
      <c r="F7" s="9" t="s">
        <v>23</v>
      </c>
      <c r="G7" s="10">
        <f t="shared" si="0"/>
        <v>0.88200000000000001</v>
      </c>
      <c r="H7" s="10" t="s">
        <v>25</v>
      </c>
    </row>
    <row r="8" spans="1:8" x14ac:dyDescent="0.25">
      <c r="A8" s="9">
        <v>2000</v>
      </c>
      <c r="B8" s="9" t="s">
        <v>23</v>
      </c>
      <c r="C8" s="9">
        <v>0.93899999999999995</v>
      </c>
      <c r="E8" s="9">
        <v>1963</v>
      </c>
      <c r="F8" s="9" t="s">
        <v>23</v>
      </c>
      <c r="G8" s="10">
        <f t="shared" si="0"/>
        <v>0.88300000000000001</v>
      </c>
      <c r="H8" s="10" t="s">
        <v>25</v>
      </c>
    </row>
    <row r="9" spans="1:8" x14ac:dyDescent="0.25">
      <c r="A9" s="9">
        <v>2010</v>
      </c>
      <c r="B9" s="9" t="s">
        <v>23</v>
      </c>
      <c r="C9" s="9">
        <v>0.95099999999999996</v>
      </c>
      <c r="E9" s="9">
        <v>1964</v>
      </c>
      <c r="F9" s="9" t="s">
        <v>23</v>
      </c>
      <c r="G9" s="10">
        <f t="shared" si="0"/>
        <v>0.88400000000000001</v>
      </c>
      <c r="H9" s="10" t="s">
        <v>25</v>
      </c>
    </row>
    <row r="10" spans="1:8" x14ac:dyDescent="0.25">
      <c r="A10" s="9">
        <v>2013</v>
      </c>
      <c r="B10" s="9" t="s">
        <v>23</v>
      </c>
      <c r="C10" s="9">
        <v>0.95799999999999996</v>
      </c>
      <c r="E10" s="9">
        <v>1965</v>
      </c>
      <c r="F10" s="9" t="s">
        <v>23</v>
      </c>
      <c r="G10" s="10">
        <f t="shared" si="0"/>
        <v>0.88500000000000001</v>
      </c>
      <c r="H10" s="10" t="s">
        <v>25</v>
      </c>
    </row>
    <row r="11" spans="1:8" x14ac:dyDescent="0.25">
      <c r="E11" s="9">
        <v>1966</v>
      </c>
      <c r="F11" s="9" t="s">
        <v>23</v>
      </c>
      <c r="G11" s="10">
        <f t="shared" si="0"/>
        <v>0.88600000000000001</v>
      </c>
      <c r="H11" s="10" t="s">
        <v>25</v>
      </c>
    </row>
    <row r="12" spans="1:8" x14ac:dyDescent="0.25">
      <c r="E12" s="9">
        <v>1967</v>
      </c>
      <c r="F12" s="9" t="s">
        <v>23</v>
      </c>
      <c r="G12" s="10">
        <f t="shared" si="0"/>
        <v>0.88700000000000001</v>
      </c>
      <c r="H12" s="10" t="s">
        <v>25</v>
      </c>
    </row>
    <row r="13" spans="1:8" x14ac:dyDescent="0.25">
      <c r="E13" s="9">
        <v>1968</v>
      </c>
      <c r="F13" s="9" t="s">
        <v>23</v>
      </c>
      <c r="G13" s="10">
        <f t="shared" si="0"/>
        <v>0.88800000000000001</v>
      </c>
      <c r="H13" s="10" t="s">
        <v>25</v>
      </c>
    </row>
    <row r="14" spans="1:8" x14ac:dyDescent="0.25">
      <c r="E14" s="9">
        <v>1969</v>
      </c>
      <c r="F14" s="9" t="s">
        <v>23</v>
      </c>
      <c r="G14" s="10">
        <f t="shared" si="0"/>
        <v>0.88900000000000001</v>
      </c>
      <c r="H14" s="10" t="s">
        <v>25</v>
      </c>
    </row>
    <row r="15" spans="1:8" x14ac:dyDescent="0.25">
      <c r="E15" s="9">
        <v>1970</v>
      </c>
      <c r="F15" s="9" t="s">
        <v>23</v>
      </c>
      <c r="G15" s="10">
        <f t="shared" si="0"/>
        <v>0.89</v>
      </c>
      <c r="H15" s="10" t="s">
        <v>25</v>
      </c>
    </row>
    <row r="16" spans="1:8" x14ac:dyDescent="0.25">
      <c r="E16" s="9">
        <v>1971</v>
      </c>
      <c r="F16" s="9" t="s">
        <v>23</v>
      </c>
      <c r="G16" s="10">
        <f t="shared" si="0"/>
        <v>0.89100000000000001</v>
      </c>
      <c r="H16" s="10" t="s">
        <v>25</v>
      </c>
    </row>
    <row r="17" spans="5:8" x14ac:dyDescent="0.25">
      <c r="E17" s="9">
        <v>1972</v>
      </c>
      <c r="F17" s="9" t="s">
        <v>23</v>
      </c>
      <c r="G17" s="10">
        <f t="shared" si="0"/>
        <v>0.89200000000000002</v>
      </c>
      <c r="H17" s="10" t="s">
        <v>25</v>
      </c>
    </row>
    <row r="18" spans="5:8" x14ac:dyDescent="0.25">
      <c r="E18" s="9">
        <v>1973</v>
      </c>
      <c r="F18" s="9" t="s">
        <v>23</v>
      </c>
      <c r="G18" s="10">
        <f t="shared" si="0"/>
        <v>0.89300000000000002</v>
      </c>
      <c r="H18" s="10" t="s">
        <v>25</v>
      </c>
    </row>
    <row r="19" spans="5:8" x14ac:dyDescent="0.25">
      <c r="E19" s="9">
        <v>1974</v>
      </c>
      <c r="F19" s="9" t="s">
        <v>23</v>
      </c>
      <c r="G19" s="10">
        <f t="shared" si="0"/>
        <v>0.89400000000000002</v>
      </c>
      <c r="H19" s="10" t="s">
        <v>25</v>
      </c>
    </row>
    <row r="20" spans="5:8" x14ac:dyDescent="0.25">
      <c r="E20" s="9">
        <v>1975</v>
      </c>
      <c r="F20" s="9" t="s">
        <v>23</v>
      </c>
      <c r="G20" s="10">
        <f t="shared" si="0"/>
        <v>0.89500000000000002</v>
      </c>
      <c r="H20" s="10" t="s">
        <v>25</v>
      </c>
    </row>
    <row r="21" spans="5:8" x14ac:dyDescent="0.25">
      <c r="E21" s="9">
        <v>1976</v>
      </c>
      <c r="F21" s="9" t="s">
        <v>23</v>
      </c>
      <c r="G21" s="10">
        <f t="shared" si="0"/>
        <v>0.89600000000000002</v>
      </c>
      <c r="H21" s="10" t="s">
        <v>25</v>
      </c>
    </row>
    <row r="22" spans="5:8" x14ac:dyDescent="0.25">
      <c r="E22" s="9">
        <v>1977</v>
      </c>
      <c r="F22" s="9" t="s">
        <v>23</v>
      </c>
      <c r="G22" s="10">
        <f t="shared" si="0"/>
        <v>0.89700000000000002</v>
      </c>
      <c r="H22" s="10" t="s">
        <v>25</v>
      </c>
    </row>
    <row r="23" spans="5:8" x14ac:dyDescent="0.25">
      <c r="E23" s="9">
        <v>1978</v>
      </c>
      <c r="F23" s="9" t="s">
        <v>23</v>
      </c>
      <c r="G23" s="10">
        <f t="shared" si="0"/>
        <v>0.89800000000000002</v>
      </c>
      <c r="H23" s="10" t="s">
        <v>25</v>
      </c>
    </row>
    <row r="24" spans="5:8" x14ac:dyDescent="0.25">
      <c r="E24" s="9">
        <v>1979</v>
      </c>
      <c r="F24" s="9" t="s">
        <v>23</v>
      </c>
      <c r="G24" s="10">
        <f t="shared" si="0"/>
        <v>0.89900000000000002</v>
      </c>
      <c r="H24" s="10" t="s">
        <v>25</v>
      </c>
    </row>
    <row r="25" spans="5:8" x14ac:dyDescent="0.25">
      <c r="E25" s="9">
        <v>1980</v>
      </c>
      <c r="F25" s="9" t="s">
        <v>23</v>
      </c>
      <c r="G25" s="9">
        <f>C6</f>
        <v>0.9</v>
      </c>
      <c r="H25" s="9" t="s">
        <v>24</v>
      </c>
    </row>
    <row r="26" spans="5:8" x14ac:dyDescent="0.25">
      <c r="E26" s="9">
        <v>1981</v>
      </c>
      <c r="F26" s="9" t="s">
        <v>23</v>
      </c>
      <c r="G26" s="10">
        <f t="shared" ref="G26:G34" si="1">G25+(($G$35-$G$25)/($E$35-$E$25))</f>
        <v>0.9002</v>
      </c>
      <c r="H26" s="10" t="s">
        <v>25</v>
      </c>
    </row>
    <row r="27" spans="5:8" x14ac:dyDescent="0.25">
      <c r="E27" s="9">
        <v>1982</v>
      </c>
      <c r="F27" s="9" t="s">
        <v>23</v>
      </c>
      <c r="G27" s="10">
        <f t="shared" si="1"/>
        <v>0.90039999999999998</v>
      </c>
      <c r="H27" s="10" t="s">
        <v>25</v>
      </c>
    </row>
    <row r="28" spans="5:8" x14ac:dyDescent="0.25">
      <c r="E28" s="9">
        <v>1983</v>
      </c>
      <c r="F28" s="9" t="s">
        <v>23</v>
      </c>
      <c r="G28" s="10">
        <f t="shared" si="1"/>
        <v>0.90059999999999996</v>
      </c>
      <c r="H28" s="10" t="s">
        <v>25</v>
      </c>
    </row>
    <row r="29" spans="5:8" x14ac:dyDescent="0.25">
      <c r="E29" s="9">
        <v>1984</v>
      </c>
      <c r="F29" s="9" t="s">
        <v>23</v>
      </c>
      <c r="G29" s="10">
        <f t="shared" si="1"/>
        <v>0.90079999999999993</v>
      </c>
      <c r="H29" s="10" t="s">
        <v>25</v>
      </c>
    </row>
    <row r="30" spans="5:8" x14ac:dyDescent="0.25">
      <c r="E30" s="9">
        <v>1985</v>
      </c>
      <c r="F30" s="9" t="s">
        <v>23</v>
      </c>
      <c r="G30" s="10">
        <f t="shared" si="1"/>
        <v>0.90099999999999991</v>
      </c>
      <c r="H30" s="10" t="s">
        <v>25</v>
      </c>
    </row>
    <row r="31" spans="5:8" x14ac:dyDescent="0.25">
      <c r="E31" s="9">
        <v>1986</v>
      </c>
      <c r="F31" s="9" t="s">
        <v>23</v>
      </c>
      <c r="G31" s="10">
        <f t="shared" si="1"/>
        <v>0.90119999999999989</v>
      </c>
      <c r="H31" s="10" t="s">
        <v>25</v>
      </c>
    </row>
    <row r="32" spans="5:8" x14ac:dyDescent="0.25">
      <c r="E32" s="9">
        <v>1987</v>
      </c>
      <c r="F32" s="9" t="s">
        <v>23</v>
      </c>
      <c r="G32" s="10">
        <f t="shared" si="1"/>
        <v>0.90139999999999987</v>
      </c>
      <c r="H32" s="10" t="s">
        <v>25</v>
      </c>
    </row>
    <row r="33" spans="5:8" x14ac:dyDescent="0.25">
      <c r="E33" s="9">
        <v>1988</v>
      </c>
      <c r="F33" s="9" t="s">
        <v>23</v>
      </c>
      <c r="G33" s="10">
        <f t="shared" si="1"/>
        <v>0.90159999999999985</v>
      </c>
      <c r="H33" s="10" t="s">
        <v>25</v>
      </c>
    </row>
    <row r="34" spans="5:8" x14ac:dyDescent="0.25">
      <c r="E34" s="9">
        <v>1989</v>
      </c>
      <c r="F34" s="9" t="s">
        <v>23</v>
      </c>
      <c r="G34" s="10">
        <f t="shared" si="1"/>
        <v>0.90179999999999982</v>
      </c>
      <c r="H34" s="10" t="s">
        <v>25</v>
      </c>
    </row>
    <row r="35" spans="5:8" x14ac:dyDescent="0.25">
      <c r="E35" s="9">
        <v>1990</v>
      </c>
      <c r="F35" s="9" t="s">
        <v>23</v>
      </c>
      <c r="G35" s="9">
        <f>C7</f>
        <v>0.90200000000000002</v>
      </c>
      <c r="H35" s="9" t="s">
        <v>24</v>
      </c>
    </row>
    <row r="36" spans="5:8" x14ac:dyDescent="0.25">
      <c r="E36" s="9">
        <v>1991</v>
      </c>
      <c r="F36" s="9" t="s">
        <v>23</v>
      </c>
      <c r="G36" s="10">
        <f t="shared" ref="G36:G44" si="2">G35+(($G$45-$G$35)/($E$45-$E$35))</f>
        <v>0.90570000000000006</v>
      </c>
      <c r="H36" s="10" t="s">
        <v>25</v>
      </c>
    </row>
    <row r="37" spans="5:8" x14ac:dyDescent="0.25">
      <c r="E37" s="9">
        <v>1992</v>
      </c>
      <c r="F37" s="9" t="s">
        <v>23</v>
      </c>
      <c r="G37" s="10">
        <f t="shared" si="2"/>
        <v>0.9094000000000001</v>
      </c>
      <c r="H37" s="10" t="s">
        <v>25</v>
      </c>
    </row>
    <row r="38" spans="5:8" x14ac:dyDescent="0.25">
      <c r="E38" s="9">
        <v>1993</v>
      </c>
      <c r="F38" s="9" t="s">
        <v>23</v>
      </c>
      <c r="G38" s="10">
        <f t="shared" si="2"/>
        <v>0.91310000000000013</v>
      </c>
      <c r="H38" s="10" t="s">
        <v>25</v>
      </c>
    </row>
    <row r="39" spans="5:8" x14ac:dyDescent="0.25">
      <c r="E39" s="9">
        <v>1994</v>
      </c>
      <c r="F39" s="9" t="s">
        <v>23</v>
      </c>
      <c r="G39" s="10">
        <f t="shared" si="2"/>
        <v>0.91680000000000017</v>
      </c>
      <c r="H39" s="10" t="s">
        <v>25</v>
      </c>
    </row>
    <row r="40" spans="5:8" x14ac:dyDescent="0.25">
      <c r="E40" s="9">
        <v>1995</v>
      </c>
      <c r="F40" s="9" t="s">
        <v>23</v>
      </c>
      <c r="G40" s="10">
        <f t="shared" si="2"/>
        <v>0.92050000000000021</v>
      </c>
      <c r="H40" s="10" t="s">
        <v>25</v>
      </c>
    </row>
    <row r="41" spans="5:8" x14ac:dyDescent="0.25">
      <c r="E41" s="9">
        <v>1996</v>
      </c>
      <c r="F41" s="9" t="s">
        <v>23</v>
      </c>
      <c r="G41" s="10">
        <f t="shared" si="2"/>
        <v>0.92420000000000024</v>
      </c>
      <c r="H41" s="10" t="s">
        <v>25</v>
      </c>
    </row>
    <row r="42" spans="5:8" x14ac:dyDescent="0.25">
      <c r="E42" s="9">
        <v>1997</v>
      </c>
      <c r="F42" s="9" t="s">
        <v>23</v>
      </c>
      <c r="G42" s="10">
        <f t="shared" si="2"/>
        <v>0.92790000000000028</v>
      </c>
      <c r="H42" s="10" t="s">
        <v>25</v>
      </c>
    </row>
    <row r="43" spans="5:8" x14ac:dyDescent="0.25">
      <c r="E43" s="9">
        <v>1998</v>
      </c>
      <c r="F43" s="9" t="s">
        <v>23</v>
      </c>
      <c r="G43" s="10">
        <f t="shared" si="2"/>
        <v>0.93160000000000032</v>
      </c>
      <c r="H43" s="10" t="s">
        <v>25</v>
      </c>
    </row>
    <row r="44" spans="5:8" x14ac:dyDescent="0.25">
      <c r="E44" s="9">
        <v>1999</v>
      </c>
      <c r="F44" s="9" t="s">
        <v>23</v>
      </c>
      <c r="G44" s="10">
        <f t="shared" si="2"/>
        <v>0.93530000000000035</v>
      </c>
      <c r="H44" s="10" t="s">
        <v>25</v>
      </c>
    </row>
    <row r="45" spans="5:8" x14ac:dyDescent="0.25">
      <c r="E45" s="9">
        <v>2000</v>
      </c>
      <c r="F45" s="9" t="s">
        <v>23</v>
      </c>
      <c r="G45" s="9">
        <f>C8</f>
        <v>0.93899999999999995</v>
      </c>
      <c r="H45" s="9" t="s">
        <v>24</v>
      </c>
    </row>
    <row r="46" spans="5:8" x14ac:dyDescent="0.25">
      <c r="E46" s="9">
        <v>2001</v>
      </c>
      <c r="F46" s="9" t="s">
        <v>23</v>
      </c>
      <c r="G46" s="10">
        <f t="shared" ref="G46:G54" si="3">G45+(($G$55-$G$45)/($E$55-$E$45))</f>
        <v>0.94019999999999992</v>
      </c>
      <c r="H46" s="10" t="s">
        <v>25</v>
      </c>
    </row>
    <row r="47" spans="5:8" x14ac:dyDescent="0.25">
      <c r="E47" s="9">
        <v>2002</v>
      </c>
      <c r="F47" s="9" t="s">
        <v>23</v>
      </c>
      <c r="G47" s="10">
        <f t="shared" si="3"/>
        <v>0.9413999999999999</v>
      </c>
      <c r="H47" s="10" t="s">
        <v>25</v>
      </c>
    </row>
    <row r="48" spans="5:8" x14ac:dyDescent="0.25">
      <c r="E48" s="9">
        <v>2003</v>
      </c>
      <c r="F48" s="9" t="s">
        <v>23</v>
      </c>
      <c r="G48" s="10">
        <f t="shared" si="3"/>
        <v>0.94259999999999988</v>
      </c>
      <c r="H48" s="10" t="s">
        <v>25</v>
      </c>
    </row>
    <row r="49" spans="5:8" x14ac:dyDescent="0.25">
      <c r="E49" s="9">
        <v>2004</v>
      </c>
      <c r="F49" s="9" t="s">
        <v>23</v>
      </c>
      <c r="G49" s="10">
        <f t="shared" si="3"/>
        <v>0.94379999999999986</v>
      </c>
      <c r="H49" s="10" t="s">
        <v>25</v>
      </c>
    </row>
    <row r="50" spans="5:8" x14ac:dyDescent="0.25">
      <c r="E50" s="9">
        <v>2005</v>
      </c>
      <c r="F50" s="9" t="s">
        <v>23</v>
      </c>
      <c r="G50" s="10">
        <f t="shared" si="3"/>
        <v>0.94499999999999984</v>
      </c>
      <c r="H50" s="10" t="s">
        <v>25</v>
      </c>
    </row>
    <row r="51" spans="5:8" x14ac:dyDescent="0.25">
      <c r="E51" s="9">
        <v>2006</v>
      </c>
      <c r="F51" s="9" t="s">
        <v>23</v>
      </c>
      <c r="G51" s="10">
        <f t="shared" si="3"/>
        <v>0.94619999999999982</v>
      </c>
      <c r="H51" s="10" t="s">
        <v>25</v>
      </c>
    </row>
    <row r="52" spans="5:8" x14ac:dyDescent="0.25">
      <c r="E52" s="9">
        <v>2007</v>
      </c>
      <c r="F52" s="9" t="s">
        <v>23</v>
      </c>
      <c r="G52" s="10">
        <f t="shared" si="3"/>
        <v>0.9473999999999998</v>
      </c>
      <c r="H52" s="10" t="s">
        <v>25</v>
      </c>
    </row>
    <row r="53" spans="5:8" x14ac:dyDescent="0.25">
      <c r="E53" s="9">
        <v>2008</v>
      </c>
      <c r="F53" s="9" t="s">
        <v>23</v>
      </c>
      <c r="G53" s="10">
        <f t="shared" si="3"/>
        <v>0.94859999999999978</v>
      </c>
      <c r="H53" s="10" t="s">
        <v>25</v>
      </c>
    </row>
    <row r="54" spans="5:8" x14ac:dyDescent="0.25">
      <c r="E54" s="9">
        <v>2009</v>
      </c>
      <c r="F54" s="9" t="s">
        <v>23</v>
      </c>
      <c r="G54" s="10">
        <f t="shared" si="3"/>
        <v>0.94979999999999976</v>
      </c>
      <c r="H54" s="10" t="s">
        <v>25</v>
      </c>
    </row>
    <row r="55" spans="5:8" x14ac:dyDescent="0.25">
      <c r="E55" s="9">
        <v>2010</v>
      </c>
      <c r="F55" s="9" t="s">
        <v>23</v>
      </c>
      <c r="G55" s="9">
        <f>C9</f>
        <v>0.95099999999999996</v>
      </c>
      <c r="H55" s="9" t="s">
        <v>24</v>
      </c>
    </row>
    <row r="56" spans="5:8" x14ac:dyDescent="0.25">
      <c r="E56" s="9">
        <v>2011</v>
      </c>
      <c r="F56" s="9" t="s">
        <v>23</v>
      </c>
      <c r="G56" s="11">
        <f>G55+(($G$58-$G$55)/($E$58-$E$55))</f>
        <v>0.95333333333333325</v>
      </c>
      <c r="H56" s="10" t="s">
        <v>25</v>
      </c>
    </row>
    <row r="57" spans="5:8" x14ac:dyDescent="0.25">
      <c r="E57" s="9">
        <v>2012</v>
      </c>
      <c r="F57" s="9" t="s">
        <v>23</v>
      </c>
      <c r="G57" s="11">
        <f>G56+(($G$58-$G$55)/($E$58-$E$55))</f>
        <v>0.95566666666666655</v>
      </c>
      <c r="H57" s="10" t="s">
        <v>25</v>
      </c>
    </row>
    <row r="58" spans="5:8" x14ac:dyDescent="0.25">
      <c r="E58" s="9">
        <v>2013</v>
      </c>
      <c r="F58" s="9" t="s">
        <v>23</v>
      </c>
      <c r="G58" s="9">
        <f>C10</f>
        <v>0.95799999999999996</v>
      </c>
      <c r="H58" s="9" t="s">
        <v>24</v>
      </c>
    </row>
    <row r="59" spans="5:8" x14ac:dyDescent="0.25">
      <c r="E59" s="9">
        <v>2014</v>
      </c>
      <c r="F59" s="9" t="s">
        <v>23</v>
      </c>
      <c r="G59" s="11">
        <f t="shared" ref="G59:G65" si="4">_xlfn.FORECAST.LINEAR(E59,G55:G58,E55:E58)</f>
        <v>0.96033333333333326</v>
      </c>
      <c r="H59" s="10" t="s">
        <v>26</v>
      </c>
    </row>
    <row r="60" spans="5:8" x14ac:dyDescent="0.25">
      <c r="E60" s="9">
        <v>2015</v>
      </c>
      <c r="F60" s="9" t="s">
        <v>23</v>
      </c>
      <c r="G60" s="11">
        <f t="shared" si="4"/>
        <v>0.96266666666666678</v>
      </c>
      <c r="H60" s="10" t="s">
        <v>26</v>
      </c>
    </row>
    <row r="61" spans="5:8" x14ac:dyDescent="0.25">
      <c r="E61" s="9">
        <v>2016</v>
      </c>
      <c r="F61" s="9" t="s">
        <v>23</v>
      </c>
      <c r="G61" s="11">
        <f t="shared" si="4"/>
        <v>0.96499999999999986</v>
      </c>
      <c r="H61" s="10" t="s">
        <v>26</v>
      </c>
    </row>
    <row r="62" spans="5:8" x14ac:dyDescent="0.25">
      <c r="E62" s="9">
        <v>2017</v>
      </c>
      <c r="F62" s="9" t="s">
        <v>23</v>
      </c>
      <c r="G62" s="11">
        <f t="shared" si="4"/>
        <v>0.96733333333333338</v>
      </c>
      <c r="H62" s="10" t="s">
        <v>26</v>
      </c>
    </row>
    <row r="63" spans="5:8" x14ac:dyDescent="0.25">
      <c r="E63" s="9">
        <v>2018</v>
      </c>
      <c r="F63" s="9" t="s">
        <v>23</v>
      </c>
      <c r="G63" s="11">
        <f t="shared" si="4"/>
        <v>0.9696666666666669</v>
      </c>
      <c r="H63" s="10" t="s">
        <v>26</v>
      </c>
    </row>
    <row r="64" spans="5:8" x14ac:dyDescent="0.25">
      <c r="E64" s="9">
        <v>2019</v>
      </c>
      <c r="F64" s="9" t="s">
        <v>23</v>
      </c>
      <c r="G64" s="11">
        <f t="shared" si="4"/>
        <v>0.97199999999999998</v>
      </c>
      <c r="H64" s="10" t="s">
        <v>26</v>
      </c>
    </row>
    <row r="65" spans="5:8" x14ac:dyDescent="0.25">
      <c r="E65" s="9">
        <v>2020</v>
      </c>
      <c r="F65" s="9" t="s">
        <v>23</v>
      </c>
      <c r="G65" s="11">
        <f t="shared" si="4"/>
        <v>0.9743333333333335</v>
      </c>
      <c r="H65" s="10" t="s">
        <v>26</v>
      </c>
    </row>
  </sheetData>
  <hyperlinks>
    <hyperlink ref="A2" r:id="rId1" xr:uid="{DB0E0F52-CF6B-4008-A67B-5D7E154F16BE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C1D7-C945-43AF-A174-16370B62591F}">
  <sheetPr>
    <tabColor rgb="FF92D050"/>
  </sheetPr>
  <dimension ref="A1:C5"/>
  <sheetViews>
    <sheetView zoomScale="80" zoomScaleNormal="80" workbookViewId="0">
      <selection activeCell="A2" sqref="A2"/>
    </sheetView>
  </sheetViews>
  <sheetFormatPr defaultRowHeight="15" x14ac:dyDescent="0.25"/>
  <cols>
    <col min="2" max="2" width="29.7109375" bestFit="1" customWidth="1"/>
    <col min="3" max="3" width="9.28515625" bestFit="1" customWidth="1"/>
  </cols>
  <sheetData>
    <row r="1" spans="1:3" x14ac:dyDescent="0.25">
      <c r="A1" t="s">
        <v>33</v>
      </c>
    </row>
    <row r="2" spans="1:3" x14ac:dyDescent="0.25">
      <c r="A2" s="25" t="s">
        <v>29</v>
      </c>
    </row>
    <row r="4" spans="1:3" x14ac:dyDescent="0.25">
      <c r="A4" s="26" t="s">
        <v>7</v>
      </c>
      <c r="B4" s="26" t="s">
        <v>34</v>
      </c>
      <c r="C4" s="26" t="s">
        <v>36</v>
      </c>
    </row>
    <row r="5" spans="1:3" x14ac:dyDescent="0.25">
      <c r="A5" s="2">
        <v>2018</v>
      </c>
      <c r="B5" s="2" t="s">
        <v>35</v>
      </c>
      <c r="C5" s="2">
        <v>0.64700000000000002</v>
      </c>
    </row>
  </sheetData>
  <hyperlinks>
    <hyperlink ref="A2" r:id="rId1" xr:uid="{6C9AA0A3-2022-43B2-9F75-428EA259790E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7169-F57C-477E-BC40-FD3671E50198}">
  <dimension ref="A1:A3"/>
  <sheetViews>
    <sheetView zoomScale="80" zoomScaleNormal="80" workbookViewId="0">
      <selection activeCell="F27" sqref="F27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s="25" t="s">
        <v>31</v>
      </c>
    </row>
    <row r="3" spans="1:1" x14ac:dyDescent="0.25">
      <c r="A3" t="s">
        <v>30</v>
      </c>
    </row>
  </sheetData>
  <hyperlinks>
    <hyperlink ref="A2" r:id="rId1" xr:uid="{127ECA12-BFEA-44CD-B3C5-41685714C0D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REFS</vt:lpstr>
      <vt:lpstr>FIN_ETA</vt:lpstr>
      <vt:lpstr>Calcs</vt:lpstr>
      <vt:lpstr>UNEP_2017</vt:lpstr>
      <vt:lpstr>Woodcock_2018</vt:lpstr>
      <vt:lpstr>Mathson_2011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2022-07-07T09:32:45Z</dcterms:modified>
</cp:coreProperties>
</file>