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1.xml" ContentType="application/vnd.openxmlformats-officedocument.spreadsheetml.comment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omments2.xml" ContentType="application/vnd.openxmlformats-officedocument.spreadsheetml.comment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 filterPrivacy="1"/>
  <xr:revisionPtr revIDLastSave="0" documentId="13_ncr:1_{95155F80-6D3E-4233-9988-6470252ABB57}" xr6:coauthVersionLast="47" xr6:coauthVersionMax="47" xr10:uidLastSave="{00000000-0000-0000-0000-000000000000}"/>
  <bookViews>
    <workbookView xWindow="11736" yWindow="672" windowWidth="17280" windowHeight="9468" tabRatio="733" activeTab="4" xr2:uid="{00000000-000D-0000-FFFF-FFFF00000000}"/>
  </bookViews>
  <sheets>
    <sheet name="REFS" sheetId="34" r:id="rId1"/>
    <sheet name="FIN_ETA" sheetId="21" r:id="rId2"/>
    <sheet name="Units" sheetId="29" r:id="rId3"/>
    <sheet name="Calcs_USA" sheetId="3" r:id="rId4"/>
    <sheet name="Calcs_ALL" sheetId="22" r:id="rId5"/>
    <sheet name="Little_1961" sheetId="19" r:id="rId6"/>
    <sheet name="Moyers_1973" sheetId="17" r:id="rId7"/>
    <sheet name="AHAM_2017" sheetId="27" r:id="rId8"/>
    <sheet name="AHAM_2014" sheetId="2" r:id="rId9"/>
    <sheet name="AHAM_1999" sheetId="6" r:id="rId10"/>
    <sheet name="EnergyStar_2021" sheetId="5" r:id="rId11"/>
    <sheet name="IEA_2020" sheetId="8" r:id="rId12"/>
    <sheet name="Fridley_2001" sheetId="10" r:id="rId13"/>
    <sheet name="Shah_2013" sheetId="15" r:id="rId14"/>
    <sheet name="RMI_2018" sheetId="23" r:id="rId15"/>
    <sheet name="McNeil_2008" sheetId="12" r:id="rId16"/>
    <sheet name="Geller_1988" sheetId="33" r:id="rId17"/>
    <sheet name="Abhyankar et al (2017)" sheetId="16" r:id="rId18"/>
    <sheet name="deAlmeida_2006" sheetId="11" r:id="rId19"/>
    <sheet name="Zhou_2007" sheetId="28" r:id="rId20"/>
    <sheet name="Murakami_2009" sheetId="31" r:id="rId21"/>
    <sheet name="Kondo_2009" sheetId="32" r:id="rId22"/>
    <sheet name="Leff_1977" sheetId="1" r:id="rId23"/>
    <sheet name="Schipper_1991" sheetId="26" r:id="rId24"/>
    <sheet name="Penrod_1947" sheetId="18" r:id="rId25"/>
    <sheet name="Santamouris_2016" sheetId="13" r:id="rId26"/>
    <sheet name="Phadke_2014" sheetId="14" r:id="rId27"/>
    <sheet name="Saul_1950" sheetId="7" r:id="rId28"/>
  </sheets>
  <externalReferences>
    <externalReference r:id="rId29"/>
    <externalReference r:id="rId30"/>
    <externalReference r:id="rId31"/>
  </externalReferences>
  <definedNames>
    <definedName name="_xlnm._FilterDatabase" localSheetId="10" hidden="1">EnergyStar_2021!$A$1:$Y$1015</definedName>
    <definedName name="COP_max">[1]Heun_2019!$B$12</definedName>
    <definedName name="deltaE_food">#REF!</definedName>
    <definedName name="EER_to_COP">Units!$B$2</definedName>
    <definedName name="Ep_tot_cap_2000">#REF!</definedName>
    <definedName name="eta_charcoal">'[2]Stove efficiencies'!$B$6</definedName>
    <definedName name="eta_chcl_stove">'[3]Residential--Stove Efficiency'!$F$91</definedName>
    <definedName name="eta_coke_ttl">'[3]Industry -- Coke furnace'!$L$4</definedName>
    <definedName name="eta_firewood">'[2]Stove efficiencies'!$B$5</definedName>
    <definedName name="eta_ker_light">'[3]Kerosene Use'!$O$30</definedName>
    <definedName name="eta_ker_stove">'[3]Kerosene Use'!$S$19</definedName>
    <definedName name="eta_kerosene">'[2]Stove efficiencies'!$B$7</definedName>
    <definedName name="eta_LPG">'[2]Stove efficiencies'!$B$8</definedName>
    <definedName name="eta_lpg_stove">'[3]Residential--Stove Efficiency'!$F$92</definedName>
    <definedName name="ft3_to_m3">[1]Constants!$B$2</definedName>
    <definedName name="heat_transfer_coefficient">[1]Constants!$B$5</definedName>
    <definedName name="internalvol_to_internalarea">[1]Constants!$B$4</definedName>
    <definedName name="l_to_m3">[1]Constants!$B$6</definedName>
    <definedName name="N_ml">#REF!</definedName>
    <definedName name="phi_100">'[3]Phi Values'!$C$9</definedName>
    <definedName name="phi_1000">'[3]Phi Values'!$C$12</definedName>
    <definedName name="phi_200">'[3]Phi Values'!$C$10</definedName>
    <definedName name="phi_Combustible_renewables">[2]phi_heat!$C$17</definedName>
    <definedName name="phi_Electricity">[2]phi_heat!$C$28</definedName>
    <definedName name="phi_Feed">[2]phi_heat!$C$27</definedName>
    <definedName name="phi_Food">[2]phi_heat!$C$26</definedName>
    <definedName name="phi_HTH.600.C">[2]phi_heat!$C$10</definedName>
    <definedName name="phi_Hydro">[2]phi_heat!$C$19</definedName>
    <definedName name="phi_ker_light">'[3]Kerosene Use'!$O$32</definedName>
    <definedName name="phi_LTH.neg20.C">[2]phi_heat!$C$6</definedName>
    <definedName name="phi_MTH.100.C">[2]phi_heat!$C$8</definedName>
    <definedName name="phi_MTH.200.C">[2]phi_heat!$C$9</definedName>
    <definedName name="phi_Natural_gas">[2]phi_heat!$C$15</definedName>
    <definedName name="phi_Oil_and_oil_products">[2]phi_heat!$C$16</definedName>
    <definedName name="phi_Phytomass">[2]phi_heat!$C$29</definedName>
    <definedName name="S_food">#REF!</definedName>
    <definedName name="S_food_2000">#REF!</definedName>
    <definedName name="S_food_S_food_2000">#REF!</definedName>
    <definedName name="T_0_ref" localSheetId="4">Calcs_ALL!#REF!</definedName>
    <definedName name="T_0_ref" localSheetId="16">[1]Heun_2019!$B$10</definedName>
    <definedName name="T_0_ref">Calcs_USA!$B$10</definedName>
    <definedName name="T_ref" localSheetId="4">Calcs_ALL!#REF!</definedName>
    <definedName name="T_ref" localSheetId="16">[1]Heun_2019!$B$11</definedName>
    <definedName name="T_ref">Calcs_USA!$B$11</definedName>
    <definedName name="w">#REF!</definedName>
    <definedName name="Year_Food">#REF!</definedName>
    <definedName name="year_to_hour">[1]Constants!$B$3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8" i="3" l="1"/>
  <c r="F69" i="3"/>
  <c r="F70" i="3"/>
  <c r="G68" i="3"/>
  <c r="C6" i="33"/>
  <c r="N40" i="22" s="1"/>
  <c r="AD59" i="22" l="1"/>
  <c r="AD60" i="22" s="1"/>
  <c r="AD61" i="22" s="1"/>
  <c r="AD62" i="22" s="1"/>
  <c r="AD63" i="22" s="1"/>
  <c r="AD64" i="22"/>
  <c r="B53" i="3" l="1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52" i="3"/>
  <c r="C5" i="27"/>
  <c r="C6" i="27"/>
  <c r="C7" i="27"/>
  <c r="C8" i="27"/>
  <c r="C9" i="27"/>
  <c r="C10" i="27"/>
  <c r="C11" i="27"/>
  <c r="C12" i="27"/>
  <c r="C14" i="27"/>
  <c r="G52" i="3" s="1"/>
  <c r="C15" i="27"/>
  <c r="G53" i="3" s="1"/>
  <c r="C16" i="27"/>
  <c r="G54" i="3" s="1"/>
  <c r="C17" i="27"/>
  <c r="G55" i="3" s="1"/>
  <c r="C18" i="27"/>
  <c r="G56" i="3" s="1"/>
  <c r="C19" i="27"/>
  <c r="G57" i="3" s="1"/>
  <c r="C20" i="27"/>
  <c r="G58" i="3" s="1"/>
  <c r="C21" i="27"/>
  <c r="G59" i="3" s="1"/>
  <c r="C22" i="27"/>
  <c r="G60" i="3" s="1"/>
  <c r="C23" i="27"/>
  <c r="G61" i="3" s="1"/>
  <c r="C24" i="27"/>
  <c r="G62" i="3" s="1"/>
  <c r="C25" i="27"/>
  <c r="G63" i="3" s="1"/>
  <c r="C26" i="27"/>
  <c r="G64" i="3" s="1"/>
  <c r="C27" i="27"/>
  <c r="G65" i="3" s="1"/>
  <c r="C28" i="27"/>
  <c r="G66" i="3" s="1"/>
  <c r="C29" i="27"/>
  <c r="G67" i="3" s="1"/>
  <c r="C30" i="27"/>
  <c r="C31" i="27"/>
  <c r="G69" i="3" s="1"/>
  <c r="C32" i="27"/>
  <c r="G70" i="3" s="1"/>
  <c r="C4" i="27"/>
  <c r="N3" i="2"/>
  <c r="V61" i="22" l="1"/>
  <c r="V62" i="22"/>
  <c r="V63" i="22"/>
  <c r="V64" i="22"/>
  <c r="V65" i="22"/>
  <c r="V66" i="22"/>
  <c r="V67" i="22"/>
  <c r="V68" i="22"/>
  <c r="V69" i="22"/>
  <c r="V70" i="22"/>
  <c r="V60" i="22"/>
  <c r="V55" i="22" s="1"/>
  <c r="V56" i="22" s="1"/>
  <c r="V57" i="22" s="1"/>
  <c r="V58" i="22" s="1"/>
  <c r="V59" i="22" s="1"/>
  <c r="J70" i="22"/>
  <c r="F70" i="22"/>
  <c r="Z27" i="22"/>
  <c r="Z28" i="22"/>
  <c r="Z29" i="22"/>
  <c r="Z30" i="22"/>
  <c r="Z31" i="22"/>
  <c r="Z32" i="22"/>
  <c r="Z33" i="22"/>
  <c r="Z34" i="22"/>
  <c r="Z35" i="22"/>
  <c r="Z36" i="22"/>
  <c r="Z37" i="22"/>
  <c r="Z38" i="22"/>
  <c r="Z39" i="22"/>
  <c r="Z40" i="22"/>
  <c r="Z41" i="22"/>
  <c r="Z42" i="22"/>
  <c r="Z43" i="22"/>
  <c r="Z44" i="22"/>
  <c r="Z45" i="22"/>
  <c r="Z46" i="22"/>
  <c r="Z47" i="22"/>
  <c r="Z48" i="22"/>
  <c r="Z49" i="22"/>
  <c r="Z50" i="22"/>
  <c r="Z51" i="22"/>
  <c r="Z52" i="22"/>
  <c r="Z53" i="22"/>
  <c r="Z54" i="22"/>
  <c r="Z55" i="22"/>
  <c r="Z56" i="22"/>
  <c r="Z57" i="22"/>
  <c r="Z58" i="22"/>
  <c r="Z59" i="22"/>
  <c r="Z26" i="22"/>
  <c r="B26" i="3" l="1"/>
  <c r="F26" i="3" s="1"/>
  <c r="G26" i="3" s="1"/>
  <c r="B30" i="3"/>
  <c r="F30" i="3" s="1"/>
  <c r="G30" i="3" s="1"/>
  <c r="H78" i="26"/>
  <c r="H77" i="26"/>
  <c r="H76" i="26"/>
  <c r="L75" i="26"/>
  <c r="H75" i="26"/>
  <c r="L74" i="26"/>
  <c r="H74" i="26"/>
  <c r="L73" i="26"/>
  <c r="H73" i="26"/>
  <c r="L72" i="26"/>
  <c r="H72" i="26"/>
  <c r="L71" i="26"/>
  <c r="H71" i="26"/>
  <c r="L70" i="26"/>
  <c r="H70" i="26"/>
  <c r="L69" i="26"/>
  <c r="H69" i="26"/>
  <c r="L68" i="26"/>
  <c r="H68" i="26"/>
  <c r="L67" i="26"/>
  <c r="H67" i="26"/>
  <c r="L66" i="26"/>
  <c r="H66" i="26"/>
  <c r="L65" i="26"/>
  <c r="H65" i="26"/>
  <c r="L64" i="26"/>
  <c r="H64" i="26"/>
  <c r="L63" i="26"/>
  <c r="H63" i="26"/>
  <c r="J61" i="26"/>
  <c r="F61" i="26"/>
  <c r="L59" i="26"/>
  <c r="L58" i="26"/>
  <c r="L57" i="26"/>
  <c r="L56" i="26"/>
  <c r="H56" i="26"/>
  <c r="L55" i="26"/>
  <c r="H55" i="26"/>
  <c r="L54" i="26"/>
  <c r="H54" i="26"/>
  <c r="L53" i="26"/>
  <c r="H53" i="26"/>
  <c r="L52" i="26"/>
  <c r="H52" i="26"/>
  <c r="L51" i="26"/>
  <c r="H51" i="26"/>
  <c r="L50" i="26"/>
  <c r="H50" i="26"/>
  <c r="L49" i="26"/>
  <c r="H49" i="26"/>
  <c r="L48" i="26"/>
  <c r="H48" i="26"/>
  <c r="L47" i="26"/>
  <c r="H47" i="26"/>
  <c r="L46" i="26"/>
  <c r="H46" i="26"/>
  <c r="L45" i="26"/>
  <c r="H45" i="26"/>
  <c r="L44" i="26"/>
  <c r="H44" i="26"/>
  <c r="J42" i="26"/>
  <c r="F42" i="26"/>
  <c r="L40" i="26"/>
  <c r="H40" i="26"/>
  <c r="L39" i="26"/>
  <c r="H39" i="26"/>
  <c r="L38" i="26"/>
  <c r="H38" i="26"/>
  <c r="L37" i="26"/>
  <c r="H37" i="26"/>
  <c r="L36" i="26"/>
  <c r="H36" i="26"/>
  <c r="L35" i="26"/>
  <c r="H35" i="26"/>
  <c r="L34" i="26"/>
  <c r="H34" i="26"/>
  <c r="L33" i="26"/>
  <c r="H33" i="26"/>
  <c r="L32" i="26"/>
  <c r="B32" i="3" s="1"/>
  <c r="F32" i="3" s="1"/>
  <c r="G32" i="3" s="1"/>
  <c r="H32" i="26"/>
  <c r="L31" i="26"/>
  <c r="B31" i="3" s="1"/>
  <c r="F31" i="3" s="1"/>
  <c r="G31" i="3" s="1"/>
  <c r="H31" i="26"/>
  <c r="L30" i="26"/>
  <c r="H30" i="26"/>
  <c r="L29" i="26"/>
  <c r="B29" i="3" s="1"/>
  <c r="F29" i="3" s="1"/>
  <c r="G29" i="3" s="1"/>
  <c r="H29" i="26"/>
  <c r="L28" i="26"/>
  <c r="B28" i="3" s="1"/>
  <c r="F28" i="3" s="1"/>
  <c r="G28" i="3" s="1"/>
  <c r="H28" i="26"/>
  <c r="L27" i="26"/>
  <c r="B27" i="3" s="1"/>
  <c r="F27" i="3" s="1"/>
  <c r="G27" i="3" s="1"/>
  <c r="H27" i="26"/>
  <c r="L26" i="26"/>
  <c r="H26" i="26"/>
  <c r="L25" i="26"/>
  <c r="B25" i="3" s="1"/>
  <c r="F25" i="3" s="1"/>
  <c r="G25" i="3" s="1"/>
  <c r="H25" i="26"/>
  <c r="J23" i="26"/>
  <c r="F23" i="26"/>
  <c r="L21" i="26"/>
  <c r="H21" i="26"/>
  <c r="L20" i="26"/>
  <c r="H20" i="26"/>
  <c r="L19" i="26"/>
  <c r="H19" i="26"/>
  <c r="L18" i="26"/>
  <c r="H18" i="26"/>
  <c r="L17" i="26"/>
  <c r="H17" i="26"/>
  <c r="L16" i="26"/>
  <c r="H16" i="26"/>
  <c r="L15" i="26"/>
  <c r="H15" i="26"/>
  <c r="L14" i="26"/>
  <c r="H14" i="26"/>
  <c r="L13" i="26"/>
  <c r="H13" i="26"/>
  <c r="L12" i="26"/>
  <c r="H12" i="26"/>
  <c r="L11" i="26"/>
  <c r="H11" i="26"/>
  <c r="L10" i="26"/>
  <c r="H10" i="26"/>
  <c r="L9" i="26"/>
  <c r="H9" i="26"/>
  <c r="L8" i="26"/>
  <c r="H8" i="26"/>
  <c r="L7" i="26"/>
  <c r="H7" i="26"/>
  <c r="L6" i="26"/>
  <c r="H6" i="26"/>
  <c r="J4" i="26"/>
  <c r="F4" i="26"/>
  <c r="F13" i="3" l="1"/>
  <c r="J64" i="22"/>
  <c r="F64" i="22"/>
  <c r="F65" i="22" s="1"/>
  <c r="F66" i="22" s="1"/>
  <c r="F67" i="22" s="1"/>
  <c r="F68" i="22" s="1"/>
  <c r="F69" i="22" s="1"/>
  <c r="B5" i="22"/>
  <c r="C5" i="22"/>
  <c r="B6" i="22"/>
  <c r="C6" i="22"/>
  <c r="B7" i="22"/>
  <c r="C7" i="22"/>
  <c r="B8" i="22"/>
  <c r="C8" i="22"/>
  <c r="B9" i="22"/>
  <c r="C9" i="22"/>
  <c r="B10" i="22"/>
  <c r="C10" i="22"/>
  <c r="B11" i="22"/>
  <c r="C11" i="22"/>
  <c r="B12" i="22"/>
  <c r="C12" i="22"/>
  <c r="B13" i="22"/>
  <c r="C13" i="22"/>
  <c r="C4" i="22"/>
  <c r="B4" i="22"/>
  <c r="F52" i="22"/>
  <c r="F53" i="22" s="1"/>
  <c r="F51" i="22"/>
  <c r="F50" i="22"/>
  <c r="F49" i="22"/>
  <c r="F48" i="22"/>
  <c r="F47" i="22"/>
  <c r="F46" i="22"/>
  <c r="F45" i="22"/>
  <c r="F44" i="22"/>
  <c r="F43" i="22"/>
  <c r="U5" i="19"/>
  <c r="U4" i="19"/>
  <c r="F23" i="3"/>
  <c r="M4" i="3"/>
  <c r="N4" i="3"/>
  <c r="M5" i="3"/>
  <c r="N5" i="3"/>
  <c r="M6" i="3"/>
  <c r="N6" i="3"/>
  <c r="M7" i="3"/>
  <c r="N7" i="3"/>
  <c r="M8" i="3"/>
  <c r="N8" i="3"/>
  <c r="M9" i="3"/>
  <c r="N9" i="3"/>
  <c r="M10" i="3"/>
  <c r="N10" i="3"/>
  <c r="M11" i="3"/>
  <c r="N11" i="3"/>
  <c r="M12" i="3"/>
  <c r="N12" i="3"/>
  <c r="M13" i="3"/>
  <c r="N13" i="3"/>
  <c r="M14" i="3"/>
  <c r="N14" i="3"/>
  <c r="M15" i="3"/>
  <c r="N15" i="3"/>
  <c r="M16" i="3"/>
  <c r="N16" i="3"/>
  <c r="M17" i="3"/>
  <c r="N17" i="3"/>
  <c r="M18" i="3"/>
  <c r="N18" i="3"/>
  <c r="M19" i="3"/>
  <c r="N19" i="3"/>
  <c r="M20" i="3"/>
  <c r="N20" i="3"/>
  <c r="M21" i="3"/>
  <c r="N21" i="3"/>
  <c r="M22" i="3"/>
  <c r="N22" i="3"/>
  <c r="M23" i="3"/>
  <c r="N23" i="3"/>
  <c r="M24" i="3"/>
  <c r="N24" i="3"/>
  <c r="M25" i="3"/>
  <c r="N25" i="3"/>
  <c r="M26" i="3"/>
  <c r="N26" i="3"/>
  <c r="M27" i="3"/>
  <c r="N27" i="3"/>
  <c r="M28" i="3"/>
  <c r="N28" i="3"/>
  <c r="M29" i="3"/>
  <c r="N29" i="3"/>
  <c r="M30" i="3"/>
  <c r="N30" i="3"/>
  <c r="M31" i="3"/>
  <c r="N31" i="3"/>
  <c r="M32" i="3"/>
  <c r="N32" i="3"/>
  <c r="M33" i="3"/>
  <c r="N33" i="3"/>
  <c r="M34" i="3"/>
  <c r="N34" i="3"/>
  <c r="M35" i="3"/>
  <c r="N35" i="3"/>
  <c r="M36" i="3"/>
  <c r="N36" i="3"/>
  <c r="M37" i="3"/>
  <c r="N37" i="3"/>
  <c r="M38" i="3"/>
  <c r="N38" i="3"/>
  <c r="M39" i="3"/>
  <c r="N39" i="3"/>
  <c r="M40" i="3"/>
  <c r="N40" i="3"/>
  <c r="M41" i="3"/>
  <c r="N41" i="3"/>
  <c r="M42" i="3"/>
  <c r="N42" i="3"/>
  <c r="M43" i="3"/>
  <c r="N43" i="3"/>
  <c r="M44" i="3"/>
  <c r="N44" i="3"/>
  <c r="M45" i="3"/>
  <c r="N45" i="3"/>
  <c r="M46" i="3"/>
  <c r="N46" i="3"/>
  <c r="M47" i="3"/>
  <c r="N47" i="3"/>
  <c r="M48" i="3"/>
  <c r="N48" i="3"/>
  <c r="M49" i="3"/>
  <c r="N49" i="3"/>
  <c r="M50" i="3"/>
  <c r="N50" i="3"/>
  <c r="M51" i="3"/>
  <c r="N51" i="3"/>
  <c r="M52" i="3"/>
  <c r="N52" i="3"/>
  <c r="M53" i="3"/>
  <c r="N53" i="3"/>
  <c r="M54" i="3"/>
  <c r="N54" i="3"/>
  <c r="M55" i="3"/>
  <c r="N55" i="3"/>
  <c r="M56" i="3"/>
  <c r="N56" i="3"/>
  <c r="M57" i="3"/>
  <c r="N57" i="3"/>
  <c r="M58" i="3"/>
  <c r="N58" i="3"/>
  <c r="M59" i="3"/>
  <c r="N59" i="3"/>
  <c r="M60" i="3"/>
  <c r="N60" i="3"/>
  <c r="M61" i="3"/>
  <c r="N61" i="3"/>
  <c r="M62" i="3"/>
  <c r="N62" i="3"/>
  <c r="M63" i="3"/>
  <c r="N63" i="3"/>
  <c r="M64" i="3"/>
  <c r="N64" i="3"/>
  <c r="M65" i="3"/>
  <c r="N65" i="3"/>
  <c r="M66" i="3"/>
  <c r="N66" i="3"/>
  <c r="M67" i="3"/>
  <c r="N67" i="3"/>
  <c r="M68" i="3"/>
  <c r="N68" i="3"/>
  <c r="M69" i="3"/>
  <c r="N69" i="3"/>
  <c r="M70" i="3"/>
  <c r="N70" i="3"/>
  <c r="M71" i="3"/>
  <c r="N71" i="3"/>
  <c r="M72" i="3"/>
  <c r="N72" i="3"/>
  <c r="M73" i="3"/>
  <c r="N73" i="3"/>
  <c r="N3" i="3"/>
  <c r="M3" i="3"/>
  <c r="G23" i="3" l="1"/>
  <c r="C24" i="22" s="1"/>
  <c r="F24" i="3"/>
  <c r="G24" i="3" s="1"/>
  <c r="J65" i="22"/>
  <c r="J66" i="22" s="1"/>
  <c r="J67" i="22" s="1"/>
  <c r="J68" i="22" s="1"/>
  <c r="J69" i="22" s="1"/>
  <c r="J55" i="22"/>
  <c r="J56" i="22" s="1"/>
  <c r="J57" i="22" s="1"/>
  <c r="J58" i="22" s="1"/>
  <c r="J59" i="22" s="1"/>
  <c r="J60" i="22" s="1"/>
  <c r="J61" i="22" s="1"/>
  <c r="J62" i="22" s="1"/>
  <c r="J63" i="22" s="1"/>
  <c r="G13" i="3"/>
  <c r="C14" i="22" s="1"/>
  <c r="F54" i="22"/>
  <c r="F55" i="22" s="1"/>
  <c r="F56" i="22" s="1"/>
  <c r="F57" i="22" s="1"/>
  <c r="F58" i="22" s="1"/>
  <c r="F59" i="22" s="1"/>
  <c r="F60" i="22" s="1"/>
  <c r="F61" i="22" s="1"/>
  <c r="F62" i="22" s="1"/>
  <c r="F63" i="22" s="1"/>
  <c r="B14" i="22"/>
  <c r="B24" i="22"/>
  <c r="F14" i="3"/>
  <c r="O73" i="3"/>
  <c r="O25" i="3"/>
  <c r="O17" i="3"/>
  <c r="O56" i="3"/>
  <c r="O52" i="3"/>
  <c r="O64" i="3"/>
  <c r="O60" i="3"/>
  <c r="O48" i="3"/>
  <c r="O44" i="3"/>
  <c r="O40" i="3"/>
  <c r="O36" i="3"/>
  <c r="O32" i="3"/>
  <c r="O28" i="3"/>
  <c r="O24" i="3"/>
  <c r="O20" i="3"/>
  <c r="O16" i="3"/>
  <c r="O12" i="3"/>
  <c r="O8" i="3"/>
  <c r="O4" i="3"/>
  <c r="O72" i="3"/>
  <c r="O68" i="3"/>
  <c r="O46" i="3"/>
  <c r="O26" i="3"/>
  <c r="O22" i="3"/>
  <c r="O18" i="3"/>
  <c r="O14" i="3"/>
  <c r="O54" i="3"/>
  <c r="O58" i="3"/>
  <c r="O30" i="3"/>
  <c r="O66" i="3"/>
  <c r="O34" i="3"/>
  <c r="O50" i="3"/>
  <c r="O42" i="3"/>
  <c r="O38" i="3"/>
  <c r="O71" i="3"/>
  <c r="O63" i="3"/>
  <c r="O55" i="3"/>
  <c r="O47" i="3"/>
  <c r="O43" i="3"/>
  <c r="O35" i="3"/>
  <c r="O31" i="3"/>
  <c r="O27" i="3"/>
  <c r="O23" i="3"/>
  <c r="O19" i="3"/>
  <c r="O15" i="3"/>
  <c r="O11" i="3"/>
  <c r="O7" i="3"/>
  <c r="O67" i="3"/>
  <c r="O59" i="3"/>
  <c r="O51" i="3"/>
  <c r="O39" i="3"/>
  <c r="O10" i="3"/>
  <c r="O65" i="3"/>
  <c r="O49" i="3"/>
  <c r="O41" i="3"/>
  <c r="O33" i="3"/>
  <c r="O9" i="3"/>
  <c r="O6" i="3"/>
  <c r="O61" i="3"/>
  <c r="O37" i="3"/>
  <c r="O29" i="3"/>
  <c r="O21" i="3"/>
  <c r="O13" i="3"/>
  <c r="O5" i="3"/>
  <c r="O69" i="3"/>
  <c r="O53" i="3"/>
  <c r="O62" i="3"/>
  <c r="O57" i="3"/>
  <c r="O70" i="3"/>
  <c r="O45" i="3"/>
  <c r="O3" i="3"/>
  <c r="B15" i="22" l="1"/>
  <c r="G14" i="3"/>
  <c r="C15" i="22" s="1"/>
  <c r="F15" i="3"/>
  <c r="B34" i="3"/>
  <c r="F34" i="3" s="1"/>
  <c r="G34" i="3" s="1"/>
  <c r="B35" i="3"/>
  <c r="F35" i="3" s="1"/>
  <c r="G35" i="3" s="1"/>
  <c r="B36" i="3"/>
  <c r="F36" i="3" s="1"/>
  <c r="G36" i="3" s="1"/>
  <c r="B37" i="3"/>
  <c r="F37" i="3" s="1"/>
  <c r="G37" i="3" s="1"/>
  <c r="B38" i="3"/>
  <c r="F38" i="3" s="1"/>
  <c r="G38" i="3" s="1"/>
  <c r="B39" i="3"/>
  <c r="F39" i="3" s="1"/>
  <c r="G39" i="3" s="1"/>
  <c r="B40" i="3"/>
  <c r="F40" i="3" s="1"/>
  <c r="G40" i="3" s="1"/>
  <c r="B41" i="3"/>
  <c r="F41" i="3" s="1"/>
  <c r="G41" i="3" s="1"/>
  <c r="B42" i="3"/>
  <c r="F42" i="3" s="1"/>
  <c r="G42" i="3" s="1"/>
  <c r="B33" i="3"/>
  <c r="F33" i="3" s="1"/>
  <c r="G33" i="3" s="1"/>
  <c r="B72" i="3"/>
  <c r="B44" i="3"/>
  <c r="F44" i="3" s="1"/>
  <c r="G44" i="3" s="1"/>
  <c r="B45" i="3"/>
  <c r="F45" i="3" s="1"/>
  <c r="G45" i="3" s="1"/>
  <c r="B46" i="3"/>
  <c r="F46" i="3" s="1"/>
  <c r="G46" i="3" s="1"/>
  <c r="B47" i="3"/>
  <c r="F47" i="3" s="1"/>
  <c r="G47" i="3" s="1"/>
  <c r="B48" i="3"/>
  <c r="F48" i="3" s="1"/>
  <c r="G48" i="3" s="1"/>
  <c r="B49" i="3"/>
  <c r="F49" i="3" s="1"/>
  <c r="G49" i="3" s="1"/>
  <c r="B50" i="3"/>
  <c r="F50" i="3" s="1"/>
  <c r="G50" i="3" s="1"/>
  <c r="F52" i="3"/>
  <c r="B53" i="22" s="1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B43" i="3"/>
  <c r="F43" i="3" s="1"/>
  <c r="G43" i="3" s="1"/>
  <c r="AB8" i="5"/>
  <c r="AB7" i="5"/>
  <c r="AB6" i="5"/>
  <c r="AB5" i="5"/>
  <c r="B71" i="3" s="1"/>
  <c r="AB4" i="5"/>
  <c r="AB3" i="5"/>
  <c r="AB2" i="5"/>
  <c r="B16" i="22" l="1"/>
  <c r="G15" i="3"/>
  <c r="C59" i="22"/>
  <c r="B59" i="22"/>
  <c r="C41" i="22"/>
  <c r="B41" i="22"/>
  <c r="C66" i="22"/>
  <c r="B66" i="22"/>
  <c r="C58" i="22"/>
  <c r="B58" i="22"/>
  <c r="C49" i="22"/>
  <c r="B49" i="22"/>
  <c r="C40" i="22"/>
  <c r="B40" i="22"/>
  <c r="C67" i="22"/>
  <c r="B67" i="22"/>
  <c r="C39" i="22"/>
  <c r="B39" i="22"/>
  <c r="C56" i="22"/>
  <c r="B56" i="22"/>
  <c r="C46" i="22"/>
  <c r="N46" i="22" s="1"/>
  <c r="B46" i="22"/>
  <c r="C70" i="22"/>
  <c r="C37" i="22"/>
  <c r="B37" i="22"/>
  <c r="C50" i="22"/>
  <c r="B50" i="22"/>
  <c r="C71" i="22"/>
  <c r="C63" i="22"/>
  <c r="Z63" i="22" s="1"/>
  <c r="B63" i="22"/>
  <c r="C55" i="22"/>
  <c r="B55" i="22"/>
  <c r="C62" i="22"/>
  <c r="Z62" i="22" s="1"/>
  <c r="B62" i="22"/>
  <c r="C54" i="22"/>
  <c r="B54" i="22"/>
  <c r="C45" i="22"/>
  <c r="B45" i="22"/>
  <c r="B25" i="22"/>
  <c r="B34" i="22"/>
  <c r="C36" i="22"/>
  <c r="B36" i="22"/>
  <c r="C65" i="22"/>
  <c r="B65" i="22"/>
  <c r="C48" i="22"/>
  <c r="B48" i="22"/>
  <c r="C47" i="22"/>
  <c r="N47" i="22" s="1"/>
  <c r="B47" i="22"/>
  <c r="C61" i="22"/>
  <c r="B61" i="22"/>
  <c r="C69" i="22"/>
  <c r="C43" i="22"/>
  <c r="B43" i="22"/>
  <c r="C35" i="22"/>
  <c r="B35" i="22"/>
  <c r="C57" i="22"/>
  <c r="B57" i="22"/>
  <c r="C64" i="22"/>
  <c r="Z64" i="22" s="1"/>
  <c r="B64" i="22"/>
  <c r="C38" i="22"/>
  <c r="N38" i="22" s="1"/>
  <c r="B38" i="22"/>
  <c r="C44" i="22"/>
  <c r="N44" i="22" s="1"/>
  <c r="B44" i="22"/>
  <c r="C68" i="22"/>
  <c r="B68" i="22"/>
  <c r="C60" i="22"/>
  <c r="Z60" i="22" s="1"/>
  <c r="B60" i="22"/>
  <c r="C51" i="22"/>
  <c r="N51" i="22" s="1"/>
  <c r="B51" i="22"/>
  <c r="C42" i="22"/>
  <c r="B42" i="22"/>
  <c r="C16" i="22"/>
  <c r="F16" i="3"/>
  <c r="C34" i="22"/>
  <c r="C53" i="22"/>
  <c r="F51" i="3"/>
  <c r="G51" i="3" s="1"/>
  <c r="G72" i="3" s="1"/>
  <c r="C73" i="22" s="1"/>
  <c r="N4" i="2"/>
  <c r="N5" i="2"/>
  <c r="N6" i="2"/>
  <c r="N7" i="2"/>
  <c r="N8" i="2"/>
  <c r="N9" i="2"/>
  <c r="N10" i="2"/>
  <c r="N11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73" i="22" l="1"/>
  <c r="V73" i="22"/>
  <c r="AD73" i="22"/>
  <c r="Z73" i="22"/>
  <c r="AD65" i="22"/>
  <c r="Z65" i="22"/>
  <c r="N68" i="22"/>
  <c r="AD68" i="22"/>
  <c r="Z68" i="22"/>
  <c r="N61" i="22"/>
  <c r="Z61" i="22"/>
  <c r="Z69" i="22"/>
  <c r="AD69" i="22"/>
  <c r="B17" i="22"/>
  <c r="G16" i="3"/>
  <c r="C17" i="22" s="1"/>
  <c r="N17" i="22" s="1"/>
  <c r="Z70" i="22"/>
  <c r="AD70" i="22"/>
  <c r="Z67" i="22"/>
  <c r="AD67" i="22"/>
  <c r="G71" i="3"/>
  <c r="C72" i="22" s="1"/>
  <c r="R72" i="22" s="1"/>
  <c r="N66" i="22"/>
  <c r="Z66" i="22"/>
  <c r="AD66" i="22"/>
  <c r="G73" i="3"/>
  <c r="C74" i="22" s="1"/>
  <c r="J74" i="22" s="1"/>
  <c r="N71" i="22"/>
  <c r="Z71" i="22"/>
  <c r="V71" i="22"/>
  <c r="AD71" i="22"/>
  <c r="AD53" i="22"/>
  <c r="N53" i="22"/>
  <c r="AD43" i="22"/>
  <c r="N43" i="22"/>
  <c r="N8" i="22"/>
  <c r="N6" i="22"/>
  <c r="N9" i="22"/>
  <c r="N7" i="22"/>
  <c r="N12" i="22"/>
  <c r="N13" i="22"/>
  <c r="N10" i="22"/>
  <c r="N11" i="22"/>
  <c r="N5" i="22"/>
  <c r="N24" i="22"/>
  <c r="N14" i="22"/>
  <c r="AD45" i="22"/>
  <c r="N45" i="22"/>
  <c r="R64" i="22"/>
  <c r="N64" i="22"/>
  <c r="R65" i="22"/>
  <c r="N65" i="22"/>
  <c r="AD54" i="22"/>
  <c r="J9" i="22"/>
  <c r="N54" i="22"/>
  <c r="AD41" i="22"/>
  <c r="N41" i="22"/>
  <c r="AD56" i="22"/>
  <c r="N56" i="22"/>
  <c r="R63" i="22"/>
  <c r="N63" i="22"/>
  <c r="AD34" i="22"/>
  <c r="N34" i="22"/>
  <c r="R60" i="22"/>
  <c r="N60" i="22"/>
  <c r="R69" i="22"/>
  <c r="N69" i="22"/>
  <c r="AD16" i="22"/>
  <c r="N16" i="22"/>
  <c r="AD57" i="22"/>
  <c r="N57" i="22"/>
  <c r="AD36" i="22"/>
  <c r="N36" i="22"/>
  <c r="N62" i="22"/>
  <c r="AD50" i="22"/>
  <c r="N50" i="22"/>
  <c r="AD49" i="22"/>
  <c r="N49" i="22"/>
  <c r="N59" i="22"/>
  <c r="AD42" i="22"/>
  <c r="N42" i="22"/>
  <c r="AD48" i="22"/>
  <c r="N48" i="22"/>
  <c r="AD39" i="22"/>
  <c r="N39" i="22"/>
  <c r="AD55" i="22"/>
  <c r="N55" i="22"/>
  <c r="AD37" i="22"/>
  <c r="N37" i="22"/>
  <c r="AD58" i="22"/>
  <c r="N58" i="22"/>
  <c r="N35" i="22"/>
  <c r="R70" i="22"/>
  <c r="N70" i="22"/>
  <c r="R67" i="22"/>
  <c r="N67" i="22"/>
  <c r="N15" i="22"/>
  <c r="J47" i="22"/>
  <c r="AD47" i="22"/>
  <c r="J51" i="22"/>
  <c r="AD51" i="22"/>
  <c r="J38" i="22"/>
  <c r="AD38" i="22"/>
  <c r="R66" i="22"/>
  <c r="J44" i="22"/>
  <c r="AD44" i="22"/>
  <c r="J35" i="22"/>
  <c r="AD35" i="22"/>
  <c r="J46" i="22"/>
  <c r="AD46" i="22"/>
  <c r="AD4" i="22"/>
  <c r="AD12" i="22"/>
  <c r="AD6" i="22"/>
  <c r="AD7" i="22"/>
  <c r="AD10" i="22"/>
  <c r="AD5" i="22"/>
  <c r="AD13" i="22"/>
  <c r="AD8" i="22"/>
  <c r="AD9" i="22"/>
  <c r="AD11" i="22"/>
  <c r="AD24" i="22"/>
  <c r="AD14" i="22"/>
  <c r="J40" i="22"/>
  <c r="AD40" i="22"/>
  <c r="AD15" i="22"/>
  <c r="R68" i="22"/>
  <c r="R57" i="22"/>
  <c r="R56" i="22"/>
  <c r="R61" i="22"/>
  <c r="J36" i="22"/>
  <c r="R62" i="22"/>
  <c r="R59" i="22"/>
  <c r="R55" i="22"/>
  <c r="R58" i="22"/>
  <c r="V10" i="22"/>
  <c r="V34" i="22"/>
  <c r="V42" i="22"/>
  <c r="V50" i="22"/>
  <c r="R10" i="22"/>
  <c r="R34" i="22"/>
  <c r="R42" i="22"/>
  <c r="R50" i="22"/>
  <c r="V39" i="22"/>
  <c r="R15" i="22"/>
  <c r="R39" i="22"/>
  <c r="V16" i="22"/>
  <c r="V41" i="22"/>
  <c r="V11" i="22"/>
  <c r="V35" i="22"/>
  <c r="V43" i="22"/>
  <c r="V51" i="22"/>
  <c r="R11" i="22"/>
  <c r="R35" i="22"/>
  <c r="R43" i="22"/>
  <c r="R51" i="22"/>
  <c r="V47" i="22"/>
  <c r="R7" i="22"/>
  <c r="V8" i="22"/>
  <c r="V48" i="22"/>
  <c r="R16" i="22"/>
  <c r="V9" i="22"/>
  <c r="V49" i="22"/>
  <c r="V4" i="22"/>
  <c r="V12" i="22"/>
  <c r="V36" i="22"/>
  <c r="V44" i="22"/>
  <c r="R4" i="22"/>
  <c r="R12" i="22"/>
  <c r="R36" i="22"/>
  <c r="R44" i="22"/>
  <c r="R37" i="22"/>
  <c r="V24" i="22"/>
  <c r="R40" i="22"/>
  <c r="R9" i="22"/>
  <c r="R49" i="22"/>
  <c r="V5" i="22"/>
  <c r="V13" i="22"/>
  <c r="V37" i="22"/>
  <c r="V45" i="22"/>
  <c r="R5" i="22"/>
  <c r="R13" i="22"/>
  <c r="R45" i="22"/>
  <c r="V40" i="22"/>
  <c r="R24" i="22"/>
  <c r="V6" i="22"/>
  <c r="V14" i="22"/>
  <c r="V38" i="22"/>
  <c r="V46" i="22"/>
  <c r="R6" i="22"/>
  <c r="R14" i="22"/>
  <c r="R38" i="22"/>
  <c r="R46" i="22"/>
  <c r="R47" i="22"/>
  <c r="R8" i="22"/>
  <c r="R48" i="22"/>
  <c r="R41" i="22"/>
  <c r="V7" i="22"/>
  <c r="V15" i="22"/>
  <c r="J53" i="22"/>
  <c r="R53" i="22"/>
  <c r="V53" i="22"/>
  <c r="R71" i="22"/>
  <c r="J73" i="22"/>
  <c r="R73" i="22"/>
  <c r="J41" i="22"/>
  <c r="J50" i="22"/>
  <c r="J34" i="22"/>
  <c r="J48" i="22"/>
  <c r="J45" i="22"/>
  <c r="J37" i="22"/>
  <c r="J39" i="22"/>
  <c r="J49" i="22"/>
  <c r="J42" i="22"/>
  <c r="F42" i="22"/>
  <c r="F15" i="22"/>
  <c r="J43" i="22"/>
  <c r="F16" i="22"/>
  <c r="J16" i="22"/>
  <c r="J4" i="22"/>
  <c r="J8" i="22"/>
  <c r="J7" i="22"/>
  <c r="J14" i="22"/>
  <c r="J13" i="22"/>
  <c r="J24" i="22"/>
  <c r="J12" i="22"/>
  <c r="J6" i="22"/>
  <c r="J5" i="22"/>
  <c r="J10" i="22"/>
  <c r="J11" i="22"/>
  <c r="J71" i="22"/>
  <c r="J15" i="22"/>
  <c r="F36" i="22"/>
  <c r="F40" i="22"/>
  <c r="F38" i="22"/>
  <c r="F35" i="22"/>
  <c r="F41" i="22"/>
  <c r="F34" i="22"/>
  <c r="F12" i="22"/>
  <c r="F8" i="22"/>
  <c r="F4" i="22"/>
  <c r="F7" i="22"/>
  <c r="F10" i="22"/>
  <c r="F6" i="22"/>
  <c r="F11" i="22"/>
  <c r="F24" i="22"/>
  <c r="F14" i="22"/>
  <c r="F9" i="22"/>
  <c r="F13" i="22"/>
  <c r="F5" i="22"/>
  <c r="F37" i="22"/>
  <c r="F39" i="22"/>
  <c r="C52" i="22"/>
  <c r="B52" i="22"/>
  <c r="F17" i="3"/>
  <c r="C25" i="22"/>
  <c r="B26" i="22"/>
  <c r="J72" i="22" l="1"/>
  <c r="N74" i="22"/>
  <c r="B18" i="22"/>
  <c r="G17" i="3"/>
  <c r="C18" i="22" s="1"/>
  <c r="N72" i="22"/>
  <c r="V72" i="22"/>
  <c r="Z72" i="22"/>
  <c r="AD72" i="22"/>
  <c r="AD74" i="22"/>
  <c r="V74" i="22"/>
  <c r="Z74" i="22"/>
  <c r="R74" i="22"/>
  <c r="AD52" i="22"/>
  <c r="N52" i="22"/>
  <c r="AD25" i="22"/>
  <c r="N25" i="22"/>
  <c r="R52" i="22"/>
  <c r="V17" i="22"/>
  <c r="AD17" i="22"/>
  <c r="R25" i="22"/>
  <c r="V25" i="22"/>
  <c r="R17" i="22"/>
  <c r="J52" i="22"/>
  <c r="F74" i="22"/>
  <c r="F71" i="22"/>
  <c r="V52" i="22"/>
  <c r="F25" i="22"/>
  <c r="J25" i="22"/>
  <c r="F17" i="22"/>
  <c r="J17" i="22"/>
  <c r="F72" i="22"/>
  <c r="F73" i="22"/>
  <c r="F18" i="3"/>
  <c r="B27" i="22"/>
  <c r="C26" i="22"/>
  <c r="Z25" i="22" s="1"/>
  <c r="B19" i="22" l="1"/>
  <c r="G18" i="3"/>
  <c r="AD18" i="22"/>
  <c r="N18" i="22"/>
  <c r="AD26" i="22"/>
  <c r="N26" i="22"/>
  <c r="Z4" i="22"/>
  <c r="Z12" i="22"/>
  <c r="Z5" i="22"/>
  <c r="Z13" i="22"/>
  <c r="Z8" i="22"/>
  <c r="Z6" i="22"/>
  <c r="Z7" i="22"/>
  <c r="Z9" i="22"/>
  <c r="Z10" i="22"/>
  <c r="Z11" i="22"/>
  <c r="Z14" i="22"/>
  <c r="Z24" i="22"/>
  <c r="Z15" i="22"/>
  <c r="R26" i="22"/>
  <c r="Z16" i="22"/>
  <c r="V26" i="22"/>
  <c r="Z17" i="22"/>
  <c r="Z18" i="22"/>
  <c r="R18" i="22"/>
  <c r="V18" i="22"/>
  <c r="F26" i="22"/>
  <c r="J26" i="22"/>
  <c r="F18" i="22"/>
  <c r="J18" i="22"/>
  <c r="F19" i="3"/>
  <c r="C19" i="22"/>
  <c r="B28" i="22"/>
  <c r="C27" i="22"/>
  <c r="B20" i="22" l="1"/>
  <c r="G19" i="3"/>
  <c r="C20" i="22" s="1"/>
  <c r="AD27" i="22"/>
  <c r="N27" i="22"/>
  <c r="AD19" i="22"/>
  <c r="N19" i="22"/>
  <c r="V27" i="22"/>
  <c r="R27" i="22"/>
  <c r="Z19" i="22"/>
  <c r="R19" i="22"/>
  <c r="V19" i="22"/>
  <c r="F27" i="22"/>
  <c r="J27" i="22"/>
  <c r="F19" i="22"/>
  <c r="J19" i="22"/>
  <c r="F20" i="3"/>
  <c r="B29" i="22"/>
  <c r="C28" i="22"/>
  <c r="B21" i="22" l="1"/>
  <c r="G20" i="3"/>
  <c r="C21" i="22" s="1"/>
  <c r="AD28" i="22"/>
  <c r="N28" i="22"/>
  <c r="AD20" i="22"/>
  <c r="N20" i="22"/>
  <c r="R28" i="22"/>
  <c r="V28" i="22"/>
  <c r="Z20" i="22"/>
  <c r="R20" i="22"/>
  <c r="V20" i="22"/>
  <c r="F20" i="22"/>
  <c r="J20" i="22"/>
  <c r="F28" i="22"/>
  <c r="J28" i="22"/>
  <c r="F21" i="3"/>
  <c r="B30" i="22"/>
  <c r="C29" i="22"/>
  <c r="B22" i="22" l="1"/>
  <c r="G21" i="3"/>
  <c r="C22" i="22" s="1"/>
  <c r="AD29" i="22"/>
  <c r="N29" i="22"/>
  <c r="AD21" i="22"/>
  <c r="N21" i="22"/>
  <c r="Z21" i="22"/>
  <c r="V21" i="22"/>
  <c r="R21" i="22"/>
  <c r="R29" i="22"/>
  <c r="V29" i="22"/>
  <c r="F29" i="22"/>
  <c r="J29" i="22"/>
  <c r="F21" i="22"/>
  <c r="J21" i="22"/>
  <c r="F22" i="3"/>
  <c r="G22" i="3" s="1"/>
  <c r="B31" i="22"/>
  <c r="C30" i="22"/>
  <c r="AD22" i="22" l="1"/>
  <c r="N22" i="22"/>
  <c r="AD30" i="22"/>
  <c r="N30" i="22"/>
  <c r="Z22" i="22"/>
  <c r="R22" i="22"/>
  <c r="V22" i="22"/>
  <c r="V30" i="22"/>
  <c r="R30" i="22"/>
  <c r="F22" i="22"/>
  <c r="J22" i="22"/>
  <c r="F30" i="22"/>
  <c r="J30" i="22"/>
  <c r="C23" i="22"/>
  <c r="B23" i="22"/>
  <c r="B32" i="22"/>
  <c r="C31" i="22"/>
  <c r="AD23" i="22" l="1"/>
  <c r="N23" i="22"/>
  <c r="AD31" i="22"/>
  <c r="N31" i="22"/>
  <c r="R31" i="22"/>
  <c r="V31" i="22"/>
  <c r="Z23" i="22"/>
  <c r="V23" i="22"/>
  <c r="R23" i="22"/>
  <c r="F31" i="22"/>
  <c r="J31" i="22"/>
  <c r="F23" i="22"/>
  <c r="J23" i="22"/>
  <c r="C32" i="22"/>
  <c r="H9" i="21" l="1" a="1"/>
  <c r="AY9" i="21" s="1"/>
  <c r="AD32" i="22"/>
  <c r="N32" i="22"/>
  <c r="R32" i="22"/>
  <c r="V32" i="22"/>
  <c r="F32" i="22"/>
  <c r="J32" i="22"/>
  <c r="C33" i="22"/>
  <c r="B33" i="22"/>
  <c r="Z9" i="21" l="1"/>
  <c r="P9" i="21"/>
  <c r="Y9" i="21"/>
  <c r="BA9" i="21"/>
  <c r="AV9" i="21"/>
  <c r="AZ9" i="21"/>
  <c r="U9" i="21"/>
  <c r="S9" i="21"/>
  <c r="AK9" i="21"/>
  <c r="AG9" i="21"/>
  <c r="J9" i="21"/>
  <c r="AF9" i="21"/>
  <c r="AT9" i="21"/>
  <c r="N9" i="21"/>
  <c r="AH9" i="21"/>
  <c r="O9" i="21"/>
  <c r="AM9" i="21"/>
  <c r="Q9" i="21"/>
  <c r="AL9" i="21"/>
  <c r="BF9" i="21"/>
  <c r="BI9" i="21"/>
  <c r="AI9" i="21"/>
  <c r="BO9" i="21"/>
  <c r="AS9" i="21"/>
  <c r="AW9" i="21"/>
  <c r="BL9" i="21"/>
  <c r="AN9" i="21"/>
  <c r="AO9" i="21"/>
  <c r="AX9" i="21"/>
  <c r="K9" i="21"/>
  <c r="AJ9" i="21"/>
  <c r="BB9" i="21"/>
  <c r="AD9" i="21"/>
  <c r="BC9" i="21"/>
  <c r="H9" i="21"/>
  <c r="AD33" i="22"/>
  <c r="N33" i="22"/>
  <c r="BJ9" i="21"/>
  <c r="W9" i="21"/>
  <c r="BN9" i="21"/>
  <c r="V9" i="21"/>
  <c r="AA9" i="21"/>
  <c r="AR9" i="21"/>
  <c r="L9" i="21"/>
  <c r="AC9" i="21"/>
  <c r="T9" i="21"/>
  <c r="AP9" i="21"/>
  <c r="BG9" i="21"/>
  <c r="BD9" i="21"/>
  <c r="AQ9" i="21"/>
  <c r="BK9" i="21"/>
  <c r="M9" i="21"/>
  <c r="AE9" i="21"/>
  <c r="R9" i="21"/>
  <c r="AB9" i="21"/>
  <c r="X9" i="21"/>
  <c r="BM9" i="21"/>
  <c r="I9" i="21"/>
  <c r="BP9" i="21"/>
  <c r="BH9" i="21"/>
  <c r="AU9" i="21"/>
  <c r="BE9" i="21"/>
  <c r="H10" i="21" a="1"/>
  <c r="AS10" i="21" s="1"/>
  <c r="V33" i="22"/>
  <c r="R33" i="22"/>
  <c r="F33" i="22"/>
  <c r="J33" i="22"/>
  <c r="H3" i="21" a="1"/>
  <c r="H5" i="21" l="1" a="1"/>
  <c r="AX5" i="21" s="1"/>
  <c r="H4" i="21" a="1"/>
  <c r="AM4" i="21" s="1"/>
  <c r="H7" i="21" a="1"/>
  <c r="BD7" i="21" s="1"/>
  <c r="H2" i="21" a="1"/>
  <c r="H8" i="21" a="1"/>
  <c r="AB8" i="21" s="1"/>
  <c r="H6" i="21" a="1"/>
  <c r="AK10" i="21"/>
  <c r="M10" i="21"/>
  <c r="AE10" i="21"/>
  <c r="AO10" i="21"/>
  <c r="BK10" i="21"/>
  <c r="AY10" i="21"/>
  <c r="BB10" i="21"/>
  <c r="BM10" i="21"/>
  <c r="AI10" i="21"/>
  <c r="BG10" i="21"/>
  <c r="AZ10" i="21"/>
  <c r="AF10" i="21"/>
  <c r="AM10" i="21"/>
  <c r="BF10" i="21"/>
  <c r="H10" i="21"/>
  <c r="W10" i="21"/>
  <c r="R10" i="21"/>
  <c r="S10" i="21"/>
  <c r="BE10" i="21"/>
  <c r="AH10" i="21"/>
  <c r="AV10" i="21"/>
  <c r="AB10" i="21"/>
  <c r="AC10" i="21"/>
  <c r="BO10" i="21"/>
  <c r="BP10" i="21"/>
  <c r="K10" i="21"/>
  <c r="AP10" i="21"/>
  <c r="BI10" i="21"/>
  <c r="BD10" i="21"/>
  <c r="AU10" i="21"/>
  <c r="BA10" i="21"/>
  <c r="V10" i="21"/>
  <c r="X10" i="21"/>
  <c r="AN10" i="21"/>
  <c r="Y10" i="21"/>
  <c r="AA10" i="21"/>
  <c r="AL10" i="21"/>
  <c r="P10" i="21"/>
  <c r="BN10" i="21"/>
  <c r="AG10" i="21"/>
  <c r="AX10" i="21"/>
  <c r="BJ10" i="21"/>
  <c r="BL10" i="21"/>
  <c r="Z10" i="21"/>
  <c r="U10" i="21"/>
  <c r="AJ10" i="21"/>
  <c r="AD10" i="21"/>
  <c r="AW10" i="21"/>
  <c r="T10" i="21"/>
  <c r="AR10" i="21"/>
  <c r="I10" i="21"/>
  <c r="Q10" i="21"/>
  <c r="AQ10" i="21"/>
  <c r="L10" i="21"/>
  <c r="BH10" i="21"/>
  <c r="N10" i="21"/>
  <c r="BC10" i="21"/>
  <c r="J10" i="21"/>
  <c r="AT10" i="21"/>
  <c r="O10" i="21"/>
  <c r="H3" i="21"/>
  <c r="AM3" i="21"/>
  <c r="V3" i="21"/>
  <c r="M3" i="21"/>
  <c r="L3" i="21"/>
  <c r="K3" i="21"/>
  <c r="J3" i="21"/>
  <c r="I3" i="21"/>
  <c r="BG3" i="21"/>
  <c r="BE3" i="21"/>
  <c r="BA3" i="21"/>
  <c r="AW3" i="21"/>
  <c r="BK3" i="21"/>
  <c r="AQ3" i="21"/>
  <c r="AJ3" i="21"/>
  <c r="AE3" i="21"/>
  <c r="N3" i="21"/>
  <c r="BP3" i="21"/>
  <c r="BO3" i="21"/>
  <c r="BN3" i="21"/>
  <c r="BM3" i="21"/>
  <c r="BL3" i="21"/>
  <c r="BH3" i="21"/>
  <c r="BD3" i="21"/>
  <c r="O3" i="21"/>
  <c r="AY3" i="21"/>
  <c r="BJ3" i="21"/>
  <c r="AP3" i="21"/>
  <c r="AK3" i="21"/>
  <c r="AG3" i="21"/>
  <c r="W3" i="21"/>
  <c r="BI3" i="21"/>
  <c r="BF3" i="21"/>
  <c r="AZ3" i="21"/>
  <c r="AV3" i="21"/>
  <c r="AR3" i="21"/>
  <c r="AN3" i="21"/>
  <c r="AT3" i="21"/>
  <c r="AH3" i="21"/>
  <c r="AF3" i="21"/>
  <c r="AX3" i="21"/>
  <c r="AS3" i="21"/>
  <c r="AO3" i="21"/>
  <c r="BB3" i="21"/>
  <c r="AI3" i="21"/>
  <c r="BC3" i="21"/>
  <c r="AL3" i="21"/>
  <c r="AC3" i="21"/>
  <c r="AB3" i="21"/>
  <c r="AA3" i="21"/>
  <c r="Z3" i="21"/>
  <c r="Y3" i="21"/>
  <c r="X3" i="21"/>
  <c r="AU3" i="21"/>
  <c r="AD3" i="21"/>
  <c r="U3" i="21"/>
  <c r="T3" i="21"/>
  <c r="S3" i="21"/>
  <c r="R3" i="21"/>
  <c r="Q3" i="21"/>
  <c r="P3" i="21"/>
  <c r="Q8" i="21" l="1"/>
  <c r="R8" i="21"/>
  <c r="AN8" i="21"/>
  <c r="J8" i="21"/>
  <c r="BD8" i="21"/>
  <c r="M8" i="21"/>
  <c r="AS8" i="21"/>
  <c r="BP8" i="21"/>
  <c r="AA8" i="21"/>
  <c r="BJ8" i="21"/>
  <c r="BC7" i="21"/>
  <c r="BA7" i="21"/>
  <c r="BC4" i="21"/>
  <c r="BI7" i="21"/>
  <c r="J7" i="21"/>
  <c r="Q7" i="21"/>
  <c r="W7" i="21"/>
  <c r="AU7" i="21"/>
  <c r="I7" i="21"/>
  <c r="Z7" i="21"/>
  <c r="AW7" i="21"/>
  <c r="AY7" i="21"/>
  <c r="X7" i="21"/>
  <c r="AQ7" i="21"/>
  <c r="AV7" i="21"/>
  <c r="AD7" i="21"/>
  <c r="BN7" i="21"/>
  <c r="L7" i="21"/>
  <c r="AJ7" i="21"/>
  <c r="S7" i="21"/>
  <c r="AX7" i="21"/>
  <c r="AT8" i="21"/>
  <c r="BC8" i="21"/>
  <c r="S8" i="21"/>
  <c r="AC7" i="21"/>
  <c r="AN7" i="21"/>
  <c r="P7" i="21"/>
  <c r="AA7" i="21"/>
  <c r="W8" i="21"/>
  <c r="BH8" i="21"/>
  <c r="BL8" i="21"/>
  <c r="BI4" i="21"/>
  <c r="X8" i="21"/>
  <c r="Z8" i="21"/>
  <c r="AD8" i="21"/>
  <c r="AE7" i="21"/>
  <c r="AZ7" i="21"/>
  <c r="V7" i="21"/>
  <c r="BH7" i="21"/>
  <c r="U4" i="21"/>
  <c r="AV8" i="21"/>
  <c r="H8" i="21"/>
  <c r="I8" i="21"/>
  <c r="BI8" i="21"/>
  <c r="N7" i="21"/>
  <c r="O7" i="21"/>
  <c r="AR7" i="21"/>
  <c r="AI7" i="21"/>
  <c r="AC4" i="21"/>
  <c r="AZ8" i="21"/>
  <c r="AH8" i="21"/>
  <c r="P8" i="21"/>
  <c r="T8" i="21"/>
  <c r="AS7" i="21"/>
  <c r="AL7" i="21"/>
  <c r="H7" i="21"/>
  <c r="BK7" i="21"/>
  <c r="AM7" i="21"/>
  <c r="BH4" i="21"/>
  <c r="AS4" i="21"/>
  <c r="AG8" i="21"/>
  <c r="V8" i="21"/>
  <c r="BB8" i="21"/>
  <c r="U8" i="21"/>
  <c r="L8" i="21"/>
  <c r="AH7" i="21"/>
  <c r="Y7" i="21"/>
  <c r="U7" i="21"/>
  <c r="AT7" i="21"/>
  <c r="BB7" i="21"/>
  <c r="AF7" i="21"/>
  <c r="BM7" i="21"/>
  <c r="AK7" i="21"/>
  <c r="AT4" i="21"/>
  <c r="O5" i="21"/>
  <c r="P4" i="21"/>
  <c r="AO4" i="21"/>
  <c r="J5" i="21"/>
  <c r="BK8" i="21"/>
  <c r="BA8" i="21"/>
  <c r="AO8" i="21"/>
  <c r="AL8" i="21"/>
  <c r="AK8" i="21"/>
  <c r="BP7" i="21"/>
  <c r="BG7" i="21"/>
  <c r="BE7" i="21"/>
  <c r="BJ7" i="21"/>
  <c r="K7" i="21"/>
  <c r="AP7" i="21"/>
  <c r="R7" i="21"/>
  <c r="P5" i="21"/>
  <c r="J4" i="21"/>
  <c r="AB4" i="21"/>
  <c r="AE4" i="21"/>
  <c r="BB4" i="21"/>
  <c r="BO7" i="21"/>
  <c r="AY4" i="21"/>
  <c r="BJ4" i="21"/>
  <c r="AR8" i="21"/>
  <c r="AI8" i="21"/>
  <c r="N8" i="21"/>
  <c r="AQ8" i="21"/>
  <c r="BG8" i="21"/>
  <c r="K8" i="21"/>
  <c r="BF7" i="21"/>
  <c r="AB7" i="21"/>
  <c r="AG7" i="21"/>
  <c r="M7" i="21"/>
  <c r="AO7" i="21"/>
  <c r="BL7" i="21"/>
  <c r="T7" i="21"/>
  <c r="BE5" i="21"/>
  <c r="AC5" i="21"/>
  <c r="Z5" i="21"/>
  <c r="AQ5" i="21"/>
  <c r="AY5" i="21"/>
  <c r="AZ4" i="21"/>
  <c r="N4" i="21"/>
  <c r="M4" i="21"/>
  <c r="AK4" i="21"/>
  <c r="R4" i="21"/>
  <c r="O4" i="21"/>
  <c r="AN4" i="21"/>
  <c r="H4" i="21"/>
  <c r="AT5" i="21"/>
  <c r="AU5" i="21"/>
  <c r="K5" i="21"/>
  <c r="BH5" i="21"/>
  <c r="BI5" i="21"/>
  <c r="AA5" i="21"/>
  <c r="BA5" i="21"/>
  <c r="N5" i="21"/>
  <c r="BN8" i="21"/>
  <c r="AE8" i="21"/>
  <c r="AU8" i="21"/>
  <c r="AM8" i="21"/>
  <c r="M5" i="21"/>
  <c r="AX6" i="21"/>
  <c r="AM6" i="21"/>
  <c r="AY6" i="21"/>
  <c r="T6" i="21"/>
  <c r="I6" i="21"/>
  <c r="AI6" i="21"/>
  <c r="M6" i="21"/>
  <c r="Y6" i="21"/>
  <c r="BP6" i="21"/>
  <c r="AT6" i="21"/>
  <c r="AG6" i="21"/>
  <c r="AP6" i="21"/>
  <c r="AK6" i="21"/>
  <c r="AO6" i="21"/>
  <c r="O6" i="21"/>
  <c r="U6" i="21"/>
  <c r="BO6" i="21"/>
  <c r="BM6" i="21"/>
  <c r="AV6" i="21"/>
  <c r="X6" i="21"/>
  <c r="AW6" i="21"/>
  <c r="AD6" i="21"/>
  <c r="H6" i="21"/>
  <c r="BC6" i="21"/>
  <c r="BB6" i="21"/>
  <c r="AZ6" i="21"/>
  <c r="AR6" i="21"/>
  <c r="AC6" i="21"/>
  <c r="P6" i="21"/>
  <c r="BI6" i="21"/>
  <c r="BK6" i="21"/>
  <c r="BG6" i="21"/>
  <c r="S6" i="21"/>
  <c r="L6" i="21"/>
  <c r="V6" i="21"/>
  <c r="BF6" i="21"/>
  <c r="AQ6" i="21"/>
  <c r="W6" i="21"/>
  <c r="N6" i="21"/>
  <c r="AB6" i="21"/>
  <c r="BN6" i="21"/>
  <c r="R6" i="21"/>
  <c r="AE6" i="21"/>
  <c r="AA6" i="21"/>
  <c r="AU6" i="21"/>
  <c r="BD6" i="21"/>
  <c r="AH6" i="21"/>
  <c r="BH6" i="21"/>
  <c r="BL6" i="21"/>
  <c r="Q6" i="21"/>
  <c r="K6" i="21"/>
  <c r="AF6" i="21"/>
  <c r="J6" i="21"/>
  <c r="AJ6" i="21"/>
  <c r="BA6" i="21"/>
  <c r="AN6" i="21"/>
  <c r="BJ6" i="21"/>
  <c r="Z6" i="21"/>
  <c r="AS6" i="21"/>
  <c r="AL6" i="21"/>
  <c r="BE6" i="21"/>
  <c r="H2" i="21"/>
  <c r="AU2" i="21"/>
  <c r="BO2" i="21"/>
  <c r="BK2" i="21"/>
  <c r="AP2" i="21"/>
  <c r="Y2" i="21"/>
  <c r="BH2" i="21"/>
  <c r="BD2" i="21"/>
  <c r="BM2" i="21"/>
  <c r="AA2" i="21"/>
  <c r="AH2" i="21"/>
  <c r="L2" i="21"/>
  <c r="BF2" i="21"/>
  <c r="O2" i="21"/>
  <c r="BG2" i="21"/>
  <c r="AM2" i="21"/>
  <c r="Z2" i="21"/>
  <c r="Q2" i="21"/>
  <c r="AR2" i="21"/>
  <c r="AV2" i="21"/>
  <c r="N2" i="21"/>
  <c r="AF2" i="21"/>
  <c r="M2" i="21"/>
  <c r="AW2" i="21"/>
  <c r="P2" i="21"/>
  <c r="T2" i="21"/>
  <c r="AG2" i="21"/>
  <c r="AL2" i="21"/>
  <c r="BB2" i="21"/>
  <c r="AY2" i="21"/>
  <c r="BJ2" i="21"/>
  <c r="J2" i="21"/>
  <c r="I2" i="21"/>
  <c r="AB2" i="21"/>
  <c r="AN2" i="21"/>
  <c r="AQ2" i="21"/>
  <c r="BN2" i="21"/>
  <c r="BI2" i="21"/>
  <c r="BP2" i="21"/>
  <c r="AT2" i="21"/>
  <c r="K2" i="21"/>
  <c r="AE2" i="21"/>
  <c r="V2" i="21"/>
  <c r="BC2" i="21"/>
  <c r="U2" i="21"/>
  <c r="AD2" i="21"/>
  <c r="AS2" i="21"/>
  <c r="AI2" i="21"/>
  <c r="AC2" i="21"/>
  <c r="BE2" i="21"/>
  <c r="W2" i="21"/>
  <c r="AX2" i="21"/>
  <c r="X2" i="21"/>
  <c r="BL2" i="21"/>
  <c r="AK2" i="21"/>
  <c r="AZ2" i="21"/>
  <c r="S2" i="21"/>
  <c r="AJ2" i="21"/>
  <c r="AO2" i="21"/>
  <c r="BA2" i="21"/>
  <c r="R2" i="21"/>
  <c r="BK4" i="21"/>
  <c r="T4" i="21"/>
  <c r="AF4" i="21"/>
  <c r="AP4" i="21"/>
  <c r="AE5" i="21"/>
  <c r="Q5" i="21"/>
  <c r="AF5" i="21"/>
  <c r="H5" i="21"/>
  <c r="BD4" i="21"/>
  <c r="V4" i="21"/>
  <c r="X4" i="21"/>
  <c r="BL4" i="21"/>
  <c r="AG4" i="21"/>
  <c r="AD4" i="21"/>
  <c r="AQ4" i="21"/>
  <c r="BG5" i="21"/>
  <c r="BJ5" i="21"/>
  <c r="S5" i="21"/>
  <c r="BP5" i="21"/>
  <c r="BC5" i="21"/>
  <c r="AO5" i="21"/>
  <c r="AW5" i="21"/>
  <c r="W5" i="21"/>
  <c r="BN5" i="21"/>
  <c r="L5" i="21"/>
  <c r="I5" i="21"/>
  <c r="AD5" i="21"/>
  <c r="BK5" i="21"/>
  <c r="BE4" i="21"/>
  <c r="S4" i="21"/>
  <c r="BP4" i="21"/>
  <c r="AH4" i="21"/>
  <c r="K4" i="21"/>
  <c r="AL5" i="21"/>
  <c r="BL5" i="21"/>
  <c r="AB5" i="21"/>
  <c r="AK5" i="21"/>
  <c r="Y5" i="21"/>
  <c r="U5" i="21"/>
  <c r="AS5" i="21"/>
  <c r="X5" i="21"/>
  <c r="BM4" i="21"/>
  <c r="BF5" i="21"/>
  <c r="BF4" i="21"/>
  <c r="Z4" i="21"/>
  <c r="AI4" i="21"/>
  <c r="AL4" i="21"/>
  <c r="BA4" i="21"/>
  <c r="BD5" i="21"/>
  <c r="T5" i="21"/>
  <c r="R5" i="21"/>
  <c r="AH5" i="21"/>
  <c r="AZ5" i="21"/>
  <c r="V5" i="21"/>
  <c r="BB5" i="21"/>
  <c r="BE8" i="21"/>
  <c r="BF8" i="21"/>
  <c r="AY8" i="21"/>
  <c r="BO8" i="21"/>
  <c r="AX8" i="21"/>
  <c r="AF8" i="21"/>
  <c r="BN4" i="21"/>
  <c r="AU4" i="21"/>
  <c r="BO5" i="21"/>
  <c r="AG5" i="21"/>
  <c r="AN5" i="21"/>
  <c r="AV4" i="21"/>
  <c r="Y4" i="21"/>
  <c r="AR4" i="21"/>
  <c r="AW4" i="21"/>
  <c r="W4" i="21"/>
  <c r="I4" i="21"/>
  <c r="AX4" i="21"/>
  <c r="BG4" i="21"/>
  <c r="BO4" i="21"/>
  <c r="AA4" i="21"/>
  <c r="L4" i="21"/>
  <c r="AJ4" i="21"/>
  <c r="Q4" i="21"/>
  <c r="AV5" i="21"/>
  <c r="BM5" i="21"/>
  <c r="AM5" i="21"/>
  <c r="AR5" i="21"/>
  <c r="AI5" i="21"/>
  <c r="AJ5" i="21"/>
  <c r="AP5" i="21"/>
  <c r="AP8" i="21"/>
  <c r="Y8" i="21"/>
  <c r="AJ8" i="21"/>
  <c r="AW8" i="21"/>
  <c r="O8" i="21"/>
  <c r="AC8" i="21"/>
  <c r="BM8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5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Values taken from Figure 3 using http://www.graphreader.com/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5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 think these values are actually COP!</t>
        </r>
      </text>
    </comment>
  </commentList>
</comments>
</file>

<file path=xl/sharedStrings.xml><?xml version="1.0" encoding="utf-8"?>
<sst xmlns="http://schemas.openxmlformats.org/spreadsheetml/2006/main" count="13089" uniqueCount="2584">
  <si>
    <t>AHAM (2014) - Trends in Energy Efficiency 2014</t>
  </si>
  <si>
    <t>Year</t>
  </si>
  <si>
    <t>EER</t>
  </si>
  <si>
    <t>COP</t>
  </si>
  <si>
    <t>ENERGY STAR Unique ID</t>
  </si>
  <si>
    <t>Brand Name</t>
  </si>
  <si>
    <t>Model Number</t>
  </si>
  <si>
    <t>Additional Model Information</t>
  </si>
  <si>
    <t>Cooling Capacity (Btu/hr)</t>
  </si>
  <si>
    <t>Type</t>
  </si>
  <si>
    <t>Reverse Cycle</t>
  </si>
  <si>
    <t>Casement Window</t>
  </si>
  <si>
    <t>Product Class</t>
  </si>
  <si>
    <t>Variable Speed Compressor</t>
  </si>
  <si>
    <t>Refrigerant Type</t>
  </si>
  <si>
    <t>Energy Efficiency Ratio (EER)</t>
  </si>
  <si>
    <t>Combined Energy Efficiency Ratio (CEER)</t>
  </si>
  <si>
    <t>Percent Less Energy Use than US Federal Standard</t>
  </si>
  <si>
    <t>Annual Energy Use (kWh/yr)</t>
  </si>
  <si>
    <t>Connected Functionality</t>
  </si>
  <si>
    <t>Connects Using</t>
  </si>
  <si>
    <t>Communication Standard Application Layer</t>
  </si>
  <si>
    <t>Direct on-premises Open-standard Based Interconnection</t>
  </si>
  <si>
    <t>Date Available On Market</t>
  </si>
  <si>
    <t>Date Certified</t>
  </si>
  <si>
    <t>Markets</t>
  </si>
  <si>
    <t>CB Model Identifier</t>
  </si>
  <si>
    <t>Meets ENERGY STAR Most Efficient 2020 Criteria</t>
  </si>
  <si>
    <t>Comfort-Aire</t>
  </si>
  <si>
    <t>RADS-121P</t>
  </si>
  <si>
    <t>Window</t>
  </si>
  <si>
    <t>No</t>
  </si>
  <si>
    <t>None</t>
  </si>
  <si>
    <t>3. Without reverse cycle, with louvered sides, and 8,000 to 13,999 Btu/h</t>
  </si>
  <si>
    <t>United States, Canada</t>
  </si>
  <si>
    <t>ES_17771_RADS-121P_12082015054406_3446965</t>
  </si>
  <si>
    <t>RADS-151P</t>
  </si>
  <si>
    <t>4. Without reverse cycle, with louvered sides, and 14,000 to 19,999 Btu/h</t>
  </si>
  <si>
    <t>ES_17771_RADS-151P_12082015054419_3459748</t>
  </si>
  <si>
    <t>RADS-183P</t>
  </si>
  <si>
    <t>ES_17771_RADS-183P_12082015054433_3473722</t>
  </si>
  <si>
    <t>RADS-253P</t>
  </si>
  <si>
    <t>5a. Without reverse cycle, with louvered sides, and 20,000 to 27,999 Btu/h</t>
  </si>
  <si>
    <t>ES_17771_RADS-253P_12082015054447_3487827</t>
  </si>
  <si>
    <t>RADS-51P</t>
  </si>
  <si>
    <t>1. Without reverse cycle, with louvered sides, and less than 6,000 Btu/h</t>
  </si>
  <si>
    <t>ES_17771_RADS-51P_12082015054500_3500524</t>
  </si>
  <si>
    <t>RADS-61P</t>
  </si>
  <si>
    <t>2. Without reverse cycle, with louvered sides, and 6,000 to 7,999 Btu/h</t>
  </si>
  <si>
    <t>ES_17771_RADS-61P_12082015054537_3537683</t>
  </si>
  <si>
    <t>RADS-81P</t>
  </si>
  <si>
    <t>ES_17771_RADS-81P_12082015054550_3550069</t>
  </si>
  <si>
    <t>Arctic King</t>
  </si>
  <si>
    <t>AKSC08CR61</t>
  </si>
  <si>
    <t>Casement-slider</t>
  </si>
  <si>
    <t>16. Casement-Slider</t>
  </si>
  <si>
    <t>ES_1030337_AKSC08CR61_12112015061839_4719346</t>
  </si>
  <si>
    <t>AKTW08CR61</t>
  </si>
  <si>
    <t>,AKTW08CR71E,</t>
  </si>
  <si>
    <t>Through the Wall</t>
  </si>
  <si>
    <t>8a. Without reverse cycle, without louvered sides, and 8,000 to 10,999 Btu/h</t>
  </si>
  <si>
    <t>ES_1030337_AKTW08CR61_12112015061954_4794819</t>
  </si>
  <si>
    <t>AKTW10CR61</t>
  </si>
  <si>
    <t>,AKTW10CR71E,</t>
  </si>
  <si>
    <t>ES_1030337_AKTW10CR61_12112015062007_4807765</t>
  </si>
  <si>
    <t>AKTW10CR62</t>
  </si>
  <si>
    <t>ES_1030337_AKTW10CR62_12112015062025_4825812</t>
  </si>
  <si>
    <t>AKTW12CR61</t>
  </si>
  <si>
    <t>,AKTW12CR71E,</t>
  </si>
  <si>
    <t>8b. Without reverse cycle, without louvered sides, and 11,000 to 13,999 Btu/h</t>
  </si>
  <si>
    <t>ES_1030337_AKTW12CR61_12112015062048_4848531</t>
  </si>
  <si>
    <t>AKTW12CR62</t>
  </si>
  <si>
    <t>ES_1030337_AKTW12CR62_12112015062102_4862002</t>
  </si>
  <si>
    <t>BG-101P</t>
  </si>
  <si>
    <t>ES_17771_BG-101P_12082015054251_3371109</t>
  </si>
  <si>
    <t>BG-103P</t>
  </si>
  <si>
    <t>ES_17771_BG-103P_12082015054302_3382695</t>
  </si>
  <si>
    <t>BG-121P</t>
  </si>
  <si>
    <t>ES_17771_BG-121P_12082015054314_3394225</t>
  </si>
  <si>
    <t>BG-123P</t>
  </si>
  <si>
    <t>ES_17771_BG-123P_12082015054324_3404789</t>
  </si>
  <si>
    <t>BG-81P</t>
  </si>
  <si>
    <t>ES_17771_BG-81P_12082015054338_3418471</t>
  </si>
  <si>
    <t>RADS-101P</t>
  </si>
  <si>
    <t>ES_17771_RADS-101P_12082015054350_3430794</t>
  </si>
  <si>
    <t>Friedrich</t>
  </si>
  <si>
    <t>CP06G10B</t>
  </si>
  <si>
    <t>ES_31705_CP06G10B_12052015035026_7426136</t>
  </si>
  <si>
    <t>AKW10CR61</t>
  </si>
  <si>
    <t>12/22/2015</t>
  </si>
  <si>
    <t>United States</t>
  </si>
  <si>
    <t>ES_1030337_AKW10CR61_12152015104256_7851220</t>
  </si>
  <si>
    <t>AKW12CR61</t>
  </si>
  <si>
    <t>ES_1030337_AKW12CR61_12152015105304_3648492</t>
  </si>
  <si>
    <t>AKW25CR62</t>
  </si>
  <si>
    <t>ES_1030337_AKW25CR62_12152015112258_4698449</t>
  </si>
  <si>
    <t>Artic King</t>
  </si>
  <si>
    <t>AKW18CR62</t>
  </si>
  <si>
    <t>ES_1030337_AKW18CR62_12152015111148_656854</t>
  </si>
  <si>
    <t>Thermal Zone</t>
  </si>
  <si>
    <t>WA418ZREC</t>
  </si>
  <si>
    <t>ES_1108715_WA418ZREC_12172015170010_4756280</t>
  </si>
  <si>
    <t>LG</t>
  </si>
  <si>
    <t>LW1016ER</t>
  </si>
  <si>
    <t>,LW1016ERY7; LW1017ERSM,</t>
  </si>
  <si>
    <t>ES_1118034_LW1016ER_11102015060338_5418664</t>
  </si>
  <si>
    <t>LW1216ER</t>
  </si>
  <si>
    <t>,LW1216ERY7; LW1217ERSM,</t>
  </si>
  <si>
    <t>ES_1118034_LW1216ER_11102015060406_5446597</t>
  </si>
  <si>
    <t>Midea</t>
  </si>
  <si>
    <t>MWEUK-08CRN1-BCL0</t>
  </si>
  <si>
    <t>,MWECK-08CRN1-BCL0,</t>
  </si>
  <si>
    <t>10/19/2015</t>
  </si>
  <si>
    <t>ES_1030337_MWEUK-08CRN1-BCL0_10292015111914_6067621</t>
  </si>
  <si>
    <t>MWEUK-12CRN1-BCL0</t>
  </si>
  <si>
    <t>,MWECK-12CRN1-BCL0,</t>
  </si>
  <si>
    <t>ES_1030337_MWEUK-12CRN1-BCL0_10292015112918_2187921</t>
  </si>
  <si>
    <t>Sea Breeze</t>
  </si>
  <si>
    <t>WA412YREC</t>
  </si>
  <si>
    <t>ES_1108715_WA412YREC_01082016161922_7164575</t>
  </si>
  <si>
    <t>Coolworks</t>
  </si>
  <si>
    <t>11/15/2015</t>
  </si>
  <si>
    <t>11/20/2015</t>
  </si>
  <si>
    <t>Canada</t>
  </si>
  <si>
    <t>ES_1129470_MWEUK-08CRN1-BCL0_11202015233542_2542213</t>
  </si>
  <si>
    <t>MWEUK-10CRN1-BCL0</t>
  </si>
  <si>
    <t>ES_1129470_MWEUK-10CRN1-BCL0_11202015233618_2578553</t>
  </si>
  <si>
    <t>ES_1129470_MWEUK-12CRN1-BCL0_11202015233658_2618628</t>
  </si>
  <si>
    <t>ES_1030337_MWEUK-08CRN1-BCL0_11202015233522_2522431</t>
  </si>
  <si>
    <t>ES_1030337_MWEUK-10CRN1-BCL0_11202015233559_2559567</t>
  </si>
  <si>
    <t>ES_1030337_MWEUK-12CRN1-BCL0_11202015233638_2598444</t>
  </si>
  <si>
    <t>MWEUK-15CRN1-BCK8</t>
  </si>
  <si>
    <t>ES_1030337_MWEUK-15CRN1-BCK8_11202015233726_2646507</t>
  </si>
  <si>
    <t>MWEUW2-10CRN1-BCJ6</t>
  </si>
  <si>
    <t>ES_1030337_MWEUW2-10CRN1-BCJ6_11202015233758_2678329</t>
  </si>
  <si>
    <t>Noma</t>
  </si>
  <si>
    <t>043-5232-6</t>
  </si>
  <si>
    <t>ES_1025242_043-5232-6_11202015232957_2197191</t>
  </si>
  <si>
    <t>043-5238-4</t>
  </si>
  <si>
    <t>ES_1025242_043-5238-4_11202015233017_2217967</t>
  </si>
  <si>
    <t>043-5240-6</t>
  </si>
  <si>
    <t>ES_1025242_043-5240-6_11202015233328_2408375</t>
  </si>
  <si>
    <t>043-5242-2</t>
  </si>
  <si>
    <t>ES_1025242_043-5242-2_11202015233358_2438063</t>
  </si>
  <si>
    <t>043-5243-0</t>
  </si>
  <si>
    <t>ES_1025242_043-5243-0_11202015233428_2468205</t>
  </si>
  <si>
    <t>043-5244-8</t>
  </si>
  <si>
    <t>ES_1025242_043-5244-8_11202015233457_2497623</t>
  </si>
  <si>
    <t>CP10G10B</t>
  </si>
  <si>
    <t>11/25/2015</t>
  </si>
  <si>
    <t>ES_31705_CP10G10B_11282015001814_9894258</t>
  </si>
  <si>
    <t>LW1516ER</t>
  </si>
  <si>
    <t>,LW1516ERY7,</t>
  </si>
  <si>
    <t>ES_1118034_LW1516ER_11282015001915_9955042</t>
  </si>
  <si>
    <t>LW1816ER 208V</t>
  </si>
  <si>
    <t>,LW1816ERY7 (208V),</t>
  </si>
  <si>
    <t>ES_1118034_LW1816ER 208V_11082016020129_0489885</t>
  </si>
  <si>
    <t>LW1816ER 230V</t>
  </si>
  <si>
    <t>,LW1816ERY7 (230V),</t>
  </si>
  <si>
    <t>ES_1118034_LW1816ER 230V_11082016020145_0505208</t>
  </si>
  <si>
    <t>LW2516ER 208V</t>
  </si>
  <si>
    <t>,LW2516ERY7 (208V),</t>
  </si>
  <si>
    <t>ES_1118034_LW2516ER 208V_11082016020201_0521170</t>
  </si>
  <si>
    <t>LW2516ER 230V</t>
  </si>
  <si>
    <t>,LW2516ERY7 (230V),</t>
  </si>
  <si>
    <t>ES_1118034_LW2516ER 230V_11082016020214_0534482</t>
  </si>
  <si>
    <t>LW8016ER</t>
  </si>
  <si>
    <t>,LW8016ERY7; LW8017ERSM,</t>
  </si>
  <si>
    <t>ES_1118034_LW8016ER_11282015002243_0163916</t>
  </si>
  <si>
    <t>Danby</t>
  </si>
  <si>
    <t>DAC060EUB5*</t>
  </si>
  <si>
    <t>,DAC060BBC*; DAC060BBU*; DAC060BEU*,; ,DAC060BFC*; DAC060BGU*,; ,DAC060EUB7*,</t>
  </si>
  <si>
    <t>12/15/2015</t>
  </si>
  <si>
    <t>ES_31682_DAC060EUB5*_12052015034918_7358355</t>
  </si>
  <si>
    <t>DAC080EUB6*</t>
  </si>
  <si>
    <t>,DAC080BBC*; DAC080BBU*; DAC080BEU*,; ,DAC080BEUWDB,; ,DAC080BFC*; DAC080BGU*,; ,DAC080ECB6*,; ,DAC080EUB7*,</t>
  </si>
  <si>
    <t>ES_31682_DAC080EUB6*_12052015034931_7371483</t>
  </si>
  <si>
    <t>DAC100EUB4*</t>
  </si>
  <si>
    <t>,DAC100BFC*; DAC100BGU*,; ,DAC100ECB4*,</t>
  </si>
  <si>
    <t>ES_31682_DAC100EUB4*_12052015034943_7383256</t>
  </si>
  <si>
    <t>DAC120EUB6*</t>
  </si>
  <si>
    <t>,DAC120BEU*,; ,DAC120BEUWDB,; ,DAC120BFC*,; ,DAC120BGU*,; ,DAC120ECB6*,; ,DAC120EUB7*,</t>
  </si>
  <si>
    <t>ES_31682_DAC120EUB6*_12052015034955_7395202</t>
  </si>
  <si>
    <t>DAC150EUB2*</t>
  </si>
  <si>
    <t>,DAC150BBC*; DAC150BBU*,; ,DAC150BGU*,; ,DAC150ECB2*,</t>
  </si>
  <si>
    <t>ES_31682_DAC150EUB2*_12052015035007_7407001</t>
  </si>
  <si>
    <t>CP08G10B</t>
  </si>
  <si>
    <t>12/29/2015</t>
  </si>
  <si>
    <t>ES_31705_CP08G10B_12292015074921_5361962</t>
  </si>
  <si>
    <t>CP15G10B</t>
  </si>
  <si>
    <t>ES_31705_CP15G10B_12292015074904_5344046</t>
  </si>
  <si>
    <t>Koolking</t>
  </si>
  <si>
    <t>MWECK-05CRN1-BCL1</t>
  </si>
  <si>
    <t>12/23/2015</t>
  </si>
  <si>
    <t>ES_1030337_MWECK-05CRN1-BCL1_12242015073416_2456049</t>
  </si>
  <si>
    <t>MWECK-06CRN1-BCL1</t>
  </si>
  <si>
    <t>ES_1030337_MWECK-06CRN1-BCL1_12242015073427_2467015</t>
  </si>
  <si>
    <t>MWECK-08CRN1-BCL0</t>
  </si>
  <si>
    <t>ES_1030337_MWECK-08CRN1-BCL0_12242015073439_2479905</t>
  </si>
  <si>
    <t>MWECK-10CRN1-BCL0</t>
  </si>
  <si>
    <t>ES_1030337_MWECK-10CRN1-BCL0_12242015073453_2493933</t>
  </si>
  <si>
    <t>MWECK-12CRN1-BCL0</t>
  </si>
  <si>
    <t>ES_1030337_MWECK-12CRN1-BCL0_12242015073507_2507239</t>
  </si>
  <si>
    <t>MWECK-15CRN1-BCK8</t>
  </si>
  <si>
    <t>ES_1030337_MWECK-15CRN1-BCK8_12242015073520_2520408</t>
  </si>
  <si>
    <t>MWECK-18CRN1-MCK8</t>
  </si>
  <si>
    <t>ES_1030337_MWECK-18CRN1-MCK8_12242015073535_2535101</t>
  </si>
  <si>
    <t>MWECK-25CRN1-MCJ3</t>
  </si>
  <si>
    <t>ES_1030337_MWECK-25CRN1-MCJ3_12242015073552_2552299</t>
  </si>
  <si>
    <t>MWECW2-10CRN1-BCJ6</t>
  </si>
  <si>
    <t>ES_1030337_MWECW2-10CRN1-BCJ6_12242015073603_2563599</t>
  </si>
  <si>
    <t>MWECW2-12CRN1-BCJ5</t>
  </si>
  <si>
    <t>ES_1030337_MWECW2-12CRN1-BCJ5_12242015073616_2576852</t>
  </si>
  <si>
    <t>OLMO</t>
  </si>
  <si>
    <t>OW-08AC115V5SC</t>
  </si>
  <si>
    <t>,OW-N08AC115V5SC,</t>
  </si>
  <si>
    <t>12/24/2015</t>
  </si>
  <si>
    <t>ES_1132968_OW-08AC115V5SC_12252015031411_3251471</t>
  </si>
  <si>
    <t>OW-12AC115V5SC</t>
  </si>
  <si>
    <t>,OW-N12AC115V5SC,</t>
  </si>
  <si>
    <t>ES_1132968_OW-12AC115V5SC_12252015031512_3312544</t>
  </si>
  <si>
    <t>OW-12AC230V5SC</t>
  </si>
  <si>
    <t>,OW-N12AC230V5SC,</t>
  </si>
  <si>
    <t>ES_1132968_OW-12AC230V5SC_12252015031531_3331205</t>
  </si>
  <si>
    <t>Perfect aire</t>
  </si>
  <si>
    <t>4PAC10000</t>
  </si>
  <si>
    <t>ES_1121980_4PAC10000_12232015074909_6949404</t>
  </si>
  <si>
    <t>4PAC12000</t>
  </si>
  <si>
    <t>ES_1121980_4PAC12000_12232015074922_6962271</t>
  </si>
  <si>
    <t>4PAC15000</t>
  </si>
  <si>
    <t>ES_1121980_4PAC15000_12232015074934_6974251</t>
  </si>
  <si>
    <t>4PAC18000</t>
  </si>
  <si>
    <t>ES_1121980_4PAC18000_12232015074946_6986081</t>
  </si>
  <si>
    <t>4PAC25000</t>
  </si>
  <si>
    <t>ES_1121980_4PAC25000_12232015074958_6998564</t>
  </si>
  <si>
    <t>4PAC5000</t>
  </si>
  <si>
    <t>ES_1121980_4PAC5000_12232015075024_7024216</t>
  </si>
  <si>
    <t>4PAC6000</t>
  </si>
  <si>
    <t>ES_1121980_4PAC6000_12232015075036_7036860</t>
  </si>
  <si>
    <t>4PAC8000</t>
  </si>
  <si>
    <t>ES_1121980_4PAC8000_12232015075049_7049800</t>
  </si>
  <si>
    <t>4PATW10000</t>
  </si>
  <si>
    <t>ES_1121980_4PATW10000_12232015075103_7063492</t>
  </si>
  <si>
    <t>4PATW12000</t>
  </si>
  <si>
    <t>ES_1121980_4PATW12000_12232015075114_7074272</t>
  </si>
  <si>
    <t>Polar Wind</t>
  </si>
  <si>
    <t>MWEUK-06CRN1-BCL1</t>
  </si>
  <si>
    <t>12/20/2015</t>
  </si>
  <si>
    <t>ES_21964_MWEUK-06CRN1-BCL1_12232015075125_7085913</t>
  </si>
  <si>
    <t>ES_21964_MWEUK-08CRN1-BCL0_12232015075137_7097178</t>
  </si>
  <si>
    <t>WA410YREC</t>
  </si>
  <si>
    <t>ES_1108715_WA410YREC_12172015155902_3682672</t>
  </si>
  <si>
    <t>ES_1108715_WA412YREC_12172015160323_3506128</t>
  </si>
  <si>
    <t>WA425ZREC</t>
  </si>
  <si>
    <t>ES_1108715_WA425ZREC_12172015171010_6357232</t>
  </si>
  <si>
    <t>GE</t>
  </si>
  <si>
    <t>AEH06LX*#</t>
  </si>
  <si>
    <t>,AEM06LX*#,</t>
  </si>
  <si>
    <t>ES_1123206_AEM06LV**_11252015150023_4281885</t>
  </si>
  <si>
    <t>Haier</t>
  </si>
  <si>
    <t>ESA412R</t>
  </si>
  <si>
    <t>ES_31566_ESA412R_02042016074953_2193163</t>
  </si>
  <si>
    <t>Kenmore</t>
  </si>
  <si>
    <t>ES_15649_861.10057_02022016030033_2033313</t>
  </si>
  <si>
    <t>ES_15649_861.10058_02022016030311_2191561</t>
  </si>
  <si>
    <t>ES_15649_861.10059_02022016030347_2227663</t>
  </si>
  <si>
    <t>ES_15649_861.10063_02022016030913_2553684</t>
  </si>
  <si>
    <t>Garrison</t>
  </si>
  <si>
    <t>ES_1095007_2498533_03122016011310_5190300</t>
  </si>
  <si>
    <t>ES_1095007_2498534_03122016011332_5212651</t>
  </si>
  <si>
    <t>ES_1095007_2498535_03122016011342_5222664</t>
  </si>
  <si>
    <t>ES_1095007_2498536_03122016011357_5237033</t>
  </si>
  <si>
    <t>ES_1095007_2498538_03122016011410_5250657</t>
  </si>
  <si>
    <t>ES_1095007_2498539_03122016011424_5264841</t>
  </si>
  <si>
    <t>ES_1095007_2498540_03122016011438_5278377</t>
  </si>
  <si>
    <t>ES_1095007_2498541_03122016011451_5291681</t>
  </si>
  <si>
    <t>ES_1095007_2498542_03122016011504_5304294</t>
  </si>
  <si>
    <t>ES_1095007_2498543_03122016011519_5319112</t>
  </si>
  <si>
    <t>ES_1095007_2498544_03122016011536_5336244</t>
  </si>
  <si>
    <t>Westpointe</t>
  </si>
  <si>
    <t>ES_1048575_MWEUK-06CRN1-BCL1_03072016094308_3788185</t>
  </si>
  <si>
    <t>ES_1048575_MWEUK-08CRN1-BCL0_03072016094321_3801547</t>
  </si>
  <si>
    <t>ES_1048575_MWEUK-10CRN1-BCL0_03072016094333_3813766</t>
  </si>
  <si>
    <t>ES_1048575_MWEUK-12CRN1-BCL0_03072016094348_3828438</t>
  </si>
  <si>
    <t>ES_1048575_MWEUK-15CRN1-BCK8_03072016094401_3841111</t>
  </si>
  <si>
    <t>MWEUK-18CRN1-MCK8</t>
  </si>
  <si>
    <t>ES_1048575_MWEUK-18CRN1-MCK8_03072016094414_3854157</t>
  </si>
  <si>
    <t>MWEUK-25CRN1-MCJ3</t>
  </si>
  <si>
    <t>ES_1048575_MWEUK-25CRN1-MCJ3_03072016094431_3871271</t>
  </si>
  <si>
    <t>MWEUL1-08CRN1-BCK4</t>
  </si>
  <si>
    <t>ES_1048575_MWEUL1-08CRN1-BCK4_03072016094444_3884500</t>
  </si>
  <si>
    <t>MWEUW2-08CRN1-BCJ6</t>
  </si>
  <si>
    <t>ES_1048575_MWEUW2-08CRN1-BCJ6_03072016094458_3898636</t>
  </si>
  <si>
    <t>MWEUW2-12CRN1-MCJ5</t>
  </si>
  <si>
    <t>ES_1048575_MWEUW2-12CRN1-MCJ5_03072016094510_3910101</t>
  </si>
  <si>
    <t>IMPECCA</t>
  </si>
  <si>
    <t>ITAC08-KS21</t>
  </si>
  <si>
    <t>ES_1128884_ITAC08-KS21_04082016082408_3848684</t>
  </si>
  <si>
    <t>ITAC10-KSA21</t>
  </si>
  <si>
    <t>ES_1128884_ITAC10-KSA21_04082016082433_3873065</t>
  </si>
  <si>
    <t>ITAC10-KSB21</t>
  </si>
  <si>
    <t>ES_1128884_ITAC10-KSB21_04082016082450_3890016</t>
  </si>
  <si>
    <t>ITAC12-KSA21</t>
  </si>
  <si>
    <t>ES_1128884_ITAC12-KSA21_04082016082516_3916844</t>
  </si>
  <si>
    <t>ITAC12-KSB21</t>
  </si>
  <si>
    <t>ES_1128884_ITAC12-KSB21_04082016082534_3934309</t>
  </si>
  <si>
    <t>MWFUK-06CRN1-BCL1</t>
  </si>
  <si>
    <t>ES_21964_MWFUK-06CRN1-BCL1_11112016071947_8787964</t>
  </si>
  <si>
    <t>MWFUK-08CRN1-BCL0</t>
  </si>
  <si>
    <t>ES_21964_MWFUK-08CRN1-BCL0_11112016072028_8828669</t>
  </si>
  <si>
    <t>DAC180BBU*</t>
  </si>
  <si>
    <t>Room Air Conditioner,DAC180BGU*,</t>
  </si>
  <si>
    <t>12/28/2016</t>
  </si>
  <si>
    <t>ES_31682_DAC180BBU*_12292016090202_2122213</t>
  </si>
  <si>
    <t>DAC250BBU*</t>
  </si>
  <si>
    <t>Room Air Conditioner,DAC250BGU*,</t>
  </si>
  <si>
    <t>ES_31682_DAC250BBU*_12292016090214_2134746</t>
  </si>
  <si>
    <t>12/16/2016</t>
  </si>
  <si>
    <t>ES_1138537_MWFUK-06CRN1-BCL1_12192016123008_0608897</t>
  </si>
  <si>
    <t>ES_1138537_MWFUK-08CRN1-BCL0_12192016123020_0620742</t>
  </si>
  <si>
    <t>MWFUK-15CRN1-BCK8</t>
  </si>
  <si>
    <t>ES_1138537_MWFUK-15CRN1-BCK8_12192016123035_0635878</t>
  </si>
  <si>
    <t>ES_1129046_MWFUK-06CRN1-BCL1_12062016122139_6899745</t>
  </si>
  <si>
    <t>ES_1129046_MWFUK-08CRN1-BCL0_12062016122153_6913099</t>
  </si>
  <si>
    <t>ES_1129046_MWFUK-15CRN1-BCK8_12062016122205_6925385</t>
  </si>
  <si>
    <t>5SAC10000</t>
  </si>
  <si>
    <t>ES_1121980_5SAC10000_12082016105206_4326653</t>
  </si>
  <si>
    <t>5SAC12000</t>
  </si>
  <si>
    <t>ES_1121980_5SAC12000_12082016105220_4340272</t>
  </si>
  <si>
    <t>WA48YREC</t>
  </si>
  <si>
    <t>ES_1108715_WA48YREC_01082016160254_9165613</t>
  </si>
  <si>
    <t>AJCQ06LCG**</t>
  </si>
  <si>
    <t>7. Without reverse cycle, without louvered sides, and 6,000 to 7,999 Btu/h</t>
  </si>
  <si>
    <t>03/29/2016</t>
  </si>
  <si>
    <t>ES_1123206_AJCQ06LCG**_03282016163611_7895776</t>
  </si>
  <si>
    <t>AJCQ08ACG**</t>
  </si>
  <si>
    <t>,AJCM08ACG**,</t>
  </si>
  <si>
    <t>ES_1123206_AJCQ08ACG**_03282016171427_5821954</t>
  </si>
  <si>
    <t>AJCQ09DCG**</t>
  </si>
  <si>
    <t>ES_1123206_AJCQ09DCG**_03292016101839_6748010</t>
  </si>
  <si>
    <t>AJCQ10ACG**</t>
  </si>
  <si>
    <t>,AJCM10ACG**,</t>
  </si>
  <si>
    <t>ES_1123206_AJCQ10ACG**_03292016110851_7454950</t>
  </si>
  <si>
    <t>AJCQ10DCG**</t>
  </si>
  <si>
    <t>,AJCM10DCG**,</t>
  </si>
  <si>
    <t>ES_1123206_AJCQ10DCG**_03292016105815_8072168</t>
  </si>
  <si>
    <t>AJCQ12DCG**</t>
  </si>
  <si>
    <t>,AJCM12DCG**,</t>
  </si>
  <si>
    <t>ES_1123206_AJCQ12DCG**_03292016103303_4502679</t>
  </si>
  <si>
    <t>AHM08LY*#</t>
  </si>
  <si>
    <t>01/19/2017</t>
  </si>
  <si>
    <t>ES_1123206_AHH08LW*#_01122017135506_2652093</t>
  </si>
  <si>
    <t>Keystone</t>
  </si>
  <si>
    <t>KSTAT08-1C</t>
  </si>
  <si>
    <t>ES_1055302_KSTAT08-1C_04132016123938_1178536</t>
  </si>
  <si>
    <t>KSTAT10-1CÂ </t>
  </si>
  <si>
    <t>ES_1055302_KSTAT10-1CÂ _04132016123958_1198715</t>
  </si>
  <si>
    <t>KSTAT10-2C</t>
  </si>
  <si>
    <t>ES_1055302_KSTAT10-2C_04132016124012_1212702</t>
  </si>
  <si>
    <t>KSTAT12-1C</t>
  </si>
  <si>
    <t>ES_1055302_KSTAT12-1C_04132016124026_1226357</t>
  </si>
  <si>
    <t>KSTAT12-2C</t>
  </si>
  <si>
    <t>ES_1055302_KSTAT12-2C_04132016124038_1238787</t>
  </si>
  <si>
    <t>KSTAW05C</t>
  </si>
  <si>
    <t>ES_1055302_KSTAW05C_04132016124053_1253663</t>
  </si>
  <si>
    <t>KSTAW06CÂ </t>
  </si>
  <si>
    <t>ES_1055302_KSTAW06CÂ _04132016124107_1267478</t>
  </si>
  <si>
    <t>KSTAW12C</t>
  </si>
  <si>
    <t>ES_1055302_KSTAW12C_04132016124120_1280958</t>
  </si>
  <si>
    <t>4FPC10000</t>
  </si>
  <si>
    <t>06/15/2016</t>
  </si>
  <si>
    <t>ES_1121980_4FPC10000_06162016070840_0920558</t>
  </si>
  <si>
    <t>4FPC12000</t>
  </si>
  <si>
    <t>ES_1121980_4FPC12000_06162016070853_0933461</t>
  </si>
  <si>
    <t>4PATW12002</t>
  </si>
  <si>
    <t>ES_1121980_4PATW12002_06162016070910_0950622</t>
  </si>
  <si>
    <t>ES_1025242_043-5238-4_11102016074033_3633769</t>
  </si>
  <si>
    <t>ES_1025242_043-5240-6_11102016074055_3655588</t>
  </si>
  <si>
    <t>01/13/2016</t>
  </si>
  <si>
    <t>ES_1108715_WA418ZREC_01122016155137_7358972</t>
  </si>
  <si>
    <t>ES_1108715_WA425ZREC_01122016154858_8762781</t>
  </si>
  <si>
    <t>CP12G10B</t>
  </si>
  <si>
    <t>01/15/2016</t>
  </si>
  <si>
    <t>ES_31705_CP12G10B_02042016075006_2206357</t>
  </si>
  <si>
    <t>STW410AYRE</t>
  </si>
  <si>
    <t>02/15/2016</t>
  </si>
  <si>
    <t>02/18/2016</t>
  </si>
  <si>
    <t>ES_1108715_STW410AYRE_02242016085047_3847127</t>
  </si>
  <si>
    <t>STW412AYRE</t>
  </si>
  <si>
    <t>ES_1108715_STW412AYRE_02242016085111_3871129</t>
  </si>
  <si>
    <t>ES_1108715_STW410AYRE_02242016085034_3834713</t>
  </si>
  <si>
    <t>ES_1108715_STW412AYRE_02242016085058_3858728</t>
  </si>
  <si>
    <t>Best Home</t>
  </si>
  <si>
    <t>57H-ID0-05CRN1/BI7</t>
  </si>
  <si>
    <t>03/15/2016</t>
  </si>
  <si>
    <t>03/16/2016</t>
  </si>
  <si>
    <t>ES_1127347_57H-ID0-05CRN1/BI7_03182016212104_6064723</t>
  </si>
  <si>
    <t>57H-ID0-10CRN1/BJ8</t>
  </si>
  <si>
    <t>ES_1127347_57H-ID0-10CRN1/BJ8_03182016212155_6115147</t>
  </si>
  <si>
    <t>57H-ID0-12CRN1/BJ8</t>
  </si>
  <si>
    <t>ES_1127347_57H-ID0-12CRN1/BJ8_03182016212237_6157530</t>
  </si>
  <si>
    <t>Toscana Air</t>
  </si>
  <si>
    <t>57H-ID0-10CRN1/BCL0W</t>
  </si>
  <si>
    <t>ES_1127347_57H-ID0-10CRN1/BCL0W_03182016212139_6099814</t>
  </si>
  <si>
    <t>57H-ID0-12CRN1/BCL0W</t>
  </si>
  <si>
    <t>ES_1127347_57H-ID0-12CRN1/BCL0W_03182016212208_6128672</t>
  </si>
  <si>
    <t>Koldfront</t>
  </si>
  <si>
    <t>WAC10002WCO</t>
  </si>
  <si>
    <t>03/25/2016</t>
  </si>
  <si>
    <t>03/27/2016</t>
  </si>
  <si>
    <t>ES_1074063_WAC10002WCO_03282016073517_0517950</t>
  </si>
  <si>
    <t>WAC12002WCO</t>
  </si>
  <si>
    <t>ES_1074063_WAC12002WCO_03282016073529_0529071</t>
  </si>
  <si>
    <t>WAC8002WCO</t>
  </si>
  <si>
    <t>ES_1074063_WAC8002WCO_03282016073541_0541222</t>
  </si>
  <si>
    <t>04/15/2016</t>
  </si>
  <si>
    <t>04/21/2016</t>
  </si>
  <si>
    <t>ES_1095007_2498537_04222016062011_6011302</t>
  </si>
  <si>
    <t>CLASSIC</t>
  </si>
  <si>
    <t>MWDUC24BR2</t>
  </si>
  <si>
    <t>05/20/2016</t>
  </si>
  <si>
    <t>05/31/2016</t>
  </si>
  <si>
    <t>ES_1127196_MWDUC24BR2_05312016095132_8292972</t>
  </si>
  <si>
    <t>TGM</t>
  </si>
  <si>
    <t>MWDUT24BR2</t>
  </si>
  <si>
    <t>ES_1127196_MWDUT24BR2_05312016095143_8303537</t>
  </si>
  <si>
    <t>STW410AZEB</t>
  </si>
  <si>
    <t>08/20/2016</t>
  </si>
  <si>
    <t>08/24/2016</t>
  </si>
  <si>
    <t>ES_1108715_STW410AZEB_08252016214829_1709364</t>
  </si>
  <si>
    <t>ES_1108715_STW410AZEB_08252016214925_1765178</t>
  </si>
  <si>
    <t>10/25/2016</t>
  </si>
  <si>
    <t>ES_1030337_MWFUK-08CRN1-BCL0_10262016055710_1430934</t>
  </si>
  <si>
    <t>WWK08CW71E</t>
  </si>
  <si>
    <t>ES_1030337_WWK08CW71E_10262016055638_1398185</t>
  </si>
  <si>
    <t>Emerson</t>
  </si>
  <si>
    <t>EARC10RE1</t>
  </si>
  <si>
    <t>10/30/2016</t>
  </si>
  <si>
    <t>ES_1138039_EARC10RE1_12192016123046_0646680</t>
  </si>
  <si>
    <t>EARC12RE1</t>
  </si>
  <si>
    <t>ES_1138039_EARC12RE1_12192016123059_0659401</t>
  </si>
  <si>
    <t>TCL</t>
  </si>
  <si>
    <t>TWAC-18CRA2/K8U(ES)</t>
  </si>
  <si>
    <t>,TWC-18CR2/UH (ES),</t>
  </si>
  <si>
    <t>10/31/2016</t>
  </si>
  <si>
    <t>ES_1126578_TWAC-18CRA2/K8U(ES)_11022016023511_4111052</t>
  </si>
  <si>
    <t>Ocean Breeze</t>
  </si>
  <si>
    <t>OBZ-10ESN</t>
  </si>
  <si>
    <t>11/14/2016</t>
  </si>
  <si>
    <t>ES_1125950_OBZ-10ESN_12022016022222_5342844</t>
  </si>
  <si>
    <t>OBZ-12ESN</t>
  </si>
  <si>
    <t>ES_1125950_OBZ-12ESN_12122016062453_3893204</t>
  </si>
  <si>
    <t>SPT</t>
  </si>
  <si>
    <t>WA-1022S1</t>
  </si>
  <si>
    <t>11/15/2016</t>
  </si>
  <si>
    <t>ES_1084573_WA-1022S1_11162016044525_1525217</t>
  </si>
  <si>
    <t>WA-1222S1</t>
  </si>
  <si>
    <t>,WA-12FMS1,</t>
  </si>
  <si>
    <t>ES_1084573_WA-1222S1_11162016044018_1218812</t>
  </si>
  <si>
    <t>Frigidaire</t>
  </si>
  <si>
    <t>FGRQ06L3T1</t>
  </si>
  <si>
    <t>,FGRQ0633U1,; Room Air Conditioner,FGRQ0633U1E,</t>
  </si>
  <si>
    <t>11/22/2016</t>
  </si>
  <si>
    <t>11/24/2016</t>
  </si>
  <si>
    <t>ES_1021080_FGRQ06L3T1_11242016102615_3175097</t>
  </si>
  <si>
    <t>FGRQ08L3T1</t>
  </si>
  <si>
    <t>,FGRQ0833U1,; ,FGRQ0833U1E,</t>
  </si>
  <si>
    <t>ES_1021080_FGRQ08L3T1_11242016102638_3198591</t>
  </si>
  <si>
    <t>5PAC10000</t>
  </si>
  <si>
    <t>ES_1121980_5PAC10000_11232016093903_3943520</t>
  </si>
  <si>
    <t>5PAC12000</t>
  </si>
  <si>
    <t>ES_1121980_5PAC12000_11232016093927_3967383</t>
  </si>
  <si>
    <t>AHH06LW*#</t>
  </si>
  <si>
    <t>,AHM06LW*#,; ,AHM06LY*#,</t>
  </si>
  <si>
    <t>ES_1123206_AHH06LW*#_11242016102431_9132501</t>
  </si>
  <si>
    <t>AHH10AW*#</t>
  </si>
  <si>
    <t>,AHM10AY*#,</t>
  </si>
  <si>
    <t>ES_1123206_AHH10AW*#_12162016143858_4645349</t>
  </si>
  <si>
    <t>AHH12AW*#</t>
  </si>
  <si>
    <t>,AHM12AY*#,; ,AHS12AX*#,</t>
  </si>
  <si>
    <t>ES_1123206_AHH12AW*#_12162016144138_8417322</t>
  </si>
  <si>
    <t>AHH18DW*#</t>
  </si>
  <si>
    <t>,AHM18DY*#,</t>
  </si>
  <si>
    <t>ES_1123206_AHH18DW*#_12162016111529_8906823</t>
  </si>
  <si>
    <t>AHH24DW*#</t>
  </si>
  <si>
    <t>,AHM24DW*#,; ,AHM24DY*#,</t>
  </si>
  <si>
    <t>ES_1123206_AHH24DW*#_12162016111236_1010553</t>
  </si>
  <si>
    <t>AHM05LW*#</t>
  </si>
  <si>
    <t>,AHM05LY*#,</t>
  </si>
  <si>
    <t>ES_1123206_AHM05LW*#_12162016110308_7168924</t>
  </si>
  <si>
    <t>AHM15AW*#</t>
  </si>
  <si>
    <t>,AHM15AY*#,</t>
  </si>
  <si>
    <t>ES_1123206_AHM15AW*#_12162016111758_0410298</t>
  </si>
  <si>
    <t>Whirlpool</t>
  </si>
  <si>
    <t>WHAW061BW</t>
  </si>
  <si>
    <t>12/18/2016</t>
  </si>
  <si>
    <t>ES_1055302_WHAW061BW_12192016123135_0695195</t>
  </si>
  <si>
    <t>WHAW081BW</t>
  </si>
  <si>
    <t>ES_1055302_WHAW081BW_12192016123148_0708086</t>
  </si>
  <si>
    <t>WHAW101BW</t>
  </si>
  <si>
    <t>ES_1055302_WHAW101BW_12192016123159_0719219</t>
  </si>
  <si>
    <t>WHAW121BW</t>
  </si>
  <si>
    <t>ES_1055302_WHAW121BW_12192016123217_0737613</t>
  </si>
  <si>
    <t>WHAW151BW</t>
  </si>
  <si>
    <t>ES_1055302_WHAW151BW_12192016123230_0750199</t>
  </si>
  <si>
    <t>WHAW182BW</t>
  </si>
  <si>
    <t>ES_1055302_WHAW182BW_12192016123242_0762243</t>
  </si>
  <si>
    <t>WHAW222BW</t>
  </si>
  <si>
    <t>ES_1055302_WHAW222BW_12192016123253_0773720</t>
  </si>
  <si>
    <t>WHAW242BW</t>
  </si>
  <si>
    <t>ES_1055302_WHAW242BW_12192016123304_0784869</t>
  </si>
  <si>
    <t>CP18G30B-A(208V)</t>
  </si>
  <si>
    <t>12/20/2016</t>
  </si>
  <si>
    <t>ES_31705_CP18G30B-A(208V)_12092016070250_6970393</t>
  </si>
  <si>
    <t>CP18G30B-A(230V)</t>
  </si>
  <si>
    <t>ES_31705_CP18G30B-A(230V)_12092016070308_6988940</t>
  </si>
  <si>
    <t>CP24G30B-A(208V)</t>
  </si>
  <si>
    <t>ES_31705_CP24G30B-A(208V)_12092016070331_7011398</t>
  </si>
  <si>
    <t>CP24G30B-A(230V)</t>
  </si>
  <si>
    <t>ES_31705_CP24G30B-A(230V)_12092016070347_7027301</t>
  </si>
  <si>
    <t>Perfect Comfort</t>
  </si>
  <si>
    <t>PCTTW08L0C2D</t>
  </si>
  <si>
    <t>12/21/2016</t>
  </si>
  <si>
    <t>ES_17771_PCTTW08L0C1D_08152014002320_2200131</t>
  </si>
  <si>
    <t>PCTTW10L0C2D</t>
  </si>
  <si>
    <t>ES_17771_PCTTW10L0C1D_08152014001400_1640855</t>
  </si>
  <si>
    <t>PCTTW12L0C2D</t>
  </si>
  <si>
    <t>ES_17771_PCTTW12L0C1D_08152014000249_0969693</t>
  </si>
  <si>
    <t>WA415YRED</t>
  </si>
  <si>
    <t>12/27/2016</t>
  </si>
  <si>
    <t>ES_1108715_WA415YRED_12292016090227_2147006</t>
  </si>
  <si>
    <t>WA46YRED</t>
  </si>
  <si>
    <t>ES_1108715_WA46YRED_12292016090259_2179097</t>
  </si>
  <si>
    <t>WA48YRED</t>
  </si>
  <si>
    <t>ES_1108715_WA48YRED_12292016090328_2208872</t>
  </si>
  <si>
    <t>ES_1108715_WA415YRED_12292016090241_2161640</t>
  </si>
  <si>
    <t>ES_1108715_WA46YRED_12292016090312_2192945</t>
  </si>
  <si>
    <t>ES_1108715_WA48YRED_12292016090344_2224515</t>
  </si>
  <si>
    <t>KSTAW08C</t>
  </si>
  <si>
    <t>ES_1055302_KSTAW08C_08012017100106_1666660</t>
  </si>
  <si>
    <t>KSTAW10C</t>
  </si>
  <si>
    <t>ES_1055302_KSTAW10C_08012017100041_1641041</t>
  </si>
  <si>
    <t>FFTA0833U1</t>
  </si>
  <si>
    <t>12/15/2017</t>
  </si>
  <si>
    <t>ES_1021080_FFTA0833U1_12152017122936_0976871</t>
  </si>
  <si>
    <t>FFTA1033U1</t>
  </si>
  <si>
    <t>ES_1021080_FFTA1033U1_12152017122953_0993195</t>
  </si>
  <si>
    <t>FFTA1033U2</t>
  </si>
  <si>
    <t>ES_1021080_FFTA1033U2_12152017123014_1014633</t>
  </si>
  <si>
    <t>FFTA1233U1</t>
  </si>
  <si>
    <t>ES_1021080_FFTA1233U1_12152017123029_1029462</t>
  </si>
  <si>
    <t>FFTA1233U2</t>
  </si>
  <si>
    <t>ES_1021080_FFTA1233U2_12152017123047_1047206</t>
  </si>
  <si>
    <t>GREE</t>
  </si>
  <si>
    <t>GAC10AD-D3NRNH2C</t>
  </si>
  <si>
    <t>ES_1105164_GAC10AD-D3NRNH2C_12152017123142_1102116</t>
  </si>
  <si>
    <t>Rowa</t>
  </si>
  <si>
    <t>RWAC-18CRA2//K8U(ES)</t>
  </si>
  <si>
    <t>ES_1126578_RWAC-18CRA2//K8U(ES)_06052017082537_1137623</t>
  </si>
  <si>
    <t>WTC10002WCO115V</t>
  </si>
  <si>
    <t>ES_1074063_WTC10002WCO115V_02072017071641_1801193</t>
  </si>
  <si>
    <t>WTC10012WCO230V</t>
  </si>
  <si>
    <t>ES_1074063_WTC10012WCO230V_02072017071653_1813505</t>
  </si>
  <si>
    <t>WTC12002WCO115V</t>
  </si>
  <si>
    <t>ES_1074063_WTC12002WCO115V_02072017071704_1824736</t>
  </si>
  <si>
    <t>WTC12012WCO230V</t>
  </si>
  <si>
    <t>ES_1074063_WTC12012WCO230V_02072017071716_1836842</t>
  </si>
  <si>
    <t>4PATW10002</t>
  </si>
  <si>
    <t>ES_1121980_4PATW10002_07052017073919_0359296</t>
  </si>
  <si>
    <t>4PATW8000</t>
  </si>
  <si>
    <t>ES_1121980_4PATW8000_07052017073858_0338253</t>
  </si>
  <si>
    <t>Emerson Quiet Kool</t>
  </si>
  <si>
    <t>EBTC10RE2</t>
  </si>
  <si>
    <t>,EATC10RE2,</t>
  </si>
  <si>
    <t>ES_1132648_EBTC10RE2_12042017115452_8492156</t>
  </si>
  <si>
    <t>EBTC12RE2</t>
  </si>
  <si>
    <t>,EATC12RE2,</t>
  </si>
  <si>
    <t>ES_1132648_EBTC12RE2_12042017115512_8512685</t>
  </si>
  <si>
    <t>AKW08CR71</t>
  </si>
  <si>
    <t>,AKW08CR71E,</t>
  </si>
  <si>
    <t>ES_1138537_AKW08CR71_02072017071503_1703678</t>
  </si>
  <si>
    <t>AKW10CR71</t>
  </si>
  <si>
    <t>ES_1138537_AKW10CR71_02072017071514_1714954</t>
  </si>
  <si>
    <t>AKW12CR71</t>
  </si>
  <si>
    <t>ES_1138537_AKW12CR71_02072017071541_1741884</t>
  </si>
  <si>
    <t>AKW15CR71</t>
  </si>
  <si>
    <t>ES_1138537_AKW15CR71_02072017071554_1754638</t>
  </si>
  <si>
    <t>AKW18CR72</t>
  </si>
  <si>
    <t>ES_1138537_AKW18CR72_02072017071606_1766247</t>
  </si>
  <si>
    <t>Kool King</t>
  </si>
  <si>
    <t>KWDUK-08CRN1-BCL0</t>
  </si>
  <si>
    <t>ES_1138537_KWDUK-08CRN1-BCL0_02072017071618_1778045</t>
  </si>
  <si>
    <t>AKW10CW71</t>
  </si>
  <si>
    <t>ES_1138537_AKW10CW71_02072017071526_1726220</t>
  </si>
  <si>
    <t>KWDUK-10CWN1-BCL0</t>
  </si>
  <si>
    <t>ES_1138537_KWDUK-10CWN1-BCL0_02072017071629_1789661</t>
  </si>
  <si>
    <t>FGRQ0633T1</t>
  </si>
  <si>
    <t>ES_1021080_FGRQ0633T1_09072017023004_1404935</t>
  </si>
  <si>
    <t>FGRQ0833T1</t>
  </si>
  <si>
    <t>ES_1021080_FGRQ0833T1_09072017023025_1425961</t>
  </si>
  <si>
    <t>MWA06CR71-A</t>
  </si>
  <si>
    <t>ES_1138537_MWA06CR71-A_08102017184603_0763338</t>
  </si>
  <si>
    <t>MWA06CR71-E</t>
  </si>
  <si>
    <t>ES_1138537_MWA06CR71-E_08102017184540_0740408</t>
  </si>
  <si>
    <t>MWA08CR71-A</t>
  </si>
  <si>
    <t>ES_1138537_MWA08CR71-A_08102017184518_0718707</t>
  </si>
  <si>
    <t>MWA08CR71-E</t>
  </si>
  <si>
    <t>ES_1138537_MWA08CR71-E_08102017184458_0698196</t>
  </si>
  <si>
    <t>MWA10CR71-A</t>
  </si>
  <si>
    <t>ES_1138537_MWA10CR71-A_08102017184437_0677719</t>
  </si>
  <si>
    <t>MWA10CR71-E</t>
  </si>
  <si>
    <t>ES_1138537_MWA10CR71-E_08102017184417_0657801</t>
  </si>
  <si>
    <t>MWA12CR71-A</t>
  </si>
  <si>
    <t>ES_1138537_MWA12CR71-A_08102017184355_0635095</t>
  </si>
  <si>
    <t>MWA12CR71-E</t>
  </si>
  <si>
    <t>ES_1138537_MWA12CR71-E_08102017184330_0610917</t>
  </si>
  <si>
    <t>AEC08LXL1</t>
  </si>
  <si>
    <t>ES_1123206_AEC08LXL1_11072017153957_9882318</t>
  </si>
  <si>
    <t>AEC10AXL1</t>
  </si>
  <si>
    <t>ES_1123206_AEC10AXL1_11072017154138_5889856</t>
  </si>
  <si>
    <t>AEC12AXH1</t>
  </si>
  <si>
    <t>ES_1123206_AEC12AXH1_11082017182233_4758722</t>
  </si>
  <si>
    <t>AEH08LX*#</t>
  </si>
  <si>
    <t>ES_1123206_AEH08LX*#_11072017154423_3867608</t>
  </si>
  <si>
    <t>AEM08LX*#</t>
  </si>
  <si>
    <t>11/20/2017</t>
  </si>
  <si>
    <t>ES_1123206_AEM08LX*#_11182017161246_1704065</t>
  </si>
  <si>
    <t>Toshiba</t>
  </si>
  <si>
    <t>RAC-WK1211ESCWU</t>
  </si>
  <si>
    <t>ES_1138537_RAC-WK1211ESCWU_09122017082008_4408556</t>
  </si>
  <si>
    <t>RAC-WK1511ESCRU</t>
  </si>
  <si>
    <t>ES_1138537_RAC-WK1511ESCRU_09122017082019_4419283</t>
  </si>
  <si>
    <t>RAC-WK1821ESCRU</t>
  </si>
  <si>
    <t>ES_1138537_RAC-WK1821ESCRU_09122017082032_4432210</t>
  </si>
  <si>
    <t>RAC-WK0811ESCWU</t>
  </si>
  <si>
    <t>ES_1138537_RAC-WK0811ESCWU_09122017081943_4383946</t>
  </si>
  <si>
    <t>RAC-WK1011ESCWU</t>
  </si>
  <si>
    <t>ES_1138537_RAC-WK1011ESCWU_09122017081957_4397034</t>
  </si>
  <si>
    <t>BLACK DECKER</t>
  </si>
  <si>
    <t>BWAC06WT</t>
  </si>
  <si>
    <t>ES_1126481_BWAC06WT_04132017080947_0987398</t>
  </si>
  <si>
    <t>BWAC08WT</t>
  </si>
  <si>
    <t>ES_1126481_BWAC08WT_04132017080959_0999674</t>
  </si>
  <si>
    <t>BWAC10WT</t>
  </si>
  <si>
    <t>ES_1126481_BWAC10WT_04132017081011_1011161</t>
  </si>
  <si>
    <t>BWAC12WT</t>
  </si>
  <si>
    <t>ES_1126481_BWAC12WT_04132017081021_1021858</t>
  </si>
  <si>
    <t>EBTC08RE1</t>
  </si>
  <si>
    <t>,EATC08RE1,</t>
  </si>
  <si>
    <t>ES_1138039_EBTC08RE1_04132017080901_0941722</t>
  </si>
  <si>
    <t>EBTC10RE1</t>
  </si>
  <si>
    <t>,EATC10RE1,</t>
  </si>
  <si>
    <t>ES_1138039_EBTC10RE1_04132017080923_0963695</t>
  </si>
  <si>
    <t>EBTC12RE1</t>
  </si>
  <si>
    <t>,EATC12RE1,</t>
  </si>
  <si>
    <t>ES_1138039_EBTC12RE1_04132017080935_0975239</t>
  </si>
  <si>
    <t>Soleus Air</t>
  </si>
  <si>
    <t>WM1-06E-**</t>
  </si>
  <si>
    <t>,WS1-06E-**,</t>
  </si>
  <si>
    <t>01/20/2017</t>
  </si>
  <si>
    <t>01/24/2017</t>
  </si>
  <si>
    <t>ES_1135749_WM1-06E-**_01252017033621_5381998</t>
  </si>
  <si>
    <t>WM1-08E-**</t>
  </si>
  <si>
    <t>,WS1-08E-**,</t>
  </si>
  <si>
    <t>ES_1135749_WM1-08E-**_01252017033647_5407166</t>
  </si>
  <si>
    <t>WM1-10E-**</t>
  </si>
  <si>
    <t>,WS1-10E-**,</t>
  </si>
  <si>
    <t>ES_1135749_WM1-10E-**_01252017033706_5426666</t>
  </si>
  <si>
    <t>WM1-12E2-**</t>
  </si>
  <si>
    <t>,WS1-12E2-**,</t>
  </si>
  <si>
    <t>ES_1135749_WM1-12E2-**_01252017033720_5440085</t>
  </si>
  <si>
    <t>WM1-15E-**</t>
  </si>
  <si>
    <t>,WS1-15E-**,</t>
  </si>
  <si>
    <t>ES_1135749_WM1-15E-**_01252017033734_5454042</t>
  </si>
  <si>
    <t>WM1-18E-**</t>
  </si>
  <si>
    <t>,WS1-18E-**,</t>
  </si>
  <si>
    <t>ES_1135749_WM1-18E-**_01252017033745_5465882</t>
  </si>
  <si>
    <t>WM1-24E-**</t>
  </si>
  <si>
    <t>,WS1-24E-**,</t>
  </si>
  <si>
    <t>ES_1135749_WM1-24E-**_01252017033805_5485630</t>
  </si>
  <si>
    <t>Crosley</t>
  </si>
  <si>
    <t>CTWMS10A1</t>
  </si>
  <si>
    <t>01/21/2017</t>
  </si>
  <si>
    <t>ES_92264_CTWMS10A1_01232017084840_1320269</t>
  </si>
  <si>
    <t>CTWMS12A1</t>
  </si>
  <si>
    <t>ES_92264_CTWMS12A1_01232017084852_1332941</t>
  </si>
  <si>
    <t>CTWMS12A2 (230V)</t>
  </si>
  <si>
    <t>ES_92264_CTWMS12A2 (230V)_01232017084917_1357634</t>
  </si>
  <si>
    <t>AEC08LW*#</t>
  </si>
  <si>
    <t>01/23/2017</t>
  </si>
  <si>
    <t>01/26/2017</t>
  </si>
  <si>
    <t>ES_1123206_AEC08LW*#_01242017140044_7221185</t>
  </si>
  <si>
    <t>AEH24DX*#</t>
  </si>
  <si>
    <t>,AEL24DX*#,; ,AEM24DX*#,</t>
  </si>
  <si>
    <t>ES_1123206_AEM24DV*#_01242017135441_897333</t>
  </si>
  <si>
    <t>AEL08LV*#</t>
  </si>
  <si>
    <t>01/25/2017</t>
  </si>
  <si>
    <t>ES_1123206_AEM08LV*#_01242017134322_4840509</t>
  </si>
  <si>
    <t>AEL12AV*#</t>
  </si>
  <si>
    <t>,AEH12AX*#,; ,AEM12AX*#,</t>
  </si>
  <si>
    <t>ES_1123206_AEM12AV*#_01242017134858_4917566</t>
  </si>
  <si>
    <t>AEL18DV*#</t>
  </si>
  <si>
    <t>,AEH18DV*#,; ,AEH18DX*#,; ,AEL18DX*#,; ,AEM18DX*#,</t>
  </si>
  <si>
    <t>ES_1123206_AEM18DV*#_01242017135242_773431</t>
  </si>
  <si>
    <t>AEM10AV*#</t>
  </si>
  <si>
    <t>,AEH10AX*#,; ,AEL10AV*#,; ,AEM10AX*#,</t>
  </si>
  <si>
    <t>ES_1123206_AEM10AV*#_01242017134708_2400781</t>
  </si>
  <si>
    <t>AEM14AV*#</t>
  </si>
  <si>
    <t>,AEL14AX*#,; ,AEM14AX*#,; ,AHS14AX*#,</t>
  </si>
  <si>
    <t>ES_1123206_AEM14AV*#_01242017135051_3957025</t>
  </si>
  <si>
    <t>LT0816CERY7</t>
  </si>
  <si>
    <t>01/30/2017</t>
  </si>
  <si>
    <t>12/22/2016</t>
  </si>
  <si>
    <t>ES_1118034_LT0816CERY7_12262016115038_3038854</t>
  </si>
  <si>
    <t>LT1016CERY7</t>
  </si>
  <si>
    <t>ES_1118034_LT1016CERY7_12262016115052_3052055</t>
  </si>
  <si>
    <t>LT1036CERY7(208V)</t>
  </si>
  <si>
    <t>ES_1118034_LT1036CERY7(208V)_12262016115106_3066613</t>
  </si>
  <si>
    <t>LT1036CERY7(230V)</t>
  </si>
  <si>
    <t>ES_1118034_LT1036CERY7(230V)_12262016115117_3077295</t>
  </si>
  <si>
    <t>LT1216CERY7</t>
  </si>
  <si>
    <t>ES_1118034_LT1216CERY7_12262016115130_3090696</t>
  </si>
  <si>
    <t>LT1236CERY7(208V)</t>
  </si>
  <si>
    <t>ES_1118034_LT1236CERY7(208V)_12262016115144_3104228</t>
  </si>
  <si>
    <t>LT1236CERY7(230V)</t>
  </si>
  <si>
    <t>ES_1118034_LT1236CERY7(230V)_12262016115158_3118725</t>
  </si>
  <si>
    <t>02/17/2017</t>
  </si>
  <si>
    <t>ES_1129470_MWFUK-08CRN1-BCL0_02212017034045_8445495</t>
  </si>
  <si>
    <t>Global Industrial</t>
  </si>
  <si>
    <t>02/22/2017</t>
  </si>
  <si>
    <t>ES_1131132_246540_06292015090825_8905979</t>
  </si>
  <si>
    <t>ES_1131132_246541_06292015090900_8940758</t>
  </si>
  <si>
    <t>ES_1131132_292458_06292015090634_8794810</t>
  </si>
  <si>
    <t>ES_1131132_292459_06292015090707_8827496</t>
  </si>
  <si>
    <t>ES_1131132_292461_06292015090743_8863370</t>
  </si>
  <si>
    <t>E*RC10RE1</t>
  </si>
  <si>
    <t>03/27/2017</t>
  </si>
  <si>
    <t>ES_1138039_E*RC10RE1_03292017070658_1218927</t>
  </si>
  <si>
    <t>E*RC12RE1</t>
  </si>
  <si>
    <t>ES_1138039_E*RC12RE1_03292017070710_1230541</t>
  </si>
  <si>
    <t>E*RC15RE1</t>
  </si>
  <si>
    <t>ES_1138039_E*RC15RE1_03292017070723_1243911</t>
  </si>
  <si>
    <t>E*RC18RE2</t>
  </si>
  <si>
    <t>ES_1138039_E*RC18RE2_03292017070737_1257587</t>
  </si>
  <si>
    <t>E*RC22RE2</t>
  </si>
  <si>
    <t>ES_1138039_E*RC22RE2_03292017070753_1273851</t>
  </si>
  <si>
    <t>E*RC24RE2</t>
  </si>
  <si>
    <t>ES_1138039_E*RC24RE2_03292017070805_1285673</t>
  </si>
  <si>
    <t>E*RC6RE1</t>
  </si>
  <si>
    <t>ES_1138039_E*RC6RE1_03292017070818_1298279</t>
  </si>
  <si>
    <t>E*RC8RE1</t>
  </si>
  <si>
    <t>ES_1138039_E*RC8RE1_03292017070830_1310051</t>
  </si>
  <si>
    <t>IWA06-KS30</t>
  </si>
  <si>
    <t>ES_1128884_IWA06-KS30_03292017070511_1111516</t>
  </si>
  <si>
    <t>IWA08-KS30</t>
  </si>
  <si>
    <t>ES_1128884_IWA08-KS30_03292017070525_1125720</t>
  </si>
  <si>
    <t>IWA10-KS30</t>
  </si>
  <si>
    <t>ES_1128884_IWA10-KS30_03292017070540_1140311</t>
  </si>
  <si>
    <t>IWA12-KS30</t>
  </si>
  <si>
    <t>ES_1128884_IWA12-KS30_03292017070555_1155732</t>
  </si>
  <si>
    <t>IWA15-KS30</t>
  </si>
  <si>
    <t>ES_1128884_IWA15-KS30_03292017070617_1177832</t>
  </si>
  <si>
    <t>IWA18-KS30</t>
  </si>
  <si>
    <t>05/31/2019</t>
  </si>
  <si>
    <t>ES_1128884_IWA18-KS30_03292017070633_1193904</t>
  </si>
  <si>
    <t>AKW25CR72E</t>
  </si>
  <si>
    <t>03/31/2017</t>
  </si>
  <si>
    <t>ES_1030337_AKW25CR72E_03312017073152_5512898</t>
  </si>
  <si>
    <t>Brothers Air conditioning</t>
  </si>
  <si>
    <t>08/23/2017</t>
  </si>
  <si>
    <t>ES_1139959_102087_08242017064325_7005535</t>
  </si>
  <si>
    <t>MWEUT15AR</t>
  </si>
  <si>
    <t>08/28/2017</t>
  </si>
  <si>
    <t>08/31/2017</t>
  </si>
  <si>
    <t>ES_1127196_MWEUT15AR_08312017103845_5925431</t>
  </si>
  <si>
    <t>MWEUT18BR</t>
  </si>
  <si>
    <t>ES_1127196_MWEUT18BR_08312017103904_5944544</t>
  </si>
  <si>
    <t>MWEUT24BR</t>
  </si>
  <si>
    <t>ES_1127196_MWEUT24BR_08312017103922_5962605</t>
  </si>
  <si>
    <t>MWA10CR71</t>
  </si>
  <si>
    <t>09/28/2017</t>
  </si>
  <si>
    <t>ES_1138537_MWA10CR71_09292017033548_6148261</t>
  </si>
  <si>
    <t>MWA12CR71</t>
  </si>
  <si>
    <t>ES_1138537_MWA12CR71_09292017033600_6160859</t>
  </si>
  <si>
    <t>MWB08CW71</t>
  </si>
  <si>
    <t>ES_1138537_MWB08CW71_09292017033612_6172434</t>
  </si>
  <si>
    <t>MWB10CW71</t>
  </si>
  <si>
    <t>ES_1138537_MWB10CW71_09292017033624_6184471</t>
  </si>
  <si>
    <t>MWB12CW71</t>
  </si>
  <si>
    <t>ES_1138537_MWB12CW71_09292017033635_6195673</t>
  </si>
  <si>
    <t>FGRC0644U1</t>
  </si>
  <si>
    <t>,FGRC0644U1E,</t>
  </si>
  <si>
    <t>10/15/2017</t>
  </si>
  <si>
    <t>10/23/2017</t>
  </si>
  <si>
    <t>ES_1021080_FGRC0644U1_10242017064851_7731731</t>
  </si>
  <si>
    <t>FGRC0844U1</t>
  </si>
  <si>
    <t>ES_1021080_FGRC0844U1_10242017065019_7819995</t>
  </si>
  <si>
    <t>FFRE0533U1E</t>
  </si>
  <si>
    <t>,FFRE0533U1,</t>
  </si>
  <si>
    <t>11/15/2017</t>
  </si>
  <si>
    <t>11/24/2017</t>
  </si>
  <si>
    <t>ES_1021080_FFRE0533U1E_11242017102401_9041261</t>
  </si>
  <si>
    <t>FFRE0633U1E</t>
  </si>
  <si>
    <t>,FFRE0633U1,</t>
  </si>
  <si>
    <t>ES_1021080_FFRE0633U1E_11242017102428_9068895</t>
  </si>
  <si>
    <t>FFRE0833U1E</t>
  </si>
  <si>
    <t>,FFRE0833U1,</t>
  </si>
  <si>
    <t>ES_1021080_FFRE0833U1E_11242017102448_9088551</t>
  </si>
  <si>
    <t>FFRE1033U1E</t>
  </si>
  <si>
    <t>,FFRE1033U1,</t>
  </si>
  <si>
    <t>ES_1021080_FFRE1033U1E_11242017102502_9102509</t>
  </si>
  <si>
    <t>FFRE1533U1E</t>
  </si>
  <si>
    <t>,FFRE1533U1,</t>
  </si>
  <si>
    <t>ES_1021080_FFRE1533U1E_11242017102534_9134567</t>
  </si>
  <si>
    <t>FFRE1833U2E</t>
  </si>
  <si>
    <t>,FFRE1833U2,</t>
  </si>
  <si>
    <t>ES_1021080_FFRE1833U2E_11242017102547_9147622</t>
  </si>
  <si>
    <t>FFRE2233U2E</t>
  </si>
  <si>
    <t>,FFRE2233U2,</t>
  </si>
  <si>
    <t>ES_1021080_FFRE2233U2E_11242017102602_9162738</t>
  </si>
  <si>
    <t>FFRE2533U2E</t>
  </si>
  <si>
    <t>,FFRE2533U2,</t>
  </si>
  <si>
    <t>ES_1021080_FFRE2533U2E_11242017102616_9176181</t>
  </si>
  <si>
    <t>Cool-living</t>
  </si>
  <si>
    <t>CL-RAC06EWES</t>
  </si>
  <si>
    <t>11/27/2017</t>
  </si>
  <si>
    <t>ES_1131297_CL-RAC06EWES_11292017060454_5494970</t>
  </si>
  <si>
    <t>CL-RAC08EWES</t>
  </si>
  <si>
    <t>ES_1131297_CL-RAC08EWES_11292017061419_6059317</t>
  </si>
  <si>
    <t>CL-RAC10EWES</t>
  </si>
  <si>
    <t>ES_1131297_CL-RAC10EWES_11292017061549_6149105</t>
  </si>
  <si>
    <t>CL-RAC12EWES</t>
  </si>
  <si>
    <t>ES_1131297_CL-RAC12EWES_11292017062106_6466301</t>
  </si>
  <si>
    <t>CL-RAC15EWES</t>
  </si>
  <si>
    <t>ES_1131297_CL-RAC15EWES_11292017062226_6546333</t>
  </si>
  <si>
    <t>CL-RAC18EWES</t>
  </si>
  <si>
    <t>ES_1131297_CL-RAC18EWES_11292017062307_6587387</t>
  </si>
  <si>
    <t>CL-RAC24EWES</t>
  </si>
  <si>
    <t>ES_1131297_CL-RAC24EWES_11292017062408_6648574</t>
  </si>
  <si>
    <t>Mastercraft</t>
  </si>
  <si>
    <t>MCRAC10KEWM</t>
  </si>
  <si>
    <t>12/25/2017</t>
  </si>
  <si>
    <t>ES_1139258_MCRAC10KEWM_12262017071456_2496550</t>
  </si>
  <si>
    <t>MCRAC12KEWM</t>
  </si>
  <si>
    <t>ES_1139258_MCRAC12KEWM_12262017071513_2513892</t>
  </si>
  <si>
    <t>MCRAC15KEWM</t>
  </si>
  <si>
    <t>ES_1139258_MCRAC15KEWM_12262017071528_2528308</t>
  </si>
  <si>
    <t>MCRAC6KEWM</t>
  </si>
  <si>
    <t>ES_1139258_MCRAC6KEWM_12262017071543_2543323</t>
  </si>
  <si>
    <t>MCRAC8KEWM</t>
  </si>
  <si>
    <t>ES_1139258_MCRAC8KEWM_12262017071557_2557618</t>
  </si>
  <si>
    <t>Norpole</t>
  </si>
  <si>
    <t>NPRAC10KEWMZ</t>
  </si>
  <si>
    <t>ES_1107227_NPRAC10KEWMZ_12262017071613_2573153</t>
  </si>
  <si>
    <t>NPRAC12KEWMZ</t>
  </si>
  <si>
    <t>ES_1107227_NPRAC12KEWMZ_12262017071627_2587284</t>
  </si>
  <si>
    <t>NPRAC15KEWMZ</t>
  </si>
  <si>
    <t>ES_1107227_NPRAC15KEWMZ_12262017071648_2608304</t>
  </si>
  <si>
    <t>NPRAC6KEWMZ</t>
  </si>
  <si>
    <t>ES_1107227_NPRAC6KEWMZ_12262017071707_2627201</t>
  </si>
  <si>
    <t>NPRAC8KEWMZ</t>
  </si>
  <si>
    <t>ES_1107227_NPRAC8KEWMZ_12262017071722_2642745</t>
  </si>
  <si>
    <t>DAC060BHU*</t>
  </si>
  <si>
    <t>12/18/2017</t>
  </si>
  <si>
    <t>ES_31682_DAC060BHU*_12192017125407_8047116</t>
  </si>
  <si>
    <t>DAC080BHU*</t>
  </si>
  <si>
    <t>ES_31682_DAC080BHU*_12192017125509_8109851</t>
  </si>
  <si>
    <t>DTAC080BAU*</t>
  </si>
  <si>
    <t>ES_31682_DTAC080BAU*_12192017130713_8833557</t>
  </si>
  <si>
    <t>DTAC120BAU*</t>
  </si>
  <si>
    <t>ES_31682_DTAC120BAU*_12192017130313_8593346</t>
  </si>
  <si>
    <t>MWFUQ-06CRN1-BCL1</t>
  </si>
  <si>
    <t>ES_1138537_MWFUQ-06CRN1-BCL1_12192017125159_7919861</t>
  </si>
  <si>
    <t>MWFUQ-08CRN1-BCL0</t>
  </si>
  <si>
    <t>ES_1138537_MWFUQ-08CRN1-BCL0_12192017125307_7987394</t>
  </si>
  <si>
    <t>AHD06LX*#</t>
  </si>
  <si>
    <t>ES_1123206_AHD06LX*#_12182017140642_4086267</t>
  </si>
  <si>
    <t>AHP08LXW1</t>
  </si>
  <si>
    <t>ES_1123206_AHP08LXW1_12182017141047_4159051</t>
  </si>
  <si>
    <t>AHP10AXQ1</t>
  </si>
  <si>
    <t>,QHM10AX-W*#,</t>
  </si>
  <si>
    <t>ES_1123206_AHP10AXQ1_12182017141324_4524194</t>
  </si>
  <si>
    <t>QHC08LX*#</t>
  </si>
  <si>
    <t>,QHM08LX*#,</t>
  </si>
  <si>
    <t>ES_1123206_QHC08LX*#_12182017141049_4062464</t>
  </si>
  <si>
    <t>QHC10AX*#</t>
  </si>
  <si>
    <t>,QHM10AX*#,</t>
  </si>
  <si>
    <t>12/27/2017</t>
  </si>
  <si>
    <t>ES_1123206_QHC10AX*#_12182017141324_489008</t>
  </si>
  <si>
    <t>QHC12AX*#</t>
  </si>
  <si>
    <t>,QHM12AX*#,; ,QHM12AX-W*#,</t>
  </si>
  <si>
    <t>ES_1123206_QHC12AX*#_12182017141931_405847</t>
  </si>
  <si>
    <t>QHC15AX*#</t>
  </si>
  <si>
    <t>,QHM15AX*#,</t>
  </si>
  <si>
    <t>ES_1123206_QHC15AX*#_12182017142735_5113946</t>
  </si>
  <si>
    <t>QHC18DX*#</t>
  </si>
  <si>
    <t>,QHM18DX*#,</t>
  </si>
  <si>
    <t>ES_1123206_QHC18DX*#_12182017142248_2996942</t>
  </si>
  <si>
    <t>QHC24DX*#</t>
  </si>
  <si>
    <t>,QHM24DX*#,</t>
  </si>
  <si>
    <t>ES_1123206_QHC24DX*#_12182017142511_6292535</t>
  </si>
  <si>
    <t>WTC8002WCO</t>
  </si>
  <si>
    <t>ES_1074063_WTC8002WCO_11052018063554_9754819</t>
  </si>
  <si>
    <t>MWHUK-06CRN8-BCL1</t>
  </si>
  <si>
    <t>09/30/2018</t>
  </si>
  <si>
    <t>ES_1138537_MWHUK-06CRN8-BCL1_10072018120603_70200496</t>
  </si>
  <si>
    <t>MWHUK-08CRN8-BCL0</t>
  </si>
  <si>
    <t>ES_1138537_MWHUK-08CRN8-BCL0_10072018120602_70200496</t>
  </si>
  <si>
    <t>MWHUK-10CRN8-BCL0</t>
  </si>
  <si>
    <t>ES_1138537_MWHUK-10CRN8-BCL0_10072018120601_70200496</t>
  </si>
  <si>
    <t>MWHUK-12CRN8-BCL0</t>
  </si>
  <si>
    <t>ES_1138537_MWHUK-12CRN8-BCL0_10072018120609_70200496</t>
  </si>
  <si>
    <t>MWHUK-15CRN8-BCK8</t>
  </si>
  <si>
    <t>ES_1138537_MWHUK-15CRN8-BCK8_10072018120622_70200496</t>
  </si>
  <si>
    <t>WWK08CW91E-B</t>
  </si>
  <si>
    <t>ES_1138537_WWK08CW91E-B_10072018120608_70200496</t>
  </si>
  <si>
    <t>WWK15CR91N</t>
  </si>
  <si>
    <t>ES_1138537_WWK15CR91N_10072018120608_70200496</t>
  </si>
  <si>
    <t>ES_1138537_MWHUK-06CRN8-BCL1_10072018120608_70200496</t>
  </si>
  <si>
    <t>ES_1138537_MWHUK-08CRN8-BCL0_10072018120607_70200496</t>
  </si>
  <si>
    <t>ES_1138537_MWHUK-10CRN8-BCL0_10072018120606_70200496</t>
  </si>
  <si>
    <t>ES_1138537_MWHUK-12CRN8-BCL0_10072018120605_70200496</t>
  </si>
  <si>
    <t>ES_1138537_MWHUK-15CRN8-BCK8_10072018120604_70200496</t>
  </si>
  <si>
    <t>Comfort Aire</t>
  </si>
  <si>
    <t>RADS-101Q</t>
  </si>
  <si>
    <t>ES_17771_RADS-101Q_11072018110307_70204436</t>
  </si>
  <si>
    <t>RADS-121Q</t>
  </si>
  <si>
    <t>ES_17771_RADS-121Q_11072018110307_70204436</t>
  </si>
  <si>
    <t>RADS-151Q</t>
  </si>
  <si>
    <t>ES_17771_RADS-151Q_11072018110307_70204436</t>
  </si>
  <si>
    <t>RADS-51Q</t>
  </si>
  <si>
    <t>ES_17771_RADS-51Q_11072018110307_70204436</t>
  </si>
  <si>
    <t>RADS-61Q</t>
  </si>
  <si>
    <t>ES_17771_RADS-61Q_11072018110307_70204436</t>
  </si>
  <si>
    <t>RADS-81Q</t>
  </si>
  <si>
    <t>ES_17771_RADS-81Q_11072018110307_70204436</t>
  </si>
  <si>
    <t>GJC05BK-A6NRNH2A</t>
  </si>
  <si>
    <t>10/17/2018</t>
  </si>
  <si>
    <t>ES_1105164_GJC05BK-A6NRNH2A _10232018124440_70199136</t>
  </si>
  <si>
    <t>GJC06BK-A6NRNH2A</t>
  </si>
  <si>
    <t>ES_1105164_GJC06BK-A6NRNH2A_10232018124440_70199136</t>
  </si>
  <si>
    <t>GJC08BK-A6NRNH2B</t>
  </si>
  <si>
    <t>ES_1105164_GJC08BK-A6NRNH2B _10232018124440_70199136</t>
  </si>
  <si>
    <t>GJC10BL-A6NRNH2B</t>
  </si>
  <si>
    <t>ES_1105164_GJC10BL-A6NRNH2B_10232018124440_70199136</t>
  </si>
  <si>
    <t>GJC12BR-A6NRNH2A</t>
  </si>
  <si>
    <t>ES_1105164_GJC12BR-A6NRNH2A_10232018124440_70199136</t>
  </si>
  <si>
    <t>GJC15BY-A6NRNH2A</t>
  </si>
  <si>
    <t>ES_1105164_GJC15BY-A6NRNH2A_10232018124440_70199136</t>
  </si>
  <si>
    <t>WAC10003WCO</t>
  </si>
  <si>
    <t>ES_1074063_WAC10003WCO_11072018110307_70204436</t>
  </si>
  <si>
    <t>WAC12003WCO</t>
  </si>
  <si>
    <t>ES_1074063_WAC12003WCO_11072018110307_70204436</t>
  </si>
  <si>
    <t>WAC8003WCO</t>
  </si>
  <si>
    <t>ES_1074063_WAC8003WCO_11072018110307_70204436</t>
  </si>
  <si>
    <t>ES_1129433_043-5232-6_11072018110307_70204436</t>
  </si>
  <si>
    <t>ES_1129433_043-5238-4_11072018110307_70204436</t>
  </si>
  <si>
    <t>ES_1129433_043-5240-6_11072018110307_70204436</t>
  </si>
  <si>
    <t>ES_1129433_043-5243-0_11072018110307_70204436</t>
  </si>
  <si>
    <t>ES_1129433_043-5244-8_11072018110307_70204436</t>
  </si>
  <si>
    <t>5PAC15000</t>
  </si>
  <si>
    <t>ES_1121980_5PAC15000_11072018110307_70204436</t>
  </si>
  <si>
    <t>5PAC5000</t>
  </si>
  <si>
    <t>ES_1121980_5PAC5000_11072018110307_70204436</t>
  </si>
  <si>
    <t>5PAC6000</t>
  </si>
  <si>
    <t>ES_1121980_5PAC6000_11072018110307_70204436</t>
  </si>
  <si>
    <t>5PAC8000</t>
  </si>
  <si>
    <t>ES_1121980_5PAC8000_11072018110307_70204436</t>
  </si>
  <si>
    <t>6PAC10000</t>
  </si>
  <si>
    <t>ES_1121980_6PAC10000_11072018110307_70204436</t>
  </si>
  <si>
    <t>6PAC12000</t>
  </si>
  <si>
    <t>ES_1121980_6PAC12000_11072018110307_70204436</t>
  </si>
  <si>
    <t>E*TC08RE1T</t>
  </si>
  <si>
    <t>ES_1132648_E*TC08RE1T_07032018074455_3895493</t>
  </si>
  <si>
    <t>E*TC10RE1T</t>
  </si>
  <si>
    <t>ES_1132648_E*TC10RE1T_07032018075054_4254452</t>
  </si>
  <si>
    <t>E*TC12RE1T</t>
  </si>
  <si>
    <t>ES_1132648_E*TC12RE1T_07032018075827_4707367</t>
  </si>
  <si>
    <t>E*TC12RE2T</t>
  </si>
  <si>
    <t>ES_1132648_E*TC12RE2T_07032018080216_4936465</t>
  </si>
  <si>
    <t>Magnavox</t>
  </si>
  <si>
    <t>MG-15ESN</t>
  </si>
  <si>
    <t>11/29/2018</t>
  </si>
  <si>
    <t>ES_1125950_MG-15ESN_11292018075333_8013031</t>
  </si>
  <si>
    <t>OBZ-08ESN</t>
  </si>
  <si>
    <t>ES_1125950_OBZ-08ESN_11292018073808_7088633</t>
  </si>
  <si>
    <t>QHM05LX*#</t>
  </si>
  <si>
    <t>ES_1123206_QHM05LX*#_01112018162733_3103601</t>
  </si>
  <si>
    <t>QHM06LX*#</t>
  </si>
  <si>
    <t>ES_1123206_QHM06LX*#_01112018162119_1628839</t>
  </si>
  <si>
    <t>MCRAC6KEWM1</t>
  </si>
  <si>
    <t>ES_1139258_MCRAC6KEWM1_11212018051020_70206237</t>
  </si>
  <si>
    <t>MCRAC8KEWM1</t>
  </si>
  <si>
    <t>ES_1139258_MCRAC8KEWM1_11212018051020_70206237</t>
  </si>
  <si>
    <t>RAC-WK0811ESCWC</t>
  </si>
  <si>
    <t>12/13/2018</t>
  </si>
  <si>
    <t>ES_1138537_RAC-WK0811ESCWC_12142018083456_6496182</t>
  </si>
  <si>
    <t>CATS06A1</t>
  </si>
  <si>
    <t>01/15/2018</t>
  </si>
  <si>
    <t>ES_92264_CATS06A1_01162018115315_3595951</t>
  </si>
  <si>
    <t>CATS08A1</t>
  </si>
  <si>
    <t>ES_92264_CATS08A1_01162018120129_4089711</t>
  </si>
  <si>
    <t>CATS10A1</t>
  </si>
  <si>
    <t>ES_92264_CATS10A1_01162018120143_4103542</t>
  </si>
  <si>
    <t>CATS12A1</t>
  </si>
  <si>
    <t>ES_92264_CATS12A1_01162018120155_4115302</t>
  </si>
  <si>
    <t>CATS15A1</t>
  </si>
  <si>
    <t>ES_92264_CATS15A1_01162018120207_4127486</t>
  </si>
  <si>
    <t>CATS18A2</t>
  </si>
  <si>
    <t>ES_92264_CATS18A2_01162018120222_4142035</t>
  </si>
  <si>
    <t>CATS24A2</t>
  </si>
  <si>
    <t>ES_92264_CATS24A2_01162018120234_4154474</t>
  </si>
  <si>
    <t>MWA06CR71</t>
  </si>
  <si>
    <t>01/30/2018</t>
  </si>
  <si>
    <t>ES_1138537_MWA06CR71_01302018071352_6432790</t>
  </si>
  <si>
    <t>MWA08CR71</t>
  </si>
  <si>
    <t>ES_1138537_MWA08CR71_01302018071423_6463254</t>
  </si>
  <si>
    <t>MWA18CR72</t>
  </si>
  <si>
    <t>ES_1138537_MWA18CR72_01302018071458_6498338</t>
  </si>
  <si>
    <t>MWA25CR72</t>
  </si>
  <si>
    <t>ES_1138537_MWA25CR72_01302018071526_6526215</t>
  </si>
  <si>
    <t>57H-ID0-MWEUK10CRN1</t>
  </si>
  <si>
    <t>01/23/2018</t>
  </si>
  <si>
    <t>ES_1127347_57H-ID0-MWEUK10CRN1_01242018142229_3749657</t>
  </si>
  <si>
    <t>57H-ID0-MWEUK12CRN1</t>
  </si>
  <si>
    <t>ES_1127347_57H-ID0-MWEUK12CRN1_01242018142305_3785583</t>
  </si>
  <si>
    <t>LW1517IVSM</t>
  </si>
  <si>
    <t>02/20/2018</t>
  </si>
  <si>
    <t>05/16/2018</t>
  </si>
  <si>
    <t>ES_1118034_LW1517IVSM_05162018065353_3633529</t>
  </si>
  <si>
    <t>Yes</t>
  </si>
  <si>
    <t>11/13/2018</t>
  </si>
  <si>
    <t>ES_1118034_LW1517IVSM_11132018073233_4353228</t>
  </si>
  <si>
    <t>LW1817IVSM</t>
  </si>
  <si>
    <t>ES_1118034_LW1817IVSM_05162018065509_3709599</t>
  </si>
  <si>
    <t>ES_1118034_LW1817IVSM_11132018074417_5057097</t>
  </si>
  <si>
    <t>LW2217IVSM</t>
  </si>
  <si>
    <t>ES_1118034_LW2217IVSM_11132018075109_5469875</t>
  </si>
  <si>
    <t>Soleusair</t>
  </si>
  <si>
    <t>WM1-06E-02</t>
  </si>
  <si>
    <t>03/28/2018</t>
  </si>
  <si>
    <t>03/29/2018</t>
  </si>
  <si>
    <t>ES_1135749_WM1-06E-02_04032018065429_8469985</t>
  </si>
  <si>
    <t>WM1-08E-02</t>
  </si>
  <si>
    <t>ES_1135749_WM1-08E-02_04032018065540_8540462</t>
  </si>
  <si>
    <t>WM1-10E-02</t>
  </si>
  <si>
    <t>ES_1135749_WM1-10E-02_04032018065019_8219539</t>
  </si>
  <si>
    <t>WM1-12E2-02</t>
  </si>
  <si>
    <t>ES_1135749_WM1-12E2-02_04032018065634_8594523</t>
  </si>
  <si>
    <t>WM1-15E-02</t>
  </si>
  <si>
    <t>ES_1135749_WM1-15E-02_04032018065739_8659847</t>
  </si>
  <si>
    <t>WM1-18E-02</t>
  </si>
  <si>
    <t>ES_1135749_WM1-18E-02_04032018065830_8710681</t>
  </si>
  <si>
    <t>WM1-24E-02</t>
  </si>
  <si>
    <t>ES_1135749_WM1-24E-02_04032018065947_8787530</t>
  </si>
  <si>
    <t>E*RC8RSE1</t>
  </si>
  <si>
    <t>04/25/2018</t>
  </si>
  <si>
    <t>04/28/2018</t>
  </si>
  <si>
    <t>ES_1132648_E*RC8RSE1_04282018075740_2260853</t>
  </si>
  <si>
    <t>WHAT081-1AW</t>
  </si>
  <si>
    <t>06/22/2018</t>
  </si>
  <si>
    <t>ES_1055302_WHAT081-1AW_06222018054403_6243217</t>
  </si>
  <si>
    <t>WHAT101-1AW</t>
  </si>
  <si>
    <t>ES_1055302_WHAT101-1AW_06222018054421_6261334</t>
  </si>
  <si>
    <t>WHAT121-1AW</t>
  </si>
  <si>
    <t>ES_1055302_WHAT121-1AW_06222018054438_6278236</t>
  </si>
  <si>
    <t>WHAT122-2AW</t>
  </si>
  <si>
    <t>ES_1055302_WHAT122-2AW_06222018054454_6294924</t>
  </si>
  <si>
    <t>AKW06CR71</t>
  </si>
  <si>
    <t>07/15/2018</t>
  </si>
  <si>
    <t>07/31/2018</t>
  </si>
  <si>
    <t>ES_1030337_AKW06CR71_07312018065434_0075003</t>
  </si>
  <si>
    <t>AKW10CR71E</t>
  </si>
  <si>
    <t>ES_1030337_AKW10CR71E_07312018032145_7305192</t>
  </si>
  <si>
    <t>AKW12CR71E</t>
  </si>
  <si>
    <t>ES_1030337_AKW12CR71E_07312018032537_7537847</t>
  </si>
  <si>
    <t>KWFUK-06CWN1-BCL1</t>
  </si>
  <si>
    <t>ES_1030337_KWFUK-06CWN1-BCL1_07312018031343_6823345</t>
  </si>
  <si>
    <t>MTA08CR81</t>
  </si>
  <si>
    <t>07/27/2018</t>
  </si>
  <si>
    <t>ES_1030337_MTA08CR81_08232018093239_6759665</t>
  </si>
  <si>
    <t>MTA10CR81</t>
  </si>
  <si>
    <t>ES_1030337_MTA10CR81_09212018073259_5179996</t>
  </si>
  <si>
    <t>MTA10CR82</t>
  </si>
  <si>
    <t>ES_1030337_MTA10CR82_09212018073428_5268072</t>
  </si>
  <si>
    <t>MTA12CR81</t>
  </si>
  <si>
    <t>ES_1030337_MTA12CR81_08242018014638_5198802</t>
  </si>
  <si>
    <t>MTA12CR82</t>
  </si>
  <si>
    <t>ES_1030337_MTA12CR82_09212018073747_5467570</t>
  </si>
  <si>
    <t>MWA15CR71</t>
  </si>
  <si>
    <t>ES_1030337_MWA15CR71_08232018092432_6272725</t>
  </si>
  <si>
    <t>WS1-06E-02</t>
  </si>
  <si>
    <t>07/28/2018</t>
  </si>
  <si>
    <t>07/30/2018</t>
  </si>
  <si>
    <t>ES_1139361_WS1-06E-02_07302018091226_1946775</t>
  </si>
  <si>
    <t>WS1-08E-02</t>
  </si>
  <si>
    <t>ES_1139361_WS1-08E-02_07302018092156_2516621</t>
  </si>
  <si>
    <t>WS1-10E-02</t>
  </si>
  <si>
    <t>ES_1139361_WS1-10E-02_07302018092351_2631917</t>
  </si>
  <si>
    <t>WS1-12E2-02</t>
  </si>
  <si>
    <t>ES_1139361_WS1-12E2-02_07302018092519_2719603</t>
  </si>
  <si>
    <t>AEC08LY*#</t>
  </si>
  <si>
    <t>,AEF08LY*#,; ,AEK08LY*#,</t>
  </si>
  <si>
    <t>10/15/2018</t>
  </si>
  <si>
    <t>10/30/2018</t>
  </si>
  <si>
    <t>ES_1123206_AEC08LY*#_10162018164159_9595300</t>
  </si>
  <si>
    <t>AEC10AY*#</t>
  </si>
  <si>
    <t>,AEK10AY*#,</t>
  </si>
  <si>
    <t>10/29/2018</t>
  </si>
  <si>
    <t>ES_1123206_AEC10AY*#_10162018165627_6686059</t>
  </si>
  <si>
    <t>AEC12AY*#</t>
  </si>
  <si>
    <t>,AEK12AY*#,</t>
  </si>
  <si>
    <t>ES_1123206_AEC12AY*#_10162018155007_7308771</t>
  </si>
  <si>
    <t>AEC14AY*#</t>
  </si>
  <si>
    <t>,AHC14AY*#,</t>
  </si>
  <si>
    <t>ES_1123206_AEC14AY*#_10162018160709_219537</t>
  </si>
  <si>
    <t>AEC18DY*#</t>
  </si>
  <si>
    <t>,AHC18DY*#,</t>
  </si>
  <si>
    <t>ES_1123206_AEC18DY*#_10162018165350_9764978</t>
  </si>
  <si>
    <t>AHC24DY*#</t>
  </si>
  <si>
    <t>Wi-Fi</t>
  </si>
  <si>
    <t>Smart Energy Profile (SEP) 2.x</t>
  </si>
  <si>
    <t>ES_1123206_AHC24DY*#_10162018162646_9929010</t>
  </si>
  <si>
    <t>TAW15CRE19</t>
  </si>
  <si>
    <t>10/23/2018</t>
  </si>
  <si>
    <t>ES_1126578_TAW15CRE19_10252018074539_3539986</t>
  </si>
  <si>
    <t>FFRE053WA1</t>
  </si>
  <si>
    <t>10/25/2018</t>
  </si>
  <si>
    <t>10/18/2018</t>
  </si>
  <si>
    <t>ES_1021080_FFRE053WA1_10232018042456_70202380</t>
  </si>
  <si>
    <t>FFRE053WAE</t>
  </si>
  <si>
    <t>ES_1021080_FFRE053WAE_10232018042456_70202380</t>
  </si>
  <si>
    <t>FFRE063WA1</t>
  </si>
  <si>
    <t>ES_1021080_FFRE063WA1_10232018042456_70202380</t>
  </si>
  <si>
    <t>FFRE063WAE</t>
  </si>
  <si>
    <t>ES_1021080_FFRE063WAE_10232018042456_70202380</t>
  </si>
  <si>
    <t>FFRE083WA1</t>
  </si>
  <si>
    <t>ES_1021080_FFRE083WA1_10232018042456_70202380</t>
  </si>
  <si>
    <t>FFRE083WAE</t>
  </si>
  <si>
    <t>ES_1021080_FFRE083WAE_10232018042456_70202380</t>
  </si>
  <si>
    <t>FFRE103WA1</t>
  </si>
  <si>
    <t>ES_1021080_FFRE103WA1_10232018042456_70202380</t>
  </si>
  <si>
    <t>FFRE103WAE</t>
  </si>
  <si>
    <t>ES_1021080_FFRE103WAE_10232018042456_70202380</t>
  </si>
  <si>
    <t>FFRE123WA1</t>
  </si>
  <si>
    <t>ES_1021080_FFRE123WA1_10232018042456_70202380</t>
  </si>
  <si>
    <t>FFRE123WAE</t>
  </si>
  <si>
    <t>ES_1021080_FFRE123WAE_10232018042456_70202380</t>
  </si>
  <si>
    <t>MWHUK-05CRN8-BCL1</t>
  </si>
  <si>
    <t>ES_1138537_MWHUK-05CRN8-BCL1_10232018042456_70202380</t>
  </si>
  <si>
    <t>KWH051CE1A</t>
  </si>
  <si>
    <t>ES_1138537_KWH051CE1A_10232018042456_70202380</t>
  </si>
  <si>
    <t>KWH061CE1A</t>
  </si>
  <si>
    <t>ES_1138537_KWH061CE1A_10232018042456_70202380</t>
  </si>
  <si>
    <t>KWH081CE1A</t>
  </si>
  <si>
    <t>ES_1138537_KWH081CE1A_10232018042456_70202380</t>
  </si>
  <si>
    <t>KWH101CE1A</t>
  </si>
  <si>
    <t>ES_1138537_KWH101CE1A_10232018042456_70202380</t>
  </si>
  <si>
    <t>KWH121CE1A</t>
  </si>
  <si>
    <t>ES_1138537_KWH121CE1A_10232018042456_70202380</t>
  </si>
  <si>
    <t>KWH151CE1A</t>
  </si>
  <si>
    <t>ES_1138537_KWH151CE1A_10232018042456_70202380</t>
  </si>
  <si>
    <t>QHJ10LY*#</t>
  </si>
  <si>
    <t>,ESA510S,</t>
  </si>
  <si>
    <t>10/26/2018</t>
  </si>
  <si>
    <t>ES_1123206_QHJ10LY*#_10292018151324_3657953</t>
  </si>
  <si>
    <t>QHJ12AY*#</t>
  </si>
  <si>
    <t>,ESA512S,</t>
  </si>
  <si>
    <t>ES_1123206_QHJ12AY*#_10292018153122_3596765</t>
  </si>
  <si>
    <t>AHC08LY*#</t>
  </si>
  <si>
    <t>,AHC08LYW2,; ,AHEK08AC*#,; ,AHK08LZ*#,; ,AHP08LZ*#,; ,AHTK08AA*#,; ,AHY08LZ*#,</t>
  </si>
  <si>
    <t>ES_1123206_AHC08LY*#_10292018145819_7415582</t>
  </si>
  <si>
    <t>AHC10LY*#</t>
  </si>
  <si>
    <t>,AHC10LYQ2,; ,AHP10LZ*#,; ,AHY10LZ*#,</t>
  </si>
  <si>
    <t>ES_1123206_AHC10LY*#_10292018151322_85260</t>
  </si>
  <si>
    <t>AHC12LY*#</t>
  </si>
  <si>
    <t>ES_1123206_AHC12LY*#_10292018153122_8255121</t>
  </si>
  <si>
    <t>LW6019ER</t>
  </si>
  <si>
    <t>11/16/2018</t>
  </si>
  <si>
    <t>ES_1118034_LW6019ER_11162018062815_9695802</t>
  </si>
  <si>
    <t>LW8019ER</t>
  </si>
  <si>
    <t>ES_1118034_LW8019ER_11162018062824_9704787</t>
  </si>
  <si>
    <t>MCRAC10KEWM1</t>
  </si>
  <si>
    <t>11/21/2018</t>
  </si>
  <si>
    <t>ES_1139258_MCRAC10KEWM1_11212018051020_70206237</t>
  </si>
  <si>
    <t>MCRAC12KEWM1</t>
  </si>
  <si>
    <t>ES_1139258_MCRAC12KEWM1_11212018051020_70206237</t>
  </si>
  <si>
    <t>MCRAC15KEWM1</t>
  </si>
  <si>
    <t>ES_1139258_MCRAC15KEWM1_11212018051020_70206237</t>
  </si>
  <si>
    <t>NPRAC10KEWMZ1</t>
  </si>
  <si>
    <t>ES_1139258_NPRAC10KEWMZ1_11212018051020_70206237</t>
  </si>
  <si>
    <t>NPRAC12KEWMZ1</t>
  </si>
  <si>
    <t>ES_1139258_NPRAC12KEWMZ1_11212018051020_70206237</t>
  </si>
  <si>
    <t>NPRAC15KEWMZ1</t>
  </si>
  <si>
    <t>ES_1139258_NPRAC15KEWMZ1_11212018051020_70206237</t>
  </si>
  <si>
    <t>NPRAC6KEWMZ1</t>
  </si>
  <si>
    <t>ES_1139258_NPRAC6KEWMZ1_11212018051020_70206237</t>
  </si>
  <si>
    <t>NPRAC8KEWMZ1</t>
  </si>
  <si>
    <t>ES_1139258_NPRAC8KEWMZ1_11212018051020_70206237</t>
  </si>
  <si>
    <t>FGRQ063WAE</t>
  </si>
  <si>
    <t>12/15/2018</t>
  </si>
  <si>
    <t>12/24/2018</t>
  </si>
  <si>
    <t>ES_1021080_FGRQ063WAE_01072019010705_70211114</t>
  </si>
  <si>
    <t>FGRQ083WAE</t>
  </si>
  <si>
    <t>ES_1021080_FGRQ083WAE_01072019010705_70211114</t>
  </si>
  <si>
    <t>MWHUQ-06CRN8-BCL1</t>
  </si>
  <si>
    <t>ES_1138537_MWHUQ-06CRN8-BCL1_01072019010705_70211114</t>
  </si>
  <si>
    <t>MWHUQ-08CRN8-BCL0</t>
  </si>
  <si>
    <t>ES_1138537_MWHUQ-08CRN8-BCL0_01072019010705_70211114</t>
  </si>
  <si>
    <t>MAW06R1YWT</t>
  </si>
  <si>
    <t>ES_1138537_MAW06R1YWT_02122019125600_70211114</t>
  </si>
  <si>
    <t>MAW06R1YWT-E</t>
  </si>
  <si>
    <t>ES_1138537_MAW06R1YWT-E_02122019125600_70211114</t>
  </si>
  <si>
    <t>MAW08S1YWT</t>
  </si>
  <si>
    <t>ES_1138537_MAW08S1YWT_02122019125600_70211114</t>
  </si>
  <si>
    <t>MAW08S1YWT-E</t>
  </si>
  <si>
    <t>ES_1138537_MAW08S1YWT-E_02122019125600_70211114</t>
  </si>
  <si>
    <t>MAW10S1YWT</t>
  </si>
  <si>
    <t>ES_1138537_MAW10S1YWT_02122019125600_70211114</t>
  </si>
  <si>
    <t>MAW10S1YWT-E</t>
  </si>
  <si>
    <t>ES_1138537_MAW10S1YWT-E_02122019125600_70211114</t>
  </si>
  <si>
    <t>MAW12S1YWT</t>
  </si>
  <si>
    <t>ES_1138537_MAW12S1YWT_02122019125600_70211114</t>
  </si>
  <si>
    <t>MAW12S1YWT-E</t>
  </si>
  <si>
    <t>ES_1138537_MAW12S1YWT-E_02122019125600_70211114</t>
  </si>
  <si>
    <t>FFRE183WAE</t>
  </si>
  <si>
    <t>12/27/2018</t>
  </si>
  <si>
    <t>12/28/2018</t>
  </si>
  <si>
    <t>ES_1021080_FFRE183WAE_12282018034642_8802730</t>
  </si>
  <si>
    <t>FFRE223WAE</t>
  </si>
  <si>
    <t>ES_1021080_FFRE223WAE_12282018034659_8819685</t>
  </si>
  <si>
    <t>FFRE253WAE</t>
  </si>
  <si>
    <t>ES_1021080_FFRE253WAE_12282018034716_8836892</t>
  </si>
  <si>
    <t>KSTAW15C</t>
  </si>
  <si>
    <t>ES_1055302_KSTAW15C_12282018025746_5866727</t>
  </si>
  <si>
    <t>KSTAW18C</t>
  </si>
  <si>
    <t>ES_1055302_KSTAW18C_12282018025811_5891283</t>
  </si>
  <si>
    <t>KSTAW25C</t>
  </si>
  <si>
    <t>ES_1055302_KSTAW25C_12282018025854_5934459</t>
  </si>
  <si>
    <t>FFRE153WA1</t>
  </si>
  <si>
    <t>11/30/2018</t>
  </si>
  <si>
    <t>ES_1021080_FFRE153WA1_01072019010705_70211114</t>
  </si>
  <si>
    <t>FFRE153WAE</t>
  </si>
  <si>
    <t>ES_1021080_FFRE153WAE_01072019010705_70211114</t>
  </si>
  <si>
    <t>FGRC064WA1</t>
  </si>
  <si>
    <t>ES_1021080_FGRC064WA1_01072019010705_70211114</t>
  </si>
  <si>
    <t>FGRC064WAE</t>
  </si>
  <si>
    <t>ES_1021080_FGRC064WAE_01072019010705_70211114</t>
  </si>
  <si>
    <t>FGRC084WA1</t>
  </si>
  <si>
    <t>ES_1021080_FGRC084WA1_01072019010705_70211114</t>
  </si>
  <si>
    <t>FGRC084WAE</t>
  </si>
  <si>
    <t>ES_1021080_FGRC084WAE_01072019010705_70211114</t>
  </si>
  <si>
    <t>FGRC104WA1</t>
  </si>
  <si>
    <t>ES_1021080_FGRC104WA1_01072019010705_70211114</t>
  </si>
  <si>
    <t>FGRC104WAE</t>
  </si>
  <si>
    <t>ES_1021080_FGRC104WAE_01072019010705_70211114</t>
  </si>
  <si>
    <t>FGRC124WA1</t>
  </si>
  <si>
    <t>ES_1021080_FGRC124WA1_01072019010705_70211114</t>
  </si>
  <si>
    <t>FGRC124WAE</t>
  </si>
  <si>
    <t>ES_1021080_FGRC124WAE_01072019010705_70211114</t>
  </si>
  <si>
    <t>MWHUKB11-06CRN8-BCL1</t>
  </si>
  <si>
    <t>ES_1138537_MWHUKB11-06CRN8-BCL1_01072019010705_70211114</t>
  </si>
  <si>
    <t>MWHUKB11-08CRN8-BCL0N</t>
  </si>
  <si>
    <t>ES_1138537_MWHUKB11-08CRN8-BCL0N_01072019010705_70211114</t>
  </si>
  <si>
    <t>MWHUKB11-10CRN8-BCL0N</t>
  </si>
  <si>
    <t>ES_1138537_MWHUKB11-10CRN8-BCL0N_01072019010705_70211114</t>
  </si>
  <si>
    <t>MWHUKB11-12CRN8-BCL0N</t>
  </si>
  <si>
    <t>ES_1138537_MWHUKB11-12CRN8-BCL0N_01072019010705_70211114</t>
  </si>
  <si>
    <t>MWHUKBE-08CRN8-BCL0N</t>
  </si>
  <si>
    <t>ES_1138537_MWHUKBE-08CRN8-BCL0N_01072019010705_70211114</t>
  </si>
  <si>
    <t>IWA12-QS30</t>
  </si>
  <si>
    <t>ES_1128884_IWA12-QS30_05092016122100_6460453</t>
  </si>
  <si>
    <t>DAC060EB1*</t>
  </si>
  <si>
    <t>ES_0031682_DAC060EB1*_02192019113158_70211498</t>
  </si>
  <si>
    <t>DAC060EB3*</t>
  </si>
  <si>
    <t>ES_0031682_DAC060EB3*_02192019113158_70211498</t>
  </si>
  <si>
    <t>DAC060EB4*</t>
  </si>
  <si>
    <t>ES_0031682_DAC060EB4*_02192019113158_70211498</t>
  </si>
  <si>
    <t>DAC080B5*</t>
  </si>
  <si>
    <t>ES_0031682_DAC080B5*_02192019113158_70211498</t>
  </si>
  <si>
    <t>DAC080EB1*</t>
  </si>
  <si>
    <t>ES_0031682_DAC080EB1*_02192019113158_70211498</t>
  </si>
  <si>
    <t>DAC080EB3*</t>
  </si>
  <si>
    <t>ES_0031682_DAC080EB3*_02192019113158_70211498</t>
  </si>
  <si>
    <t>DAC080EB4*</t>
  </si>
  <si>
    <t>ES_0031682_DAC080EB4*_02192019113158_70211498</t>
  </si>
  <si>
    <t>DAC100B5*</t>
  </si>
  <si>
    <t>ES_0031682_DAC100B5*_02192019113158_70211498</t>
  </si>
  <si>
    <t>DAC100EB1*</t>
  </si>
  <si>
    <t>ES_0031682_DAC100EB1*_02192019113158_70211498</t>
  </si>
  <si>
    <t>DAC120B5*</t>
  </si>
  <si>
    <t>ES_0031682_DAC120B5*_02192019113158_70211498</t>
  </si>
  <si>
    <t>DAC120EB1*</t>
  </si>
  <si>
    <t>ES_0031682_DAC120EB1*_02192019113158_70211498</t>
  </si>
  <si>
    <t>DAC120EB3*</t>
  </si>
  <si>
    <t>ES_0031682_DAC120EB3*_02192019113158_70211498</t>
  </si>
  <si>
    <t>DAC150EB2*</t>
  </si>
  <si>
    <t>ES_0031682_DAC150EB2*_02192019113158_70211498</t>
  </si>
  <si>
    <t>Homepointe</t>
  </si>
  <si>
    <t>ES_1048575_MWHUK-06CRN8-BCL1_02192019113158_70211498</t>
  </si>
  <si>
    <t>ES_1048575_MWHUK-08CRN8-BCL0_02192019113158_70211498</t>
  </si>
  <si>
    <t>ES_1048575_MWHUK-10CRN8-BCL0_02192019113158_70211498</t>
  </si>
  <si>
    <t>ES_1048575_MWHUK-12CRN8-BCL0_02192019113158_70211498</t>
  </si>
  <si>
    <t>ES_1048575_MWHUK-15CRN8-BCK8_02192019113158_70211498</t>
  </si>
  <si>
    <t>KAW15R1AWT</t>
  </si>
  <si>
    <t>ES_1138537_KAW15R1AWT_02282019105905_70217291</t>
  </si>
  <si>
    <t>Coast air</t>
  </si>
  <si>
    <t>CEW061BS</t>
  </si>
  <si>
    <t>ES_0017771_CEW061BS_02282019105905_70217291</t>
  </si>
  <si>
    <t>CEW081BS</t>
  </si>
  <si>
    <t>ES_0017771_CEW081BS_02282019105905_70217291</t>
  </si>
  <si>
    <t>CEW101BS</t>
  </si>
  <si>
    <t>ES_0017771_CEW101BS_02282019105905_70217291</t>
  </si>
  <si>
    <t>CEW121BS</t>
  </si>
  <si>
    <t>ES_0017771_CEW121BS_02282019105905_70217291</t>
  </si>
  <si>
    <t>CEW151BS</t>
  </si>
  <si>
    <t>ES_0017771_CEW151BS_02282019105905_70217291</t>
  </si>
  <si>
    <t>MAW15R1BWT</t>
  </si>
  <si>
    <t>ES_1138537_MAW15R1BWT_02282019105905_70217291</t>
  </si>
  <si>
    <t>LW1019IVSM</t>
  </si>
  <si>
    <t>03/15/2019</t>
  </si>
  <si>
    <t>ES_1118034_LW1019IVSM_03152019042016_3616218</t>
  </si>
  <si>
    <t>MAW06R1BWT</t>
  </si>
  <si>
    <t>ES_1138537_MAW06R1BWT_02282019105905_70217291</t>
  </si>
  <si>
    <t>MAW08R1BWT</t>
  </si>
  <si>
    <t>ES_1138537_MAW08R1BWT_02282019105905_70217291</t>
  </si>
  <si>
    <t>MAW10R1BWT</t>
  </si>
  <si>
    <t>ES_1138537_MAW10R1BWT_02282019105905_70217291</t>
  </si>
  <si>
    <t>MAW12R1BWT</t>
  </si>
  <si>
    <t>ES_1138537_MAW12R1BWT_02282019105905_70217291</t>
  </si>
  <si>
    <t>GJC08BS-A3NRNJ1B</t>
  </si>
  <si>
    <t>ES_1105164_GJC08BS-A3NRNJ1B_04112019060808_2888594</t>
  </si>
  <si>
    <t>TOSOT</t>
  </si>
  <si>
    <t>ES_1105164_GJC08BS-A3NRNJ1B_04032019093546_4146004</t>
  </si>
  <si>
    <t>GJC10BR-A3NRNJ1C</t>
  </si>
  <si>
    <t>ES_1105164_GJC10BR-A3NRNJ1C_04032019095146_5106042</t>
  </si>
  <si>
    <t>GJC12BR-A3NRNJ1C</t>
  </si>
  <si>
    <t>ES_1105164_GJC12BR-A3NRNJ1C_04032019095523_5323590</t>
  </si>
  <si>
    <t>Commercial Cool</t>
  </si>
  <si>
    <t>CWAM10W6C</t>
  </si>
  <si>
    <t>04/30/2019</t>
  </si>
  <si>
    <t>ES_1126481_CWAM10W6C_05052019113843_80001661</t>
  </si>
  <si>
    <t>CWAM12W6C</t>
  </si>
  <si>
    <t>ES_1126481_CWAM12W6C_05052019113843_80001661</t>
  </si>
  <si>
    <t>Breeze33</t>
  </si>
  <si>
    <t>BZ3310WAC1</t>
  </si>
  <si>
    <t>ES_1143317_BZ3310WAC1_05052019113843_80001661</t>
  </si>
  <si>
    <t>BZ3312WAC1</t>
  </si>
  <si>
    <t>ES_1143317_BZ3312WAC1_05052019113843_80001661</t>
  </si>
  <si>
    <t>BZ3315WAC1</t>
  </si>
  <si>
    <t>ES_1143317_BZ3315WAC1_05052019113843_80001661</t>
  </si>
  <si>
    <t>BZ336WAC1</t>
  </si>
  <si>
    <t>ES_1143317_BZ336WAC1_05052019113843_80001661</t>
  </si>
  <si>
    <t>ES_1128884_IWA06-KS30_05052019113843_80001661</t>
  </si>
  <si>
    <t>ES_1128884_IWA08-KS30_05052019113843_80001661</t>
  </si>
  <si>
    <t>ES_1128884_IWA10-KS30_05052019113843_80001661</t>
  </si>
  <si>
    <t>ES_1128884_IWA12-KS30_05052019113843_80001661</t>
  </si>
  <si>
    <t>ES_1128884_IWA15-KS30_05052019113843_80001661</t>
  </si>
  <si>
    <t>KSTAW05CE</t>
  </si>
  <si>
    <t>ES_1055302_KSTAW05CE_05052019113843_80001661</t>
  </si>
  <si>
    <t>KSTAW06CE</t>
  </si>
  <si>
    <t>ES_1055302_KSTAW06CE_05052019113843_80001661</t>
  </si>
  <si>
    <t>KSTAW08CE</t>
  </si>
  <si>
    <t>ES_1055302_KSTAW08CE_05052019113843_80001661</t>
  </si>
  <si>
    <t>KSTAW10CE</t>
  </si>
  <si>
    <t>ES_1055302_KSTAW10CE_05052019113843_80001661</t>
  </si>
  <si>
    <t>KSTAW12CE</t>
  </si>
  <si>
    <t>ES_1055302_KSTAW12CE_05052019113843_80001661</t>
  </si>
  <si>
    <t>KSTAW15CE</t>
  </si>
  <si>
    <t>ES_1055302_KSTAW15CE_05052019113843_80001661</t>
  </si>
  <si>
    <t>RAC-WK1512ESCRRC</t>
  </si>
  <si>
    <t>ES_1138537_RAC-WK1512ESCRRC_05052019113843_80001661</t>
  </si>
  <si>
    <t>RAC-WK1512ESCRRU</t>
  </si>
  <si>
    <t>ES_1138537_RAC-WK1512ESCRRU_05242019125050_80001661</t>
  </si>
  <si>
    <t>FHWW063WB1</t>
  </si>
  <si>
    <t>09/26/2019</t>
  </si>
  <si>
    <t>ES_1138537_FHWW063WB1_09262019122136_80018572</t>
  </si>
  <si>
    <t>FHWW063WBE</t>
  </si>
  <si>
    <t>ES_1138537_FHWW063WBE_09262019122136_80018572</t>
  </si>
  <si>
    <t>FHWW083WB1</t>
  </si>
  <si>
    <t>ES_1138537_FHWW083WB1_09262019122136_80018572</t>
  </si>
  <si>
    <t>FHWW083WBE</t>
  </si>
  <si>
    <t>ES_1138537_FHWW083WBE_09262019122136_80018572</t>
  </si>
  <si>
    <t>FHWW103WB1</t>
  </si>
  <si>
    <t>ES_1138537_FHWW103WB1_09262019122136_80018572</t>
  </si>
  <si>
    <t>FHWW103WBE</t>
  </si>
  <si>
    <t>ES_1138537_FHWW103WBE_09262019122136_80018572</t>
  </si>
  <si>
    <t>FHWW123WB1</t>
  </si>
  <si>
    <t>ES_1138537_FHWW123WB1_09262019122136_80018572</t>
  </si>
  <si>
    <t>FHWW123WBE</t>
  </si>
  <si>
    <t>ES_1138537_FHWW123WBE_09262019122136_80018572</t>
  </si>
  <si>
    <t>FHWW153WB1</t>
  </si>
  <si>
    <t>ES_1138537_FHWW153WB1_09262019122136_80018572</t>
  </si>
  <si>
    <t>FHWW153WBE</t>
  </si>
  <si>
    <t>ES_1138537_FHWW153WBE_09262019122136_80018572</t>
  </si>
  <si>
    <t>ES_1095007_311410572_09262019122136_80018572</t>
  </si>
  <si>
    <t>ES_1095007_311410573_09262019122136_80018572</t>
  </si>
  <si>
    <t>ES_1095007_311410577_09262019122136_80018572</t>
  </si>
  <si>
    <t>ES_1095007_311410578_09262019122136_80018572</t>
  </si>
  <si>
    <t>MW120WWBA2RC1</t>
  </si>
  <si>
    <t>OpenADR</t>
  </si>
  <si>
    <t>ES_1138537_MW120WWBA2RC1_09262019122136_80018572</t>
  </si>
  <si>
    <t>MWIUKB11-08CRN8-BCK4N</t>
  </si>
  <si>
    <t>ES_1138537_MWIUKB11-08CRN8-BCK4N_09262019122136_80018572</t>
  </si>
  <si>
    <t>MWIUKB11-10CRN8-BCK4N</t>
  </si>
  <si>
    <t>ES_1138537_MWIUKB11-10CRN8-BCK4N_09262019122136_80018572</t>
  </si>
  <si>
    <t>RAC-WK1012ESCWRU</t>
  </si>
  <si>
    <t>ES_1138537_RAC-WK1012ESCWRU_05242019125050_80001661</t>
  </si>
  <si>
    <t>RAC-WK1212ESCWRC</t>
  </si>
  <si>
    <t>ES_1138537_RAC-WK1212ESCWRC_05052019113843_80001661</t>
  </si>
  <si>
    <t>RAC-WK1212ESCWRU</t>
  </si>
  <si>
    <t>ES_1138537_RAC-WK1212ESCWRU_05242019125050_80001661</t>
  </si>
  <si>
    <t>RAC-WK1513ESCWRU</t>
  </si>
  <si>
    <t>ES_1138537_RAC-WK1513ESCWRU_09262019122136_80018572</t>
  </si>
  <si>
    <t>MWIUKB11-12CRN8-BCK4N</t>
  </si>
  <si>
    <t>ES_1138537_MWIUKB11-12CRN8-BCK4N_09262019122136_80018572</t>
  </si>
  <si>
    <t>RAC-WK0812ESCWRC</t>
  </si>
  <si>
    <t>ES_1138537_RAC-WK0812ESCWRC_05052019113843_80001661</t>
  </si>
  <si>
    <t>RAC-WK0812ESCWRU</t>
  </si>
  <si>
    <t>ES_1138537_RAC-WK0812ESCWRU_05242019125050_80001661</t>
  </si>
  <si>
    <t>RAC-WK1012ESCWRC</t>
  </si>
  <si>
    <t>ES_1138537_RAC-WK1012ESCWRC_05052019113843_80001661</t>
  </si>
  <si>
    <t>amazonbasics</t>
  </si>
  <si>
    <t>B07N6LPL7V</t>
  </si>
  <si>
    <t>10/16/2019</t>
  </si>
  <si>
    <t>ES_0021964_B07N6LPL7V_10242019112704_80021283</t>
  </si>
  <si>
    <t>B07Y2B3ZXV</t>
  </si>
  <si>
    <t>ES_0021964_B07Y2B3ZXV_10242019112704_80021283</t>
  </si>
  <si>
    <t>B07Y2C57KD</t>
  </si>
  <si>
    <t>ES_0021964_B07Y2C57KD_10242019112704_80021283</t>
  </si>
  <si>
    <t>B07Y2CND3Q</t>
  </si>
  <si>
    <t>ES_0021964_B07Y2CND3Q_10242019112704_80021283</t>
  </si>
  <si>
    <t>ES_0021964_MWHUK-06CRN8-BCL1_10242019112702_80021283</t>
  </si>
  <si>
    <t>ES_0021964_MWHUK-08CRN8-BCL0_10242019112701_80021283</t>
  </si>
  <si>
    <t>ES_0021964_MWHUK-10CRN8-BCL0_10242019112704_80021283</t>
  </si>
  <si>
    <t>ES_0021964_MWHUK-12CRN8-BCL0_10242019112704_80021283</t>
  </si>
  <si>
    <t>ES_0021964_MWHUK-15CRN8-BCK8_10242019112704_80021283</t>
  </si>
  <si>
    <t>ES_0021964_MWHUK-06CRN8-BCL1_10242019112704_80021283</t>
  </si>
  <si>
    <t>ES_0021964_MWHUK-08CRN8-BCL0_10242019112704_80021283</t>
  </si>
  <si>
    <t>421-0100</t>
  </si>
  <si>
    <t>11/14/2019</t>
  </si>
  <si>
    <t>ES_1108715_421-0100_11142019064651_4011602</t>
  </si>
  <si>
    <t>421-0101</t>
  </si>
  <si>
    <t>ES_1108715_421-0101_11142019071647_5807545</t>
  </si>
  <si>
    <t>421-0102</t>
  </si>
  <si>
    <t>ES_1108715_421-0102_11142019072421_6261926</t>
  </si>
  <si>
    <t>MAW12V1QWT</t>
  </si>
  <si>
    <t>ES_1138537_MAW12V1QWT_12062019124155_80024169</t>
  </si>
  <si>
    <t>MAW08V1QWT</t>
  </si>
  <si>
    <t>ES_1138537_MAW08V1QWT_12062019124155_80024169</t>
  </si>
  <si>
    <t>MAW10V1QWT</t>
  </si>
  <si>
    <t>ES_1138537_MAW10V1QWT_12062019124155_80024169</t>
  </si>
  <si>
    <t>ATM06LZ*#</t>
  </si>
  <si>
    <t>ES_1123206_ATM06LZW1_12042019141631_5596887</t>
  </si>
  <si>
    <t>KAW18R2AWT</t>
  </si>
  <si>
    <t>ES_1138537_KAW18R2AWT_03062019042053_6053149</t>
  </si>
  <si>
    <t>KAW25R2AWT</t>
  </si>
  <si>
    <t>ES_1138537_KAW25R2AWT_03062019042155_6115012</t>
  </si>
  <si>
    <t>MAW18R2BWT</t>
  </si>
  <si>
    <t>ES_1138537_MAW18R2BWT_03062019042108_6068863</t>
  </si>
  <si>
    <t>MAW25R2BWT</t>
  </si>
  <si>
    <t>ES_1138537_MAW25R2BWT_03062019042132_6092547</t>
  </si>
  <si>
    <t>MAT08R1ZWT</t>
  </si>
  <si>
    <t>ES_1138537_MAT08R1ZWT_03062019041936_5976331</t>
  </si>
  <si>
    <t>MAT10R1ZWT</t>
  </si>
  <si>
    <t>ES_1138537_MAT10R1ZWT_03062019042008_6008237</t>
  </si>
  <si>
    <t>MAT10R2ZWT</t>
  </si>
  <si>
    <t>ES_1138537_MAT10R2ZWT_03062019041951_5991503</t>
  </si>
  <si>
    <t>MAT12R1ZWT</t>
  </si>
  <si>
    <t>ES_1138537_MAT12R1ZWT_03062019042021_6021735</t>
  </si>
  <si>
    <t>MAT12R2ZWT</t>
  </si>
  <si>
    <t>ES_1138537_MAT12R2ZWT_03062019042038_6038677</t>
  </si>
  <si>
    <t>BZ3310TWAC1</t>
  </si>
  <si>
    <t>05/13/2019</t>
  </si>
  <si>
    <t>ES_1143317_BZ3310TWAC1_12042019055117_8677073</t>
  </si>
  <si>
    <t>BZ3310TWAC2</t>
  </si>
  <si>
    <t>ES_1143317_BZ3310TWAC2_12042019055124_8684750</t>
  </si>
  <si>
    <t>BZ3312TWAC1</t>
  </si>
  <si>
    <t>ES_1143317_BZ3312TWAC1_12042019061137_9897721</t>
  </si>
  <si>
    <t>BZ3312TWAC2</t>
  </si>
  <si>
    <t>ES_1143317_BZ3312TWAC2_12042019061147_9907147</t>
  </si>
  <si>
    <t>BZ3318WAC2</t>
  </si>
  <si>
    <t>ES_1143317_BZ3318WAC2_05132019052611_5171418</t>
  </si>
  <si>
    <t>BZ3325WAC2</t>
  </si>
  <si>
    <t>ES_1143317_BZ3325WAC2_12042019052744_7264021</t>
  </si>
  <si>
    <t>BZ338TWAC1</t>
  </si>
  <si>
    <t>ES_1143317_BZ338TWAC1_12042019054304_8184452</t>
  </si>
  <si>
    <t>PELONIS</t>
  </si>
  <si>
    <t>PAT10R1ZWT</t>
  </si>
  <si>
    <t>ES_1138537_PAT10R1ZWT_10212019064757_0477333</t>
  </si>
  <si>
    <t>PAT12R1ZWT</t>
  </si>
  <si>
    <t>ES_1138537_PAT12R1ZWT_10212019064809_0489575</t>
  </si>
  <si>
    <t>Insignia</t>
  </si>
  <si>
    <t>NS-AC12WWH0</t>
  </si>
  <si>
    <t>ES_1059185_NS-AC12WWH0_01112019022358_3438803</t>
  </si>
  <si>
    <t>NS-AC12WWH0-C</t>
  </si>
  <si>
    <t>ES_1059185_NS-AC12WWH0-C_01112019022407_3447742</t>
  </si>
  <si>
    <t>NS-AC6WWH0</t>
  </si>
  <si>
    <t>ES_1059185_NS-AC6WWH0_01112019021136_2696061</t>
  </si>
  <si>
    <t>NS-AC6WWH0-C</t>
  </si>
  <si>
    <t>ES_1059185_NS-AC6WWH0-C_01112019021147_2707809</t>
  </si>
  <si>
    <t>WHAT102-2AW</t>
  </si>
  <si>
    <t>ES_1055302_WHAT102-2AW_02132019062426_9066894</t>
  </si>
  <si>
    <t>CEW183BS</t>
  </si>
  <si>
    <t>ES_17771_CEW183BS_07122019052105_8865553</t>
  </si>
  <si>
    <t>CEW243BS</t>
  </si>
  <si>
    <t>ES_17771_CEW243BS_07122019052045_8845603</t>
  </si>
  <si>
    <t>TAW15CREW0W</t>
  </si>
  <si>
    <t>ES_1126578_TAW15CREW0W_09112019083105_0665123</t>
  </si>
  <si>
    <t>AHH24DZ*#</t>
  </si>
  <si>
    <t>ES_1123206_AHH24DZ*#_12102019153441_1139184</t>
  </si>
  <si>
    <t>PCTTW10K0C2D</t>
  </si>
  <si>
    <t>ES_1092479_PCTTW10K0C2D_06112019062444_4284912</t>
  </si>
  <si>
    <t>PCTTW12K0C2D</t>
  </si>
  <si>
    <t>ES_1092479_PCTTW12K0C2D_06112019063219_4739456</t>
  </si>
  <si>
    <t>PHC06LY*#</t>
  </si>
  <si>
    <t>03/13/2019</t>
  </si>
  <si>
    <t>ES_1123206_PHC06LY*#_03122019145657_9805871</t>
  </si>
  <si>
    <t>PHC08LY*#</t>
  </si>
  <si>
    <t>ES_1123206_PHC08LY*#_03122019151550_6200982</t>
  </si>
  <si>
    <t>E*RC10RSE1</t>
  </si>
  <si>
    <t>ES_1132648_E*RC10RSE1_04122019071217_3137106</t>
  </si>
  <si>
    <t>E*RC12RSE1</t>
  </si>
  <si>
    <t>ES_1132648_E*RC12RSE1_04122019072520_3920229</t>
  </si>
  <si>
    <t>E*RC15RSE1</t>
  </si>
  <si>
    <t>ES_1132648_E*RC15RSE1_04122019072821_4101984</t>
  </si>
  <si>
    <t>E*RC18RSE2</t>
  </si>
  <si>
    <t>ES_1132648_E*RC18RSE2_04122019073621_4581880</t>
  </si>
  <si>
    <t>CCF05A10A</t>
  </si>
  <si>
    <t>ES_31705_CCF05A10A_04122019085248_9168165</t>
  </si>
  <si>
    <t>CCF10A10A</t>
  </si>
  <si>
    <t>ES_31705_CCF10A10A_04122019085720_9440522</t>
  </si>
  <si>
    <t>CCF12A10A</t>
  </si>
  <si>
    <t>ES_31705_CCF12A10A_04122019085949_9589557</t>
  </si>
  <si>
    <t>MAW25S2ZWT</t>
  </si>
  <si>
    <t>01/15/2019</t>
  </si>
  <si>
    <t>01/16/2019</t>
  </si>
  <si>
    <t>ES_1030337_MAW25S2ZWT_01162019024225_6545909</t>
  </si>
  <si>
    <t>MAW25S2ZWT-E</t>
  </si>
  <si>
    <t>ES_1030337_MAW25S2ZWT-E_01162019024237_6557092</t>
  </si>
  <si>
    <t>FFTA083WA1</t>
  </si>
  <si>
    <t>02/22/2019</t>
  </si>
  <si>
    <t>ES_1021080_FFTA083WA1_02222019073008_0608464</t>
  </si>
  <si>
    <t>FFTA103WA1</t>
  </si>
  <si>
    <t>ES_1021080_FFTA103WA1_02222019073149_0709169</t>
  </si>
  <si>
    <t>FFTA103WA2</t>
  </si>
  <si>
    <t>ES_1021080_FFTA103WA2_02222019073135_0695447</t>
  </si>
  <si>
    <t>FFTA123WA1</t>
  </si>
  <si>
    <t>ES_1021080_FFTA123WA1_02222019073208_0728278</t>
  </si>
  <si>
    <t>FFTA123WA2</t>
  </si>
  <si>
    <t>ES_1021080_FFTA123WA2_02222019073225_0745928</t>
  </si>
  <si>
    <t>WCT10A10A</t>
  </si>
  <si>
    <t>03/22/2019</t>
  </si>
  <si>
    <t>ES_31705_WCT10A10_03252019201056_4656154</t>
  </si>
  <si>
    <t>WCT10A30A</t>
  </si>
  <si>
    <t>ES_31705_WCT10A30A_03252019203328_6008800</t>
  </si>
  <si>
    <t>KCL24A30A</t>
  </si>
  <si>
    <t>ES_31705_KCL24A30A_03252019213103_9463426</t>
  </si>
  <si>
    <t>KCL28A30A</t>
  </si>
  <si>
    <t>5b. Without reverse cycle, with louvered sides, and 28,000 Btu/h or more</t>
  </si>
  <si>
    <t>ES_31705_KCL28A30A_03222019202653_6413719</t>
  </si>
  <si>
    <t>KCM14A10A</t>
  </si>
  <si>
    <t>ES_31705_KCM14A10A_03222019204731_7651207</t>
  </si>
  <si>
    <t>KCM18A30A</t>
  </si>
  <si>
    <t>ES_31705_KCM18A30A_03222019210112_8472197</t>
  </si>
  <si>
    <t>KCM21A30A</t>
  </si>
  <si>
    <t>ES_31705_KCM21A30A_03222019210945_8985141</t>
  </si>
  <si>
    <t>KCQ06A10A</t>
  </si>
  <si>
    <t>ES_31705_KCQ06A10A_03222019212907_0147914</t>
  </si>
  <si>
    <t>KCQ08A10A</t>
  </si>
  <si>
    <t>ES_31705_KCQ08A10A_03242019160300_3380357</t>
  </si>
  <si>
    <t>KCS08A10A</t>
  </si>
  <si>
    <t>ES_31705_KCS08A10A_03252019004656_4816130</t>
  </si>
  <si>
    <t>KCS10A10A</t>
  </si>
  <si>
    <t>ES_31705_KCS10A10A_03252019014020_8020152</t>
  </si>
  <si>
    <t>KCS12A10A</t>
  </si>
  <si>
    <t>ES_31705_KCS12A10A_03252019141244_3164820</t>
  </si>
  <si>
    <t>KCS12A30A</t>
  </si>
  <si>
    <t>ES_31705_KCS12A30A_03252019155619_9379244</t>
  </si>
  <si>
    <t>KHL24A35A</t>
  </si>
  <si>
    <t>13. With reverse cycle, with louvered sides, and 20,000 Btu/h or more</t>
  </si>
  <si>
    <t>ES_31705_KHL24A35A_03252019170149_3309403</t>
  </si>
  <si>
    <t>KHM18A34A</t>
  </si>
  <si>
    <t>11. With reverse cycle, with louvered sides, and less than 20,000 Btu/h</t>
  </si>
  <si>
    <t>ES_31705_KHM18A34A_03252019171229_3949822</t>
  </si>
  <si>
    <t>KHS10A10A</t>
  </si>
  <si>
    <t>ES_31705_KHS10A10A_03252019172833_4913856</t>
  </si>
  <si>
    <t>KHS12A33A</t>
  </si>
  <si>
    <t>ES_31705_KHS12A33A_03252019173656_5416935</t>
  </si>
  <si>
    <t>WCT08A10A</t>
  </si>
  <si>
    <t>ES_31705_WCT08A10A_03252019174425_5865788</t>
  </si>
  <si>
    <t>GJC08BU-A6NRNJ2A</t>
  </si>
  <si>
    <t>04/22/2019</t>
  </si>
  <si>
    <t>04/17/2019</t>
  </si>
  <si>
    <t>ES_1105164_GJC08BU-A6NRNJ2A_04172019103556_70213591</t>
  </si>
  <si>
    <t>E*RC6RSE1</t>
  </si>
  <si>
    <t>05/23/2019</t>
  </si>
  <si>
    <t>05/28/2019</t>
  </si>
  <si>
    <t>ES_1132648_E*RC6RSE1_05282019053546_1746416</t>
  </si>
  <si>
    <t>CCF06A10A</t>
  </si>
  <si>
    <t>ES_31705_CCF06A10A_05282019032929_4169874</t>
  </si>
  <si>
    <t>CCF08A10A</t>
  </si>
  <si>
    <t>ES_31705_CCF08A10A_05282019033554_4554961</t>
  </si>
  <si>
    <t>UCT08A10A</t>
  </si>
  <si>
    <t>ES_31705_UCT08A10A_05282019081242_1162438</t>
  </si>
  <si>
    <t>UCT10A10A</t>
  </si>
  <si>
    <t>ES_31705_UCT10A10A_05282019081918_1558397</t>
  </si>
  <si>
    <t>UCT10A30A</t>
  </si>
  <si>
    <t>ES_31705_UCT10A30A_05282019082346_1826703</t>
  </si>
  <si>
    <t>UCT12A10A</t>
  </si>
  <si>
    <t>ES_31705_UCT12A10A_05282019082609_1969319</t>
  </si>
  <si>
    <t>UCT12A30A</t>
  </si>
  <si>
    <t>ES_31705_UCT12A30A_05282019082819_2099931</t>
  </si>
  <si>
    <t>IWA25-KS30</t>
  </si>
  <si>
    <t>ES_1128884_IWA25-KS30_03292017070647_1207031</t>
  </si>
  <si>
    <t>FFRE0533S1</t>
  </si>
  <si>
    <t>,FFRE0533S1E,</t>
  </si>
  <si>
    <t>07/22/2019</t>
  </si>
  <si>
    <t>07/30/2019</t>
  </si>
  <si>
    <t>ES_1021080_FFRE0533S1_07292019112458_1422235</t>
  </si>
  <si>
    <t>FFRE0633S1</t>
  </si>
  <si>
    <t>,FFRE0633S1E,</t>
  </si>
  <si>
    <t>ES_1021080_FFRE0633S1_07292019101311_2113611</t>
  </si>
  <si>
    <t>FFRE0833S1</t>
  </si>
  <si>
    <t>,FFRE0833S1E,</t>
  </si>
  <si>
    <t>ES_1021080_FFRE0833S1_07292019102147_1627466</t>
  </si>
  <si>
    <t>FFRE1033S1</t>
  </si>
  <si>
    <t>,FFRE1033S1E,; ,FGRC1044T1,</t>
  </si>
  <si>
    <t>ES_1021080_FFRE1033S1_07292019103604_6743738</t>
  </si>
  <si>
    <t>FFRE1233S1</t>
  </si>
  <si>
    <t>,FFRE1233S1E,; ,FGRC1244T1,</t>
  </si>
  <si>
    <t>ES_1021080_FFRE1233S1_07292019104043_5683557</t>
  </si>
  <si>
    <t>FFRE1533S1</t>
  </si>
  <si>
    <t>,FFRE1533S1E,</t>
  </si>
  <si>
    <t>ES_1021080_FFRE1533S1_07292019105934_5641900</t>
  </si>
  <si>
    <t>FFRE1833S2</t>
  </si>
  <si>
    <t>,FFRE1833S2E,</t>
  </si>
  <si>
    <t>ES_1021080_FFRE1833S2_07292019110209_1128198</t>
  </si>
  <si>
    <t>FFRE2233S2</t>
  </si>
  <si>
    <t>,FFRE2233S2E,</t>
  </si>
  <si>
    <t>07/31/2019</t>
  </si>
  <si>
    <t>ES_1021080_FFRE2233S2_07292019110724_4768792</t>
  </si>
  <si>
    <t>FFRE2533S2</t>
  </si>
  <si>
    <t>,FFRE2533S2E,</t>
  </si>
  <si>
    <t>ES_1021080_FFRE2533S2_07292019110941_4586297</t>
  </si>
  <si>
    <t>FFTA0833S1</t>
  </si>
  <si>
    <t>ES_1021080_FFTA0833S1_07292019110432_7697259</t>
  </si>
  <si>
    <t>FFTA1033S1</t>
  </si>
  <si>
    <t>ES_1021080_FFTA1033S1_07292019111234_6326104</t>
  </si>
  <si>
    <t>FFTA1033S2</t>
  </si>
  <si>
    <t>ES_1021080_FFTA1033S2_07292019112006_6237604</t>
  </si>
  <si>
    <t>FFTA1233S1</t>
  </si>
  <si>
    <t>ES_1021080_FFTA1233S1_07292019111525_7924920</t>
  </si>
  <si>
    <t>FFTA1233S2</t>
  </si>
  <si>
    <t>ES_1021080_FFTA1233S2_07292019112238_9315912</t>
  </si>
  <si>
    <t>GJC10BR-A6NRNJ1A</t>
  </si>
  <si>
    <t>08/15/2019</t>
  </si>
  <si>
    <t>ES_1105164_GJC10BR-A6NRNJ1A_08122019125821_80011271</t>
  </si>
  <si>
    <t>GJC12BR-A6NRNJ1A</t>
  </si>
  <si>
    <t>ES_1105164_GJC12BR-A6NRNJ1A_08122019125821_80011271</t>
  </si>
  <si>
    <t>WA412YER</t>
  </si>
  <si>
    <t>08/28/2019</t>
  </si>
  <si>
    <t>ES_1108715_WA412YER_08282019073719_7839699</t>
  </si>
  <si>
    <t>WA414YER</t>
  </si>
  <si>
    <t>ES_1108715_WA414YER_08282019074253_8173825</t>
  </si>
  <si>
    <t>RAC-WK1822ESCWU</t>
  </si>
  <si>
    <t>09/25/2019</t>
  </si>
  <si>
    <t>ES_1138537_RAC-WK1822ESCWU_09262019032949_8589959</t>
  </si>
  <si>
    <t>AHC12AZ*#</t>
  </si>
  <si>
    <t>,AHK12LZ*#,; ,AHP12LZ*#,; ,AHY12LZ*#,</t>
  </si>
  <si>
    <t>10/22/2019</t>
  </si>
  <si>
    <t>10/25/2019</t>
  </si>
  <si>
    <t>ES_1123206_AHC12AZ*#, AHK12LZ*#, AHP12LZ*#, AHY12LZ*#_10242019144531_7578698</t>
  </si>
  <si>
    <t>AHC18DZ*#</t>
  </si>
  <si>
    <t>,AHY18DZ*#,</t>
  </si>
  <si>
    <t>ES_1123206_AHC18DZ*#, AHY18DZ*#_10242019145503_2850458</t>
  </si>
  <si>
    <t>AHC24DZ*#</t>
  </si>
  <si>
    <t>,AHY24DZ*#,</t>
  </si>
  <si>
    <t>ES_1123206_AHC24DZ*#_10242019150355_443384</t>
  </si>
  <si>
    <t>AHD06LZ*#</t>
  </si>
  <si>
    <t>10/29/2019</t>
  </si>
  <si>
    <t>ES_1123206_AHD06LZ*#_10292019105817_467492</t>
  </si>
  <si>
    <t>ESAQ406TZ*#</t>
  </si>
  <si>
    <t>ES_1123206_ESAQ406TZ*#_10292019105819_999567</t>
  </si>
  <si>
    <t>AHC14AZ*#</t>
  </si>
  <si>
    <t>,AHEK14AC*#,; ,AHP14LZ*#,; ,AHTK14AA*#,; ,AHY14LZ*#,</t>
  </si>
  <si>
    <t>10/23/2019</t>
  </si>
  <si>
    <t>ES_1123206_AHC14AZ*#, AHY14LZ*#, AHP14LZ*#_10182019113222_9008905</t>
  </si>
  <si>
    <t>B07Y2B738L</t>
  </si>
  <si>
    <t>10/31/2019</t>
  </si>
  <si>
    <t>ES_1141458_B07Y2B738L_10312019091047_3047119</t>
  </si>
  <si>
    <t>B07Y2BTPJ3</t>
  </si>
  <si>
    <t>ES_1141458_B07Y2BTPJ3_10312019091251_3171976</t>
  </si>
  <si>
    <t>FFRE053ZA1</t>
  </si>
  <si>
    <t>11/15/2019</t>
  </si>
  <si>
    <t>10/30/2019</t>
  </si>
  <si>
    <t>ES_1021080_FFRE053ZA1_10302019023155_80021133</t>
  </si>
  <si>
    <t>FFRE063ZA1</t>
  </si>
  <si>
    <t>ES_1021080_FFRE063ZA1_10302019023155_80021133</t>
  </si>
  <si>
    <t>FFRE083ZA1</t>
  </si>
  <si>
    <t>ES_1021080_FFRE083ZA1_10302019023155_80021133</t>
  </si>
  <si>
    <t>FFRE103ZA1</t>
  </si>
  <si>
    <t>ES_1021080_FFRE103ZA1_10302019023155_80021133</t>
  </si>
  <si>
    <t>FFRE123ZA1</t>
  </si>
  <si>
    <t>ES_1021080_FFRE123ZA1_10302019023155_80021133</t>
  </si>
  <si>
    <t>FFRE153ZA1</t>
  </si>
  <si>
    <t>ES_1021080_FFRE153ZA1_10302019023155_80021133</t>
  </si>
  <si>
    <t>GJC05BK-A6NRNH2B</t>
  </si>
  <si>
    <t>ES_1105164_GJC05BK-A6NRNH2B_10302019023155_80021133</t>
  </si>
  <si>
    <t>GJC06BK-A6NRNH2D</t>
  </si>
  <si>
    <t>ES_1105164_GJC06BK-A6NRNH2D_10302019023155_80021133</t>
  </si>
  <si>
    <t>GJC08BK-A6NRNH2F</t>
  </si>
  <si>
    <t>ES_1105164_GJC08BK-A6NRNH2F_10302019023155_80021133</t>
  </si>
  <si>
    <t>GJC10BL-A6NRNH2D</t>
  </si>
  <si>
    <t>ES_1105164_GJC10BL-A6NRNH2D_10302019023155_80021133</t>
  </si>
  <si>
    <t>GJC12BR-A6NRNH2B</t>
  </si>
  <si>
    <t>ES_1105164_GJC12BR-A6NRNH2B_10302019023155_80021133</t>
  </si>
  <si>
    <t>GJC15BY-A6NRNH2B</t>
  </si>
  <si>
    <t>ES_1105164_GJC15BY-A6NRNH2B_10302019023155_80021133</t>
  </si>
  <si>
    <t>WW-08ESNMAG</t>
  </si>
  <si>
    <t>11/26/2019</t>
  </si>
  <si>
    <t>ES_1125950_WW-08ESNMAG_11262019031444_80026246</t>
  </si>
  <si>
    <t>WW-12ESNMAG</t>
  </si>
  <si>
    <t>ES_1125950_WW-12ESNMAG_11262019031444_80026246</t>
  </si>
  <si>
    <t>Truett Plus</t>
  </si>
  <si>
    <t>TRAC10KWM1</t>
  </si>
  <si>
    <t>ES_1139258_TRAC10KWM1_11192019052521_80023995</t>
  </si>
  <si>
    <t>TRAC12KWM1</t>
  </si>
  <si>
    <t>ES_1139258_TRAC12KWM1_11192019052521_80023995</t>
  </si>
  <si>
    <t>TRAC15KWM1</t>
  </si>
  <si>
    <t>ES_1139258_TRAC15KWM1_11262019031444_80026246</t>
  </si>
  <si>
    <t>TRAC6KWM1</t>
  </si>
  <si>
    <t>ES_1139258_TRAC6KWM1_11192019052521_80023995</t>
  </si>
  <si>
    <t>TRAC8KWM1</t>
  </si>
  <si>
    <t>ES_1139258_TRAC8KWM1_11192019052521_80023995</t>
  </si>
  <si>
    <t>OBZ-10ESN3</t>
  </si>
  <si>
    <t>ES_1125950_OBZ-10ESN3_11192019052521_80023995</t>
  </si>
  <si>
    <t>OBZ-12ESN3</t>
  </si>
  <si>
    <t>ES_1125950_OBZ-12ESN3_11192019052521_80023995</t>
  </si>
  <si>
    <t>OBZ-12WESN</t>
  </si>
  <si>
    <t>ES_1125950_OBZ-12WESN_11192019052521_80023995</t>
  </si>
  <si>
    <t>DAC060EB6*</t>
  </si>
  <si>
    <t>11/19/2019</t>
  </si>
  <si>
    <t>ES_0031682_DAC060EB6*_11192019062148_80023451</t>
  </si>
  <si>
    <t>DAC060EB7*</t>
  </si>
  <si>
    <t>ES_0031682_DAC060EB7*_11192019062148_80023451</t>
  </si>
  <si>
    <t>DAC080EB6*</t>
  </si>
  <si>
    <t>ES_0031682_DAC080EB6*_11192019062148_80023451</t>
  </si>
  <si>
    <t>DAC080EB7*</t>
  </si>
  <si>
    <t>ES_0031682_DAC080EB7*_11192019062148_80023451</t>
  </si>
  <si>
    <t>DAC100EB6*</t>
  </si>
  <si>
    <t>ES_0031682_DAC100EB6*_11192019062148_80023451</t>
  </si>
  <si>
    <t>DAC120EB6*</t>
  </si>
  <si>
    <t>ES_0031682_DAC120EB6*_11192019062148_80023451</t>
  </si>
  <si>
    <t>DAC120EB7*</t>
  </si>
  <si>
    <t>ES_0031682_DAC120EB7*_11192019062148_80023451</t>
  </si>
  <si>
    <t>Frigidaire Gallery</t>
  </si>
  <si>
    <t>GHWW063WB1</t>
  </si>
  <si>
    <t>ES_1021080_GHWW063WB1_11192019062148_80023447</t>
  </si>
  <si>
    <t>GHWW083WB1</t>
  </si>
  <si>
    <t>ES_1021080_GHWW083WB1_11192019062148_80023447</t>
  </si>
  <si>
    <t>DTAC100B1*</t>
  </si>
  <si>
    <t>11/20/2019</t>
  </si>
  <si>
    <t>ES_31682_DTAC100B1*_11202019070305_3385619</t>
  </si>
  <si>
    <t>DTAC120B1*</t>
  </si>
  <si>
    <t>ES_31682_DTAC120B1*_11202019070315_3395181</t>
  </si>
  <si>
    <t>E*TC08RSE1T</t>
  </si>
  <si>
    <t>ES_1132648_E*TC08RSE1T_11192019053419_1659862</t>
  </si>
  <si>
    <t>E*TC10RE2T</t>
  </si>
  <si>
    <t>ES_1132648_E*TC10RE2T_11192019055949_3189099</t>
  </si>
  <si>
    <t>E*TC10RSE1T</t>
  </si>
  <si>
    <t>ES_1132648_E*TC10RSE1T_11192019054923_2563532</t>
  </si>
  <si>
    <t>E*TC10RSE2T</t>
  </si>
  <si>
    <t>ES_1132648_E*TC10RSE2T_11192019055931_3171406</t>
  </si>
  <si>
    <t>E*TC12RSE1T</t>
  </si>
  <si>
    <t>ES_1132648_E*TC12RSE1T_11192019060221_3341712</t>
  </si>
  <si>
    <t>E*TC12RSE2T</t>
  </si>
  <si>
    <t>ES_1132648_E*TC12RSE2T_11192019060928_3768375</t>
  </si>
  <si>
    <t>11/29/2019</t>
  </si>
  <si>
    <t>ES_1048575_MWEUK-18CRN1-MCK8_12042019025657_8217792</t>
  </si>
  <si>
    <t>ES_1048575_MWEUK-25CRN1-MCJ3_12042019025933_8373053</t>
  </si>
  <si>
    <t>11/20/2020</t>
  </si>
  <si>
    <t>ES_1048575_MWEUW2-08CRN1-BCJ6_12042019024932_7772327</t>
  </si>
  <si>
    <t>ES_1048575_MWEUW2-12CRN1-MCJ5_12042019025057_7857357</t>
  </si>
  <si>
    <t>6SAC12000</t>
  </si>
  <si>
    <t>12/13/2019</t>
  </si>
  <si>
    <t>ES_1121980_6SAC12000_03042020011021_80024169</t>
  </si>
  <si>
    <t>DENALI AIRE</t>
  </si>
  <si>
    <t>1DAC10K</t>
  </si>
  <si>
    <t>12/20/2019</t>
  </si>
  <si>
    <t>12/16/2019</t>
  </si>
  <si>
    <t>ES_1121980_1DAC10K_12162019065507_9307633</t>
  </si>
  <si>
    <t>1DAC12K</t>
  </si>
  <si>
    <t>ES_1121980_1DAC12K_12162019065709_9429669</t>
  </si>
  <si>
    <t>1DAC15K</t>
  </si>
  <si>
    <t>ES_1121980_1DAC15K_12162019065915_9555542</t>
  </si>
  <si>
    <t>1DAC18K</t>
  </si>
  <si>
    <t>ES_1121980_1DAC18K_12162019070132_9692079</t>
  </si>
  <si>
    <t>1DAC24K</t>
  </si>
  <si>
    <t>ES_1121980_1DAC24K_12162019070309_9789643</t>
  </si>
  <si>
    <t>1DAC6K</t>
  </si>
  <si>
    <t>ES_1121980_1DAC6K_12162019065201_9121677</t>
  </si>
  <si>
    <t>1DAC8K</t>
  </si>
  <si>
    <t>ES_1121980_1DAC8K_12162019065349_9229324</t>
  </si>
  <si>
    <t>12/27/2019</t>
  </si>
  <si>
    <t>ES_1129470_MWHUK-08CRN8-BCL0_03042020011021_80024169</t>
  </si>
  <si>
    <t>ES_1129470_MWHUK-10CRN8-BCL0_03042020011021_80024169</t>
  </si>
  <si>
    <t>ES_1129470_MWHUK-12CRN8-BCL0_03042020011021_80024169</t>
  </si>
  <si>
    <t>WAC15003WCO</t>
  </si>
  <si>
    <t>ES_1074063_WAC15003WCO_03042020011021_80024169</t>
  </si>
  <si>
    <t>WAC8013QWCO</t>
  </si>
  <si>
    <t>ES_1074063_WAC8013QWCO_03042020011021_80024169</t>
  </si>
  <si>
    <t>Matrix</t>
  </si>
  <si>
    <t>EB119</t>
  </si>
  <si>
    <t>ES_1074063_EB119_03042020011021_80024169</t>
  </si>
  <si>
    <t>CL-RAC06EWIES</t>
  </si>
  <si>
    <t>12/30/2019</t>
  </si>
  <si>
    <t>ES_1131297_CL-RAC06EWIES_12302019032009_6009418</t>
  </si>
  <si>
    <t>CL-RAC06EWIES-6A</t>
  </si>
  <si>
    <t>ES_1131297_CL-RAC06EWIES-6A_12302019032021_6021499</t>
  </si>
  <si>
    <t>CL-RAC08EWIES</t>
  </si>
  <si>
    <t>ES_1131297_CL-RAC08EWIES_12302019034112_7272316</t>
  </si>
  <si>
    <t>CL-RAC08EWIES-6A</t>
  </si>
  <si>
    <t>ES_1131297_CL-RAC08EWIES-6A_12302019034121_7281307</t>
  </si>
  <si>
    <t>CL-RAC10EWES-6A</t>
  </si>
  <si>
    <t>ES_1131297_CL-RAC10EWES-6A_12302019034525_7525859</t>
  </si>
  <si>
    <t>CL-RAC12EWES-6A</t>
  </si>
  <si>
    <t>ES_1131297_CL-RAC12EWES-6A_12302019035150_7910856</t>
  </si>
  <si>
    <t>CL-RAC15EWES-6A</t>
  </si>
  <si>
    <t>ES_1131297_CL-RAC15EWES-6A_12302019040710_8830310</t>
  </si>
  <si>
    <t>AJCQ08ACH*#</t>
  </si>
  <si>
    <t>AJCM08ACH*#,AJCM08ACH*#,</t>
  </si>
  <si>
    <t>03/27/2020</t>
  </si>
  <si>
    <t>ES_1123206_AJCQ08ACH*#_04042020125532_80039184</t>
  </si>
  <si>
    <t>AJCQ10ACH*#</t>
  </si>
  <si>
    <t>AJCM10ACH*#,AJCM10ACH*#,</t>
  </si>
  <si>
    <t>ES_1123206_AJCQ10ACH*#_04162020084935_80039184</t>
  </si>
  <si>
    <t>AJCQ10DCH*#</t>
  </si>
  <si>
    <t>AJCM10DCH*#,AJCM10DCH*#,</t>
  </si>
  <si>
    <t>ES_1123206_AJCQ10DCH*#_04162020084935_80039184</t>
  </si>
  <si>
    <t>AJCQ12ACH*#</t>
  </si>
  <si>
    <t>ES_1123206_AJCQ12ACH*#_04162020084935_80039184</t>
  </si>
  <si>
    <t>AJCQ12DCH*#</t>
  </si>
  <si>
    <t>AJCM12DCH*#,AJCM12DCH*#,</t>
  </si>
  <si>
    <t>ES_1123206_AJCQ12DCH*#_04042020125532_80039184</t>
  </si>
  <si>
    <t>GJC05BK-A6NRNC5A</t>
  </si>
  <si>
    <t>03/24/2020</t>
  </si>
  <si>
    <t>ES_1105164_ GJC05BK-A6NRNC5A_04152020102317_80030501</t>
  </si>
  <si>
    <t>CC06WT</t>
  </si>
  <si>
    <t>ES_1126481_CC06WT_05062020015045_80042048</t>
  </si>
  <si>
    <t>CC08WT</t>
  </si>
  <si>
    <t>ES_1126481_CC08WT_05062020015045_80042048</t>
  </si>
  <si>
    <t>CC10WT</t>
  </si>
  <si>
    <t>ES_1126481_CC10WT_05062020015045_80042048</t>
  </si>
  <si>
    <t>ES_1105164_GJC10BR-A6NRNJ1A_05072020061716_80041664</t>
  </si>
  <si>
    <t>ES_1105164_GJC12BR-A6NRNJ1A_05072020061716_5550000_</t>
  </si>
  <si>
    <t>07/14/2020</t>
  </si>
  <si>
    <t>ES_1138537_MWHUK-08CRN8-BCL0_07212020011035_80050547</t>
  </si>
  <si>
    <t>ES_1138537_MWHUK-12CRN8-BCL0_07212020011035_80050547</t>
  </si>
  <si>
    <t>BLACK+DECKER</t>
  </si>
  <si>
    <t>BWAM10W**</t>
  </si>
  <si>
    <t>ES_1126481_BWAM10W**_06022020111638_80044376</t>
  </si>
  <si>
    <t>BWAM12W**</t>
  </si>
  <si>
    <t>ES_1126481_BWAM12W**_06022020111638_80044376</t>
  </si>
  <si>
    <t>BWAM6W**</t>
  </si>
  <si>
    <t>ES_1126481_BWAM6W**_06022020111638_80044376</t>
  </si>
  <si>
    <t>BWAM8W**</t>
  </si>
  <si>
    <t>ES_1126481_BWAM8W**_06022020111638_80044376</t>
  </si>
  <si>
    <t>FREO</t>
  </si>
  <si>
    <t>FHCW061ABE</t>
  </si>
  <si>
    <t>ES_1055302_FHCW061ABE_06022020111638_80044376</t>
  </si>
  <si>
    <t>FHCW061AUQ</t>
  </si>
  <si>
    <t>ES_1055302_FHCW061AUQ_06022020111638_80044376</t>
  </si>
  <si>
    <t>FHCW081ABE</t>
  </si>
  <si>
    <t>ES_1055302_FHCW081ABE_06022020111638_80044376</t>
  </si>
  <si>
    <t>FHCW081AUQ</t>
  </si>
  <si>
    <t>ES_1055302_FHCW081AUQ_06022020111638_80044376</t>
  </si>
  <si>
    <t>FHCW101ABE</t>
  </si>
  <si>
    <t>ES_1055302_FHCW101ABE_06022020111638_80044376</t>
  </si>
  <si>
    <t>FHCW121ABE</t>
  </si>
  <si>
    <t>ES_1055302_FHCW121ABE_06022020111638_80044376</t>
  </si>
  <si>
    <t>GJC08BS-A6NRNJ1A</t>
  </si>
  <si>
    <t>ES_1105164_GJC08BS-A6NRNJ1A_06052020070212_0532298</t>
  </si>
  <si>
    <t>RADS-101R</t>
  </si>
  <si>
    <t>07/20/2020</t>
  </si>
  <si>
    <t>ES_0017771_RADS-101R_07212020011035_80050547</t>
  </si>
  <si>
    <t>RADS-121R</t>
  </si>
  <si>
    <t>ES_0017771_RADS-121R_07212020011035_80050547</t>
  </si>
  <si>
    <t>RADS-151R</t>
  </si>
  <si>
    <t>ES_0017771_RADS-151R_07212020011035_80050547</t>
  </si>
  <si>
    <t>RADS-61R</t>
  </si>
  <si>
    <t>ES_0017771_RADS-61R_07212020011035_80050547</t>
  </si>
  <si>
    <t>RADS-81R</t>
  </si>
  <si>
    <t>ES_0017771_RADS-81R_07212020011035_80050547</t>
  </si>
  <si>
    <t>GJC05BK-A6NRNH1A</t>
  </si>
  <si>
    <t>11/19/2020</t>
  </si>
  <si>
    <t>ES_1105164_GJC05BK-A6NRNH1A_11302020071524_80061807</t>
  </si>
  <si>
    <t>GJC08BK-A6NRNC5B</t>
  </si>
  <si>
    <t>ES_1105164_GJC08BK-A6NRNC5B_11302020071525_80061807</t>
  </si>
  <si>
    <t>ES_1105164_GJC08BK-A6NRNC5B_11302020071526_80061807</t>
  </si>
  <si>
    <t>GJC10BL-A6NRNC5E</t>
  </si>
  <si>
    <t>ES_1105164_GJC10BL-A6NRNC5E_11302020071527_80061811</t>
  </si>
  <si>
    <t>ES_1105164_GJC10BL-A6NRNC5E_11302020071529_80061811</t>
  </si>
  <si>
    <t>GJC12BR-A6NRNC5C</t>
  </si>
  <si>
    <t>ES_1105164_GJC12BR-A6NRNC5C_11302020071528_80061811</t>
  </si>
  <si>
    <t>ES_1105164_GJC12BR-A6NRNC5C_11302020072523_80061811</t>
  </si>
  <si>
    <t>ES_1105164_GJC08BU-A6NRNJ2A_11302020071523_80061807</t>
  </si>
  <si>
    <t>KCL24A30B</t>
  </si>
  <si>
    <t>R-410A</t>
  </si>
  <si>
    <t>11/18/2020</t>
  </si>
  <si>
    <t>ES_31705_KCL24A30B_11182020172955_0595826</t>
  </si>
  <si>
    <t>hOme</t>
  </si>
  <si>
    <t>HME030524N</t>
  </si>
  <si>
    <t>12/16/2020</t>
  </si>
  <si>
    <t>ES_1139044_HME030524N_12232020120515_80065050</t>
  </si>
  <si>
    <t>HME030525N</t>
  </si>
  <si>
    <t>ES_1139044_HME030525N_12232020120515_80065050</t>
  </si>
  <si>
    <t>HME030526N</t>
  </si>
  <si>
    <t>ES_1139044_HME030526N_12232020120515_80065050</t>
  </si>
  <si>
    <t>HME030527N</t>
  </si>
  <si>
    <t>ES_1139044_HME030527N_12232020120515_80065050</t>
  </si>
  <si>
    <t>HME030528N</t>
  </si>
  <si>
    <t>ES_1139044_HME030528N_12232020120515_80065050</t>
  </si>
  <si>
    <t>Daewoo</t>
  </si>
  <si>
    <t>DWC-F06C1KRC-Y</t>
  </si>
  <si>
    <t>ES_1108205_DWC-F06C1KRC-Y_03042020011021_80024169</t>
  </si>
  <si>
    <t>DWC-F08C1KRC-Y</t>
  </si>
  <si>
    <t>ES_1108205_DWC-F08C1KRC-Y_03042020011021_80024169</t>
  </si>
  <si>
    <t>AKCQ08ACHK1</t>
  </si>
  <si>
    <t>ES_1123206_AKCQ08ACHK1_03022020153002_5300561</t>
  </si>
  <si>
    <t>AKCQ12DCHK1</t>
  </si>
  <si>
    <t>ES_1123206_AKCQ12DCHK1_03022020155050_3115808</t>
  </si>
  <si>
    <t>AJCQ06LCH*#</t>
  </si>
  <si>
    <t>ES_1123206_AJCQ06LCH*#_04022020152924_1008722</t>
  </si>
  <si>
    <t>DAC180EB2*</t>
  </si>
  <si>
    <t>ES_31682_DAC180EB2*_03052020074039_4039102</t>
  </si>
  <si>
    <t>DAC250EB2*</t>
  </si>
  <si>
    <t>ES_31682_DAC250EB2*_03052020075021_4621272</t>
  </si>
  <si>
    <t>KC-29/YXRD(E1/6)(00408)</t>
  </si>
  <si>
    <t>ES_1126578_KC-29/YXRD(E1/6)(00408)_120320200011466_9894616</t>
  </si>
  <si>
    <t>KC-35/YXRD(E1/6)(40500)</t>
  </si>
  <si>
    <t>ES_1126578_KC-35/YXRD(E1/6)(40500)_12032020001159_9799031</t>
  </si>
  <si>
    <t>NEPO</t>
  </si>
  <si>
    <t>WS3-06EW-201</t>
  </si>
  <si>
    <t>08/18/2020</t>
  </si>
  <si>
    <t>ES_1145032_WS3-06EW-201_08172020083132_7461027</t>
  </si>
  <si>
    <t>WS3-08EW-201</t>
  </si>
  <si>
    <t>ES_1145032_WS3-08EW-201_08172020084558_6671258</t>
  </si>
  <si>
    <t>ES_1145032_WS3-06EW-201_08172020083132_8641931</t>
  </si>
  <si>
    <t>08/14/2020</t>
  </si>
  <si>
    <t>ES_1145032_WS3-08EW-201_08122020134850_2442285</t>
  </si>
  <si>
    <t>AHTK10AA*#</t>
  </si>
  <si>
    <t>R-32</t>
  </si>
  <si>
    <t>ES_1123206_AHTK10AA*#_10282020103725_1565820</t>
  </si>
  <si>
    <t>AHTK12AA*#</t>
  </si>
  <si>
    <t>ES_1123206_AHTK12AA*#_10282020112903_6955072</t>
  </si>
  <si>
    <t>AKLK08AA*#</t>
  </si>
  <si>
    <t>ES_1123206_AKLK08AA*#_11062020162227_2484247</t>
  </si>
  <si>
    <t>AKLK10AA*#</t>
  </si>
  <si>
    <t>ES_1123206_AKLK10AA*#_11062020152618_9770929</t>
  </si>
  <si>
    <t>AKLK12AA*#</t>
  </si>
  <si>
    <t>ES_1123206_AKLK12AA*#_11062020165928_4623529</t>
  </si>
  <si>
    <t>AKLK14AA*#</t>
  </si>
  <si>
    <t>ES_1123206_AKLK14AAG1_11062020162829_8483850</t>
  </si>
  <si>
    <t>AKLK18AA*#</t>
  </si>
  <si>
    <t>ES_1123206_AKLK18AA*#_11062020165154_1501123</t>
  </si>
  <si>
    <t>AKLK24AA*#</t>
  </si>
  <si>
    <t>ES_1123206_AKLK24AA*#_11062020161210_5713006</t>
  </si>
  <si>
    <t>WAC18002WCO</t>
  </si>
  <si>
    <t>01/17/2020</t>
  </si>
  <si>
    <t>ES_1074063_WAC18002WCO_01172020064427_3467377</t>
  </si>
  <si>
    <t>WAC25002WCO</t>
  </si>
  <si>
    <t>ES_1074063_WAC25002WCO_01172020064435_3475018</t>
  </si>
  <si>
    <t>MAW18S2WWT</t>
  </si>
  <si>
    <t>10/29/2020</t>
  </si>
  <si>
    <t>ES_1138537_MAW18S2WWT_11292020090601_80061153</t>
  </si>
  <si>
    <t>MAW25S2WWT</t>
  </si>
  <si>
    <t>ES_1138537_MAW25S2WWT_11292020090601_80061153</t>
  </si>
  <si>
    <t>ES_1138537_MAW25S2ZWT_11292020090601_80061153</t>
  </si>
  <si>
    <t>ES_1138537_MAW25S2ZWT-E_11292020090601_80061153</t>
  </si>
  <si>
    <t>MAW08S1WBL</t>
  </si>
  <si>
    <t>ES_1138537_MAW08S1WBL_11292020090601_80061153</t>
  </si>
  <si>
    <t>MAW08S1WWT</t>
  </si>
  <si>
    <t>ES_1138537_MAW08S1WWT_11292020090601_80061153</t>
  </si>
  <si>
    <t>ES_1138537_MAW08S1YWT_11292020090601_80061153</t>
  </si>
  <si>
    <t>ES_1138537_MAW08S1YWT-E_11292020090601_80061153</t>
  </si>
  <si>
    <t>MAW10S1WBL</t>
  </si>
  <si>
    <t>ES_1138537_MAW10S1WBL_11292020090601_80061153</t>
  </si>
  <si>
    <t>MAW10S1WWT</t>
  </si>
  <si>
    <t>ES_1138537_MAW10S1WWT_11292020090601_80061153</t>
  </si>
  <si>
    <t>ES_1138537_MAW10S1YWT_11292020090601_80061153</t>
  </si>
  <si>
    <t>ES_1138537_MAW10S1YWT-E_11292020090601_80061153</t>
  </si>
  <si>
    <t>MAW12S1WWT</t>
  </si>
  <si>
    <t>ES_1138537_MAW12S1WWT_11292020090601_80061153</t>
  </si>
  <si>
    <t>ES_1138537_MAW12S1YWT_11292020090601_80061153</t>
  </si>
  <si>
    <t>ES_1138537_MAW12S1YWT-E_11292020090601_80061153</t>
  </si>
  <si>
    <t>HME030340N</t>
  </si>
  <si>
    <t>ES_1139044_HME030340N_01082020021949_9989853</t>
  </si>
  <si>
    <t>HME030341N</t>
  </si>
  <si>
    <t>ES_1139044_HME030341N_01082020025204_1924313</t>
  </si>
  <si>
    <t>HME030342N</t>
  </si>
  <si>
    <t>ES_1139044_HME030342N_01082020051946_0786976</t>
  </si>
  <si>
    <t>HME030343N</t>
  </si>
  <si>
    <t>ES_1139044_HME030343N_01082020053926_1966536</t>
  </si>
  <si>
    <t>DTAC100F1WDB</t>
  </si>
  <si>
    <t>07/16/2020</t>
  </si>
  <si>
    <t>ES_31682_DTAC100F1WDB_05272020143054_5906793</t>
  </si>
  <si>
    <t>DVAC080F1WDB</t>
  </si>
  <si>
    <t>ES_31682_DVAC080F1WDB_05272020144521_5730554</t>
  </si>
  <si>
    <t>DELLA</t>
  </si>
  <si>
    <t>048-TL-WAC10K</t>
  </si>
  <si>
    <t>ES_1141693_048-TL-WAC10K_08122020030512_1512120</t>
  </si>
  <si>
    <t>048-TL-WAC12K</t>
  </si>
  <si>
    <t>ES_1141693_048-TL-WAC12K_08122020032207_2527557</t>
  </si>
  <si>
    <t>048-TL-WAC15K</t>
  </si>
  <si>
    <t>ES_1141693_048-TL-WAC15K_08122020034022_3622605</t>
  </si>
  <si>
    <t>048-TL-WAC18K</t>
  </si>
  <si>
    <t>ES_1141693_048-TL-WAC18K_08122020035005_4205325</t>
  </si>
  <si>
    <t>048-TL-WAC6K</t>
  </si>
  <si>
    <t>ES_1141693_048-TL-WAC6K_08122020020008_7608222</t>
  </si>
  <si>
    <t>048-TL-WAC8K</t>
  </si>
  <si>
    <t>ES_1141693_048-TL-WAC8K_08122020025154_0714796</t>
  </si>
  <si>
    <t>GENUINE COMFORT</t>
  </si>
  <si>
    <t>GCTTW-10CRA1</t>
  </si>
  <si>
    <t>ES_143522_GCTTW-10CRA1_08122020011612_4972331</t>
  </si>
  <si>
    <t>GCTTW-12CRA2</t>
  </si>
  <si>
    <t>ES_143522_GCTTW-12CRA2_08122020013357_6037331</t>
  </si>
  <si>
    <t>AHFK18AA*#</t>
  </si>
  <si>
    <t>,AHEK18AC*#,; ,AHTK18AA*#,</t>
  </si>
  <si>
    <t>ES_1123206_AHFK18AA*#_12142020134839_8092309</t>
  </si>
  <si>
    <t>AHFK24AA*#</t>
  </si>
  <si>
    <t>,AHEK24AC*#,; ,AHSK24AA*#,</t>
  </si>
  <si>
    <t>ES_1123206_AHFK24AA*#_12142020135940_5359002</t>
  </si>
  <si>
    <t>QHEK18AC*#</t>
  </si>
  <si>
    <t>ES_1123206_QHEK18AC*#_12142020134839_4073755</t>
  </si>
  <si>
    <t>QHEK24AC*#</t>
  </si>
  <si>
    <t>ES_1123206_QHEK24AC*#_12142020135940_8964960</t>
  </si>
  <si>
    <t>QHEK08AC*#</t>
  </si>
  <si>
    <t>ES_1123206_QHEK08AC*#_10132020114643_5686303</t>
  </si>
  <si>
    <t>QHEK10AC*#</t>
  </si>
  <si>
    <t>ES_1123206_QHEK10AC*#_10282020103725_7279627</t>
  </si>
  <si>
    <t>QHEK12AC*#</t>
  </si>
  <si>
    <t>ES_1123206_QHEK12AC*#_10282020112903_5650904</t>
  </si>
  <si>
    <t>Hisense</t>
  </si>
  <si>
    <t>AW-08CW1RVGUE10</t>
  </si>
  <si>
    <t>11/13/2020</t>
  </si>
  <si>
    <t>ES_1115137_AW-08CW1RVGUE10_11162020020124_2084785</t>
  </si>
  <si>
    <t>AW-10CR1RWGUE15</t>
  </si>
  <si>
    <t>ES_1115137_AW-10CR1RWGUE15_11162020021154_2714600</t>
  </si>
  <si>
    <t>AW-12CR1RWGUE15</t>
  </si>
  <si>
    <t>ES_1115137_AW-12CR1RWGUE15_11162020021645_3005349</t>
  </si>
  <si>
    <t>HAW0821CW1W</t>
  </si>
  <si>
    <t>ES_1115137_HAW0821CW1W_11162020020139_2099420</t>
  </si>
  <si>
    <t>043-0758-6</t>
  </si>
  <si>
    <t>11/16/2020</t>
  </si>
  <si>
    <t>ES_1025242_043-0758-6_11162020055443_6083628</t>
  </si>
  <si>
    <t>043-0759-4</t>
  </si>
  <si>
    <t>ES_1025242_043-0759-4_11162020055708_6228675</t>
  </si>
  <si>
    <t>1PAQ6000</t>
  </si>
  <si>
    <t>01/14/2020</t>
  </si>
  <si>
    <t>ES_1121980_1PAQ6000_03042020011021_80024169</t>
  </si>
  <si>
    <t>1PAQ8000</t>
  </si>
  <si>
    <t>ES_1121980_1PAQ8000_03042020011021_80024169</t>
  </si>
  <si>
    <t>6SAC10000</t>
  </si>
  <si>
    <t>ES_1121980_6SAC10000_03042020011021_80024169</t>
  </si>
  <si>
    <t>AKCQ10ACHK1</t>
  </si>
  <si>
    <t>02/20/2020</t>
  </si>
  <si>
    <t>ES_1123206_AKCQ10ACHK1_02132020163816_4710657</t>
  </si>
  <si>
    <t>AKCQ10DCHK1</t>
  </si>
  <si>
    <t>ES_1123206_AKCQ10DCHK1_02132020164525_2240259</t>
  </si>
  <si>
    <t>AKCQ12ACHK1</t>
  </si>
  <si>
    <t>ES_1123206_AKCQ12ACHK1_02132020165047_4767572</t>
  </si>
  <si>
    <t>WS3-06E-201</t>
  </si>
  <si>
    <t>06/29/2020</t>
  </si>
  <si>
    <t>ES_1145032_WS3-06E-201_06242020092453_9177667</t>
  </si>
  <si>
    <t>WS3-08E-201</t>
  </si>
  <si>
    <t>06/18/2020</t>
  </si>
  <si>
    <t>ES_1145032_WS3-08E-201_05252020102718_7933008</t>
  </si>
  <si>
    <t>ES_1145032_WS3-08E-201_06242020092819_4181482</t>
  </si>
  <si>
    <t>EARC6RE1</t>
  </si>
  <si>
    <t>02/25/2020</t>
  </si>
  <si>
    <t>ES_1132648_EARC6RE1_02262020080018_4018028</t>
  </si>
  <si>
    <t>EARC8RE1</t>
  </si>
  <si>
    <t>ES_1132648_EARC8RE1_02262020080444_4284972</t>
  </si>
  <si>
    <t>EARC8RSE1</t>
  </si>
  <si>
    <t>ES_1132648_EARC8RSE1_02262020080503_4303836</t>
  </si>
  <si>
    <t>10W3E1-A</t>
  </si>
  <si>
    <t>03/16/2020</t>
  </si>
  <si>
    <t>ES_1126578_10W3E1-A_03172020031740_5060791</t>
  </si>
  <si>
    <t>12W3E1-A</t>
  </si>
  <si>
    <t>ES_1126578_12W3E1-A_03172020031802_5082252</t>
  </si>
  <si>
    <t>8W3ER1-A</t>
  </si>
  <si>
    <t>ES_1126578_8W3ER1-A_03172020031657_5017917</t>
  </si>
  <si>
    <t>OW-P08AC115V5SC</t>
  </si>
  <si>
    <t>03/23/2020</t>
  </si>
  <si>
    <t>ES_1138582_OW-P08AC115V5SC_03242020015013_4613296</t>
  </si>
  <si>
    <t>OW-P12AC115V5SC</t>
  </si>
  <si>
    <t>ES_1138582_OW-P12AC115V5SC_03242020034618_1578356</t>
  </si>
  <si>
    <t>OW-P12AC230V5SC</t>
  </si>
  <si>
    <t>ES_1138582_OW-P12AC230V5SC_03242020035441_2081713</t>
  </si>
  <si>
    <t>TaoTronics</t>
  </si>
  <si>
    <t>TT-AC001</t>
  </si>
  <si>
    <t>04/15/2020</t>
  </si>
  <si>
    <t>04/20/2020</t>
  </si>
  <si>
    <t>ES_1144941_TT-AC001_04202020065933_5973459</t>
  </si>
  <si>
    <t>MAW12V1DWT</t>
  </si>
  <si>
    <t>04/24/2020</t>
  </si>
  <si>
    <t>04/23/2020</t>
  </si>
  <si>
    <t>ES_1138537_MAW12V1DWT_04272020030124_80039184</t>
  </si>
  <si>
    <t>MAW08V1DWT</t>
  </si>
  <si>
    <t>ES_1138537_MAW08V1DWT_04272020030124_80039184</t>
  </si>
  <si>
    <t>MAW10V1DWT</t>
  </si>
  <si>
    <t>ES_1138537_MAW10V1DWT_04272020030124_80039184</t>
  </si>
  <si>
    <t>GJC18BY-D3NRNC5C</t>
  </si>
  <si>
    <t>05/15/2020</t>
  </si>
  <si>
    <t>ES_1105164_GJC18BY-D3NRNC5C_05122020102040_8840944</t>
  </si>
  <si>
    <t>12T3E1</t>
  </si>
  <si>
    <t>05/19/2020</t>
  </si>
  <si>
    <t>ES_1126578_12T3E1_05192020054023_6823481</t>
  </si>
  <si>
    <t>15W3E1-A</t>
  </si>
  <si>
    <t>ES_1126578_15W3E1-A_05192020053859_6739278</t>
  </si>
  <si>
    <t>6W3ER1</t>
  </si>
  <si>
    <t>ES_1126578_6W3ER1_05192020053736_6656225</t>
  </si>
  <si>
    <t>6W3ER1-A</t>
  </si>
  <si>
    <t>ES_1126578_6W3ER1-A_05192020053821_6701911</t>
  </si>
  <si>
    <t>8T3E1</t>
  </si>
  <si>
    <t>ES_1126578_8T3E1_05192020053930_6770292</t>
  </si>
  <si>
    <t>05/20/2020</t>
  </si>
  <si>
    <t>ES_1145032_WS3-06E-201_06242020092453_8634623</t>
  </si>
  <si>
    <t>CATS06B1</t>
  </si>
  <si>
    <t>05/25/2020</t>
  </si>
  <si>
    <t>05/26/2020</t>
  </si>
  <si>
    <t>ES_92264_CATS06B1_05262020063942_5182307</t>
  </si>
  <si>
    <t>CATS08B1</t>
  </si>
  <si>
    <t>ES_92264_CATS08B1_05262020064011_5211243</t>
  </si>
  <si>
    <t>CATS10B1</t>
  </si>
  <si>
    <t>ES_92264_CATS10B1_05262020064102_5262522</t>
  </si>
  <si>
    <t>CATS12B1</t>
  </si>
  <si>
    <t>ES_92264_CATS12B1_05262020064137_5297634</t>
  </si>
  <si>
    <t>CATS15B1</t>
  </si>
  <si>
    <t>ES_92264_CATS15B1_05262020064205_5325517</t>
  </si>
  <si>
    <t>CATS18B2</t>
  </si>
  <si>
    <t>ES_92264_CATS18B2_05262020064235_5355656</t>
  </si>
  <si>
    <t>CATS24B2</t>
  </si>
  <si>
    <t>ES_92264_CATS24B2_05262020064345_5425098</t>
  </si>
  <si>
    <t>RADS-183R</t>
  </si>
  <si>
    <t>07/17/2020</t>
  </si>
  <si>
    <t>ES_17771_RADS-183R_07202020013959_9199024</t>
  </si>
  <si>
    <t>RADS-253R</t>
  </si>
  <si>
    <t>ES_17771_RADS-253R_07202020014031_9231395</t>
  </si>
  <si>
    <t>CCW06B10A</t>
  </si>
  <si>
    <t>08/20/2020</t>
  </si>
  <si>
    <t>08/25/2020</t>
  </si>
  <si>
    <t>ES_31705_CCW06B10A_08252020023533_2933723</t>
  </si>
  <si>
    <t>CCW08B10A</t>
  </si>
  <si>
    <t>ES_31705_CCW08B10A_08252020024634_3594339</t>
  </si>
  <si>
    <t>CCW10B10A</t>
  </si>
  <si>
    <t>ES_31705_CCW10B10A_08252020024959_3799394</t>
  </si>
  <si>
    <t>CCW12B10A</t>
  </si>
  <si>
    <t>ES_31705_CCW12B10A_08252020025314_3994501</t>
  </si>
  <si>
    <t>CCW15B10A</t>
  </si>
  <si>
    <t>ES_31705_CCW15B10A_08252020030342_4622848</t>
  </si>
  <si>
    <t>CCW18B30A</t>
  </si>
  <si>
    <t>ES_31705_CCW18B30A_08252020030600_4760726</t>
  </si>
  <si>
    <t>CCW24B30A</t>
  </si>
  <si>
    <t>ES_31705_CCW24B30A_08252020031116_5076168</t>
  </si>
  <si>
    <t>AW0821CW1W</t>
  </si>
  <si>
    <t>09/29/2020</t>
  </si>
  <si>
    <t>ES_1115137_AW0821CW1W_09292020052351_7031101</t>
  </si>
  <si>
    <t>AW1021CW1W</t>
  </si>
  <si>
    <t>ES_1115137_AW1021CW1W_09292020052502_7102210</t>
  </si>
  <si>
    <t>AW1221CW1W</t>
  </si>
  <si>
    <t>ES_1115137_AW1221CW1W_09292020052546_7146644</t>
  </si>
  <si>
    <t>AW1521CW1W</t>
  </si>
  <si>
    <t>ES_1115137_AW1521CW1W_09292020052654_7214108</t>
  </si>
  <si>
    <t>AW1821CW3W</t>
  </si>
  <si>
    <t>09/30/2020</t>
  </si>
  <si>
    <t>ES_1115137_AW1821CW3W_09302020030704_5224586</t>
  </si>
  <si>
    <t>QHEK14AC*#</t>
  </si>
  <si>
    <t>10/15/2020</t>
  </si>
  <si>
    <t>ES_1123206_QHEK14AC*#_10302020102556_1109582</t>
  </si>
  <si>
    <t>FHWC183WB2</t>
  </si>
  <si>
    <t>10/20/2020</t>
  </si>
  <si>
    <t>10/23/2020</t>
  </si>
  <si>
    <t>ES_1021080_FHWC183WB2_11252020065319_80060389</t>
  </si>
  <si>
    <t>FHWC253WB2</t>
  </si>
  <si>
    <t>ES_1021080_FHWC253WB2_11252020065319_80060389</t>
  </si>
  <si>
    <t>FHWW183WC2</t>
  </si>
  <si>
    <t>ES_1021080_FHWW183WC2_11252020065319_80060389</t>
  </si>
  <si>
    <t>FHWW253WC2</t>
  </si>
  <si>
    <t>ES_1021080_FHWW253WC2_11252020065319_80060389</t>
  </si>
  <si>
    <t>MWJUK-18CRN8-MCK8</t>
  </si>
  <si>
    <t>ES_1048575_MWJUK-18CRN8-MCK8_12022020042303_80062597</t>
  </si>
  <si>
    <t>MWJUK-25CRN8-MCJ3</t>
  </si>
  <si>
    <t>ES_1048575_MWJUK-25CRN8-MCJ3_12022020052301_80062597</t>
  </si>
  <si>
    <t>ES_1138537_MWJUK-18CRN8-MCK8_12022020052303_80062597</t>
  </si>
  <si>
    <t>ES_1138537_MWJUK-25CRN8-MCJ3_12022020052303_80062597</t>
  </si>
  <si>
    <t>Amana</t>
  </si>
  <si>
    <t>AMAP061BWE</t>
  </si>
  <si>
    <t>10/28/2020</t>
  </si>
  <si>
    <t>ES_1055302_AMAP061BWE_11022020025719_5839399</t>
  </si>
  <si>
    <t>AMAP061CW</t>
  </si>
  <si>
    <t>ES_1055302_AMAP061CW_10292020095348_5228896</t>
  </si>
  <si>
    <t>AMAP081BWE</t>
  </si>
  <si>
    <t>ES_1055302_AMAP081BWE_11022020031159_6719107</t>
  </si>
  <si>
    <t>AMAP081CW</t>
  </si>
  <si>
    <t>ES_1055302_AMAP081CW_10292020100108_5668810</t>
  </si>
  <si>
    <t>AMAP101BWE</t>
  </si>
  <si>
    <t>ES_1055302_AMAP101BWE_11022020031922_7162013</t>
  </si>
  <si>
    <t>AMAP121BWE</t>
  </si>
  <si>
    <t>ES_1055302_AMAP121BWE_11022020032606_7566750</t>
  </si>
  <si>
    <t>AMAP151BWE</t>
  </si>
  <si>
    <t>ES_1055302_AMAP151BWE_11022020033008_7808955</t>
  </si>
  <si>
    <t>AMAP182BWE</t>
  </si>
  <si>
    <t>ES_1055302_AMAP182BWE_11022020033432_8072054</t>
  </si>
  <si>
    <t>AMAP222BWE</t>
  </si>
  <si>
    <t>ES_1055302_AMAP222BWE_11022020033718_8238797</t>
  </si>
  <si>
    <t>AMAP242BWE</t>
  </si>
  <si>
    <t>ES_1055302_AMAP242BWE_11022020034644_8804247</t>
  </si>
  <si>
    <t>DAC060EE1WDB</t>
  </si>
  <si>
    <t>10/30/2020</t>
  </si>
  <si>
    <t>ES_31682_DAC060EE1WDB_10302020031916_7956571</t>
  </si>
  <si>
    <t>DAC080EE2WDB</t>
  </si>
  <si>
    <t>ES_31682_DAC080EE2WDB_10302020032758_8478220</t>
  </si>
  <si>
    <t>WHAW061CW</t>
  </si>
  <si>
    <t>ES_1055302_WHAW061CW_10292020095421_5261342</t>
  </si>
  <si>
    <t>WHAW081CW</t>
  </si>
  <si>
    <t>ES_1055302_WHAW081CW_10292020100117_5677207</t>
  </si>
  <si>
    <t>Bevoi</t>
  </si>
  <si>
    <t>BEVTTW081C</t>
  </si>
  <si>
    <t>11/17/2020</t>
  </si>
  <si>
    <t>ES_1145666_BEVTTW081C_11202020114302_2582010</t>
  </si>
  <si>
    <t>BEVTTW121C</t>
  </si>
  <si>
    <t>ES_1145666_BEVTTW121C_11202020115503_3303528</t>
  </si>
  <si>
    <t>OBZ-05ESN3</t>
  </si>
  <si>
    <t>ES_1125950_OBZ-05ESN3_11292020090601_80062599</t>
  </si>
  <si>
    <t>OBZ-08ESN3</t>
  </si>
  <si>
    <t>ES_1125950_OBZ-08ESN3_11292020090601_80062599</t>
  </si>
  <si>
    <t>W10T9E1-A</t>
  </si>
  <si>
    <t>ES_1126578_W10T9E1-A_11232020065528_4528242</t>
  </si>
  <si>
    <t>W10T9EX1-A</t>
  </si>
  <si>
    <t>ES_1126578_W10T9EX1-A_11232020071242_5562933</t>
  </si>
  <si>
    <t>W12T9E1-A</t>
  </si>
  <si>
    <t>ES_1126578_W12T9E1-A_11232020072247_6167519</t>
  </si>
  <si>
    <t>W12T9EX1-A</t>
  </si>
  <si>
    <t>ES_1126578_W12T9EX1-A_11232020073435_6875187</t>
  </si>
  <si>
    <t>W8T9E1-A</t>
  </si>
  <si>
    <t>ES_1126578_W8T9E1-A_11232020063706_3426590</t>
  </si>
  <si>
    <t>AW-06CR1RVGUE15</t>
  </si>
  <si>
    <t>ES_1115137_AW-06CR1RVGUE15_11202020121019_4219984</t>
  </si>
  <si>
    <t>043-8609-4</t>
  </si>
  <si>
    <t>ES_1025242_043-8609-4_11202020122012_4812440</t>
  </si>
  <si>
    <t>GHWQ083WC1</t>
  </si>
  <si>
    <t>11/24/2020</t>
  </si>
  <si>
    <t>ES_1021080_GHWQ083WC1_12022020051640_80063837</t>
  </si>
  <si>
    <t>GHWQ103WC1</t>
  </si>
  <si>
    <t>ES_1021080_GHWQ103WC1_12022020051640_80063837</t>
  </si>
  <si>
    <t>GHWQ123WC1</t>
  </si>
  <si>
    <t>ES_1021080_GHWQ123WC1_12022020051640_80063837</t>
  </si>
  <si>
    <t>WINIA</t>
  </si>
  <si>
    <t>WWC8-C06RC40-X</t>
  </si>
  <si>
    <t>11/25/2020</t>
  </si>
  <si>
    <t>11/27/2020</t>
  </si>
  <si>
    <t>ES_1108205_WWC8-C06RC40-X_11272020021391_2051955</t>
  </si>
  <si>
    <t>WWC8-C08RC40-X</t>
  </si>
  <si>
    <t>ES_1108205_WWC8-C08RC40-X_112720200213828_3819419</t>
  </si>
  <si>
    <t>CEW183CS</t>
  </si>
  <si>
    <t>11/30/2020</t>
  </si>
  <si>
    <t>ES_17771_CEW183CS_12022020052303_80062597</t>
  </si>
  <si>
    <t>CEW243CS</t>
  </si>
  <si>
    <t>ES_17771_CEW243CS_12022020052303_80062597</t>
  </si>
  <si>
    <t>RADS-183Q</t>
  </si>
  <si>
    <t>ES_17771_RADS-183Q_12022020052903_80062597</t>
  </si>
  <si>
    <t>RADS-183S</t>
  </si>
  <si>
    <t>ES_17771_RADS-183S_12022020052302_80062597</t>
  </si>
  <si>
    <t>RADS-253Q</t>
  </si>
  <si>
    <t>ES_17771_RADS-253Q_12022010052303_80062597</t>
  </si>
  <si>
    <t>RADS-253S</t>
  </si>
  <si>
    <t>ES_17771_RADS-253S_12022020052303_80062597</t>
  </si>
  <si>
    <t>WWK08CW01N</t>
  </si>
  <si>
    <t>12/17/2020</t>
  </si>
  <si>
    <t>12/18/2020</t>
  </si>
  <si>
    <t>ES_1138537_WWK08CW01N_12232020121854_80066460</t>
  </si>
  <si>
    <t>MAW15S1WWT</t>
  </si>
  <si>
    <t>ES_1138537_MAW15S1WWT_12232020121854_80066460</t>
  </si>
  <si>
    <t>DAC080B6IWDB-6</t>
  </si>
  <si>
    <t>12/28/2020</t>
  </si>
  <si>
    <t>ES_0031682_DAC080B6IWDB-6_12292020023356_80066308</t>
  </si>
  <si>
    <t>DAC100B6IWDB-6</t>
  </si>
  <si>
    <t>ES_0031682_DAC100B6IWDB-6_12292020023356_80066308</t>
  </si>
  <si>
    <t>DAC120B6IWDB-6</t>
  </si>
  <si>
    <t>ES_0031682_DAC120B6IWDB-6_12292020023356_80066308</t>
  </si>
  <si>
    <t>DAC145EB6WDB-6</t>
  </si>
  <si>
    <t>ES_0031682_DAC145EB6WDB-6_12292020023356_80066308</t>
  </si>
  <si>
    <t>DAC180EB3WDB</t>
  </si>
  <si>
    <t>ES_0031682_DAC180EB3WDB_12292020023356_80066308</t>
  </si>
  <si>
    <t>DAC250EB3WDB</t>
  </si>
  <si>
    <t>ES_0031682_DAC250EB3WDB_12292020023356_80066308</t>
  </si>
  <si>
    <t>AW-25CW3RDFUE10</t>
  </si>
  <si>
    <t>12/30/2020</t>
  </si>
  <si>
    <t>12/31/2020</t>
  </si>
  <si>
    <t>ES_1115137_AW-25CW3RDFUE10_122920202139805_9605226</t>
  </si>
  <si>
    <t>AW-25CW3RDGUE10</t>
  </si>
  <si>
    <t>ES_1115137_AW-25CW3RDGUE10_122920202139786_8808811</t>
  </si>
  <si>
    <t>TTW-10CRA2/J6U(0202)</t>
  </si>
  <si>
    <t>ES_1126578_TTW-10CRA2/J6U(0202)_122820200026550_3627326</t>
  </si>
  <si>
    <t>TAW08CREB19W</t>
  </si>
  <si>
    <t>TWC-08CR/UH,ES,; TWC-08CR/UH,ES,; TWC-08CRW/UH-C,ES,</t>
  </si>
  <si>
    <t>03/25/2019</t>
  </si>
  <si>
    <t>ES_1126578_TAW08CREB19W_12142018164738_5298730</t>
  </si>
  <si>
    <t>AW-15CW1RXGUE10</t>
  </si>
  <si>
    <t>ES_1115137_AW-15CW1RXGUE10_010420212105775_5435136</t>
  </si>
  <si>
    <t>AW-18CW3RXGUE10</t>
  </si>
  <si>
    <t>ES_1115137_AW-18CW3RXGUE10_010420212105918_9763840</t>
  </si>
  <si>
    <t>CEW061CS</t>
  </si>
  <si>
    <t>ES_17771_CEW061CS_010720210153985_7160095</t>
  </si>
  <si>
    <t>CEW081CS</t>
  </si>
  <si>
    <t>ES_17771_CEW081CS_010720210153999_1702449</t>
  </si>
  <si>
    <t>048-TL-W10KW</t>
  </si>
  <si>
    <t>ES_1141693_048-TL-W10KW_010520212317780_1733358</t>
  </si>
  <si>
    <t>048-TL-W12KW</t>
  </si>
  <si>
    <t>ES_1141693_048-TL-W12KW_01052021231905_6702454</t>
  </si>
  <si>
    <t>048-TL-W6KW</t>
  </si>
  <si>
    <t>ES_1141693_048-TL-W6KW_010720210107327_9670891</t>
  </si>
  <si>
    <t>048-TL-W8KW</t>
  </si>
  <si>
    <t>ES_1141693_048-TL-W8KW_010720210107754_1672924</t>
  </si>
  <si>
    <t>048-TL-WAC10K32</t>
  </si>
  <si>
    <t>ES_1141693_048-TL-WAC10K32_010520212312596_9506112</t>
  </si>
  <si>
    <t>048-TL-WAC12K32</t>
  </si>
  <si>
    <t>ES_1141693_048-TL-WAC12K32_010520212315460_6976639</t>
  </si>
  <si>
    <t>048-TL-WAC6K32</t>
  </si>
  <si>
    <t>ES_1141693_048-TL-WAC6K32_010520212132715_2841401</t>
  </si>
  <si>
    <t>048-TL-WAC8K32</t>
  </si>
  <si>
    <t>ES_1141693_048-TL-WAC8K32_010520212132468_9058889</t>
  </si>
  <si>
    <t>Year Available on Market</t>
  </si>
  <si>
    <t>Mean CEER</t>
  </si>
  <si>
    <t>COP_max</t>
  </si>
  <si>
    <t>Notes</t>
  </si>
  <si>
    <t>AHAM (2014)</t>
  </si>
  <si>
    <t>Raw Data</t>
  </si>
  <si>
    <t>Filled Data</t>
  </si>
  <si>
    <t>EnergyStar (2021)</t>
  </si>
  <si>
    <t>AHAM Efficiency Trends 1980-1999</t>
  </si>
  <si>
    <t>AHAM (1999)</t>
  </si>
  <si>
    <t>Saul (1950) - The Present Status of the Residential Heat Pump</t>
  </si>
  <si>
    <t>https://ir.library.oregonstate.edu/downloads/02870z30f</t>
  </si>
  <si>
    <t>Interpolated</t>
  </si>
  <si>
    <t>T_1 [C]</t>
  </si>
  <si>
    <t>T_0 [C]</t>
  </si>
  <si>
    <t>T_1 [k]</t>
  </si>
  <si>
    <t>T_0 [k]</t>
  </si>
  <si>
    <t>Maximum COP, set by Carnot efficiency</t>
  </si>
  <si>
    <t>Source/Method</t>
  </si>
  <si>
    <t>Fridley et al (2001) - Technical and economic analysis of energy efficiency of Chinese room
air conditioners</t>
  </si>
  <si>
    <t>USA</t>
  </si>
  <si>
    <t>CHN</t>
  </si>
  <si>
    <t>COP [W/W]</t>
  </si>
  <si>
    <t>EER [W/W]</t>
  </si>
  <si>
    <t>Fridley et al (2001)</t>
  </si>
  <si>
    <t>de Almeida &amp; Fonseca (2006) - Residential monitoring to decrease energy use and carbon emissions in Europe</t>
  </si>
  <si>
    <t>McNeil &amp; Letschert (2008) - Future Air Conditioning Energy Consumption in Developing Countries and what can be done about it: The Potential of Efficiency in the Residential Sector</t>
  </si>
  <si>
    <t>https://escholarship.org/uc/item/64f9r6wr</t>
  </si>
  <si>
    <t>Santamouris (2016) - Cooling the buildings – past, present and future</t>
  </si>
  <si>
    <t>https://www.sciencedirect.com/science/article/pii/S0378778816306314?casa_token=UirTBAI15-EAAAAA:gxFLvRKO9czPwZjn4UzFHqFGufB7kefTVKheudJ751TH24LTYDjSVdqQuvKx9wpACKZnJXN5Ow#bib0160</t>
  </si>
  <si>
    <t>Phadke et al (2014) - Avoiding 100 New Power Plants by Increasing Efficiency of Room Air Conditioners in India</t>
  </si>
  <si>
    <t>https://www.osti.gov/biblio/1136779</t>
  </si>
  <si>
    <t>https://www.osti.gov/biblio/1171749</t>
  </si>
  <si>
    <t>Shah et al (2013) - Cooling the Planet Opportunities for Deployment of Superefficient Room Air Conditioners</t>
  </si>
  <si>
    <t>https://eta.lbl.gov/publications/accelerating-energy-efficiency</t>
  </si>
  <si>
    <t>Abhyankar et al (2017) - Accelerating Energy Efficiency Improvements in Room Air Conditioners in India</t>
  </si>
  <si>
    <t>Leff &amp; Teeters (1977) - EER, COP, and the second law efficiency for air conditioners</t>
  </si>
  <si>
    <t>https://aapt.scitation.org/doi/pdf/10.1119/1.11174</t>
  </si>
  <si>
    <t>Moyers (1973) - The Room Air Conditioner as an Energy Consumer</t>
  </si>
  <si>
    <t>https://www.google.co.uk/books/edition/The_Room_Air_Conditioner_as_an_Energy_Co/DP_3P-OdOaoC?hl=en&amp;gbpv=0</t>
  </si>
  <si>
    <t>Moyers (1973)</t>
  </si>
  <si>
    <t>https://www.jstor.org/stable/27826188</t>
  </si>
  <si>
    <t>Penrod (1947) - Continous Air Conditioning with the Heat Pump</t>
  </si>
  <si>
    <t>Data is for heating, not cooling</t>
  </si>
  <si>
    <t>Little (1961) - Technical Report 1695-TR Air Conditioners (Test Report)</t>
  </si>
  <si>
    <t>https://apps.dtic.mil/dtic/tr/fulltext/u2/272179.pdf</t>
  </si>
  <si>
    <t>Temperature [f]</t>
  </si>
  <si>
    <t>Temperature [C]</t>
  </si>
  <si>
    <t>Little (1961)</t>
  </si>
  <si>
    <t>Shipment-weighted mean for year of production and shipment</t>
  </si>
  <si>
    <t>Country</t>
  </si>
  <si>
    <t>Machine</t>
  </si>
  <si>
    <t>Eu.product</t>
  </si>
  <si>
    <t>Metric</t>
  </si>
  <si>
    <t>Data from Calcs_USA</t>
  </si>
  <si>
    <t>Indexed to USA</t>
  </si>
  <si>
    <t>https://www.eceee.org/static/media/uploads/site-2/library/conference_proceedings/eceee_Summer_Studies/2007/Panel_6/6.273/paper.pdf</t>
  </si>
  <si>
    <t>Average EER [W/W]</t>
  </si>
  <si>
    <t>AUS</t>
  </si>
  <si>
    <t>BRA</t>
  </si>
  <si>
    <t>CAN</t>
  </si>
  <si>
    <t>EU</t>
  </si>
  <si>
    <t>IND</t>
  </si>
  <si>
    <t>JAP</t>
  </si>
  <si>
    <t>KOR</t>
  </si>
  <si>
    <t>MEX</t>
  </si>
  <si>
    <t>RUS</t>
  </si>
  <si>
    <t>ZAF</t>
  </si>
  <si>
    <t>UAE</t>
  </si>
  <si>
    <t>Shah et al (2013)</t>
  </si>
  <si>
    <t>SSA</t>
  </si>
  <si>
    <t>IDN</t>
  </si>
  <si>
    <t>CPA</t>
  </si>
  <si>
    <t>SAS-PAS</t>
  </si>
  <si>
    <t>NAF</t>
  </si>
  <si>
    <t>LAM</t>
  </si>
  <si>
    <t>MEA</t>
  </si>
  <si>
    <t>IEA, Efficiency ratings of available AC units by regional metric, IEA, Paris https://www.iea.org/data-and-statistics/charts/efficiency-ratings-of-available-ac-units-by-regional-metric</t>
  </si>
  <si>
    <t>IEA (2020) -  Efficiency ratings of available AC units by regional metric</t>
  </si>
  <si>
    <t>https://www.iea.org/data-and-statistics/charts/efficiency-ratings-of-available-ac-units-by-regional-metric</t>
  </si>
  <si>
    <t>Market Average [W/W]</t>
  </si>
  <si>
    <t>SAU</t>
  </si>
  <si>
    <t>THA</t>
  </si>
  <si>
    <t>SGP</t>
  </si>
  <si>
    <t>ISEER</t>
  </si>
  <si>
    <t>Energy rating</t>
  </si>
  <si>
    <t>IPVL</t>
  </si>
  <si>
    <t>SEER</t>
  </si>
  <si>
    <t>Weighted COP</t>
  </si>
  <si>
    <t>APF</t>
  </si>
  <si>
    <t>CSPF</t>
  </si>
  <si>
    <t>EER [Btu/W-hour]</t>
  </si>
  <si>
    <t>Single data point for cutting-edge air conditioner, from U.S. military testing</t>
  </si>
  <si>
    <t>Based on average EER of market average-capacity air conditioners</t>
  </si>
  <si>
    <t>GHA</t>
  </si>
  <si>
    <t>PRT</t>
  </si>
  <si>
    <t>McNeil &amp; Letschert (2008)</t>
  </si>
  <si>
    <t>Data is from Shah et al (2013)</t>
  </si>
  <si>
    <t>IEA (2020)</t>
  </si>
  <si>
    <t>https://rmi.org/wp-content/uploads/2018/11/Global_Cooling_Challenge_Report_2018.pdf</t>
  </si>
  <si>
    <t>RMI (2018) - Solving the Global Cooling Challenge</t>
  </si>
  <si>
    <t>ROW</t>
  </si>
  <si>
    <t>Schipper &amp; Hawk (1991) - More efficient household electricity an international perspective</t>
  </si>
  <si>
    <t>https://www.sciencedirect.com/science/article/pii/030142159190150M</t>
  </si>
  <si>
    <t>Value</t>
  </si>
  <si>
    <t>Refrigerator</t>
  </si>
  <si>
    <t>day ft3/kWh</t>
  </si>
  <si>
    <t>Freezer</t>
  </si>
  <si>
    <t>Central A/C</t>
  </si>
  <si>
    <t>Room A/C</t>
  </si>
  <si>
    <t>Gas water heater</t>
  </si>
  <si>
    <t>%</t>
  </si>
  <si>
    <t>Gas space heater</t>
  </si>
  <si>
    <t>Oil space heater</t>
  </si>
  <si>
    <t>Electric water heater</t>
  </si>
  <si>
    <t>Base Values</t>
  </si>
  <si>
    <t>% Improvement</t>
  </si>
  <si>
    <t>Efficiency [day ft3/kWh]</t>
  </si>
  <si>
    <t>Efficiency [SEER]</t>
  </si>
  <si>
    <t>Efficiency [EER]</t>
  </si>
  <si>
    <t>Efficiency [%]</t>
  </si>
  <si>
    <t>Schipper &amp; hawk (1991)</t>
  </si>
  <si>
    <t>Linear interpolation</t>
  </si>
  <si>
    <t>JPN</t>
  </si>
  <si>
    <t>de Almeida &amp; Fonseca (2006)</t>
  </si>
  <si>
    <t>RMI (2018)</t>
  </si>
  <si>
    <t>Abhyankar et al (2017)</t>
  </si>
  <si>
    <t>Energy.type</t>
  </si>
  <si>
    <t>Last.stage</t>
  </si>
  <si>
    <t>Method</t>
  </si>
  <si>
    <t>E</t>
  </si>
  <si>
    <t>Final</t>
  </si>
  <si>
    <t>PCM</t>
  </si>
  <si>
    <t>Quantity</t>
  </si>
  <si>
    <t>LTC.20.C</t>
  </si>
  <si>
    <t>eta.fu</t>
  </si>
  <si>
    <t>AHAM (2017) - Trends in Energy Efficiency 2017</t>
  </si>
  <si>
    <t>-</t>
  </si>
  <si>
    <t>EER_to_COP</t>
  </si>
  <si>
    <t>AHAM (2017)</t>
  </si>
  <si>
    <t>https://eta.lbl.gov/publications/al-energy-use-commercial-building</t>
  </si>
  <si>
    <t>Zhou (2007) - Energy Use in Commercial Building in China (Presentation)</t>
  </si>
  <si>
    <t>TWN</t>
  </si>
  <si>
    <t>PHL</t>
  </si>
  <si>
    <t>ISR</t>
  </si>
  <si>
    <t>Conversion</t>
  </si>
  <si>
    <t>Conversion Factor</t>
  </si>
  <si>
    <t xml:space="preserve">Zhou (2007) </t>
  </si>
  <si>
    <t>Murakami (2009) - Overview of energy consumption and GHG mitigation technologies in the building sector of Japan</t>
  </si>
  <si>
    <t>https://link.springer.com/article/10.1007/s12053-008-9040-8</t>
  </si>
  <si>
    <t>Kondo (2009) - Energy and exergy utilization efficiencies in the Japanese residential commercial sectors</t>
  </si>
  <si>
    <t>https://doi.org/10.1016/j.enpol.2009.05.060</t>
  </si>
  <si>
    <t>Geller et al (1988) -  Electricity Conservation in Brazil Potential and Progress</t>
  </si>
  <si>
    <t>https://link.springer.com/chapter/10.1007/978-94-009-1403-2_36</t>
  </si>
  <si>
    <t>EER [Btu/Wh]</t>
  </si>
  <si>
    <t>Geller et al (1986)</t>
  </si>
  <si>
    <t>Room air conditioners</t>
  </si>
  <si>
    <t>Linear extrapolation</t>
  </si>
  <si>
    <t>CHNM</t>
  </si>
  <si>
    <t>WRLD</t>
  </si>
  <si>
    <t>https://doi.org/10.2172/783454</t>
  </si>
  <si>
    <t>@techreport{little1961air,</t>
  </si>
  <si>
    <t xml:space="preserve">  title={AIR CONDITIONERS, 9,000-BTU/HR, MULTI-PACKAGE, 115-VOLT 60-CYCLE AND 208/416-VOLT 400-CYCLE 4-WIRE},</t>
  </si>
  <si>
    <t xml:space="preserve">  author={LITTLE, ROBERT L},</t>
  </si>
  <si>
    <t xml:space="preserve">  year={1961},</t>
  </si>
  <si>
    <t xml:space="preserve">  institution={ARMY ENGINEER RESEARCH AND DEVELOPMENT LABS FORT BELVOIR VA},</t>
  </si>
  <si>
    <t xml:space="preserve">  url={https://apps.dtic.mil/sti/pdfs/AD0272179.pdfs}</t>
  </si>
  <si>
    <t>}</t>
  </si>
  <si>
    <t>@book{moyers1973,</t>
  </si>
  <si>
    <t xml:space="preserve">  title={The Room Air Conditioner as an Energy Consumer},</t>
  </si>
  <si>
    <t xml:space="preserve">  author={Moyers, J.C. and Oak Ridge National Laboratory and U.S. Atomic Energy Commission},</t>
  </si>
  <si>
    <t xml:space="preserve">  series={ORNL (Series)},</t>
  </si>
  <si>
    <t xml:space="preserve">  year={1973},</t>
  </si>
  <si>
    <t xml:space="preserve">  publisher={Oak Ridge National Laboratory}</t>
  </si>
  <si>
    <t>@misc{aham2014,</t>
  </si>
  <si>
    <t xml:space="preserve">  title={Trends in Energy Efficiency 2014},</t>
  </si>
  <si>
    <t xml:space="preserve">  publisher={Association of Home Appliance Manufacturers (AHAM)},</t>
  </si>
  <si>
    <t xml:space="preserve">  author={AHAM},</t>
  </si>
  <si>
    <t xml:space="preserve">  year={2014}</t>
  </si>
  <si>
    <t>@misc{aham19801999,</t>
  </si>
  <si>
    <t xml:space="preserve">  title={Efficiency Trends 1980-1999},</t>
  </si>
  <si>
    <t xml:space="preserve">  author={AHAM}</t>
  </si>
  <si>
    <t>@misc{energystar2021rac,</t>
  </si>
  <si>
    <t xml:space="preserve">  url={https://data.energystar.gov/Active-Specifications/ENERGY-STAR-Certified-Room-Air-Conditioners/rg68-9xmm/data},</t>
  </si>
  <si>
    <t xml:space="preserve">  title={ENERGY STAR Certified Room Air Conditioners},</t>
  </si>
  <si>
    <t xml:space="preserve">  author={Energy Star},</t>
  </si>
  <si>
    <t xml:space="preserve">  year={2021},</t>
  </si>
  <si>
    <t>@misc{iea2020rac,</t>
  </si>
  <si>
    <t xml:space="preserve">  title={Efficiency ratings of available AC units by regional metric},</t>
  </si>
  <si>
    <t xml:space="preserve">  publisher={International Energy Agency (IEA)},</t>
  </si>
  <si>
    <t xml:space="preserve">  author={IEA},</t>
  </si>
  <si>
    <t xml:space="preserve">  year={2020},</t>
  </si>
  <si>
    <t xml:space="preserve">  url={https://www.iea.org/data-and-statistics/charts/efficiency-ratings-of-available-ac-units-by-regional-metric}</t>
  </si>
  <si>
    <t>@article{fridley2001,</t>
  </si>
  <si>
    <t xml:space="preserve">  title = {Technical and economic analysis of energy efficiency of Chinese room air conditioners},</t>
  </si>
  <si>
    <t xml:space="preserve">  author = {Fridley, David G and Rosenquist, Gregory and Jiang, Lin and Li, Aixian and Xin, Dingguo and Cheng, Jianhong},</t>
  </si>
  <si>
    <t xml:space="preserve">  doi = {10.2172/783454},</t>
  </si>
  <si>
    <t xml:space="preserve">  url = {https://www.osti.gov/biblio/783454},</t>
  </si>
  <si>
    <t xml:space="preserve">  place = {United States},</t>
  </si>
  <si>
    <t xml:space="preserve">  year = {2001},</t>
  </si>
  <si>
    <t xml:space="preserve">  month = {2}</t>
  </si>
  <si>
    <t>@article{shah2013,</t>
  </si>
  <si>
    <t xml:space="preserve">  title = {Cooling the Planet: Opportunities for Deployment of Superefficient Room Air Conditioners},</t>
  </si>
  <si>
    <t xml:space="preserve">  author = {Shah, Nihar and Waide, Paul and Phadke, Amol},</t>
  </si>
  <si>
    <t xml:space="preserve">  doi = {10.2172/1171749},</t>
  </si>
  <si>
    <t xml:space="preserve">  url = {https://www.osti.gov/biblio/1171749},</t>
  </si>
  <si>
    <t xml:space="preserve">  year = {2013},</t>
  </si>
  <si>
    <t xml:space="preserve">  month = {4}</t>
  </si>
  <si>
    <t>@techreport{rmi2018,</t>
  </si>
  <si>
    <t xml:space="preserve">  title = {Solving the Global Cooling Challenge},</t>
  </si>
  <si>
    <t xml:space="preserve">  author = {Campbell, Iain and Kalanki, Ankit and Sacher, Sneha},</t>
  </si>
  <si>
    <t xml:space="preserve">  url = {https://rmi.org/wp-content/uploads/2018/11/Global_Cooling_Challenge_Report_2018.pdf},</t>
  </si>
  <si>
    <t xml:space="preserve">  publisher = {Rocky Mountain Institute (RMI)},</t>
  </si>
  <si>
    <t xml:space="preserve">  year = {2018}</t>
  </si>
  <si>
    <t>@misc{mcneil2007,</t>
  </si>
  <si>
    <t xml:space="preserve">  title = {Future air conditioning energy consumption in developing countries and what can be done about it: the potential of efficiency in the residential sector},</t>
  </si>
  <si>
    <t xml:space="preserve">  author = {McNeil, Michael A, and Letschert, Virginie E},</t>
  </si>
  <si>
    <t xml:space="preserve">  place = {Sweden},</t>
  </si>
  <si>
    <t xml:space="preserve">  year = {2007},</t>
  </si>
  <si>
    <t xml:space="preserve">  month = {Jul},</t>
  </si>
  <si>
    <t xml:space="preserve">  isbn = {978-91-633-0899-4},</t>
  </si>
  <si>
    <t xml:space="preserve">  url = {https://www.osti.gov/etdeweb/biblio/20949375}</t>
  </si>
  <si>
    <t>@incollection{geller1988,</t>
  </si>
  <si>
    <t xml:space="preserve">  title={Electricity conservation in Brazil: Potential and progress},</t>
  </si>
  <si>
    <t xml:space="preserve">  author={Geller, Howard S and Goldemberg, Jos{\'e} and Hukai, Roberto and Moreira, Jose Roberto and Scarpinella, Claudio and Yoshizawa, Mamiro},</t>
  </si>
  <si>
    <t xml:space="preserve">  booktitle={Demand-Side Management and Electricity End-Use Efficiency},</t>
  </si>
  <si>
    <t xml:space="preserve">  pages={535--558},</t>
  </si>
  <si>
    <t xml:space="preserve">  year={1988},</t>
  </si>
  <si>
    <t xml:space="preserve">  publisher={Springer},</t>
  </si>
  <si>
    <t xml:space="preserve">  doi={10.1007/978-94-009-1403-2_36},</t>
  </si>
  <si>
    <t xml:space="preserve">  isbn={978-94-009-1403-2}</t>
  </si>
  <si>
    <t>@article{abhyankar2017,</t>
  </si>
  <si>
    <t xml:space="preserve">  title = {Accelerating Energy Efficiency Improvements in Room Air Conditioners in India: Potential, Costs-Benefits, and Policies},</t>
  </si>
  <si>
    <t xml:space="preserve">  author = {Abhyankar, Nikit and Shah, Nihar and Park, Won Young and Phadke, Amol A},</t>
  </si>
  <si>
    <t xml:space="preserve">  doi = {10.2172/1830081},</t>
  </si>
  <si>
    <t xml:space="preserve">  url = {https://www.osti.gov/biblio/1830081},</t>
  </si>
  <si>
    <t xml:space="preserve">  year = {2017},</t>
  </si>
  <si>
    <t xml:space="preserve">  month = {1}</t>
  </si>
  <si>
    <t>@article{dealmeida2006,</t>
  </si>
  <si>
    <t xml:space="preserve">  author = {de Almeida, Aníbal and Fonseca, Paula and Schlomann, Barbara and Feilberg, Nicolai and Ferreira, C.},</t>
  </si>
  <si>
    <t xml:space="preserve">  year = {2006},</t>
  </si>
  <si>
    <t xml:space="preserve">  month = {01},</t>
  </si>
  <si>
    <t xml:space="preserve">  pages = {1-17},</t>
  </si>
  <si>
    <t xml:space="preserve">  title = {Residential monitoring to decrease energy use and carbon emissions in Europe},</t>
  </si>
  <si>
    <t xml:space="preserve">  journal = {Eedal'06},</t>
  </si>
  <si>
    <t xml:space="preserve">  url={https://remodece.isr.uc.pt/news/Paper_DeAlmeida.pdf}</t>
  </si>
  <si>
    <t>@misc{zhou2007,</t>
  </si>
  <si>
    <t xml:space="preserve">  title = {Energy use in commercial building in China: Current situation and future scenarios},</t>
  </si>
  <si>
    <t xml:space="preserve">  author = {Bressand, Florian, Zhou, Nan, and Lin, Jiang},</t>
  </si>
  <si>
    <t xml:space="preserve">  url = {https://www.osti.gov/etdeweb/biblio/20949344}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</si>
</sst>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b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9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BAA5C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0" fontId="4" fillId="0" borderId="0" applyNumberFormat="0" applyFill="0" applyBorder="0" applyAlignment="0" applyProtection="0"/>
    <xf numFmtId="0" fontId="6" fillId="0" borderId="0"/>
    <xf numFmtId="0" fontId="13" fillId="0" borderId="0"/>
  </cellStyleXfs>
  <cellXfs count="83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0" xfId="1" applyFont="1"/>
    <xf numFmtId="14" fontId="2" fillId="0" borderId="0" xfId="1" applyNumberFormat="1" applyFont="1" applyAlignment="1">
      <alignment horizontal="center"/>
    </xf>
    <xf numFmtId="0" fontId="1" fillId="0" borderId="0" xfId="1"/>
    <xf numFmtId="14" fontId="1" fillId="0" borderId="0" xfId="1" applyNumberFormat="1" applyAlignment="1">
      <alignment horizontal="center"/>
    </xf>
    <xf numFmtId="0" fontId="1" fillId="0" borderId="0" xfId="1" applyNumberFormat="1" applyAlignment="1">
      <alignment horizontal="center"/>
    </xf>
    <xf numFmtId="0" fontId="2" fillId="0" borderId="0" xfId="1" applyFont="1" applyAlignment="1">
      <alignment horizontal="center"/>
    </xf>
    <xf numFmtId="0" fontId="1" fillId="0" borderId="0" xfId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0" xfId="0" applyAlignment="1"/>
    <xf numFmtId="0" fontId="3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/>
    <xf numFmtId="0" fontId="4" fillId="0" borderId="0" xfId="2"/>
    <xf numFmtId="0" fontId="5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0" applyFont="1" applyFill="1" applyAlignment="1">
      <alignment horizontal="left"/>
    </xf>
    <xf numFmtId="0" fontId="0" fillId="0" borderId="0" xfId="0" applyFill="1"/>
    <xf numFmtId="0" fontId="3" fillId="0" borderId="0" xfId="0" applyFont="1" applyBorder="1" applyAlignment="1">
      <alignment horizontal="center"/>
    </xf>
    <xf numFmtId="2" fontId="0" fillId="0" borderId="0" xfId="0" applyNumberFormat="1" applyAlignment="1">
      <alignment horizontal="center"/>
    </xf>
    <xf numFmtId="2" fontId="5" fillId="0" borderId="0" xfId="0" applyNumberFormat="1" applyFont="1" applyAlignment="1">
      <alignment horizontal="center"/>
    </xf>
    <xf numFmtId="0" fontId="7" fillId="0" borderId="1" xfId="3" applyFont="1" applyBorder="1"/>
    <xf numFmtId="0" fontId="3" fillId="0" borderId="1" xfId="0" applyFont="1" applyFill="1" applyBorder="1" applyAlignment="1">
      <alignment horizontal="center"/>
    </xf>
    <xf numFmtId="0" fontId="3" fillId="0" borderId="1" xfId="0" applyFont="1" applyFill="1" applyBorder="1"/>
    <xf numFmtId="0" fontId="3" fillId="3" borderId="0" xfId="0" applyFont="1" applyFill="1" applyAlignment="1">
      <alignment horizontal="left"/>
    </xf>
    <xf numFmtId="0" fontId="3" fillId="4" borderId="0" xfId="0" applyFont="1" applyFill="1" applyAlignment="1">
      <alignment horizontal="left"/>
    </xf>
    <xf numFmtId="0" fontId="3" fillId="5" borderId="0" xfId="0" applyFont="1" applyFill="1" applyAlignment="1">
      <alignment horizontal="left"/>
    </xf>
    <xf numFmtId="0" fontId="3" fillId="6" borderId="0" xfId="0" applyFont="1" applyFill="1" applyAlignment="1">
      <alignment horizontal="left"/>
    </xf>
    <xf numFmtId="0" fontId="0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2" fontId="8" fillId="0" borderId="0" xfId="0" applyNumberFormat="1" applyFont="1" applyAlignment="1">
      <alignment horizontal="center"/>
    </xf>
    <xf numFmtId="0" fontId="0" fillId="0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3" fillId="7" borderId="0" xfId="0" applyFont="1" applyFill="1" applyAlignment="1">
      <alignment horizontal="left"/>
    </xf>
    <xf numFmtId="0" fontId="0" fillId="7" borderId="0" xfId="0" applyFill="1" applyAlignment="1">
      <alignment horizontal="left"/>
    </xf>
    <xf numFmtId="0" fontId="3" fillId="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3" fillId="9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3" fillId="10" borderId="0" xfId="0" applyFont="1" applyFill="1" applyAlignment="1">
      <alignment horizontal="left"/>
    </xf>
    <xf numFmtId="0" fontId="0" fillId="10" borderId="0" xfId="0" applyFill="1" applyAlignment="1">
      <alignment horizontal="left"/>
    </xf>
    <xf numFmtId="0" fontId="7" fillId="0" borderId="1" xfId="3" applyFont="1" applyBorder="1" applyAlignment="1">
      <alignment horizontal="center"/>
    </xf>
    <xf numFmtId="0" fontId="3" fillId="2" borderId="0" xfId="0" applyFont="1" applyFill="1"/>
    <xf numFmtId="10" fontId="0" fillId="0" borderId="0" xfId="0" applyNumberFormat="1" applyAlignment="1">
      <alignment horizontal="center"/>
    </xf>
    <xf numFmtId="2" fontId="0" fillId="0" borderId="0" xfId="0" applyNumberFormat="1" applyFont="1" applyAlignment="1">
      <alignment horizontal="center"/>
    </xf>
    <xf numFmtId="0" fontId="5" fillId="0" borderId="0" xfId="0" applyFont="1" applyFill="1" applyAlignment="1">
      <alignment horizontal="center"/>
    </xf>
    <xf numFmtId="2" fontId="3" fillId="4" borderId="0" xfId="0" applyNumberFormat="1" applyFont="1" applyFill="1" applyAlignment="1">
      <alignment horizontal="left"/>
    </xf>
    <xf numFmtId="2" fontId="3" fillId="0" borderId="1" xfId="0" applyNumberFormat="1" applyFont="1" applyBorder="1" applyAlignment="1">
      <alignment horizontal="center"/>
    </xf>
    <xf numFmtId="2" fontId="3" fillId="5" borderId="0" xfId="0" applyNumberFormat="1" applyFont="1" applyFill="1" applyAlignment="1">
      <alignment horizontal="left"/>
    </xf>
    <xf numFmtId="2" fontId="3" fillId="7" borderId="0" xfId="0" applyNumberFormat="1" applyFont="1" applyFill="1" applyAlignment="1">
      <alignment horizontal="left"/>
    </xf>
    <xf numFmtId="2" fontId="3" fillId="8" borderId="0" xfId="0" applyNumberFormat="1" applyFont="1" applyFill="1" applyAlignment="1">
      <alignment horizontal="left"/>
    </xf>
    <xf numFmtId="0" fontId="11" fillId="0" borderId="0" xfId="0" applyFont="1" applyAlignment="1">
      <alignment vertical="center"/>
    </xf>
    <xf numFmtId="2" fontId="0" fillId="11" borderId="0" xfId="0" applyNumberFormat="1" applyFont="1" applyFill="1" applyAlignment="1">
      <alignment horizontal="center"/>
    </xf>
    <xf numFmtId="0" fontId="0" fillId="11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10" fontId="8" fillId="0" borderId="0" xfId="0" applyNumberFormat="1" applyFont="1" applyFill="1" applyAlignment="1">
      <alignment horizontal="center"/>
    </xf>
    <xf numFmtId="0" fontId="0" fillId="2" borderId="0" xfId="0" applyFill="1" applyAlignment="1">
      <alignment horizontal="left"/>
    </xf>
    <xf numFmtId="2" fontId="3" fillId="0" borderId="0" xfId="0" applyNumberFormat="1" applyFont="1" applyFill="1" applyAlignment="1">
      <alignment horizontal="left"/>
    </xf>
    <xf numFmtId="0" fontId="0" fillId="0" borderId="1" xfId="0" applyBorder="1"/>
    <xf numFmtId="0" fontId="12" fillId="0" borderId="0" xfId="0" applyFont="1" applyAlignment="1">
      <alignment horizontal="center"/>
    </xf>
    <xf numFmtId="0" fontId="13" fillId="0" borderId="0" xfId="4"/>
    <xf numFmtId="0" fontId="14" fillId="0" borderId="0" xfId="4" applyFont="1" applyAlignment="1">
      <alignment horizontal="center"/>
    </xf>
    <xf numFmtId="0" fontId="13" fillId="0" borderId="0" xfId="4" applyAlignment="1">
      <alignment horizontal="center"/>
    </xf>
    <xf numFmtId="2" fontId="13" fillId="0" borderId="0" xfId="4" applyNumberFormat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7" fillId="0" borderId="0" xfId="3" applyFont="1" applyBorder="1"/>
    <xf numFmtId="0" fontId="8" fillId="0" borderId="0" xfId="3" applyFont="1" applyBorder="1" applyAlignment="1">
      <alignment horizontal="center"/>
    </xf>
    <xf numFmtId="10" fontId="8" fillId="0" borderId="0" xfId="3" applyNumberFormat="1" applyFont="1" applyBorder="1" applyAlignment="1">
      <alignment horizontal="center"/>
    </xf>
    <xf numFmtId="2" fontId="5" fillId="0" borderId="0" xfId="0" applyNumberFormat="1" applyFont="1" applyFill="1" applyAlignment="1">
      <alignment horizontal="center"/>
    </xf>
    <xf numFmtId="0" fontId="0" fillId="12" borderId="0" xfId="0" applyFill="1"/>
    <xf numFmtId="0" fontId="15" fillId="12" borderId="0" xfId="0" applyFont="1" applyFill="1"/>
  </cellXfs>
  <cellStyles count="5">
    <cellStyle name="Hyperlink" xfId="2" builtinId="8"/>
    <cellStyle name="Normal" xfId="0" builtinId="0"/>
    <cellStyle name="Normal 2" xfId="1" xr:uid="{00000000-0005-0000-0000-000002000000}"/>
    <cellStyle name="Normal 2 2 3" xfId="3" xr:uid="{00000000-0005-0000-0000-000003000000}"/>
    <cellStyle name="Normal 3" xfId="4" xr:uid="{00000000-0005-0000-0000-000004000000}"/>
  </cellStyles>
  <dxfs count="0"/>
  <tableStyles count="0" defaultTableStyle="TableStyleMedium2" defaultPivotStyle="PivotStyleLight16"/>
  <colors>
    <mruColors>
      <color rgb="FFBAA5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523200</xdr:colOff>
      <xdr:row>24</xdr:row>
      <xdr:rowOff>151857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5400000" cy="4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8</xdr:col>
      <xdr:colOff>37486</xdr:colOff>
      <xdr:row>48</xdr:row>
      <xdr:rowOff>85190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4914286" cy="42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19050</xdr:rowOff>
    </xdr:from>
    <xdr:to>
      <xdr:col>16</xdr:col>
      <xdr:colOff>608990</xdr:colOff>
      <xdr:row>38</xdr:row>
      <xdr:rowOff>65812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400050"/>
          <a:ext cx="4876190" cy="69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57150</xdr:rowOff>
    </xdr:from>
    <xdr:to>
      <xdr:col>10</xdr:col>
      <xdr:colOff>523048</xdr:colOff>
      <xdr:row>49</xdr:row>
      <xdr:rowOff>66007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57650"/>
          <a:ext cx="6619048" cy="53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2</xdr:row>
      <xdr:rowOff>76201</xdr:rowOff>
    </xdr:from>
    <xdr:to>
      <xdr:col>20</xdr:col>
      <xdr:colOff>3232</xdr:colOff>
      <xdr:row>26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48475" y="457201"/>
          <a:ext cx="5346757" cy="4600574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27</xdr:row>
      <xdr:rowOff>152400</xdr:rowOff>
    </xdr:from>
    <xdr:to>
      <xdr:col>20</xdr:col>
      <xdr:colOff>502262</xdr:colOff>
      <xdr:row>36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96100" y="5295900"/>
          <a:ext cx="5798162" cy="16192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</xdr:row>
      <xdr:rowOff>152399</xdr:rowOff>
    </xdr:from>
    <xdr:to>
      <xdr:col>10</xdr:col>
      <xdr:colOff>337745</xdr:colOff>
      <xdr:row>20</xdr:row>
      <xdr:rowOff>18826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438399"/>
          <a:ext cx="6424220" cy="13904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152400</xdr:rowOff>
    </xdr:from>
    <xdr:to>
      <xdr:col>10</xdr:col>
      <xdr:colOff>335490</xdr:colOff>
      <xdr:row>12</xdr:row>
      <xdr:rowOff>75892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33400"/>
          <a:ext cx="6431490" cy="1828492"/>
        </a:xfrm>
        <a:prstGeom prst="rect">
          <a:avLst/>
        </a:prstGeom>
      </xdr:spPr>
    </xdr:pic>
    <xdr:clientData/>
  </xdr:twoCellAnchor>
  <xdr:twoCellAnchor editAs="oneCell">
    <xdr:from>
      <xdr:col>20</xdr:col>
      <xdr:colOff>104774</xdr:colOff>
      <xdr:row>2</xdr:row>
      <xdr:rowOff>1</xdr:rowOff>
    </xdr:from>
    <xdr:to>
      <xdr:col>30</xdr:col>
      <xdr:colOff>541847</xdr:colOff>
      <xdr:row>26</xdr:row>
      <xdr:rowOff>84169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96774" y="381001"/>
          <a:ext cx="6533073" cy="46561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535781</xdr:colOff>
      <xdr:row>2</xdr:row>
      <xdr:rowOff>59532</xdr:rowOff>
    </xdr:from>
    <xdr:to>
      <xdr:col>14</xdr:col>
      <xdr:colOff>465898</xdr:colOff>
      <xdr:row>38</xdr:row>
      <xdr:rowOff>125341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7437" y="440532"/>
          <a:ext cx="6609524" cy="69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9</xdr:col>
      <xdr:colOff>389790</xdr:colOff>
      <xdr:row>44</xdr:row>
      <xdr:rowOff>179931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5876190" cy="83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9525</xdr:rowOff>
    </xdr:from>
    <xdr:to>
      <xdr:col>10</xdr:col>
      <xdr:colOff>275429</xdr:colOff>
      <xdr:row>38</xdr:row>
      <xdr:rowOff>46739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025"/>
          <a:ext cx="6371429" cy="70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104775</xdr:rowOff>
    </xdr:from>
    <xdr:to>
      <xdr:col>17</xdr:col>
      <xdr:colOff>323038</xdr:colOff>
      <xdr:row>39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6275"/>
          <a:ext cx="10686238" cy="68675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6</xdr:col>
      <xdr:colOff>475733</xdr:colOff>
      <xdr:row>14</xdr:row>
      <xdr:rowOff>133071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4133333" cy="22285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38100</xdr:rowOff>
    </xdr:from>
    <xdr:to>
      <xdr:col>14</xdr:col>
      <xdr:colOff>141790</xdr:colOff>
      <xdr:row>34</xdr:row>
      <xdr:rowOff>75433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8676190" cy="613333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47626</xdr:rowOff>
    </xdr:from>
    <xdr:to>
      <xdr:col>13</xdr:col>
      <xdr:colOff>91792</xdr:colOff>
      <xdr:row>24</xdr:row>
      <xdr:rowOff>47626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8626"/>
          <a:ext cx="8016592" cy="4191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85725</xdr:rowOff>
    </xdr:from>
    <xdr:to>
      <xdr:col>13</xdr:col>
      <xdr:colOff>122819</xdr:colOff>
      <xdr:row>19</xdr:row>
      <xdr:rowOff>123415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6725"/>
          <a:ext cx="8047619" cy="3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104775</xdr:rowOff>
    </xdr:from>
    <xdr:to>
      <xdr:col>16</xdr:col>
      <xdr:colOff>160686</xdr:colOff>
      <xdr:row>51</xdr:row>
      <xdr:rowOff>180204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24275"/>
          <a:ext cx="9914286" cy="6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7</xdr:col>
      <xdr:colOff>870747</xdr:colOff>
      <xdr:row>17</xdr:row>
      <xdr:rowOff>4408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4563" y="607219"/>
          <a:ext cx="6323809" cy="283809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257176</xdr:colOff>
      <xdr:row>0</xdr:row>
      <xdr:rowOff>0</xdr:rowOff>
    </xdr:from>
    <xdr:to>
      <xdr:col>24</xdr:col>
      <xdr:colOff>293726</xdr:colOff>
      <xdr:row>24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4776" y="0"/>
          <a:ext cx="7351750" cy="45815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297656</xdr:colOff>
      <xdr:row>3</xdr:row>
      <xdr:rowOff>9525</xdr:rowOff>
    </xdr:from>
    <xdr:to>
      <xdr:col>33</xdr:col>
      <xdr:colOff>193751</xdr:colOff>
      <xdr:row>31</xdr:row>
      <xdr:rowOff>27906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0" y="581025"/>
          <a:ext cx="12040470" cy="535238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23812</xdr:colOff>
      <xdr:row>3</xdr:row>
      <xdr:rowOff>73589</xdr:rowOff>
    </xdr:from>
    <xdr:to>
      <xdr:col>23</xdr:col>
      <xdr:colOff>443951</xdr:colOff>
      <xdr:row>33</xdr:row>
      <xdr:rowOff>15682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3218" y="645089"/>
          <a:ext cx="7706764" cy="565709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561975</xdr:colOff>
      <xdr:row>3</xdr:row>
      <xdr:rowOff>52387</xdr:rowOff>
    </xdr:from>
    <xdr:to>
      <xdr:col>16</xdr:col>
      <xdr:colOff>414121</xdr:colOff>
      <xdr:row>22</xdr:row>
      <xdr:rowOff>119062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05288" y="623887"/>
          <a:ext cx="5924333" cy="36861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72537</xdr:rowOff>
    </xdr:from>
    <xdr:to>
      <xdr:col>12</xdr:col>
      <xdr:colOff>579328</xdr:colOff>
      <xdr:row>26</xdr:row>
      <xdr:rowOff>189533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4037"/>
          <a:ext cx="7894528" cy="4498496"/>
        </a:xfrm>
        <a:prstGeom prst="rect">
          <a:avLst/>
        </a:prstGeom>
      </xdr:spPr>
    </xdr:pic>
    <xdr:clientData/>
  </xdr:twoCellAnchor>
  <xdr:twoCellAnchor editAs="oneCell">
    <xdr:from>
      <xdr:col>12</xdr:col>
      <xdr:colOff>561976</xdr:colOff>
      <xdr:row>3</xdr:row>
      <xdr:rowOff>95249</xdr:rowOff>
    </xdr:from>
    <xdr:to>
      <xdr:col>25</xdr:col>
      <xdr:colOff>462880</xdr:colOff>
      <xdr:row>26</xdr:row>
      <xdr:rowOff>180018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7176" y="666749"/>
          <a:ext cx="7825704" cy="446626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552450</xdr:colOff>
      <xdr:row>0</xdr:row>
      <xdr:rowOff>0</xdr:rowOff>
    </xdr:from>
    <xdr:to>
      <xdr:col>35</xdr:col>
      <xdr:colOff>93214</xdr:colOff>
      <xdr:row>30</xdr:row>
      <xdr:rowOff>11476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0"/>
          <a:ext cx="14171164" cy="5726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123825</xdr:rowOff>
    </xdr:from>
    <xdr:to>
      <xdr:col>11</xdr:col>
      <xdr:colOff>27733</xdr:colOff>
      <xdr:row>41</xdr:row>
      <xdr:rowOff>170515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4825"/>
          <a:ext cx="6733333" cy="747619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533400</xdr:colOff>
      <xdr:row>0</xdr:row>
      <xdr:rowOff>0</xdr:rowOff>
    </xdr:from>
    <xdr:to>
      <xdr:col>27</xdr:col>
      <xdr:colOff>313209</xdr:colOff>
      <xdr:row>43</xdr:row>
      <xdr:rowOff>179928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72850" y="0"/>
          <a:ext cx="8923809" cy="837142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171450</xdr:rowOff>
    </xdr:from>
    <xdr:to>
      <xdr:col>10</xdr:col>
      <xdr:colOff>417921</xdr:colOff>
      <xdr:row>30</xdr:row>
      <xdr:rowOff>46893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2450"/>
          <a:ext cx="6513921" cy="520944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46328</xdr:rowOff>
    </xdr:from>
    <xdr:to>
      <xdr:col>15</xdr:col>
      <xdr:colOff>485775</xdr:colOff>
      <xdr:row>32</xdr:row>
      <xdr:rowOff>171450</xdr:rowOff>
    </xdr:to>
    <xdr:pic>
      <xdr:nvPicPr>
        <xdr:cNvPr id="2" name="Picture 1" descr="https://ars.els-cdn.com/content/image/1-s2.0-S0378778816306314-gr3_lrg.jpg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828"/>
          <a:ext cx="9629775" cy="5649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85725</xdr:rowOff>
    </xdr:from>
    <xdr:to>
      <xdr:col>10</xdr:col>
      <xdr:colOff>218286</xdr:colOff>
      <xdr:row>20</xdr:row>
      <xdr:rowOff>56725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6725"/>
          <a:ext cx="6314286" cy="3400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38100</xdr:rowOff>
    </xdr:from>
    <xdr:to>
      <xdr:col>10</xdr:col>
      <xdr:colOff>65905</xdr:colOff>
      <xdr:row>44</xdr:row>
      <xdr:rowOff>103767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6161905" cy="806666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Refrigerators/Refrigera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GHA/Details/GHUsefulWorkEfficienciesMatrix_2016_11_2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HND/Details/HN_TFC_Efficienc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Calcs_USA"/>
      <sheetName val="Calcs"/>
      <sheetName val="Daioglou_2010"/>
      <sheetName val="Weiss_2008"/>
      <sheetName val="Geller_1988"/>
      <sheetName val="Laguerre_2010"/>
      <sheetName val="Dahmus_2014"/>
      <sheetName val="AHAM_2017"/>
      <sheetName val="Air_Properties"/>
      <sheetName val="Heun_2019"/>
      <sheetName val="VerBeek_2020"/>
      <sheetName val="ASAP_2016"/>
      <sheetName val="Schipper_1991"/>
      <sheetName val="Constants"/>
    </sheetNames>
    <sheetDataSet>
      <sheetData sheetId="0"/>
      <sheetData sheetId="1"/>
      <sheetData sheetId="2"/>
      <sheetData sheetId="3">
        <row r="3">
          <cell r="I3">
            <v>0.33445618157763812</v>
          </cell>
        </row>
      </sheetData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>
        <row r="10">
          <cell r="B10">
            <v>25</v>
          </cell>
        </row>
        <row r="11">
          <cell r="B11">
            <v>-10</v>
          </cell>
        </row>
        <row r="12">
          <cell r="B12">
            <v>7.5185714285714278</v>
          </cell>
        </row>
      </sheetData>
      <sheetData sheetId="12"/>
      <sheetData sheetId="13"/>
      <sheetData sheetId="14"/>
      <sheetData sheetId="15">
        <row r="2">
          <cell r="B2">
            <v>2.8316846711688E-2</v>
          </cell>
        </row>
        <row r="3">
          <cell r="B3">
            <v>8760</v>
          </cell>
        </row>
        <row r="4">
          <cell r="B4">
            <v>9.8621966269025112</v>
          </cell>
        </row>
        <row r="5">
          <cell r="B5">
            <v>0.34</v>
          </cell>
        </row>
        <row r="6">
          <cell r="B6" t="str">
            <v>0.001 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B Efficiencies"/>
      <sheetName val="phi_heat"/>
      <sheetName val="Stove efficiencies"/>
      <sheetName val="Fan efficiencies"/>
      <sheetName val="Domestic electricity allocation"/>
      <sheetName val="Electric lighting efficiencies"/>
      <sheetName val="TV lighting efficiencies"/>
      <sheetName val="Domestic refrigeration"/>
      <sheetName val="Non-spec. ind. elec. alloc."/>
      <sheetName val="FixedGHIndustryElectricity"/>
      <sheetName val="GHUsefulWorkEfficienciesMatrix"/>
      <sheetName val="GHPrimary"/>
      <sheetName val="Summary"/>
    </sheetNames>
    <sheetDataSet>
      <sheetData sheetId="0"/>
      <sheetData sheetId="1">
        <row r="3">
          <cell r="B3">
            <v>25</v>
          </cell>
        </row>
        <row r="6">
          <cell r="C6">
            <v>0.13300399011970354</v>
          </cell>
        </row>
        <row r="8">
          <cell r="C8">
            <v>0.20099155835454907</v>
          </cell>
        </row>
        <row r="9">
          <cell r="C9">
            <v>0.36986156609954557</v>
          </cell>
        </row>
        <row r="10">
          <cell r="C10">
            <v>0.65853518868464755</v>
          </cell>
        </row>
        <row r="15">
          <cell r="C15">
            <v>1.04</v>
          </cell>
        </row>
        <row r="16">
          <cell r="C16">
            <v>1.07</v>
          </cell>
        </row>
        <row r="17">
          <cell r="C17">
            <v>1.1499999999999999</v>
          </cell>
        </row>
        <row r="19">
          <cell r="C19">
            <v>1</v>
          </cell>
        </row>
        <row r="26">
          <cell r="C26">
            <v>1</v>
          </cell>
        </row>
        <row r="27">
          <cell r="C27">
            <v>1</v>
          </cell>
        </row>
        <row r="28">
          <cell r="C28">
            <v>1</v>
          </cell>
        </row>
        <row r="29">
          <cell r="C29">
            <v>1</v>
          </cell>
        </row>
      </sheetData>
      <sheetData sheetId="2">
        <row r="5">
          <cell r="B5">
            <v>0.14000000000000001</v>
          </cell>
        </row>
        <row r="6">
          <cell r="B6">
            <v>0.18</v>
          </cell>
        </row>
        <row r="7">
          <cell r="B7">
            <v>0.35</v>
          </cell>
        </row>
        <row r="8">
          <cell r="B8">
            <v>0.45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N_TFC_Efficiencies"/>
      <sheetName val="Ind. -- Elect. (fixed)"/>
      <sheetName val="PB-MH Efficiencies"/>
      <sheetName val="Phi Values"/>
      <sheetName val="Kerosene Use"/>
      <sheetName val="Industry -- Coke furnace"/>
      <sheetName val="Road--Automobile Efficiency"/>
      <sheetName val="Services--Electricity"/>
      <sheetName val="Lighting"/>
      <sheetName val="Industrial--Electricity"/>
      <sheetName val="Refrigerator Efficiency"/>
      <sheetName val="Industrial--Solid Biomass"/>
      <sheetName val="Residential--Electricity"/>
      <sheetName val="Residential--Census Data"/>
      <sheetName val="Residential--Fuel Oil"/>
      <sheetName val="Industrial -- Fuel oil"/>
      <sheetName val="Residential--Stove Efficiency"/>
    </sheetNames>
    <sheetDataSet>
      <sheetData sheetId="0"/>
      <sheetData sheetId="1"/>
      <sheetData sheetId="2"/>
      <sheetData sheetId="3">
        <row r="6">
          <cell r="C6">
            <v>0.13300399011970354</v>
          </cell>
        </row>
        <row r="9">
          <cell r="C9">
            <v>0.20099155835454907</v>
          </cell>
        </row>
        <row r="10">
          <cell r="C10">
            <v>0.36986156609954557</v>
          </cell>
        </row>
        <row r="12">
          <cell r="C12">
            <v>0.76581706790244675</v>
          </cell>
        </row>
      </sheetData>
      <sheetData sheetId="4">
        <row r="19">
          <cell r="S19">
            <v>0.37790000000000001</v>
          </cell>
        </row>
        <row r="30">
          <cell r="O30">
            <v>0.246</v>
          </cell>
        </row>
        <row r="32">
          <cell r="O32">
            <v>3.6017569546120056E-3</v>
          </cell>
        </row>
      </sheetData>
      <sheetData sheetId="5">
        <row r="4">
          <cell r="L4">
            <v>0.47127999999999998</v>
          </cell>
        </row>
      </sheetData>
      <sheetData sheetId="6"/>
      <sheetData sheetId="7"/>
      <sheetData sheetId="8"/>
      <sheetData sheetId="9"/>
      <sheetData sheetId="10">
        <row r="38">
          <cell r="B38">
            <v>2.9704224460067142E-2</v>
          </cell>
        </row>
      </sheetData>
      <sheetData sheetId="11"/>
      <sheetData sheetId="12"/>
      <sheetData sheetId="13">
        <row r="7">
          <cell r="F7">
            <v>0.23057214414717275</v>
          </cell>
        </row>
      </sheetData>
      <sheetData sheetId="14"/>
      <sheetData sheetId="15"/>
      <sheetData sheetId="16">
        <row r="64">
          <cell r="B64">
            <v>0.58742499999999997</v>
          </cell>
        </row>
        <row r="91">
          <cell r="F91">
            <v>0.18</v>
          </cell>
        </row>
        <row r="92">
          <cell r="F92">
            <v>0.45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apps.dtic.mil/dtic/tr/fulltext/u2/272179.pdf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google.co.uk/books/edition/The_Room_Air_Conditioner_as_an_Energy_Co/DP_3P-OdOaoC?hl=en&amp;gbpv=0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iea.org/data-and-statistics/charts/efficiency-ratings-of-available-ac-units-by-regional-metri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osti.gov/biblio/1171749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rmi.org/wp-content/uploads/2018/11/Global_Cooling_Challenge_Report_2018.pdf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escholarship.org/uc/item/64f9r6wr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link.springer.com/chapter/10.1007/978-94-009-1403-2_36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2.xml"/><Relationship Id="rId1" Type="http://schemas.openxmlformats.org/officeDocument/2006/relationships/hyperlink" Target="https://eta.lbl.gov/publications/accelerating-energy-efficiency" TargetMode="External"/><Relationship Id="rId4" Type="http://schemas.openxmlformats.org/officeDocument/2006/relationships/comments" Target="../comments1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www.eceee.org/static/media/uploads/site-2/library/conference_proceedings/eceee_Summer_Studies/2007/Panel_6/6.273/paper.pdf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eta.lbl.gov/publications/al-energy-use-commercial-building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link.springer.com/article/10.1007/s12053-008-9040-8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s://doi.org/10.1016/j.enpol.2009.05.060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aapt.scitation.org/doi/pdf/10.1119/1.11174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sciencedirect.com/science/article/pii/030142159190150M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s://www.jstor.org/stable/27826188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www.sciencedirect.com/science/article/pii/S0378778816306314?casa_token=UirTBAI15-EAAAAA:gxFLvRKO9czPwZjn4UzFHqFGufB7kefTVKheudJ751TH24LTYDjSVdqQuvKx9wpACKZnJXN5Ow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hyperlink" Target="https://www.osti.gov/biblio/1136779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s://ir.library.oregonstate.edu/downloads/02870z30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52CC3-3C81-452A-96CC-26F7DECCC747}">
  <dimension ref="A1:A124"/>
  <sheetViews>
    <sheetView zoomScale="80" zoomScaleNormal="80" workbookViewId="0">
      <selection activeCell="I4" sqref="I4"/>
    </sheetView>
  </sheetViews>
  <sheetFormatPr defaultColWidth="9.109375" defaultRowHeight="14.4"/>
  <cols>
    <col min="1" max="16384" width="9.109375" style="81"/>
  </cols>
  <sheetData>
    <row r="1" spans="1:1">
      <c r="A1" s="82" t="s">
        <v>2495</v>
      </c>
    </row>
    <row r="2" spans="1:1">
      <c r="A2" s="82" t="s">
        <v>2496</v>
      </c>
    </row>
    <row r="3" spans="1:1">
      <c r="A3" s="82" t="s">
        <v>2497</v>
      </c>
    </row>
    <row r="4" spans="1:1">
      <c r="A4" s="82" t="s">
        <v>2498</v>
      </c>
    </row>
    <row r="5" spans="1:1">
      <c r="A5" s="82" t="s">
        <v>2499</v>
      </c>
    </row>
    <row r="6" spans="1:1">
      <c r="A6" s="82" t="s">
        <v>2500</v>
      </c>
    </row>
    <row r="7" spans="1:1">
      <c r="A7" s="82" t="s">
        <v>2501</v>
      </c>
    </row>
    <row r="8" spans="1:1">
      <c r="A8" s="82"/>
    </row>
    <row r="9" spans="1:1">
      <c r="A9" s="82" t="s">
        <v>2502</v>
      </c>
    </row>
    <row r="10" spans="1:1">
      <c r="A10" s="82" t="s">
        <v>2503</v>
      </c>
    </row>
    <row r="11" spans="1:1">
      <c r="A11" s="82" t="s">
        <v>2504</v>
      </c>
    </row>
    <row r="12" spans="1:1">
      <c r="A12" s="82" t="s">
        <v>2505</v>
      </c>
    </row>
    <row r="13" spans="1:1">
      <c r="A13" s="82" t="s">
        <v>2506</v>
      </c>
    </row>
    <row r="14" spans="1:1">
      <c r="A14" s="82" t="s">
        <v>2507</v>
      </c>
    </row>
    <row r="15" spans="1:1">
      <c r="A15" s="82" t="s">
        <v>2501</v>
      </c>
    </row>
    <row r="16" spans="1:1">
      <c r="A16" s="82"/>
    </row>
    <row r="17" spans="1:1">
      <c r="A17" s="82" t="s">
        <v>2508</v>
      </c>
    </row>
    <row r="18" spans="1:1">
      <c r="A18" s="82" t="s">
        <v>2509</v>
      </c>
    </row>
    <row r="19" spans="1:1">
      <c r="A19" s="82" t="s">
        <v>2510</v>
      </c>
    </row>
    <row r="20" spans="1:1">
      <c r="A20" s="82" t="s">
        <v>2511</v>
      </c>
    </row>
    <row r="21" spans="1:1">
      <c r="A21" s="82" t="s">
        <v>2512</v>
      </c>
    </row>
    <row r="22" spans="1:1">
      <c r="A22" s="82" t="s">
        <v>2501</v>
      </c>
    </row>
    <row r="23" spans="1:1">
      <c r="A23" s="82"/>
    </row>
    <row r="24" spans="1:1">
      <c r="A24" s="82" t="s">
        <v>2513</v>
      </c>
    </row>
    <row r="25" spans="1:1">
      <c r="A25" s="82" t="s">
        <v>2514</v>
      </c>
    </row>
    <row r="26" spans="1:1">
      <c r="A26" s="82" t="s">
        <v>2510</v>
      </c>
    </row>
    <row r="27" spans="1:1">
      <c r="A27" s="82" t="s">
        <v>2515</v>
      </c>
    </row>
    <row r="28" spans="1:1">
      <c r="A28" s="82" t="s">
        <v>2501</v>
      </c>
    </row>
    <row r="29" spans="1:1">
      <c r="A29" s="82"/>
    </row>
    <row r="30" spans="1:1">
      <c r="A30" s="82" t="s">
        <v>2516</v>
      </c>
    </row>
    <row r="31" spans="1:1">
      <c r="A31" s="82" t="s">
        <v>2517</v>
      </c>
    </row>
    <row r="32" spans="1:1">
      <c r="A32" s="82" t="s">
        <v>2518</v>
      </c>
    </row>
    <row r="33" spans="1:1">
      <c r="A33" s="82" t="s">
        <v>2519</v>
      </c>
    </row>
    <row r="34" spans="1:1">
      <c r="A34" s="82" t="s">
        <v>2520</v>
      </c>
    </row>
    <row r="35" spans="1:1">
      <c r="A35" s="82" t="s">
        <v>2501</v>
      </c>
    </row>
    <row r="36" spans="1:1">
      <c r="A36" s="82"/>
    </row>
    <row r="37" spans="1:1">
      <c r="A37" s="82" t="s">
        <v>2521</v>
      </c>
    </row>
    <row r="38" spans="1:1">
      <c r="A38" s="82" t="s">
        <v>2522</v>
      </c>
    </row>
    <row r="39" spans="1:1">
      <c r="A39" s="82" t="s">
        <v>2523</v>
      </c>
    </row>
    <row r="40" spans="1:1">
      <c r="A40" s="82" t="s">
        <v>2524</v>
      </c>
    </row>
    <row r="41" spans="1:1">
      <c r="A41" s="82" t="s">
        <v>2525</v>
      </c>
    </row>
    <row r="42" spans="1:1">
      <c r="A42" s="82" t="s">
        <v>2526</v>
      </c>
    </row>
    <row r="43" spans="1:1">
      <c r="A43" s="82" t="s">
        <v>2501</v>
      </c>
    </row>
    <row r="44" spans="1:1">
      <c r="A44" s="82"/>
    </row>
    <row r="45" spans="1:1">
      <c r="A45" s="82" t="s">
        <v>2527</v>
      </c>
    </row>
    <row r="46" spans="1:1">
      <c r="A46" s="82" t="s">
        <v>2528</v>
      </c>
    </row>
    <row r="47" spans="1:1">
      <c r="A47" s="82" t="s">
        <v>2529</v>
      </c>
    </row>
    <row r="48" spans="1:1">
      <c r="A48" s="82" t="s">
        <v>2530</v>
      </c>
    </row>
    <row r="49" spans="1:1">
      <c r="A49" s="82" t="s">
        <v>2531</v>
      </c>
    </row>
    <row r="50" spans="1:1">
      <c r="A50" s="82" t="s">
        <v>2532</v>
      </c>
    </row>
    <row r="51" spans="1:1">
      <c r="A51" s="82" t="s">
        <v>2533</v>
      </c>
    </row>
    <row r="52" spans="1:1">
      <c r="A52" s="82" t="s">
        <v>2534</v>
      </c>
    </row>
    <row r="53" spans="1:1">
      <c r="A53" s="82" t="s">
        <v>2501</v>
      </c>
    </row>
    <row r="54" spans="1:1">
      <c r="A54" s="82"/>
    </row>
    <row r="55" spans="1:1">
      <c r="A55" s="82" t="s">
        <v>2535</v>
      </c>
    </row>
    <row r="56" spans="1:1">
      <c r="A56" s="82" t="s">
        <v>2536</v>
      </c>
    </row>
    <row r="57" spans="1:1">
      <c r="A57" s="82" t="s">
        <v>2537</v>
      </c>
    </row>
    <row r="58" spans="1:1">
      <c r="A58" s="82" t="s">
        <v>2538</v>
      </c>
    </row>
    <row r="59" spans="1:1">
      <c r="A59" s="82" t="s">
        <v>2539</v>
      </c>
    </row>
    <row r="60" spans="1:1">
      <c r="A60" s="82" t="s">
        <v>2532</v>
      </c>
    </row>
    <row r="61" spans="1:1">
      <c r="A61" s="82" t="s">
        <v>2540</v>
      </c>
    </row>
    <row r="62" spans="1:1">
      <c r="A62" s="82" t="s">
        <v>2541</v>
      </c>
    </row>
    <row r="63" spans="1:1">
      <c r="A63" s="82" t="s">
        <v>2501</v>
      </c>
    </row>
    <row r="64" spans="1:1">
      <c r="A64" s="82"/>
    </row>
    <row r="65" spans="1:1">
      <c r="A65" s="82" t="s">
        <v>2542</v>
      </c>
    </row>
    <row r="66" spans="1:1">
      <c r="A66" s="82" t="s">
        <v>2543</v>
      </c>
    </row>
    <row r="67" spans="1:1">
      <c r="A67" s="82" t="s">
        <v>2544</v>
      </c>
    </row>
    <row r="68" spans="1:1">
      <c r="A68" s="82" t="s">
        <v>2545</v>
      </c>
    </row>
    <row r="69" spans="1:1">
      <c r="A69" s="82" t="s">
        <v>2546</v>
      </c>
    </row>
    <row r="70" spans="1:1">
      <c r="A70" s="82" t="s">
        <v>2547</v>
      </c>
    </row>
    <row r="71" spans="1:1">
      <c r="A71" s="82" t="s">
        <v>2501</v>
      </c>
    </row>
    <row r="72" spans="1:1">
      <c r="A72" s="82"/>
    </row>
    <row r="73" spans="1:1">
      <c r="A73" s="82"/>
    </row>
    <row r="74" spans="1:1">
      <c r="A74" s="82" t="s">
        <v>2548</v>
      </c>
    </row>
    <row r="75" spans="1:1">
      <c r="A75" s="82" t="s">
        <v>2549</v>
      </c>
    </row>
    <row r="76" spans="1:1">
      <c r="A76" s="82" t="s">
        <v>2550</v>
      </c>
    </row>
    <row r="77" spans="1:1">
      <c r="A77" s="82" t="s">
        <v>2551</v>
      </c>
    </row>
    <row r="78" spans="1:1">
      <c r="A78" s="82" t="s">
        <v>2552</v>
      </c>
    </row>
    <row r="79" spans="1:1">
      <c r="A79" s="82" t="s">
        <v>2553</v>
      </c>
    </row>
    <row r="80" spans="1:1">
      <c r="A80" s="82" t="s">
        <v>2554</v>
      </c>
    </row>
    <row r="81" spans="1:1">
      <c r="A81" s="82" t="s">
        <v>2555</v>
      </c>
    </row>
    <row r="82" spans="1:1">
      <c r="A82" s="82" t="s">
        <v>2501</v>
      </c>
    </row>
    <row r="83" spans="1:1">
      <c r="A83" s="82"/>
    </row>
    <row r="84" spans="1:1">
      <c r="A84" s="82" t="s">
        <v>2556</v>
      </c>
    </row>
    <row r="85" spans="1:1">
      <c r="A85" s="82" t="s">
        <v>2557</v>
      </c>
    </row>
    <row r="86" spans="1:1">
      <c r="A86" s="82" t="s">
        <v>2558</v>
      </c>
    </row>
    <row r="87" spans="1:1">
      <c r="A87" s="82" t="s">
        <v>2559</v>
      </c>
    </row>
    <row r="88" spans="1:1">
      <c r="A88" s="82" t="s">
        <v>2560</v>
      </c>
    </row>
    <row r="89" spans="1:1">
      <c r="A89" s="82" t="s">
        <v>2561</v>
      </c>
    </row>
    <row r="90" spans="1:1">
      <c r="A90" s="82" t="s">
        <v>2562</v>
      </c>
    </row>
    <row r="91" spans="1:1">
      <c r="A91" s="82" t="s">
        <v>2563</v>
      </c>
    </row>
    <row r="92" spans="1:1">
      <c r="A92" s="82" t="s">
        <v>2564</v>
      </c>
    </row>
    <row r="93" spans="1:1">
      <c r="A93" s="82" t="s">
        <v>2501</v>
      </c>
    </row>
    <row r="94" spans="1:1">
      <c r="A94" s="82"/>
    </row>
    <row r="95" spans="1:1">
      <c r="A95" s="82" t="s">
        <v>2565</v>
      </c>
    </row>
    <row r="96" spans="1:1">
      <c r="A96" s="82" t="s">
        <v>2566</v>
      </c>
    </row>
    <row r="97" spans="1:1">
      <c r="A97" s="82" t="s">
        <v>2567</v>
      </c>
    </row>
    <row r="98" spans="1:1">
      <c r="A98" s="82" t="s">
        <v>2568</v>
      </c>
    </row>
    <row r="99" spans="1:1">
      <c r="A99" s="82" t="s">
        <v>2569</v>
      </c>
    </row>
    <row r="100" spans="1:1">
      <c r="A100" s="82" t="s">
        <v>2532</v>
      </c>
    </row>
    <row r="101" spans="1:1">
      <c r="A101" s="82" t="s">
        <v>2570</v>
      </c>
    </row>
    <row r="102" spans="1:1">
      <c r="A102" s="82" t="s">
        <v>2571</v>
      </c>
    </row>
    <row r="103" spans="1:1">
      <c r="A103" s="82" t="s">
        <v>2501</v>
      </c>
    </row>
    <row r="104" spans="1:1">
      <c r="A104" s="82"/>
    </row>
    <row r="105" spans="1:1">
      <c r="A105" s="82" t="s">
        <v>2572</v>
      </c>
    </row>
    <row r="106" spans="1:1">
      <c r="A106" s="82" t="s">
        <v>2573</v>
      </c>
    </row>
    <row r="107" spans="1:1">
      <c r="A107" s="82" t="s">
        <v>2574</v>
      </c>
    </row>
    <row r="108" spans="1:1">
      <c r="A108" s="82" t="s">
        <v>2575</v>
      </c>
    </row>
    <row r="109" spans="1:1">
      <c r="A109" s="82" t="s">
        <v>2576</v>
      </c>
    </row>
    <row r="110" spans="1:1">
      <c r="A110" s="82" t="s">
        <v>2577</v>
      </c>
    </row>
    <row r="111" spans="1:1">
      <c r="A111" s="82" t="s">
        <v>2578</v>
      </c>
    </row>
    <row r="112" spans="1:1">
      <c r="A112" s="82" t="s">
        <v>2579</v>
      </c>
    </row>
    <row r="113" spans="1:1">
      <c r="A113" s="82" t="s">
        <v>2501</v>
      </c>
    </row>
    <row r="114" spans="1:1">
      <c r="A114" s="82"/>
    </row>
    <row r="115" spans="1:1">
      <c r="A115" s="82"/>
    </row>
    <row r="116" spans="1:1">
      <c r="A116" s="82" t="s">
        <v>2580</v>
      </c>
    </row>
    <row r="117" spans="1:1">
      <c r="A117" s="82" t="s">
        <v>2581</v>
      </c>
    </row>
    <row r="118" spans="1:1">
      <c r="A118" s="82" t="s">
        <v>2582</v>
      </c>
    </row>
    <row r="119" spans="1:1">
      <c r="A119" s="82" t="s">
        <v>2551</v>
      </c>
    </row>
    <row r="120" spans="1:1">
      <c r="A120" s="82" t="s">
        <v>2552</v>
      </c>
    </row>
    <row r="121" spans="1:1">
      <c r="A121" s="82" t="s">
        <v>2553</v>
      </c>
    </row>
    <row r="122" spans="1:1">
      <c r="A122" s="82" t="s">
        <v>2554</v>
      </c>
    </row>
    <row r="123" spans="1:1">
      <c r="A123" s="82" t="s">
        <v>2583</v>
      </c>
    </row>
    <row r="124" spans="1:1">
      <c r="A124" s="82" t="s">
        <v>2501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23"/>
  <sheetViews>
    <sheetView zoomScale="80" zoomScaleNormal="80" workbookViewId="0">
      <selection activeCell="E28" sqref="E28"/>
    </sheetView>
  </sheetViews>
  <sheetFormatPr defaultRowHeight="14.4"/>
  <cols>
    <col min="1" max="1" width="9.109375" style="1"/>
    <col min="2" max="2" width="11.6640625" bestFit="1" customWidth="1"/>
    <col min="3" max="3" width="10.109375" bestFit="1" customWidth="1"/>
    <col min="4" max="4" width="8.109375" bestFit="1" customWidth="1"/>
    <col min="5" max="5" width="23.44140625" style="1" bestFit="1" customWidth="1"/>
    <col min="6" max="6" width="12.5546875" style="1" customWidth="1"/>
    <col min="7" max="7" width="11.44140625" style="1" customWidth="1"/>
    <col min="8" max="68" width="9.109375" style="1"/>
  </cols>
  <sheetData>
    <row r="1" spans="1:68" s="27" customFormat="1">
      <c r="A1" s="50" t="s">
        <v>2384</v>
      </c>
      <c r="B1" s="50" t="s">
        <v>2461</v>
      </c>
      <c r="C1" s="50" t="s">
        <v>2462</v>
      </c>
      <c r="D1" s="50" t="s">
        <v>2463</v>
      </c>
      <c r="E1" s="50" t="s">
        <v>2385</v>
      </c>
      <c r="F1" s="50" t="s">
        <v>2386</v>
      </c>
      <c r="G1" s="50" t="s">
        <v>2467</v>
      </c>
      <c r="H1" s="50">
        <v>1960</v>
      </c>
      <c r="I1" s="50">
        <v>1961</v>
      </c>
      <c r="J1" s="50">
        <v>1962</v>
      </c>
      <c r="K1" s="50">
        <v>1963</v>
      </c>
      <c r="L1" s="50">
        <v>1964</v>
      </c>
      <c r="M1" s="50">
        <v>1965</v>
      </c>
      <c r="N1" s="50">
        <v>1966</v>
      </c>
      <c r="O1" s="50">
        <v>1967</v>
      </c>
      <c r="P1" s="50">
        <v>1968</v>
      </c>
      <c r="Q1" s="50">
        <v>1969</v>
      </c>
      <c r="R1" s="50">
        <v>1970</v>
      </c>
      <c r="S1" s="50">
        <v>1971</v>
      </c>
      <c r="T1" s="50">
        <v>1972</v>
      </c>
      <c r="U1" s="50">
        <v>1973</v>
      </c>
      <c r="V1" s="50">
        <v>1974</v>
      </c>
      <c r="W1" s="50">
        <v>1975</v>
      </c>
      <c r="X1" s="50">
        <v>1976</v>
      </c>
      <c r="Y1" s="50">
        <v>1977</v>
      </c>
      <c r="Z1" s="50">
        <v>1978</v>
      </c>
      <c r="AA1" s="50">
        <v>1979</v>
      </c>
      <c r="AB1" s="50">
        <v>1980</v>
      </c>
      <c r="AC1" s="50">
        <v>1981</v>
      </c>
      <c r="AD1" s="50">
        <v>1982</v>
      </c>
      <c r="AE1" s="50">
        <v>1983</v>
      </c>
      <c r="AF1" s="50">
        <v>1984</v>
      </c>
      <c r="AG1" s="50">
        <v>1985</v>
      </c>
      <c r="AH1" s="50">
        <v>1986</v>
      </c>
      <c r="AI1" s="50">
        <v>1987</v>
      </c>
      <c r="AJ1" s="50">
        <v>1988</v>
      </c>
      <c r="AK1" s="50">
        <v>1989</v>
      </c>
      <c r="AL1" s="50">
        <v>1990</v>
      </c>
      <c r="AM1" s="50">
        <v>1991</v>
      </c>
      <c r="AN1" s="50">
        <v>1992</v>
      </c>
      <c r="AO1" s="50">
        <v>1993</v>
      </c>
      <c r="AP1" s="50">
        <v>1994</v>
      </c>
      <c r="AQ1" s="50">
        <v>1995</v>
      </c>
      <c r="AR1" s="50">
        <v>1996</v>
      </c>
      <c r="AS1" s="50">
        <v>1997</v>
      </c>
      <c r="AT1" s="50">
        <v>1998</v>
      </c>
      <c r="AU1" s="50">
        <v>1999</v>
      </c>
      <c r="AV1" s="50">
        <v>2000</v>
      </c>
      <c r="AW1" s="50">
        <v>2001</v>
      </c>
      <c r="AX1" s="50">
        <v>2002</v>
      </c>
      <c r="AY1" s="50">
        <v>2003</v>
      </c>
      <c r="AZ1" s="50">
        <v>2004</v>
      </c>
      <c r="BA1" s="50">
        <v>2005</v>
      </c>
      <c r="BB1" s="50">
        <v>2006</v>
      </c>
      <c r="BC1" s="50">
        <v>2007</v>
      </c>
      <c r="BD1" s="50">
        <v>2008</v>
      </c>
      <c r="BE1" s="50">
        <v>2009</v>
      </c>
      <c r="BF1" s="50">
        <v>2010</v>
      </c>
      <c r="BG1" s="50">
        <v>2011</v>
      </c>
      <c r="BH1" s="50">
        <v>2012</v>
      </c>
      <c r="BI1" s="50">
        <v>2013</v>
      </c>
      <c r="BJ1" s="50">
        <v>2014</v>
      </c>
      <c r="BK1" s="50">
        <v>2015</v>
      </c>
      <c r="BL1" s="50">
        <v>2016</v>
      </c>
      <c r="BM1" s="50">
        <v>2017</v>
      </c>
      <c r="BN1" s="50">
        <v>2018</v>
      </c>
      <c r="BO1" s="50">
        <v>2019</v>
      </c>
      <c r="BP1" s="50">
        <v>2020</v>
      </c>
    </row>
    <row r="2" spans="1:68" s="77" customFormat="1">
      <c r="A2" s="78" t="s">
        <v>2393</v>
      </c>
      <c r="B2" s="1" t="s">
        <v>2464</v>
      </c>
      <c r="C2" s="1" t="s">
        <v>2465</v>
      </c>
      <c r="D2" s="1" t="s">
        <v>2466</v>
      </c>
      <c r="E2" s="1" t="s">
        <v>2490</v>
      </c>
      <c r="F2" s="1" t="s">
        <v>2468</v>
      </c>
      <c r="G2" s="1" t="s">
        <v>2469</v>
      </c>
      <c r="H2" s="79">
        <f t="array" ref="H2:BP2">TRANSPOSE(Calcs_ALL!N14:N74)</f>
        <v>1.1329456677537357</v>
      </c>
      <c r="I2" s="79">
        <v>1.1752042819056487</v>
      </c>
      <c r="J2" s="79">
        <v>1.2174628960575613</v>
      </c>
      <c r="K2" s="79">
        <v>1.2597215102094743</v>
      </c>
      <c r="L2" s="79">
        <v>1.3019801243613871</v>
      </c>
      <c r="M2" s="79">
        <v>1.3442387385133001</v>
      </c>
      <c r="N2" s="79">
        <v>1.3864973526652129</v>
      </c>
      <c r="O2" s="79">
        <v>1.4287559668171259</v>
      </c>
      <c r="P2" s="79">
        <v>1.4710145809690387</v>
      </c>
      <c r="Q2" s="79">
        <v>1.5132731951209515</v>
      </c>
      <c r="R2" s="79">
        <v>1.5555318092728636</v>
      </c>
      <c r="S2" s="79">
        <v>1.5529392562574089</v>
      </c>
      <c r="T2" s="79">
        <v>1.5503467032419542</v>
      </c>
      <c r="U2" s="79">
        <v>1.5935393623942748</v>
      </c>
      <c r="V2" s="79">
        <v>1.6237556196404608</v>
      </c>
      <c r="W2" s="79">
        <v>1.6539873803536791</v>
      </c>
      <c r="X2" s="79">
        <v>1.684219141066897</v>
      </c>
      <c r="Y2" s="79">
        <v>1.71877636908216</v>
      </c>
      <c r="Z2" s="79">
        <v>1.7533180936303907</v>
      </c>
      <c r="AA2" s="79">
        <v>1.7835498543436088</v>
      </c>
      <c r="AB2" s="79">
        <v>1.8199722168492505</v>
      </c>
      <c r="AC2" s="79">
        <v>1.8303424289110695</v>
      </c>
      <c r="AD2" s="79">
        <v>1.8510828530347077</v>
      </c>
      <c r="AE2" s="79">
        <v>1.8899711482665293</v>
      </c>
      <c r="AF2" s="79">
        <v>1.9392296555601702</v>
      </c>
      <c r="AG2" s="79">
        <v>1.996265821900175</v>
      </c>
      <c r="AH2" s="79">
        <v>2.0221913520547226</v>
      </c>
      <c r="AI2" s="79">
        <v>2.0895977304565472</v>
      </c>
      <c r="AJ2" s="79">
        <v>2.1336711317192782</v>
      </c>
      <c r="AK2" s="79">
        <v>2.1984849571056473</v>
      </c>
      <c r="AL2" s="79">
        <v>2.2632987824920168</v>
      </c>
      <c r="AM2" s="79">
        <v>2.2814466536002</v>
      </c>
      <c r="AN2" s="79">
        <v>2.3021870777238385</v>
      </c>
      <c r="AO2" s="79">
        <v>2.3462604789865695</v>
      </c>
      <c r="AP2" s="79">
        <v>2.3255200548629311</v>
      </c>
      <c r="AQ2" s="79">
        <v>2.3410753729556597</v>
      </c>
      <c r="AR2" s="79">
        <v>2.3540381380329336</v>
      </c>
      <c r="AS2" s="79">
        <v>2.3566306910483883</v>
      </c>
      <c r="AT2" s="79">
        <v>2.3540381380329336</v>
      </c>
      <c r="AU2" s="79">
        <v>2.3514455850174789</v>
      </c>
      <c r="AV2" s="79">
        <v>2.411074304372939</v>
      </c>
      <c r="AW2" s="79">
        <v>2.496628553882946</v>
      </c>
      <c r="AX2" s="79">
        <v>2.5277391900684032</v>
      </c>
      <c r="AY2" s="79">
        <v>2.5277391900684032</v>
      </c>
      <c r="AZ2" s="79">
        <v>2.5173689780065844</v>
      </c>
      <c r="BA2" s="79">
        <v>2.5795902503774983</v>
      </c>
      <c r="BB2" s="79">
        <v>2.5977381214856821</v>
      </c>
      <c r="BC2" s="79">
        <v>2.5432945081611322</v>
      </c>
      <c r="BD2" s="79">
        <v>2.574405144346589</v>
      </c>
      <c r="BE2" s="79">
        <v>2.6055157805320466</v>
      </c>
      <c r="BF2" s="79">
        <v>2.6392189697329584</v>
      </c>
      <c r="BG2" s="79">
        <v>2.6651444998875062</v>
      </c>
      <c r="BH2" s="79">
        <v>2.6651444998875062</v>
      </c>
      <c r="BI2" s="79">
        <v>2.6703296059184161</v>
      </c>
      <c r="BJ2" s="79">
        <v>2.7144030071811471</v>
      </c>
      <c r="BK2" s="79">
        <v>2.8440306579538861</v>
      </c>
      <c r="BL2" s="79">
        <v>2.9166221423866192</v>
      </c>
      <c r="BM2" s="79">
        <v>2.9218072484175286</v>
      </c>
      <c r="BN2" s="79">
        <v>2.9235509722224156</v>
      </c>
      <c r="BO2" s="79">
        <v>2.9519111084640439</v>
      </c>
      <c r="BP2" s="79">
        <v>2.9802712447056598</v>
      </c>
    </row>
    <row r="3" spans="1:68">
      <c r="A3" s="1" t="s">
        <v>2354</v>
      </c>
      <c r="B3" s="1" t="s">
        <v>2464</v>
      </c>
      <c r="C3" s="1" t="s">
        <v>2465</v>
      </c>
      <c r="D3" s="1" t="s">
        <v>2466</v>
      </c>
      <c r="E3" s="1" t="s">
        <v>2490</v>
      </c>
      <c r="F3" s="1" t="s">
        <v>2468</v>
      </c>
      <c r="G3" s="1" t="s">
        <v>2469</v>
      </c>
      <c r="H3" s="52">
        <f t="array" ref="H3:BP3">TRANSPOSE(Calcs_ALL!C14:C74)</f>
        <v>1.2807211896346575</v>
      </c>
      <c r="I3" s="52">
        <v>1.32849179693682</v>
      </c>
      <c r="J3" s="52">
        <v>1.3762624042389822</v>
      </c>
      <c r="K3" s="52">
        <v>1.4240330115411446</v>
      </c>
      <c r="L3" s="52">
        <v>1.471803618843307</v>
      </c>
      <c r="M3" s="52">
        <v>1.5195742261454694</v>
      </c>
      <c r="N3" s="52">
        <v>1.5673448334476316</v>
      </c>
      <c r="O3" s="52">
        <v>1.6151154407497941</v>
      </c>
      <c r="P3" s="52">
        <v>1.6628860480519565</v>
      </c>
      <c r="Q3" s="52">
        <v>1.7106566553541187</v>
      </c>
      <c r="R3" s="52">
        <v>1.7584272626562805</v>
      </c>
      <c r="S3" s="52">
        <v>1.7554965505518534</v>
      </c>
      <c r="T3" s="52">
        <v>1.7525658384474263</v>
      </c>
      <c r="U3" s="52">
        <v>1.8013923227065713</v>
      </c>
      <c r="V3" s="52">
        <v>1.8355498308979119</v>
      </c>
      <c r="W3" s="52">
        <v>1.8697248647476368</v>
      </c>
      <c r="X3" s="52">
        <v>1.9038998985973614</v>
      </c>
      <c r="Y3" s="52">
        <v>1.9429645911363547</v>
      </c>
      <c r="Z3" s="52">
        <v>1.9820117580169632</v>
      </c>
      <c r="AA3" s="52">
        <v>2.016186791866688</v>
      </c>
      <c r="AB3" s="52">
        <v>2.057359897307848</v>
      </c>
      <c r="AC3" s="52">
        <v>2.0690827457255563</v>
      </c>
      <c r="AD3" s="52">
        <v>2.0925284425609734</v>
      </c>
      <c r="AE3" s="52">
        <v>2.1364891241273805</v>
      </c>
      <c r="AF3" s="52">
        <v>2.1921726541114963</v>
      </c>
      <c r="AG3" s="52">
        <v>2.256648320408893</v>
      </c>
      <c r="AH3" s="52">
        <v>2.2859554414531642</v>
      </c>
      <c r="AI3" s="52">
        <v>2.3621539561682701</v>
      </c>
      <c r="AJ3" s="52">
        <v>2.4119760619435313</v>
      </c>
      <c r="AK3" s="52">
        <v>2.4852438645542096</v>
      </c>
      <c r="AL3" s="52">
        <v>2.558511667164888</v>
      </c>
      <c r="AM3" s="52">
        <v>2.579026651895878</v>
      </c>
      <c r="AN3" s="52">
        <v>2.6024723487312951</v>
      </c>
      <c r="AO3" s="52">
        <v>2.6522944545065563</v>
      </c>
      <c r="AP3" s="52">
        <v>2.6288487576711392</v>
      </c>
      <c r="AQ3" s="52">
        <v>2.6464330302977017</v>
      </c>
      <c r="AR3" s="52">
        <v>2.6610865908198376</v>
      </c>
      <c r="AS3" s="52">
        <v>2.6640173029242646</v>
      </c>
      <c r="AT3" s="52">
        <v>2.6610865908198376</v>
      </c>
      <c r="AU3" s="52">
        <v>2.6581558787154105</v>
      </c>
      <c r="AV3" s="52">
        <v>2.7255622571172347</v>
      </c>
      <c r="AW3" s="52">
        <v>2.8222757565633301</v>
      </c>
      <c r="AX3" s="52">
        <v>2.8574443018164555</v>
      </c>
      <c r="AY3" s="52">
        <v>2.8574443018164555</v>
      </c>
      <c r="AZ3" s="52">
        <v>2.8457214533987472</v>
      </c>
      <c r="BA3" s="52">
        <v>2.916058543904998</v>
      </c>
      <c r="BB3" s="52">
        <v>2.936573528635988</v>
      </c>
      <c r="BC3" s="52">
        <v>2.8750285744430184</v>
      </c>
      <c r="BD3" s="52">
        <v>2.9101971196961438</v>
      </c>
      <c r="BE3" s="52">
        <v>2.9453656649492697</v>
      </c>
      <c r="BF3" s="52">
        <v>2.9834649223068221</v>
      </c>
      <c r="BG3" s="52">
        <v>3.0127720433510934</v>
      </c>
      <c r="BH3" s="52">
        <v>3.0127720433510934</v>
      </c>
      <c r="BI3" s="52">
        <v>3.018633467559948</v>
      </c>
      <c r="BJ3" s="52">
        <v>3.0684555733352092</v>
      </c>
      <c r="BK3" s="52">
        <v>3.2149911785565659</v>
      </c>
      <c r="BL3" s="52">
        <v>3.2970511174805255</v>
      </c>
      <c r="BM3" s="52">
        <v>3.3029125416893796</v>
      </c>
      <c r="BN3" s="52">
        <v>3.3048837077296866</v>
      </c>
      <c r="BO3" s="52">
        <v>3.3369429921767448</v>
      </c>
      <c r="BP3" s="52">
        <v>3.3690022766237888</v>
      </c>
    </row>
    <row r="4" spans="1:68">
      <c r="A4" s="1" t="s">
        <v>2492</v>
      </c>
      <c r="B4" s="1" t="s">
        <v>2464</v>
      </c>
      <c r="C4" s="1" t="s">
        <v>2465</v>
      </c>
      <c r="D4" s="1" t="s">
        <v>2466</v>
      </c>
      <c r="E4" s="1" t="s">
        <v>2490</v>
      </c>
      <c r="F4" s="1" t="s">
        <v>2468</v>
      </c>
      <c r="G4" s="1" t="s">
        <v>2469</v>
      </c>
      <c r="H4" s="52">
        <f t="array" ref="H4:BP4">TRANSPOSE(Calcs_ALL!F14:F74)</f>
        <v>1.1697995283018867</v>
      </c>
      <c r="I4" s="52">
        <v>1.213432783018868</v>
      </c>
      <c r="J4" s="52">
        <v>1.2570660377358491</v>
      </c>
      <c r="K4" s="52">
        <v>1.3006992924528304</v>
      </c>
      <c r="L4" s="52">
        <v>1.3443325471698115</v>
      </c>
      <c r="M4" s="52">
        <v>1.3879658018867929</v>
      </c>
      <c r="N4" s="52">
        <v>1.431599056603774</v>
      </c>
      <c r="O4" s="52">
        <v>1.4752323113207553</v>
      </c>
      <c r="P4" s="52">
        <v>1.5188655660377364</v>
      </c>
      <c r="Q4" s="52">
        <v>1.5624988207547175</v>
      </c>
      <c r="R4" s="52">
        <v>1.6061320754716981</v>
      </c>
      <c r="S4" s="52">
        <v>1.6034551886792454</v>
      </c>
      <c r="T4" s="52">
        <v>1.6007783018867925</v>
      </c>
      <c r="U4" s="52">
        <v>1.6453759853773584</v>
      </c>
      <c r="V4" s="52">
        <v>1.6765751544811323</v>
      </c>
      <c r="W4" s="52">
        <v>1.7077903313679248</v>
      </c>
      <c r="X4" s="52">
        <v>1.7390055082547171</v>
      </c>
      <c r="Y4" s="52">
        <v>1.7746868566037737</v>
      </c>
      <c r="Z4" s="52">
        <v>1.8103521971698113</v>
      </c>
      <c r="AA4" s="52">
        <v>1.8415673740566039</v>
      </c>
      <c r="AB4" s="52">
        <v>1.8791745283018866</v>
      </c>
      <c r="AC4" s="52">
        <v>1.8898820754716978</v>
      </c>
      <c r="AD4" s="52">
        <v>1.9112971698113204</v>
      </c>
      <c r="AE4" s="52">
        <v>1.9514504716981129</v>
      </c>
      <c r="AF4" s="52">
        <v>2.0023113207547172</v>
      </c>
      <c r="AG4" s="52">
        <v>2.0612028301886789</v>
      </c>
      <c r="AH4" s="52">
        <v>2.0879716981132073</v>
      </c>
      <c r="AI4" s="52">
        <v>2.1575707547169811</v>
      </c>
      <c r="AJ4" s="52">
        <v>2.2030778301886795</v>
      </c>
      <c r="AK4" s="52">
        <v>2.27</v>
      </c>
      <c r="AL4" s="52">
        <v>2.3199999999999998</v>
      </c>
      <c r="AM4" s="52">
        <v>2.37</v>
      </c>
      <c r="AN4" s="52">
        <v>2.41</v>
      </c>
      <c r="AO4" s="52">
        <v>2.46</v>
      </c>
      <c r="AP4" s="52">
        <v>2.5099999999999998</v>
      </c>
      <c r="AQ4" s="52">
        <v>2.56</v>
      </c>
      <c r="AR4" s="52">
        <v>2.6</v>
      </c>
      <c r="AS4" s="52">
        <v>2.65</v>
      </c>
      <c r="AT4" s="52">
        <v>2.7</v>
      </c>
      <c r="AU4" s="52">
        <v>2.7441666666666666</v>
      </c>
      <c r="AV4" s="52">
        <v>2.7883333333333331</v>
      </c>
      <c r="AW4" s="52">
        <v>2.8324999999999996</v>
      </c>
      <c r="AX4" s="52">
        <v>2.876666666666666</v>
      </c>
      <c r="AY4" s="52">
        <v>2.9208333333333325</v>
      </c>
      <c r="AZ4" s="52">
        <v>2.964999999999999</v>
      </c>
      <c r="BA4" s="52">
        <v>3.0091666666666654</v>
      </c>
      <c r="BB4" s="52">
        <v>3.0533333333333319</v>
      </c>
      <c r="BC4" s="52">
        <v>3.0974999999999984</v>
      </c>
      <c r="BD4" s="52">
        <v>3.1416666666666648</v>
      </c>
      <c r="BE4" s="52">
        <v>3.1858333333333313</v>
      </c>
      <c r="BF4" s="52">
        <v>3.23</v>
      </c>
      <c r="BG4" s="52">
        <v>3.2216666666666667</v>
      </c>
      <c r="BH4" s="52">
        <v>3.2133333333333334</v>
      </c>
      <c r="BI4" s="52">
        <v>3.2050000000000001</v>
      </c>
      <c r="BJ4" s="52">
        <v>3.1966666666666668</v>
      </c>
      <c r="BK4" s="52">
        <v>3.1883333333333335</v>
      </c>
      <c r="BL4" s="52">
        <v>3.18</v>
      </c>
      <c r="BM4" s="52">
        <v>3.3512114537444937</v>
      </c>
      <c r="BN4" s="52">
        <v>3.3532114443976306</v>
      </c>
      <c r="BO4" s="52">
        <v>3.3857395358568381</v>
      </c>
      <c r="BP4" s="52">
        <v>3.4182676273160308</v>
      </c>
    </row>
    <row r="5" spans="1:68">
      <c r="A5" s="1" t="s">
        <v>2399</v>
      </c>
      <c r="B5" s="1" t="s">
        <v>2464</v>
      </c>
      <c r="C5" s="1" t="s">
        <v>2465</v>
      </c>
      <c r="D5" s="1" t="s">
        <v>2466</v>
      </c>
      <c r="E5" s="1" t="s">
        <v>2490</v>
      </c>
      <c r="F5" s="1" t="s">
        <v>2468</v>
      </c>
      <c r="G5" s="1" t="s">
        <v>2469</v>
      </c>
      <c r="H5" s="52">
        <f t="array" ref="H5:BP5">TRANSPOSE(Calcs_ALL!J14:J74)</f>
        <v>1.1277419354838709</v>
      </c>
      <c r="I5" s="52">
        <v>1.1698064516129032</v>
      </c>
      <c r="J5" s="52">
        <v>1.2118709677419355</v>
      </c>
      <c r="K5" s="52">
        <v>1.253935483870968</v>
      </c>
      <c r="L5" s="52">
        <v>1.2960000000000003</v>
      </c>
      <c r="M5" s="52">
        <v>1.3380645161290325</v>
      </c>
      <c r="N5" s="52">
        <v>1.3801290322580648</v>
      </c>
      <c r="O5" s="52">
        <v>1.4221935483870971</v>
      </c>
      <c r="P5" s="52">
        <v>1.4642580645161296</v>
      </c>
      <c r="Q5" s="52">
        <v>1.5063225806451619</v>
      </c>
      <c r="R5" s="52">
        <v>1.5483870967741933</v>
      </c>
      <c r="S5" s="52">
        <v>1.5458064516129033</v>
      </c>
      <c r="T5" s="52">
        <v>1.5432258064516131</v>
      </c>
      <c r="U5" s="52">
        <v>1.5862200774193547</v>
      </c>
      <c r="V5" s="52">
        <v>1.6162975483870969</v>
      </c>
      <c r="W5" s="52">
        <v>1.6463904516129035</v>
      </c>
      <c r="X5" s="52">
        <v>1.6764833548387097</v>
      </c>
      <c r="Y5" s="52">
        <v>1.7108818580645162</v>
      </c>
      <c r="Z5" s="52">
        <v>1.7452649290322579</v>
      </c>
      <c r="AA5" s="52">
        <v>1.7753578322580645</v>
      </c>
      <c r="AB5" s="52">
        <v>1.8116129032258061</v>
      </c>
      <c r="AC5" s="52">
        <v>1.8219354838709676</v>
      </c>
      <c r="AD5" s="52">
        <v>1.8425806451612898</v>
      </c>
      <c r="AE5" s="52">
        <v>1.881290322580645</v>
      </c>
      <c r="AF5" s="52">
        <v>1.9303225806451612</v>
      </c>
      <c r="AG5" s="52">
        <v>1.9870967741935479</v>
      </c>
      <c r="AH5" s="52">
        <v>2.0129032258064514</v>
      </c>
      <c r="AI5" s="52">
        <v>2.08</v>
      </c>
      <c r="AJ5" s="52">
        <v>2.1238709677419352</v>
      </c>
      <c r="AK5" s="52">
        <v>2.1883870967741936</v>
      </c>
      <c r="AL5" s="52">
        <v>2.2529032258064512</v>
      </c>
      <c r="AM5" s="52">
        <v>2.2709677419354839</v>
      </c>
      <c r="AN5" s="52">
        <v>2.2916129032258064</v>
      </c>
      <c r="AO5" s="52">
        <v>2.3354838709677419</v>
      </c>
      <c r="AP5" s="52">
        <v>2.3148387096774194</v>
      </c>
      <c r="AQ5" s="52">
        <v>2.3303225806451611</v>
      </c>
      <c r="AR5" s="52">
        <v>2.3432258064516125</v>
      </c>
      <c r="AS5" s="52">
        <v>2.3458064516129031</v>
      </c>
      <c r="AT5" s="52">
        <v>2.3432258064516125</v>
      </c>
      <c r="AU5" s="52">
        <v>2.3406451612903223</v>
      </c>
      <c r="AV5" s="52">
        <v>2.4</v>
      </c>
      <c r="AW5" s="52">
        <v>2.452</v>
      </c>
      <c r="AX5" s="52">
        <v>2.504</v>
      </c>
      <c r="AY5" s="52">
        <v>2.556</v>
      </c>
      <c r="AZ5" s="52">
        <v>2.6080000000000001</v>
      </c>
      <c r="BA5" s="52">
        <v>2.66</v>
      </c>
      <c r="BB5" s="52">
        <v>2.7120000000000002</v>
      </c>
      <c r="BC5" s="52">
        <v>2.7640000000000002</v>
      </c>
      <c r="BD5" s="52">
        <v>2.8160000000000003</v>
      </c>
      <c r="BE5" s="52">
        <v>2.8680000000000003</v>
      </c>
      <c r="BF5" s="52">
        <v>2.92</v>
      </c>
      <c r="BG5" s="52">
        <v>2.89</v>
      </c>
      <c r="BH5" s="52">
        <v>2.8600000000000003</v>
      </c>
      <c r="BI5" s="52">
        <v>2.8300000000000005</v>
      </c>
      <c r="BJ5" s="52">
        <v>2.8000000000000007</v>
      </c>
      <c r="BK5" s="52">
        <v>2.7700000000000009</v>
      </c>
      <c r="BL5" s="52">
        <v>2.74</v>
      </c>
      <c r="BM5" s="52">
        <v>3.2326522593320233</v>
      </c>
      <c r="BN5" s="52">
        <v>3.234581494294587</v>
      </c>
      <c r="BO5" s="52">
        <v>3.2659588065885852</v>
      </c>
      <c r="BP5" s="52">
        <v>3.2973361188825692</v>
      </c>
    </row>
    <row r="6" spans="1:68">
      <c r="A6" s="1" t="s">
        <v>2398</v>
      </c>
      <c r="B6" s="1" t="s">
        <v>2464</v>
      </c>
      <c r="C6" s="1" t="s">
        <v>2465</v>
      </c>
      <c r="D6" s="1" t="s">
        <v>2466</v>
      </c>
      <c r="E6" s="1" t="s">
        <v>2490</v>
      </c>
      <c r="F6" s="1" t="s">
        <v>2468</v>
      </c>
      <c r="G6" s="1" t="s">
        <v>2469</v>
      </c>
      <c r="H6" s="52">
        <f t="array" ref="H6:BP6">TRANSPOSE(Calcs_ALL!AD14:AD74)</f>
        <v>1.4932663316582915</v>
      </c>
      <c r="I6" s="52">
        <v>1.5489648241206033</v>
      </c>
      <c r="J6" s="52">
        <v>1.6046633165829147</v>
      </c>
      <c r="K6" s="52">
        <v>1.6603618090452263</v>
      </c>
      <c r="L6" s="52">
        <v>1.7160603015075382</v>
      </c>
      <c r="M6" s="52">
        <v>1.7717587939698498</v>
      </c>
      <c r="N6" s="52">
        <v>1.8274572864321614</v>
      </c>
      <c r="O6" s="52">
        <v>1.8831557788944731</v>
      </c>
      <c r="P6" s="52">
        <v>1.9388542713567849</v>
      </c>
      <c r="Q6" s="52">
        <v>1.9945527638190963</v>
      </c>
      <c r="R6" s="52">
        <v>2.050251256281407</v>
      </c>
      <c r="S6" s="52">
        <v>2.0468341708542717</v>
      </c>
      <c r="T6" s="52">
        <v>2.0434170854271358</v>
      </c>
      <c r="U6" s="52">
        <v>2.1003466854271355</v>
      </c>
      <c r="V6" s="52">
        <v>2.1401728844221108</v>
      </c>
      <c r="W6" s="52">
        <v>2.1800195175879402</v>
      </c>
      <c r="X6" s="52">
        <v>2.2198661507537691</v>
      </c>
      <c r="Y6" s="52">
        <v>2.26541391758794</v>
      </c>
      <c r="Z6" s="52">
        <v>2.3109412502512563</v>
      </c>
      <c r="AA6" s="52">
        <v>2.3507878834170857</v>
      </c>
      <c r="AB6" s="52">
        <v>2.3987939698492462</v>
      </c>
      <c r="AC6" s="52">
        <v>2.4124623115577886</v>
      </c>
      <c r="AD6" s="52">
        <v>2.4397989949748742</v>
      </c>
      <c r="AE6" s="52">
        <v>2.4910552763819096</v>
      </c>
      <c r="AF6" s="52">
        <v>2.5559798994974878</v>
      </c>
      <c r="AG6" s="52">
        <v>2.6311557788944722</v>
      </c>
      <c r="AH6" s="52">
        <v>2.665326633165829</v>
      </c>
      <c r="AI6" s="52">
        <v>2.754170854271357</v>
      </c>
      <c r="AJ6" s="52">
        <v>2.8122613065326636</v>
      </c>
      <c r="AK6" s="52">
        <v>2.8976884422110554</v>
      </c>
      <c r="AL6" s="52">
        <v>2.9831155778894476</v>
      </c>
      <c r="AM6" s="52">
        <v>3.0070351758793974</v>
      </c>
      <c r="AN6" s="52">
        <v>3.0343718592964826</v>
      </c>
      <c r="AO6" s="52">
        <v>3.0924623115577892</v>
      </c>
      <c r="AP6" s="52">
        <v>3.0651256281407036</v>
      </c>
      <c r="AQ6" s="52">
        <v>3.0856281407035175</v>
      </c>
      <c r="AR6" s="52">
        <v>3.1027135678391962</v>
      </c>
      <c r="AS6" s="52">
        <v>3.1061306532663315</v>
      </c>
      <c r="AT6" s="52">
        <v>3.1027135678391962</v>
      </c>
      <c r="AU6" s="52">
        <v>3.0992964824120603</v>
      </c>
      <c r="AV6" s="52">
        <v>3.1778894472361809</v>
      </c>
      <c r="AW6" s="52">
        <v>3.2906532663316583</v>
      </c>
      <c r="AX6" s="52">
        <v>3.3316582914572863</v>
      </c>
      <c r="AY6" s="52">
        <v>3.3316582914572863</v>
      </c>
      <c r="AZ6" s="52">
        <v>3.3179899497487439</v>
      </c>
      <c r="BA6" s="52">
        <v>3.4</v>
      </c>
      <c r="BB6" s="52">
        <v>3.476</v>
      </c>
      <c r="BC6" s="52">
        <v>3.552</v>
      </c>
      <c r="BD6" s="52">
        <v>3.6280000000000001</v>
      </c>
      <c r="BE6" s="52">
        <v>3.7040000000000002</v>
      </c>
      <c r="BF6" s="52">
        <v>3.78</v>
      </c>
      <c r="BG6" s="52">
        <v>3.8171316306483298</v>
      </c>
      <c r="BH6" s="52">
        <v>3.8171316306483298</v>
      </c>
      <c r="BI6" s="52">
        <v>3.8245579567779964</v>
      </c>
      <c r="BJ6" s="52">
        <v>3.8876817288801573</v>
      </c>
      <c r="BK6" s="52">
        <v>4.0733398821218074</v>
      </c>
      <c r="BL6" s="52">
        <v>4.1773084479371319</v>
      </c>
      <c r="BM6" s="52">
        <v>4.1847347740667971</v>
      </c>
      <c r="BN6" s="52">
        <v>4.1872322083676501</v>
      </c>
      <c r="BO6" s="52">
        <v>4.2278507838715242</v>
      </c>
      <c r="BP6" s="52">
        <v>4.2684693593753806</v>
      </c>
    </row>
    <row r="7" spans="1:68">
      <c r="A7" s="1" t="s">
        <v>2428</v>
      </c>
      <c r="B7" s="1" t="s">
        <v>2464</v>
      </c>
      <c r="C7" s="1" t="s">
        <v>2465</v>
      </c>
      <c r="D7" s="1" t="s">
        <v>2466</v>
      </c>
      <c r="E7" s="1" t="s">
        <v>2490</v>
      </c>
      <c r="F7" s="1" t="s">
        <v>2468</v>
      </c>
      <c r="G7" s="1" t="s">
        <v>2469</v>
      </c>
      <c r="H7" s="52">
        <f t="array" ref="H7:BP7">TRANSPOSE(Calcs_ALL!R14:R74)</f>
        <v>1.1277419354838709</v>
      </c>
      <c r="I7" s="52">
        <v>1.1698064516129032</v>
      </c>
      <c r="J7" s="52">
        <v>1.2118709677419355</v>
      </c>
      <c r="K7" s="52">
        <v>1.2539354838709678</v>
      </c>
      <c r="L7" s="52">
        <v>1.2960000000000003</v>
      </c>
      <c r="M7" s="52">
        <v>1.3380645161290325</v>
      </c>
      <c r="N7" s="52">
        <v>1.3801290322580648</v>
      </c>
      <c r="O7" s="52">
        <v>1.4221935483870971</v>
      </c>
      <c r="P7" s="52">
        <v>1.4642580645161296</v>
      </c>
      <c r="Q7" s="52">
        <v>1.5063225806451617</v>
      </c>
      <c r="R7" s="52">
        <v>1.5483870967741935</v>
      </c>
      <c r="S7" s="52">
        <v>1.5458064516129033</v>
      </c>
      <c r="T7" s="52">
        <v>1.5432258064516129</v>
      </c>
      <c r="U7" s="52">
        <v>1.5862200774193547</v>
      </c>
      <c r="V7" s="52">
        <v>1.6162975483870967</v>
      </c>
      <c r="W7" s="52">
        <v>1.6463904516129033</v>
      </c>
      <c r="X7" s="52">
        <v>1.6764833548387097</v>
      </c>
      <c r="Y7" s="52">
        <v>1.7108818580645162</v>
      </c>
      <c r="Z7" s="52">
        <v>1.7452649290322579</v>
      </c>
      <c r="AA7" s="52">
        <v>1.7753578322580645</v>
      </c>
      <c r="AB7" s="52">
        <v>1.8116129032258061</v>
      </c>
      <c r="AC7" s="52">
        <v>1.8219354838709674</v>
      </c>
      <c r="AD7" s="52">
        <v>1.8425806451612898</v>
      </c>
      <c r="AE7" s="52">
        <v>1.8812903225806448</v>
      </c>
      <c r="AF7" s="52">
        <v>1.9303225806451612</v>
      </c>
      <c r="AG7" s="52">
        <v>1.9870967741935481</v>
      </c>
      <c r="AH7" s="52">
        <v>2.012903225806451</v>
      </c>
      <c r="AI7" s="52">
        <v>2.08</v>
      </c>
      <c r="AJ7" s="52">
        <v>2.1238709677419352</v>
      </c>
      <c r="AK7" s="52">
        <v>2.1883870967741936</v>
      </c>
      <c r="AL7" s="52">
        <v>2.2529032258064516</v>
      </c>
      <c r="AM7" s="52">
        <v>2.2709677419354839</v>
      </c>
      <c r="AN7" s="52">
        <v>2.2916129032258064</v>
      </c>
      <c r="AO7" s="52">
        <v>2.3354838709677419</v>
      </c>
      <c r="AP7" s="52">
        <v>2.3148387096774194</v>
      </c>
      <c r="AQ7" s="52">
        <v>2.3303225806451611</v>
      </c>
      <c r="AR7" s="52">
        <v>2.3432258064516125</v>
      </c>
      <c r="AS7" s="52">
        <v>2.3458064516129031</v>
      </c>
      <c r="AT7" s="52">
        <v>2.3432258064516125</v>
      </c>
      <c r="AU7" s="52">
        <v>2.3406451612903223</v>
      </c>
      <c r="AV7" s="52">
        <v>2.4</v>
      </c>
      <c r="AW7" s="52">
        <v>2.4851612903225804</v>
      </c>
      <c r="AX7" s="52">
        <v>2.5161290322580641</v>
      </c>
      <c r="AY7" s="52">
        <v>2.5161290322580641</v>
      </c>
      <c r="AZ7" s="52">
        <v>2.5058064516129033</v>
      </c>
      <c r="BA7" s="52">
        <v>2.5677419354838706</v>
      </c>
      <c r="BB7" s="52">
        <v>2.5858064516129029</v>
      </c>
      <c r="BC7" s="52">
        <v>2.5316129032258061</v>
      </c>
      <c r="BD7" s="52">
        <v>2.5625806451612898</v>
      </c>
      <c r="BE7" s="52">
        <v>2.5935483870967739</v>
      </c>
      <c r="BF7" s="52">
        <v>2.6270967741935478</v>
      </c>
      <c r="BG7" s="52">
        <v>2.6529032258064511</v>
      </c>
      <c r="BH7" s="52">
        <v>2.6529032258064511</v>
      </c>
      <c r="BI7" s="52">
        <v>2.6580645161290319</v>
      </c>
      <c r="BJ7" s="52">
        <v>2.7019354838709675</v>
      </c>
      <c r="BK7" s="52">
        <v>2.8309677419354835</v>
      </c>
      <c r="BL7" s="52">
        <v>2.9032258064516125</v>
      </c>
      <c r="BM7" s="52">
        <v>2.9083870967741929</v>
      </c>
      <c r="BN7" s="52">
        <v>2.9101228114820055</v>
      </c>
      <c r="BO7" s="52">
        <v>2.9383526867937952</v>
      </c>
      <c r="BP7" s="52">
        <v>2.9665825621055721</v>
      </c>
    </row>
    <row r="8" spans="1:68">
      <c r="A8" s="1" t="s">
        <v>2396</v>
      </c>
      <c r="B8" s="1" t="s">
        <v>2464</v>
      </c>
      <c r="C8" s="1" t="s">
        <v>2465</v>
      </c>
      <c r="D8" s="1" t="s">
        <v>2466</v>
      </c>
      <c r="E8" s="1" t="s">
        <v>2490</v>
      </c>
      <c r="F8" s="1" t="s">
        <v>2468</v>
      </c>
      <c r="G8" s="1" t="s">
        <v>2469</v>
      </c>
      <c r="H8" s="52">
        <f t="array" ref="H8:BP8">TRANSPOSE(Calcs_ALL!V14:V74)</f>
        <v>1.0995483870967742</v>
      </c>
      <c r="I8" s="52">
        <v>1.1405612903225806</v>
      </c>
      <c r="J8" s="52">
        <v>1.181574193548387</v>
      </c>
      <c r="K8" s="52">
        <v>1.2225870967741936</v>
      </c>
      <c r="L8" s="52">
        <v>1.2636000000000003</v>
      </c>
      <c r="M8" s="52">
        <v>1.3046129032258067</v>
      </c>
      <c r="N8" s="52">
        <v>1.3456258064516131</v>
      </c>
      <c r="O8" s="52">
        <v>1.3866387096774198</v>
      </c>
      <c r="P8" s="52">
        <v>1.4276516129032264</v>
      </c>
      <c r="Q8" s="52">
        <v>1.4686645161290326</v>
      </c>
      <c r="R8" s="52">
        <v>1.5096774193548388</v>
      </c>
      <c r="S8" s="52">
        <v>1.5071612903225806</v>
      </c>
      <c r="T8" s="52">
        <v>1.5046451612903227</v>
      </c>
      <c r="U8" s="52">
        <v>1.5465645754838708</v>
      </c>
      <c r="V8" s="52">
        <v>1.5758901096774194</v>
      </c>
      <c r="W8" s="52">
        <v>1.6052306903225808</v>
      </c>
      <c r="X8" s="52">
        <v>1.6345712709677418</v>
      </c>
      <c r="Y8" s="52">
        <v>1.6681098116129034</v>
      </c>
      <c r="Z8" s="52">
        <v>1.7016333058064514</v>
      </c>
      <c r="AA8" s="52">
        <v>1.7309738864516129</v>
      </c>
      <c r="AB8" s="52">
        <v>1.766322580645161</v>
      </c>
      <c r="AC8" s="52">
        <v>1.7763870967741933</v>
      </c>
      <c r="AD8" s="52">
        <v>1.7965161290322578</v>
      </c>
      <c r="AE8" s="52">
        <v>1.8342580645161288</v>
      </c>
      <c r="AF8" s="52">
        <v>1.8820645161290321</v>
      </c>
      <c r="AG8" s="52">
        <v>1.9374193548387093</v>
      </c>
      <c r="AH8" s="52">
        <v>1.9625806451612899</v>
      </c>
      <c r="AI8" s="52">
        <v>2.028</v>
      </c>
      <c r="AJ8" s="52">
        <v>2.0707741935483872</v>
      </c>
      <c r="AK8" s="52">
        <v>2.1336774193548385</v>
      </c>
      <c r="AL8" s="52">
        <v>2.1965806451612901</v>
      </c>
      <c r="AM8" s="52">
        <v>2.2141935483870969</v>
      </c>
      <c r="AN8" s="52">
        <v>2.2343225806451614</v>
      </c>
      <c r="AO8" s="52">
        <v>2.2770967741935482</v>
      </c>
      <c r="AP8" s="52">
        <v>2.2569677419354837</v>
      </c>
      <c r="AQ8" s="52">
        <v>2.2720645161290318</v>
      </c>
      <c r="AR8" s="52">
        <v>2.2846451612903222</v>
      </c>
      <c r="AS8" s="52">
        <v>2.2871612903225804</v>
      </c>
      <c r="AT8" s="52">
        <v>2.2846451612903222</v>
      </c>
      <c r="AU8" s="52">
        <v>2.2821290322580645</v>
      </c>
      <c r="AV8" s="52">
        <v>2.34</v>
      </c>
      <c r="AW8" s="52">
        <v>2.3441666666666667</v>
      </c>
      <c r="AX8" s="52">
        <v>2.3483333333333336</v>
      </c>
      <c r="AY8" s="52">
        <v>2.3525000000000005</v>
      </c>
      <c r="AZ8" s="52">
        <v>2.3566666666666674</v>
      </c>
      <c r="BA8" s="52">
        <v>2.3608333333333342</v>
      </c>
      <c r="BB8" s="52">
        <v>2.3650000000000002</v>
      </c>
      <c r="BC8" s="52">
        <v>2.4180000000000001</v>
      </c>
      <c r="BD8" s="52">
        <v>2.6080000000000001</v>
      </c>
      <c r="BE8" s="52">
        <v>2.6619999999999999</v>
      </c>
      <c r="BF8" s="52">
        <v>2.7069999999999999</v>
      </c>
      <c r="BG8" s="52">
        <v>2.76</v>
      </c>
      <c r="BH8" s="52">
        <v>2.8140000000000001</v>
      </c>
      <c r="BI8" s="52">
        <v>2.9510000000000001</v>
      </c>
      <c r="BJ8" s="52">
        <v>3.0489999999999999</v>
      </c>
      <c r="BK8" s="52">
        <v>3.1560000000000001</v>
      </c>
      <c r="BL8" s="52">
        <v>3.262</v>
      </c>
      <c r="BM8" s="52">
        <v>3.2677991111111111</v>
      </c>
      <c r="BN8" s="52">
        <v>3.2697493215853712</v>
      </c>
      <c r="BO8" s="52">
        <v>3.3014677821551355</v>
      </c>
      <c r="BP8" s="52">
        <v>3.333186242724886</v>
      </c>
    </row>
    <row r="9" spans="1:68">
      <c r="A9" s="1" t="s">
        <v>2457</v>
      </c>
      <c r="B9" s="1" t="s">
        <v>2464</v>
      </c>
      <c r="C9" s="1" t="s">
        <v>2465</v>
      </c>
      <c r="D9" s="1" t="s">
        <v>2466</v>
      </c>
      <c r="E9" s="1" t="s">
        <v>2490</v>
      </c>
      <c r="F9" s="1" t="s">
        <v>2468</v>
      </c>
      <c r="G9" s="1" t="s">
        <v>2469</v>
      </c>
      <c r="H9" s="52">
        <f t="array" ref="H9:BP9">TRANSPOSE(Calcs_ALL!Z14:Z74)</f>
        <v>1.2919999999999998</v>
      </c>
      <c r="I9" s="52">
        <v>1.340191304347826</v>
      </c>
      <c r="J9" s="52">
        <v>1.3883826086956521</v>
      </c>
      <c r="K9" s="52">
        <v>1.4365739130434783</v>
      </c>
      <c r="L9" s="52">
        <v>1.4847652173913046</v>
      </c>
      <c r="M9" s="52">
        <v>1.5329565217391308</v>
      </c>
      <c r="N9" s="52">
        <v>1.5811478260869567</v>
      </c>
      <c r="O9" s="52">
        <v>1.6293391304347831</v>
      </c>
      <c r="P9" s="52">
        <v>1.6775304347826092</v>
      </c>
      <c r="Q9" s="52">
        <v>1.7257217391304351</v>
      </c>
      <c r="R9" s="52">
        <v>1.7739130434782608</v>
      </c>
      <c r="S9" s="52">
        <v>1.7709565217391303</v>
      </c>
      <c r="T9" s="52">
        <v>1.768</v>
      </c>
      <c r="U9" s="52">
        <v>1.768</v>
      </c>
      <c r="V9" s="52">
        <v>1.768</v>
      </c>
      <c r="W9" s="52">
        <v>2.0430000000000001</v>
      </c>
      <c r="X9" s="52">
        <v>2.0760000000000001</v>
      </c>
      <c r="Y9" s="52">
        <v>2.1240000000000001</v>
      </c>
      <c r="Z9" s="52">
        <v>2.157</v>
      </c>
      <c r="AA9" s="52">
        <v>2.238</v>
      </c>
      <c r="AB9" s="52">
        <v>2.4489999999999998</v>
      </c>
      <c r="AC9" s="52">
        <v>2.5459999999999998</v>
      </c>
      <c r="AD9" s="52">
        <v>2.5950000000000002</v>
      </c>
      <c r="AE9" s="52">
        <v>2.6269999999999998</v>
      </c>
      <c r="AF9" s="52">
        <v>2.7080000000000002</v>
      </c>
      <c r="AG9" s="52">
        <v>2.7570000000000001</v>
      </c>
      <c r="AH9" s="52">
        <v>2.8540000000000001</v>
      </c>
      <c r="AI9" s="52">
        <v>2.7890000000000001</v>
      </c>
      <c r="AJ9" s="52">
        <v>2.7240000000000002</v>
      </c>
      <c r="AK9" s="52">
        <v>2.7080000000000002</v>
      </c>
      <c r="AL9" s="52">
        <v>2.5299999999999998</v>
      </c>
      <c r="AM9" s="52">
        <v>2.4969999999999999</v>
      </c>
      <c r="AN9" s="52">
        <v>2.5459999999999998</v>
      </c>
      <c r="AO9" s="52">
        <v>2.5459999999999998</v>
      </c>
      <c r="AP9" s="52">
        <v>2.4489999999999998</v>
      </c>
      <c r="AQ9" s="52">
        <v>2.5459999999999998</v>
      </c>
      <c r="AR9" s="52">
        <v>2.7410000000000001</v>
      </c>
      <c r="AS9" s="52">
        <v>3.032</v>
      </c>
      <c r="AT9" s="52">
        <v>3.097</v>
      </c>
      <c r="AU9" s="52">
        <v>3.2919999999999998</v>
      </c>
      <c r="AV9" s="52">
        <v>3.9239999999999999</v>
      </c>
      <c r="AW9" s="52">
        <v>3.8759999999999999</v>
      </c>
      <c r="AX9" s="52">
        <v>4.1680000000000001</v>
      </c>
      <c r="AY9" s="52">
        <v>4.3780000000000001</v>
      </c>
      <c r="AZ9" s="52">
        <v>4.8810000000000002</v>
      </c>
      <c r="BA9" s="52">
        <v>4.8650000000000002</v>
      </c>
      <c r="BB9" s="52">
        <v>4.8992261306532665</v>
      </c>
      <c r="BC9" s="52">
        <v>4.7965477386934685</v>
      </c>
      <c r="BD9" s="52">
        <v>4.8552211055276384</v>
      </c>
      <c r="BE9" s="52">
        <v>4.9138944723618101</v>
      </c>
      <c r="BF9" s="52">
        <v>4.9774572864321618</v>
      </c>
      <c r="BG9" s="52">
        <v>5.0263517587939708</v>
      </c>
      <c r="BH9" s="52">
        <v>5.0263517587939708</v>
      </c>
      <c r="BI9" s="52">
        <v>5.0361306532663326</v>
      </c>
      <c r="BJ9" s="52">
        <v>5.1192512562814079</v>
      </c>
      <c r="BK9" s="52">
        <v>5.3637236180904537</v>
      </c>
      <c r="BL9" s="52">
        <v>5.500628140703518</v>
      </c>
      <c r="BM9" s="52">
        <v>5.5104070351758798</v>
      </c>
      <c r="BN9" s="52">
        <v>5.5136956257997332</v>
      </c>
      <c r="BO9" s="52">
        <v>5.5671816640553562</v>
      </c>
      <c r="BP9" s="52">
        <v>5.6206677023109552</v>
      </c>
    </row>
    <row r="10" spans="1:68">
      <c r="A10" s="1" t="s">
        <v>2493</v>
      </c>
      <c r="B10" s="1" t="s">
        <v>2464</v>
      </c>
      <c r="C10" s="1" t="s">
        <v>2465</v>
      </c>
      <c r="D10" s="1" t="s">
        <v>2466</v>
      </c>
      <c r="E10" s="1" t="s">
        <v>2490</v>
      </c>
      <c r="F10" s="1" t="s">
        <v>2468</v>
      </c>
      <c r="G10" s="1" t="s">
        <v>2469</v>
      </c>
      <c r="H10" s="64">
        <f t="array" ref="H10:BP10">TRANSPOSE(Calcs_ALL!C14:C74)</f>
        <v>1.2807211896346575</v>
      </c>
      <c r="I10" s="52">
        <v>1.32849179693682</v>
      </c>
      <c r="J10" s="52">
        <v>1.3762624042389822</v>
      </c>
      <c r="K10" s="52">
        <v>1.4240330115411446</v>
      </c>
      <c r="L10" s="52">
        <v>1.471803618843307</v>
      </c>
      <c r="M10" s="52">
        <v>1.5195742261454694</v>
      </c>
      <c r="N10" s="52">
        <v>1.5673448334476316</v>
      </c>
      <c r="O10" s="52">
        <v>1.6151154407497941</v>
      </c>
      <c r="P10" s="52">
        <v>1.6628860480519565</v>
      </c>
      <c r="Q10" s="52">
        <v>1.7106566553541187</v>
      </c>
      <c r="R10" s="52">
        <v>1.7584272626562805</v>
      </c>
      <c r="S10" s="52">
        <v>1.7554965505518534</v>
      </c>
      <c r="T10" s="52">
        <v>1.7525658384474263</v>
      </c>
      <c r="U10" s="52">
        <v>1.8013923227065713</v>
      </c>
      <c r="V10" s="52">
        <v>1.8355498308979119</v>
      </c>
      <c r="W10" s="52">
        <v>1.8697248647476368</v>
      </c>
      <c r="X10" s="52">
        <v>1.9038998985973614</v>
      </c>
      <c r="Y10" s="52">
        <v>1.9429645911363547</v>
      </c>
      <c r="Z10" s="52">
        <v>1.9820117580169632</v>
      </c>
      <c r="AA10" s="52">
        <v>2.016186791866688</v>
      </c>
      <c r="AB10" s="52">
        <v>2.057359897307848</v>
      </c>
      <c r="AC10" s="52">
        <v>2.0690827457255563</v>
      </c>
      <c r="AD10" s="52">
        <v>2.0925284425609734</v>
      </c>
      <c r="AE10" s="52">
        <v>2.1364891241273805</v>
      </c>
      <c r="AF10" s="52">
        <v>2.1921726541114963</v>
      </c>
      <c r="AG10" s="52">
        <v>2.256648320408893</v>
      </c>
      <c r="AH10" s="52">
        <v>2.2859554414531642</v>
      </c>
      <c r="AI10" s="52">
        <v>2.3621539561682701</v>
      </c>
      <c r="AJ10" s="52">
        <v>2.4119760619435313</v>
      </c>
      <c r="AK10" s="52">
        <v>2.4852438645542096</v>
      </c>
      <c r="AL10" s="52">
        <v>2.558511667164888</v>
      </c>
      <c r="AM10" s="52">
        <v>2.579026651895878</v>
      </c>
      <c r="AN10" s="52">
        <v>2.6024723487312951</v>
      </c>
      <c r="AO10" s="52">
        <v>2.6522944545065563</v>
      </c>
      <c r="AP10" s="52">
        <v>2.6288487576711392</v>
      </c>
      <c r="AQ10" s="52">
        <v>2.6464330302977017</v>
      </c>
      <c r="AR10" s="52">
        <v>2.6610865908198376</v>
      </c>
      <c r="AS10" s="52">
        <v>2.6640173029242646</v>
      </c>
      <c r="AT10" s="52">
        <v>2.6610865908198376</v>
      </c>
      <c r="AU10" s="52">
        <v>2.6581558787154105</v>
      </c>
      <c r="AV10" s="52">
        <v>2.7255622571172347</v>
      </c>
      <c r="AW10" s="52">
        <v>2.8222757565633301</v>
      </c>
      <c r="AX10" s="52">
        <v>2.8574443018164555</v>
      </c>
      <c r="AY10" s="52">
        <v>2.8574443018164555</v>
      </c>
      <c r="AZ10" s="52">
        <v>2.8457214533987472</v>
      </c>
      <c r="BA10" s="52">
        <v>2.916058543904998</v>
      </c>
      <c r="BB10" s="52">
        <v>2.936573528635988</v>
      </c>
      <c r="BC10" s="52">
        <v>2.8750285744430184</v>
      </c>
      <c r="BD10" s="52">
        <v>2.9101971196961438</v>
      </c>
      <c r="BE10" s="52">
        <v>2.9453656649492697</v>
      </c>
      <c r="BF10" s="52">
        <v>2.9834649223068221</v>
      </c>
      <c r="BG10" s="52">
        <v>3.0127720433510934</v>
      </c>
      <c r="BH10" s="52">
        <v>3.0127720433510934</v>
      </c>
      <c r="BI10" s="52">
        <v>3.018633467559948</v>
      </c>
      <c r="BJ10" s="52">
        <v>3.0684555733352092</v>
      </c>
      <c r="BK10" s="52">
        <v>3.2149911785565659</v>
      </c>
      <c r="BL10" s="52">
        <v>3.2970511174805255</v>
      </c>
      <c r="BM10" s="52">
        <v>3.3029125416893796</v>
      </c>
      <c r="BN10" s="52">
        <v>3.3048837077296866</v>
      </c>
      <c r="BO10" s="52">
        <v>3.3369429921767448</v>
      </c>
      <c r="BP10" s="52">
        <v>3.3690022766237888</v>
      </c>
    </row>
    <row r="11" spans="1:68">
      <c r="B11" s="1"/>
      <c r="C11" s="1"/>
      <c r="D11" s="1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</row>
    <row r="12" spans="1:68">
      <c r="B12" s="1"/>
      <c r="C12" s="1"/>
      <c r="D12" s="1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</row>
    <row r="13" spans="1:68">
      <c r="B13" s="1"/>
      <c r="C13" s="1"/>
      <c r="D13" s="1"/>
    </row>
    <row r="14" spans="1:68">
      <c r="B14" s="1"/>
      <c r="C14" s="1"/>
      <c r="D14" s="1"/>
    </row>
    <row r="15" spans="1:68">
      <c r="B15" s="1"/>
      <c r="C15" s="1"/>
      <c r="D15" s="1"/>
    </row>
    <row r="16" spans="1:68">
      <c r="B16" s="1"/>
      <c r="C16" s="1"/>
      <c r="D16" s="1"/>
    </row>
    <row r="17" spans="2:4">
      <c r="B17" s="1"/>
      <c r="C17" s="1"/>
      <c r="D17" s="1"/>
    </row>
    <row r="18" spans="2:4">
      <c r="B18" s="1"/>
      <c r="C18" s="1"/>
      <c r="D18" s="1"/>
    </row>
    <row r="19" spans="2:4">
      <c r="B19" s="1"/>
      <c r="C19" s="1"/>
      <c r="D19" s="1"/>
    </row>
    <row r="20" spans="2:4">
      <c r="B20" s="1"/>
      <c r="C20" s="1"/>
      <c r="D20" s="1"/>
    </row>
    <row r="21" spans="2:4">
      <c r="B21" s="1"/>
      <c r="C21" s="1"/>
      <c r="D21" s="1"/>
    </row>
    <row r="22" spans="2:4">
      <c r="B22" s="1"/>
      <c r="C22" s="1"/>
      <c r="D22" s="1"/>
    </row>
    <row r="23" spans="2:4">
      <c r="B23" s="1"/>
      <c r="C23" s="1"/>
      <c r="D2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"/>
  <sheetViews>
    <sheetView workbookViewId="0">
      <selection activeCell="C3" sqref="C3"/>
    </sheetView>
  </sheetViews>
  <sheetFormatPr defaultRowHeight="14.4"/>
  <cols>
    <col min="1" max="1" width="15" style="1" customWidth="1"/>
    <col min="2" max="2" width="17.88671875" style="1" customWidth="1"/>
  </cols>
  <sheetData>
    <row r="1" spans="1:2" s="67" customFormat="1">
      <c r="A1" s="11" t="s">
        <v>2479</v>
      </c>
      <c r="B1" s="11" t="s">
        <v>2480</v>
      </c>
    </row>
    <row r="2" spans="1:2">
      <c r="A2" s="3" t="s">
        <v>2472</v>
      </c>
      <c r="B2" s="1">
        <v>0.29307121044271339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73"/>
  <sheetViews>
    <sheetView zoomScale="80" zoomScaleNormal="80" workbookViewId="0">
      <selection activeCell="A33" sqref="A33:B44"/>
    </sheetView>
  </sheetViews>
  <sheetFormatPr defaultRowHeight="14.4"/>
  <cols>
    <col min="1" max="1" width="9.109375" style="1"/>
    <col min="2" max="2" width="17.33203125" style="1" bestFit="1" customWidth="1"/>
    <col min="3" max="3" width="11.5546875" style="1" bestFit="1" customWidth="1"/>
    <col min="4" max="4" width="24.109375" style="1" bestFit="1" customWidth="1"/>
    <col min="5" max="5" width="9.109375" style="1"/>
    <col min="6" max="6" width="17.33203125" style="1" bestFit="1" customWidth="1"/>
    <col min="7" max="7" width="13" bestFit="1" customWidth="1"/>
    <col min="8" max="8" width="24.109375" bestFit="1" customWidth="1"/>
    <col min="9" max="9" width="76.44140625" bestFit="1" customWidth="1"/>
    <col min="11" max="12" width="9.109375" style="1"/>
    <col min="15" max="15" width="10.5546875" style="1" customWidth="1"/>
    <col min="17" max="17" width="13.5546875" style="23" bestFit="1" customWidth="1"/>
    <col min="18" max="18" width="11.5546875" style="23" bestFit="1" customWidth="1"/>
    <col min="19" max="19" width="19.44140625" style="23" bestFit="1" customWidth="1"/>
    <col min="20" max="20" width="9.109375" style="23"/>
    <col min="21" max="21" width="13.5546875" style="23" bestFit="1" customWidth="1"/>
    <col min="22" max="22" width="11.5546875" style="23" bestFit="1" customWidth="1"/>
    <col min="23" max="23" width="15.109375" style="23" bestFit="1" customWidth="1"/>
    <col min="24" max="25" width="9.109375" style="23"/>
    <col min="26" max="26" width="9.109375" style="21"/>
    <col min="27" max="27" width="9.109375" style="23"/>
  </cols>
  <sheetData>
    <row r="1" spans="1:27">
      <c r="B1" s="14" t="s">
        <v>2339</v>
      </c>
      <c r="C1" s="14"/>
      <c r="F1" s="14" t="s">
        <v>2340</v>
      </c>
      <c r="G1" s="16"/>
      <c r="K1" s="14" t="s">
        <v>2351</v>
      </c>
      <c r="L1" s="19"/>
      <c r="M1" s="16"/>
      <c r="N1" s="16"/>
      <c r="Q1" s="22"/>
      <c r="R1" s="22"/>
      <c r="S1" s="21"/>
      <c r="T1" s="21"/>
      <c r="U1" s="22"/>
      <c r="Z1" s="22"/>
    </row>
    <row r="2" spans="1:27" s="12" customFormat="1">
      <c r="A2" s="11" t="s">
        <v>1</v>
      </c>
      <c r="B2" s="11" t="s">
        <v>2425</v>
      </c>
      <c r="C2" s="11" t="s">
        <v>2356</v>
      </c>
      <c r="D2" s="11" t="s">
        <v>2352</v>
      </c>
      <c r="E2" s="11"/>
      <c r="F2" s="11" t="s">
        <v>2425</v>
      </c>
      <c r="G2" s="11" t="s">
        <v>2356</v>
      </c>
      <c r="H2" s="11" t="s">
        <v>2352</v>
      </c>
      <c r="I2" s="11" t="s">
        <v>2337</v>
      </c>
      <c r="K2" s="11" t="s">
        <v>2347</v>
      </c>
      <c r="L2" s="11" t="s">
        <v>2348</v>
      </c>
      <c r="M2" s="11" t="s">
        <v>2349</v>
      </c>
      <c r="N2" s="11" t="s">
        <v>2350</v>
      </c>
      <c r="O2" s="11" t="s">
        <v>2336</v>
      </c>
      <c r="Q2" s="28"/>
      <c r="R2" s="28"/>
      <c r="S2" s="28"/>
      <c r="T2" s="29"/>
      <c r="U2" s="28"/>
      <c r="V2" s="28"/>
      <c r="W2" s="28"/>
      <c r="X2" s="28"/>
      <c r="Y2" s="28"/>
      <c r="Z2" s="28"/>
      <c r="AA2" s="29"/>
    </row>
    <row r="3" spans="1:27">
      <c r="A3" s="1">
        <v>1950</v>
      </c>
      <c r="G3" s="1"/>
      <c r="H3" s="1"/>
      <c r="K3" s="1">
        <v>15</v>
      </c>
      <c r="L3" s="1">
        <v>25</v>
      </c>
      <c r="M3">
        <f>K3+273.15</f>
        <v>288.14999999999998</v>
      </c>
      <c r="N3">
        <f>L3+273.15</f>
        <v>298.14999999999998</v>
      </c>
      <c r="O3" s="1">
        <f>M3/(N3-M3)</f>
        <v>28.814999999999998</v>
      </c>
    </row>
    <row r="4" spans="1:27">
      <c r="A4" s="1">
        <v>1951</v>
      </c>
      <c r="G4" s="1"/>
      <c r="H4" s="1"/>
      <c r="K4" s="1">
        <v>15</v>
      </c>
      <c r="L4" s="1">
        <v>25</v>
      </c>
      <c r="M4">
        <f t="shared" ref="M4:M67" si="0">K4+273.15</f>
        <v>288.14999999999998</v>
      </c>
      <c r="N4">
        <f t="shared" ref="N4:N67" si="1">L4+273.15</f>
        <v>298.14999999999998</v>
      </c>
      <c r="O4" s="1">
        <f t="shared" ref="O4:O67" si="2">M4/(N4-M4)</f>
        <v>28.814999999999998</v>
      </c>
    </row>
    <row r="5" spans="1:27">
      <c r="A5" s="1">
        <v>1952</v>
      </c>
      <c r="G5" s="1"/>
      <c r="H5" s="1"/>
      <c r="K5" s="1">
        <v>15</v>
      </c>
      <c r="L5" s="1">
        <v>25</v>
      </c>
      <c r="M5">
        <f t="shared" si="0"/>
        <v>288.14999999999998</v>
      </c>
      <c r="N5">
        <f t="shared" si="1"/>
        <v>298.14999999999998</v>
      </c>
      <c r="O5" s="1">
        <f t="shared" si="2"/>
        <v>28.814999999999998</v>
      </c>
    </row>
    <row r="6" spans="1:27">
      <c r="A6" s="1">
        <v>1953</v>
      </c>
      <c r="G6" s="1"/>
      <c r="H6" s="1"/>
      <c r="K6" s="1">
        <v>15</v>
      </c>
      <c r="L6" s="1">
        <v>25</v>
      </c>
      <c r="M6">
        <f t="shared" si="0"/>
        <v>288.14999999999998</v>
      </c>
      <c r="N6">
        <f t="shared" si="1"/>
        <v>298.14999999999998</v>
      </c>
      <c r="O6" s="1">
        <f t="shared" si="2"/>
        <v>28.814999999999998</v>
      </c>
    </row>
    <row r="7" spans="1:27">
      <c r="A7" s="1">
        <v>1954</v>
      </c>
      <c r="G7" s="1"/>
      <c r="H7" s="1"/>
      <c r="K7" s="1">
        <v>15</v>
      </c>
      <c r="L7" s="1">
        <v>25</v>
      </c>
      <c r="M7">
        <f t="shared" si="0"/>
        <v>288.14999999999998</v>
      </c>
      <c r="N7">
        <f t="shared" si="1"/>
        <v>298.14999999999998</v>
      </c>
      <c r="O7" s="1">
        <f t="shared" si="2"/>
        <v>28.814999999999998</v>
      </c>
    </row>
    <row r="8" spans="1:27">
      <c r="A8" s="1">
        <v>1955</v>
      </c>
      <c r="G8" s="1"/>
      <c r="H8" s="1"/>
      <c r="K8" s="1">
        <v>15</v>
      </c>
      <c r="L8" s="1">
        <v>25</v>
      </c>
      <c r="M8">
        <f t="shared" si="0"/>
        <v>288.14999999999998</v>
      </c>
      <c r="N8">
        <f t="shared" si="1"/>
        <v>298.14999999999998</v>
      </c>
      <c r="O8" s="1">
        <f t="shared" si="2"/>
        <v>28.814999999999998</v>
      </c>
    </row>
    <row r="9" spans="1:27">
      <c r="A9" s="1">
        <v>1956</v>
      </c>
      <c r="G9" s="1"/>
      <c r="H9" s="1"/>
      <c r="K9" s="1">
        <v>15</v>
      </c>
      <c r="L9" s="1">
        <v>25</v>
      </c>
      <c r="M9">
        <f t="shared" si="0"/>
        <v>288.14999999999998</v>
      </c>
      <c r="N9">
        <f t="shared" si="1"/>
        <v>298.14999999999998</v>
      </c>
      <c r="O9" s="1">
        <f t="shared" si="2"/>
        <v>28.814999999999998</v>
      </c>
    </row>
    <row r="10" spans="1:27">
      <c r="A10" s="1">
        <v>1957</v>
      </c>
      <c r="G10" s="1"/>
      <c r="H10" s="1"/>
      <c r="K10" s="1">
        <v>15</v>
      </c>
      <c r="L10" s="1">
        <v>25</v>
      </c>
      <c r="M10">
        <f t="shared" si="0"/>
        <v>288.14999999999998</v>
      </c>
      <c r="N10">
        <f t="shared" si="1"/>
        <v>298.14999999999998</v>
      </c>
      <c r="O10" s="1">
        <f t="shared" si="2"/>
        <v>28.814999999999998</v>
      </c>
    </row>
    <row r="11" spans="1:27">
      <c r="A11" s="1">
        <v>1958</v>
      </c>
      <c r="G11" s="1"/>
      <c r="H11" s="1"/>
      <c r="K11" s="1">
        <v>15</v>
      </c>
      <c r="L11" s="1">
        <v>25</v>
      </c>
      <c r="M11">
        <f t="shared" si="0"/>
        <v>288.14999999999998</v>
      </c>
      <c r="N11">
        <f t="shared" si="1"/>
        <v>298.14999999999998</v>
      </c>
      <c r="O11" s="1">
        <f t="shared" si="2"/>
        <v>28.814999999999998</v>
      </c>
    </row>
    <row r="12" spans="1:27">
      <c r="A12" s="1">
        <v>1959</v>
      </c>
      <c r="G12" s="1"/>
      <c r="H12" s="1"/>
      <c r="K12" s="1">
        <v>15</v>
      </c>
      <c r="L12" s="1">
        <v>25</v>
      </c>
      <c r="M12">
        <f t="shared" si="0"/>
        <v>288.14999999999998</v>
      </c>
      <c r="N12">
        <f t="shared" si="1"/>
        <v>298.14999999999998</v>
      </c>
      <c r="O12" s="1">
        <f t="shared" si="2"/>
        <v>28.814999999999998</v>
      </c>
    </row>
    <row r="13" spans="1:27">
      <c r="A13" s="1">
        <v>1960</v>
      </c>
      <c r="B13" s="1">
        <v>4.37</v>
      </c>
      <c r="D13" s="1" t="s">
        <v>2382</v>
      </c>
      <c r="F13" s="1">
        <f>B13</f>
        <v>4.37</v>
      </c>
      <c r="G13" s="25">
        <f t="shared" ref="G13:G51" si="3">F13*EER_to_COP</f>
        <v>1.2807211896346575</v>
      </c>
      <c r="H13" s="1" t="s">
        <v>2382</v>
      </c>
      <c r="I13" s="15" t="s">
        <v>2426</v>
      </c>
      <c r="K13" s="1">
        <v>15</v>
      </c>
      <c r="L13" s="1">
        <v>25</v>
      </c>
      <c r="M13">
        <f t="shared" si="0"/>
        <v>288.14999999999998</v>
      </c>
      <c r="N13">
        <f t="shared" si="1"/>
        <v>298.14999999999998</v>
      </c>
      <c r="O13" s="1">
        <f t="shared" si="2"/>
        <v>28.814999999999998</v>
      </c>
    </row>
    <row r="14" spans="1:27">
      <c r="A14" s="1">
        <v>1961</v>
      </c>
      <c r="F14" s="18">
        <f>F13+(($F$23-$F$13)/($A$23-$A$13))</f>
        <v>4.5330000000000004</v>
      </c>
      <c r="G14" s="26">
        <f t="shared" si="3"/>
        <v>1.32849179693682</v>
      </c>
      <c r="H14" s="18" t="s">
        <v>2346</v>
      </c>
      <c r="I14" s="1"/>
      <c r="K14" s="1">
        <v>15</v>
      </c>
      <c r="L14" s="1">
        <v>25</v>
      </c>
      <c r="M14">
        <f t="shared" si="0"/>
        <v>288.14999999999998</v>
      </c>
      <c r="N14">
        <f t="shared" si="1"/>
        <v>298.14999999999998</v>
      </c>
      <c r="O14" s="1">
        <f t="shared" si="2"/>
        <v>28.814999999999998</v>
      </c>
    </row>
    <row r="15" spans="1:27">
      <c r="A15" s="1">
        <v>1962</v>
      </c>
      <c r="F15" s="18">
        <f t="shared" ref="F15:F22" si="4">F14+(($F$23-$F$13)/($A$23-$A$13))</f>
        <v>4.6960000000000006</v>
      </c>
      <c r="G15" s="26">
        <f t="shared" si="3"/>
        <v>1.3762624042389822</v>
      </c>
      <c r="H15" s="18" t="s">
        <v>2346</v>
      </c>
      <c r="I15" s="1"/>
      <c r="K15" s="1">
        <v>15</v>
      </c>
      <c r="L15" s="1">
        <v>25</v>
      </c>
      <c r="M15">
        <f t="shared" si="0"/>
        <v>288.14999999999998</v>
      </c>
      <c r="N15">
        <f t="shared" si="1"/>
        <v>298.14999999999998</v>
      </c>
      <c r="O15" s="1">
        <f t="shared" si="2"/>
        <v>28.814999999999998</v>
      </c>
    </row>
    <row r="16" spans="1:27">
      <c r="A16" s="1">
        <v>1963</v>
      </c>
      <c r="F16" s="18">
        <f t="shared" si="4"/>
        <v>4.8590000000000009</v>
      </c>
      <c r="G16" s="26">
        <f t="shared" si="3"/>
        <v>1.4240330115411446</v>
      </c>
      <c r="H16" s="18" t="s">
        <v>2346</v>
      </c>
      <c r="I16" s="1"/>
      <c r="K16" s="1">
        <v>15</v>
      </c>
      <c r="L16" s="1">
        <v>25</v>
      </c>
      <c r="M16">
        <f t="shared" si="0"/>
        <v>288.14999999999998</v>
      </c>
      <c r="N16">
        <f t="shared" si="1"/>
        <v>298.14999999999998</v>
      </c>
      <c r="O16" s="1">
        <f t="shared" si="2"/>
        <v>28.814999999999998</v>
      </c>
    </row>
    <row r="17" spans="1:15">
      <c r="A17" s="1">
        <v>1964</v>
      </c>
      <c r="F17" s="18">
        <f t="shared" si="4"/>
        <v>5.0220000000000011</v>
      </c>
      <c r="G17" s="26">
        <f t="shared" si="3"/>
        <v>1.471803618843307</v>
      </c>
      <c r="H17" s="18" t="s">
        <v>2346</v>
      </c>
      <c r="I17" s="1"/>
      <c r="K17" s="1">
        <v>15</v>
      </c>
      <c r="L17" s="1">
        <v>25</v>
      </c>
      <c r="M17">
        <f t="shared" si="0"/>
        <v>288.14999999999998</v>
      </c>
      <c r="N17">
        <f t="shared" si="1"/>
        <v>298.14999999999998</v>
      </c>
      <c r="O17" s="1">
        <f t="shared" si="2"/>
        <v>28.814999999999998</v>
      </c>
    </row>
    <row r="18" spans="1:15">
      <c r="A18" s="1">
        <v>1965</v>
      </c>
      <c r="F18" s="18">
        <f t="shared" si="4"/>
        <v>5.1850000000000014</v>
      </c>
      <c r="G18" s="26">
        <f t="shared" si="3"/>
        <v>1.5195742261454694</v>
      </c>
      <c r="H18" s="18" t="s">
        <v>2346</v>
      </c>
      <c r="I18" s="1"/>
      <c r="K18" s="1">
        <v>15</v>
      </c>
      <c r="L18" s="1">
        <v>25</v>
      </c>
      <c r="M18">
        <f t="shared" si="0"/>
        <v>288.14999999999998</v>
      </c>
      <c r="N18">
        <f t="shared" si="1"/>
        <v>298.14999999999998</v>
      </c>
      <c r="O18" s="1">
        <f t="shared" si="2"/>
        <v>28.814999999999998</v>
      </c>
    </row>
    <row r="19" spans="1:15">
      <c r="A19" s="1">
        <v>1966</v>
      </c>
      <c r="F19" s="18">
        <f t="shared" si="4"/>
        <v>5.3480000000000016</v>
      </c>
      <c r="G19" s="26">
        <f t="shared" si="3"/>
        <v>1.5673448334476316</v>
      </c>
      <c r="H19" s="18" t="s">
        <v>2346</v>
      </c>
      <c r="I19" s="1"/>
      <c r="K19" s="1">
        <v>15</v>
      </c>
      <c r="L19" s="1">
        <v>25</v>
      </c>
      <c r="M19">
        <f t="shared" si="0"/>
        <v>288.14999999999998</v>
      </c>
      <c r="N19">
        <f t="shared" si="1"/>
        <v>298.14999999999998</v>
      </c>
      <c r="O19" s="1">
        <f t="shared" si="2"/>
        <v>28.814999999999998</v>
      </c>
    </row>
    <row r="20" spans="1:15">
      <c r="A20" s="1">
        <v>1967</v>
      </c>
      <c r="F20" s="18">
        <f t="shared" si="4"/>
        <v>5.5110000000000019</v>
      </c>
      <c r="G20" s="26">
        <f t="shared" si="3"/>
        <v>1.6151154407497941</v>
      </c>
      <c r="H20" s="18" t="s">
        <v>2346</v>
      </c>
      <c r="I20" s="1"/>
      <c r="K20" s="1">
        <v>15</v>
      </c>
      <c r="L20" s="1">
        <v>25</v>
      </c>
      <c r="M20">
        <f t="shared" si="0"/>
        <v>288.14999999999998</v>
      </c>
      <c r="N20">
        <f t="shared" si="1"/>
        <v>298.14999999999998</v>
      </c>
      <c r="O20" s="1">
        <f t="shared" si="2"/>
        <v>28.814999999999998</v>
      </c>
    </row>
    <row r="21" spans="1:15">
      <c r="A21" s="1">
        <v>1968</v>
      </c>
      <c r="F21" s="18">
        <f t="shared" si="4"/>
        <v>5.6740000000000022</v>
      </c>
      <c r="G21" s="26">
        <f t="shared" si="3"/>
        <v>1.6628860480519565</v>
      </c>
      <c r="H21" s="18" t="s">
        <v>2346</v>
      </c>
      <c r="I21" s="1"/>
      <c r="K21" s="1">
        <v>15</v>
      </c>
      <c r="L21" s="1">
        <v>25</v>
      </c>
      <c r="M21">
        <f t="shared" si="0"/>
        <v>288.14999999999998</v>
      </c>
      <c r="N21">
        <f t="shared" si="1"/>
        <v>298.14999999999998</v>
      </c>
      <c r="O21" s="1">
        <f t="shared" si="2"/>
        <v>28.814999999999998</v>
      </c>
    </row>
    <row r="22" spans="1:15">
      <c r="A22" s="1">
        <v>1969</v>
      </c>
      <c r="F22" s="18">
        <f t="shared" si="4"/>
        <v>5.8370000000000024</v>
      </c>
      <c r="G22" s="26">
        <f t="shared" si="3"/>
        <v>1.7106566553541187</v>
      </c>
      <c r="H22" s="18" t="s">
        <v>2346</v>
      </c>
      <c r="I22" s="1"/>
      <c r="K22" s="1">
        <v>15</v>
      </c>
      <c r="L22" s="1">
        <v>25</v>
      </c>
      <c r="M22">
        <f t="shared" si="0"/>
        <v>288.14999999999998</v>
      </c>
      <c r="N22">
        <f t="shared" si="1"/>
        <v>298.14999999999998</v>
      </c>
      <c r="O22" s="1">
        <f t="shared" si="2"/>
        <v>28.814999999999998</v>
      </c>
    </row>
    <row r="23" spans="1:15">
      <c r="A23" s="1">
        <v>1970</v>
      </c>
      <c r="B23" s="1">
        <v>6</v>
      </c>
      <c r="D23" s="1" t="s">
        <v>2374</v>
      </c>
      <c r="F23" s="1">
        <f>B23</f>
        <v>6</v>
      </c>
      <c r="G23" s="25">
        <f t="shared" si="3"/>
        <v>1.7584272626562805</v>
      </c>
      <c r="H23" s="1" t="s">
        <v>2374</v>
      </c>
      <c r="I23" s="15" t="s">
        <v>2427</v>
      </c>
      <c r="K23" s="1">
        <v>15</v>
      </c>
      <c r="L23" s="1">
        <v>25</v>
      </c>
      <c r="M23">
        <f t="shared" si="0"/>
        <v>288.14999999999998</v>
      </c>
      <c r="N23">
        <f t="shared" si="1"/>
        <v>298.14999999999998</v>
      </c>
      <c r="O23" s="1">
        <f t="shared" si="2"/>
        <v>28.814999999999998</v>
      </c>
    </row>
    <row r="24" spans="1:15">
      <c r="A24" s="1">
        <v>1971</v>
      </c>
      <c r="F24" s="18">
        <f>F23+(($F$25-$F$23)/($A$25-$A$23))</f>
        <v>5.99</v>
      </c>
      <c r="G24" s="26">
        <f t="shared" si="3"/>
        <v>1.7554965505518534</v>
      </c>
      <c r="H24" s="54" t="s">
        <v>2346</v>
      </c>
      <c r="I24" s="1"/>
      <c r="K24" s="1">
        <v>15</v>
      </c>
      <c r="L24" s="1">
        <v>25</v>
      </c>
      <c r="M24">
        <f t="shared" si="0"/>
        <v>288.14999999999998</v>
      </c>
      <c r="N24">
        <f t="shared" si="1"/>
        <v>298.14999999999998</v>
      </c>
      <c r="O24" s="1">
        <f t="shared" si="2"/>
        <v>28.814999999999998</v>
      </c>
    </row>
    <row r="25" spans="1:15">
      <c r="A25" s="1">
        <v>1972</v>
      </c>
      <c r="B25" s="25">
        <f>Schipper_1991!L25</f>
        <v>5.98</v>
      </c>
      <c r="D25" s="1" t="s">
        <v>2455</v>
      </c>
      <c r="F25" s="53">
        <f>B25</f>
        <v>5.98</v>
      </c>
      <c r="G25" s="25">
        <f t="shared" si="3"/>
        <v>1.7525658384474263</v>
      </c>
      <c r="H25" s="1" t="s">
        <v>2455</v>
      </c>
      <c r="I25" s="1"/>
      <c r="K25" s="1">
        <v>15</v>
      </c>
      <c r="L25" s="1">
        <v>25</v>
      </c>
      <c r="M25">
        <f t="shared" si="0"/>
        <v>288.14999999999998</v>
      </c>
      <c r="N25">
        <f t="shared" si="1"/>
        <v>298.14999999999998</v>
      </c>
      <c r="O25" s="1">
        <f t="shared" si="2"/>
        <v>28.814999999999998</v>
      </c>
    </row>
    <row r="26" spans="1:15">
      <c r="A26" s="1">
        <v>1973</v>
      </c>
      <c r="B26" s="25">
        <f>Schipper_1991!L26</f>
        <v>6.1466028000000001</v>
      </c>
      <c r="D26" s="1" t="s">
        <v>2455</v>
      </c>
      <c r="F26" s="53">
        <f t="shared" ref="F26:F32" si="5">B26</f>
        <v>6.1466028000000001</v>
      </c>
      <c r="G26" s="25">
        <f t="shared" si="3"/>
        <v>1.8013923227065713</v>
      </c>
      <c r="H26" s="1" t="s">
        <v>2455</v>
      </c>
      <c r="I26" s="1"/>
      <c r="K26" s="1">
        <v>15</v>
      </c>
      <c r="L26" s="1">
        <v>25</v>
      </c>
      <c r="M26">
        <f t="shared" si="0"/>
        <v>288.14999999999998</v>
      </c>
      <c r="N26">
        <f t="shared" si="1"/>
        <v>298.14999999999998</v>
      </c>
      <c r="O26" s="1">
        <f t="shared" si="2"/>
        <v>28.814999999999998</v>
      </c>
    </row>
    <row r="27" spans="1:15">
      <c r="A27" s="1">
        <v>1974</v>
      </c>
      <c r="B27" s="25">
        <f>Schipper_1991!L27</f>
        <v>6.2631530000000009</v>
      </c>
      <c r="D27" s="1" t="s">
        <v>2455</v>
      </c>
      <c r="F27" s="53">
        <f t="shared" si="5"/>
        <v>6.2631530000000009</v>
      </c>
      <c r="G27" s="25">
        <f t="shared" si="3"/>
        <v>1.8355498308979119</v>
      </c>
      <c r="H27" s="1" t="s">
        <v>2455</v>
      </c>
      <c r="I27" s="1"/>
      <c r="K27" s="1">
        <v>15</v>
      </c>
      <c r="L27" s="1">
        <v>25</v>
      </c>
      <c r="M27">
        <f t="shared" si="0"/>
        <v>288.14999999999998</v>
      </c>
      <c r="N27">
        <f t="shared" si="1"/>
        <v>298.14999999999998</v>
      </c>
      <c r="O27" s="1">
        <f t="shared" si="2"/>
        <v>28.814999999999998</v>
      </c>
    </row>
    <row r="28" spans="1:15">
      <c r="A28" s="1">
        <v>1975</v>
      </c>
      <c r="B28" s="25">
        <f>Schipper_1991!L28</f>
        <v>6.3797630000000005</v>
      </c>
      <c r="D28" s="1" t="s">
        <v>2455</v>
      </c>
      <c r="F28" s="53">
        <f t="shared" si="5"/>
        <v>6.3797630000000005</v>
      </c>
      <c r="G28" s="25">
        <f t="shared" si="3"/>
        <v>1.8697248647476368</v>
      </c>
      <c r="H28" s="1" t="s">
        <v>2455</v>
      </c>
      <c r="I28" s="1"/>
      <c r="K28" s="1">
        <v>15</v>
      </c>
      <c r="L28" s="1">
        <v>25</v>
      </c>
      <c r="M28">
        <f t="shared" si="0"/>
        <v>288.14999999999998</v>
      </c>
      <c r="N28">
        <f t="shared" si="1"/>
        <v>298.14999999999998</v>
      </c>
      <c r="O28" s="1">
        <f t="shared" si="2"/>
        <v>28.814999999999998</v>
      </c>
    </row>
    <row r="29" spans="1:15">
      <c r="A29" s="1">
        <v>1976</v>
      </c>
      <c r="B29" s="25">
        <f>Schipper_1991!L29</f>
        <v>6.4963730000000002</v>
      </c>
      <c r="D29" s="1" t="s">
        <v>2455</v>
      </c>
      <c r="F29" s="53">
        <f t="shared" si="5"/>
        <v>6.4963730000000002</v>
      </c>
      <c r="G29" s="25">
        <f t="shared" si="3"/>
        <v>1.9038998985973614</v>
      </c>
      <c r="H29" s="1" t="s">
        <v>2455</v>
      </c>
      <c r="I29" s="1"/>
      <c r="K29" s="1">
        <v>15</v>
      </c>
      <c r="L29" s="1">
        <v>25</v>
      </c>
      <c r="M29">
        <f t="shared" si="0"/>
        <v>288.14999999999998</v>
      </c>
      <c r="N29">
        <f t="shared" si="1"/>
        <v>298.14999999999998</v>
      </c>
      <c r="O29" s="1">
        <f t="shared" si="2"/>
        <v>28.814999999999998</v>
      </c>
    </row>
    <row r="30" spans="1:15">
      <c r="A30" s="1">
        <v>1977</v>
      </c>
      <c r="B30" s="25">
        <f>Schipper_1991!L30</f>
        <v>6.629667200000001</v>
      </c>
      <c r="D30" s="1" t="s">
        <v>2455</v>
      </c>
      <c r="F30" s="53">
        <f t="shared" si="5"/>
        <v>6.629667200000001</v>
      </c>
      <c r="G30" s="25">
        <f t="shared" si="3"/>
        <v>1.9429645911363547</v>
      </c>
      <c r="H30" s="1" t="s">
        <v>2455</v>
      </c>
      <c r="I30" s="1"/>
      <c r="K30" s="1">
        <v>15</v>
      </c>
      <c r="L30" s="1">
        <v>25</v>
      </c>
      <c r="M30">
        <f t="shared" si="0"/>
        <v>288.14999999999998</v>
      </c>
      <c r="N30">
        <f t="shared" si="1"/>
        <v>298.14999999999998</v>
      </c>
      <c r="O30" s="1">
        <f t="shared" si="2"/>
        <v>28.814999999999998</v>
      </c>
    </row>
    <row r="31" spans="1:15">
      <c r="A31" s="1">
        <v>1978</v>
      </c>
      <c r="B31" s="25">
        <f>Schipper_1991!L31</f>
        <v>6.7629016000000002</v>
      </c>
      <c r="D31" s="1" t="s">
        <v>2455</v>
      </c>
      <c r="F31" s="53">
        <f t="shared" si="5"/>
        <v>6.7629016000000002</v>
      </c>
      <c r="G31" s="25">
        <f t="shared" si="3"/>
        <v>1.9820117580169632</v>
      </c>
      <c r="H31" s="1" t="s">
        <v>2455</v>
      </c>
      <c r="I31" s="1"/>
      <c r="K31" s="1">
        <v>15</v>
      </c>
      <c r="L31" s="1">
        <v>25</v>
      </c>
      <c r="M31">
        <f t="shared" si="0"/>
        <v>288.14999999999998</v>
      </c>
      <c r="N31">
        <f t="shared" si="1"/>
        <v>298.14999999999998</v>
      </c>
      <c r="O31" s="1">
        <f t="shared" si="2"/>
        <v>28.814999999999998</v>
      </c>
    </row>
    <row r="32" spans="1:15">
      <c r="A32" s="1">
        <v>1979</v>
      </c>
      <c r="B32" s="25">
        <f>Schipper_1991!L32</f>
        <v>6.8795116000000007</v>
      </c>
      <c r="D32" s="1" t="s">
        <v>2455</v>
      </c>
      <c r="F32" s="53">
        <f t="shared" si="5"/>
        <v>6.8795116000000007</v>
      </c>
      <c r="G32" s="25">
        <f t="shared" si="3"/>
        <v>2.016186791866688</v>
      </c>
      <c r="H32" s="1" t="s">
        <v>2455</v>
      </c>
      <c r="I32" s="1"/>
      <c r="K32" s="1">
        <v>15</v>
      </c>
      <c r="L32" s="1">
        <v>25</v>
      </c>
      <c r="M32">
        <f t="shared" si="0"/>
        <v>288.14999999999998</v>
      </c>
      <c r="N32">
        <f t="shared" si="1"/>
        <v>298.14999999999998</v>
      </c>
      <c r="O32" s="1">
        <f t="shared" si="2"/>
        <v>28.814999999999998</v>
      </c>
    </row>
    <row r="33" spans="1:15">
      <c r="A33" s="1">
        <v>1980</v>
      </c>
      <c r="B33" s="1">
        <f>AHAM_1999!N3</f>
        <v>7.02</v>
      </c>
      <c r="D33" s="1" t="s">
        <v>2343</v>
      </c>
      <c r="F33" s="25">
        <f>B33</f>
        <v>7.02</v>
      </c>
      <c r="G33" s="25">
        <f t="shared" si="3"/>
        <v>2.057359897307848</v>
      </c>
      <c r="H33" s="1" t="s">
        <v>2343</v>
      </c>
      <c r="I33" s="15" t="s">
        <v>2383</v>
      </c>
      <c r="K33" s="1">
        <v>15</v>
      </c>
      <c r="L33" s="1">
        <v>25</v>
      </c>
      <c r="M33">
        <f t="shared" si="0"/>
        <v>288.14999999999998</v>
      </c>
      <c r="N33">
        <f t="shared" si="1"/>
        <v>298.14999999999998</v>
      </c>
      <c r="O33" s="1">
        <f t="shared" si="2"/>
        <v>28.814999999999998</v>
      </c>
    </row>
    <row r="34" spans="1:15">
      <c r="A34" s="1">
        <v>1981</v>
      </c>
      <c r="B34" s="1">
        <f>AHAM_1999!N4</f>
        <v>7.06</v>
      </c>
      <c r="D34" s="1" t="s">
        <v>2343</v>
      </c>
      <c r="F34" s="25">
        <f t="shared" ref="F34:F50" si="6">B34</f>
        <v>7.06</v>
      </c>
      <c r="G34" s="25">
        <f t="shared" si="3"/>
        <v>2.0690827457255563</v>
      </c>
      <c r="H34" s="1" t="s">
        <v>2343</v>
      </c>
      <c r="I34" s="15" t="s">
        <v>2383</v>
      </c>
      <c r="K34" s="1">
        <v>15</v>
      </c>
      <c r="L34" s="1">
        <v>25</v>
      </c>
      <c r="M34">
        <f t="shared" si="0"/>
        <v>288.14999999999998</v>
      </c>
      <c r="N34">
        <f t="shared" si="1"/>
        <v>298.14999999999998</v>
      </c>
      <c r="O34" s="1">
        <f t="shared" si="2"/>
        <v>28.814999999999998</v>
      </c>
    </row>
    <row r="35" spans="1:15">
      <c r="A35" s="1">
        <v>1982</v>
      </c>
      <c r="B35" s="1">
        <f>AHAM_1999!N5</f>
        <v>7.14</v>
      </c>
      <c r="D35" s="1" t="s">
        <v>2343</v>
      </c>
      <c r="F35" s="25">
        <f t="shared" si="6"/>
        <v>7.14</v>
      </c>
      <c r="G35" s="25">
        <f t="shared" si="3"/>
        <v>2.0925284425609734</v>
      </c>
      <c r="H35" s="1" t="s">
        <v>2343</v>
      </c>
      <c r="I35" s="15" t="s">
        <v>2383</v>
      </c>
      <c r="K35" s="1">
        <v>15</v>
      </c>
      <c r="L35" s="1">
        <v>25</v>
      </c>
      <c r="M35">
        <f t="shared" si="0"/>
        <v>288.14999999999998</v>
      </c>
      <c r="N35">
        <f t="shared" si="1"/>
        <v>298.14999999999998</v>
      </c>
      <c r="O35" s="1">
        <f t="shared" si="2"/>
        <v>28.814999999999998</v>
      </c>
    </row>
    <row r="36" spans="1:15">
      <c r="A36" s="1">
        <v>1983</v>
      </c>
      <c r="B36" s="1">
        <f>AHAM_1999!N6</f>
        <v>7.29</v>
      </c>
      <c r="D36" s="1" t="s">
        <v>2343</v>
      </c>
      <c r="F36" s="25">
        <f t="shared" si="6"/>
        <v>7.29</v>
      </c>
      <c r="G36" s="25">
        <f t="shared" si="3"/>
        <v>2.1364891241273805</v>
      </c>
      <c r="H36" s="1" t="s">
        <v>2343</v>
      </c>
      <c r="I36" s="15" t="s">
        <v>2383</v>
      </c>
      <c r="K36" s="1">
        <v>15</v>
      </c>
      <c r="L36" s="1">
        <v>25</v>
      </c>
      <c r="M36">
        <f t="shared" si="0"/>
        <v>288.14999999999998</v>
      </c>
      <c r="N36">
        <f t="shared" si="1"/>
        <v>298.14999999999998</v>
      </c>
      <c r="O36" s="1">
        <f t="shared" si="2"/>
        <v>28.814999999999998</v>
      </c>
    </row>
    <row r="37" spans="1:15">
      <c r="A37" s="1">
        <v>1984</v>
      </c>
      <c r="B37" s="1">
        <f>AHAM_1999!N7</f>
        <v>7.48</v>
      </c>
      <c r="D37" s="1" t="s">
        <v>2343</v>
      </c>
      <c r="F37" s="25">
        <f t="shared" si="6"/>
        <v>7.48</v>
      </c>
      <c r="G37" s="25">
        <f t="shared" si="3"/>
        <v>2.1921726541114963</v>
      </c>
      <c r="H37" s="1" t="s">
        <v>2343</v>
      </c>
      <c r="I37" s="15" t="s">
        <v>2383</v>
      </c>
      <c r="K37" s="1">
        <v>15</v>
      </c>
      <c r="L37" s="1">
        <v>25</v>
      </c>
      <c r="M37">
        <f t="shared" si="0"/>
        <v>288.14999999999998</v>
      </c>
      <c r="N37">
        <f t="shared" si="1"/>
        <v>298.14999999999998</v>
      </c>
      <c r="O37" s="1">
        <f t="shared" si="2"/>
        <v>28.814999999999998</v>
      </c>
    </row>
    <row r="38" spans="1:15">
      <c r="A38" s="1">
        <v>1985</v>
      </c>
      <c r="B38" s="1">
        <f>AHAM_1999!N8</f>
        <v>7.7</v>
      </c>
      <c r="D38" s="1" t="s">
        <v>2343</v>
      </c>
      <c r="F38" s="25">
        <f t="shared" si="6"/>
        <v>7.7</v>
      </c>
      <c r="G38" s="25">
        <f t="shared" si="3"/>
        <v>2.256648320408893</v>
      </c>
      <c r="H38" s="1" t="s">
        <v>2343</v>
      </c>
      <c r="I38" s="15" t="s">
        <v>2383</v>
      </c>
      <c r="K38" s="1">
        <v>15</v>
      </c>
      <c r="L38" s="1">
        <v>25</v>
      </c>
      <c r="M38">
        <f t="shared" si="0"/>
        <v>288.14999999999998</v>
      </c>
      <c r="N38">
        <f t="shared" si="1"/>
        <v>298.14999999999998</v>
      </c>
      <c r="O38" s="1">
        <f t="shared" si="2"/>
        <v>28.814999999999998</v>
      </c>
    </row>
    <row r="39" spans="1:15">
      <c r="A39" s="1">
        <v>1986</v>
      </c>
      <c r="B39" s="1">
        <f>AHAM_1999!N9</f>
        <v>7.8</v>
      </c>
      <c r="D39" s="1" t="s">
        <v>2343</v>
      </c>
      <c r="F39" s="25">
        <f t="shared" si="6"/>
        <v>7.8</v>
      </c>
      <c r="G39" s="25">
        <f t="shared" si="3"/>
        <v>2.2859554414531642</v>
      </c>
      <c r="H39" s="1" t="s">
        <v>2343</v>
      </c>
      <c r="I39" s="15" t="s">
        <v>2383</v>
      </c>
      <c r="K39" s="1">
        <v>15</v>
      </c>
      <c r="L39" s="1">
        <v>25</v>
      </c>
      <c r="M39">
        <f t="shared" si="0"/>
        <v>288.14999999999998</v>
      </c>
      <c r="N39">
        <f t="shared" si="1"/>
        <v>298.14999999999998</v>
      </c>
      <c r="O39" s="1">
        <f t="shared" si="2"/>
        <v>28.814999999999998</v>
      </c>
    </row>
    <row r="40" spans="1:15">
      <c r="A40" s="1">
        <v>1987</v>
      </c>
      <c r="B40" s="1">
        <f>AHAM_1999!N10</f>
        <v>8.06</v>
      </c>
      <c r="D40" s="1" t="s">
        <v>2343</v>
      </c>
      <c r="F40" s="25">
        <f t="shared" si="6"/>
        <v>8.06</v>
      </c>
      <c r="G40" s="25">
        <f t="shared" si="3"/>
        <v>2.3621539561682701</v>
      </c>
      <c r="H40" s="1" t="s">
        <v>2343</v>
      </c>
      <c r="I40" s="15" t="s">
        <v>2383</v>
      </c>
      <c r="K40" s="1">
        <v>15</v>
      </c>
      <c r="L40" s="1">
        <v>25</v>
      </c>
      <c r="M40">
        <f t="shared" si="0"/>
        <v>288.14999999999998</v>
      </c>
      <c r="N40">
        <f t="shared" si="1"/>
        <v>298.14999999999998</v>
      </c>
      <c r="O40" s="1">
        <f t="shared" si="2"/>
        <v>28.814999999999998</v>
      </c>
    </row>
    <row r="41" spans="1:15">
      <c r="A41" s="1">
        <v>1988</v>
      </c>
      <c r="B41" s="1">
        <f>AHAM_1999!N11</f>
        <v>8.23</v>
      </c>
      <c r="D41" s="1" t="s">
        <v>2343</v>
      </c>
      <c r="F41" s="25">
        <f t="shared" si="6"/>
        <v>8.23</v>
      </c>
      <c r="G41" s="25">
        <f t="shared" si="3"/>
        <v>2.4119760619435313</v>
      </c>
      <c r="H41" s="1" t="s">
        <v>2343</v>
      </c>
      <c r="I41" s="15" t="s">
        <v>2383</v>
      </c>
      <c r="K41" s="1">
        <v>15</v>
      </c>
      <c r="L41" s="1">
        <v>25</v>
      </c>
      <c r="M41">
        <f t="shared" si="0"/>
        <v>288.14999999999998</v>
      </c>
      <c r="N41">
        <f t="shared" si="1"/>
        <v>298.14999999999998</v>
      </c>
      <c r="O41" s="1">
        <f t="shared" si="2"/>
        <v>28.814999999999998</v>
      </c>
    </row>
    <row r="42" spans="1:15">
      <c r="A42" s="1">
        <v>1989</v>
      </c>
      <c r="B42" s="1">
        <f>AHAM_1999!N12</f>
        <v>8.48</v>
      </c>
      <c r="D42" s="1" t="s">
        <v>2343</v>
      </c>
      <c r="F42" s="25">
        <f t="shared" si="6"/>
        <v>8.48</v>
      </c>
      <c r="G42" s="25">
        <f t="shared" si="3"/>
        <v>2.4852438645542096</v>
      </c>
      <c r="H42" s="1" t="s">
        <v>2343</v>
      </c>
      <c r="I42" s="15" t="s">
        <v>2383</v>
      </c>
      <c r="K42" s="1">
        <v>15</v>
      </c>
      <c r="L42" s="1">
        <v>25</v>
      </c>
      <c r="M42">
        <f t="shared" si="0"/>
        <v>288.14999999999998</v>
      </c>
      <c r="N42">
        <f t="shared" si="1"/>
        <v>298.14999999999998</v>
      </c>
      <c r="O42" s="1">
        <f t="shared" si="2"/>
        <v>28.814999999999998</v>
      </c>
    </row>
    <row r="43" spans="1:15">
      <c r="A43" s="1">
        <v>1990</v>
      </c>
      <c r="B43" s="1">
        <f>AHAM_2014!M4</f>
        <v>8.73</v>
      </c>
      <c r="D43" s="1" t="s">
        <v>2338</v>
      </c>
      <c r="F43" s="25">
        <f t="shared" si="6"/>
        <v>8.73</v>
      </c>
      <c r="G43" s="25">
        <f t="shared" si="3"/>
        <v>2.558511667164888</v>
      </c>
      <c r="H43" s="1" t="s">
        <v>2338</v>
      </c>
      <c r="I43" s="15" t="s">
        <v>2383</v>
      </c>
      <c r="K43" s="1">
        <v>15</v>
      </c>
      <c r="L43" s="1">
        <v>25</v>
      </c>
      <c r="M43">
        <f t="shared" si="0"/>
        <v>288.14999999999998</v>
      </c>
      <c r="N43">
        <f t="shared" si="1"/>
        <v>298.14999999999998</v>
      </c>
      <c r="O43" s="1">
        <f t="shared" si="2"/>
        <v>28.814999999999998</v>
      </c>
    </row>
    <row r="44" spans="1:15">
      <c r="A44" s="1">
        <v>1991</v>
      </c>
      <c r="B44" s="1">
        <f>AHAM_2014!M5</f>
        <v>8.8000000000000007</v>
      </c>
      <c r="D44" s="1" t="s">
        <v>2338</v>
      </c>
      <c r="F44" s="25">
        <f t="shared" si="6"/>
        <v>8.8000000000000007</v>
      </c>
      <c r="G44" s="25">
        <f t="shared" si="3"/>
        <v>2.579026651895878</v>
      </c>
      <c r="H44" s="1" t="s">
        <v>2338</v>
      </c>
      <c r="I44" s="15" t="s">
        <v>2383</v>
      </c>
      <c r="K44" s="1">
        <v>15</v>
      </c>
      <c r="L44" s="1">
        <v>25</v>
      </c>
      <c r="M44">
        <f t="shared" si="0"/>
        <v>288.14999999999998</v>
      </c>
      <c r="N44">
        <f t="shared" si="1"/>
        <v>298.14999999999998</v>
      </c>
      <c r="O44" s="1">
        <f t="shared" si="2"/>
        <v>28.814999999999998</v>
      </c>
    </row>
    <row r="45" spans="1:15">
      <c r="A45" s="1">
        <v>1992</v>
      </c>
      <c r="B45" s="1">
        <f>AHAM_2014!M6</f>
        <v>8.8800000000000008</v>
      </c>
      <c r="D45" s="1" t="s">
        <v>2338</v>
      </c>
      <c r="F45" s="25">
        <f t="shared" si="6"/>
        <v>8.8800000000000008</v>
      </c>
      <c r="G45" s="25">
        <f t="shared" si="3"/>
        <v>2.6024723487312951</v>
      </c>
      <c r="H45" s="1" t="s">
        <v>2338</v>
      </c>
      <c r="I45" s="15" t="s">
        <v>2383</v>
      </c>
      <c r="K45" s="1">
        <v>15</v>
      </c>
      <c r="L45" s="1">
        <v>25</v>
      </c>
      <c r="M45">
        <f t="shared" si="0"/>
        <v>288.14999999999998</v>
      </c>
      <c r="N45">
        <f t="shared" si="1"/>
        <v>298.14999999999998</v>
      </c>
      <c r="O45" s="1">
        <f t="shared" si="2"/>
        <v>28.814999999999998</v>
      </c>
    </row>
    <row r="46" spans="1:15">
      <c r="A46" s="1">
        <v>1993</v>
      </c>
      <c r="B46" s="1">
        <f>AHAM_2014!M7</f>
        <v>9.0500000000000007</v>
      </c>
      <c r="D46" s="1" t="s">
        <v>2338</v>
      </c>
      <c r="F46" s="25">
        <f t="shared" si="6"/>
        <v>9.0500000000000007</v>
      </c>
      <c r="G46" s="25">
        <f t="shared" si="3"/>
        <v>2.6522944545065563</v>
      </c>
      <c r="H46" s="1" t="s">
        <v>2338</v>
      </c>
      <c r="I46" s="15" t="s">
        <v>2383</v>
      </c>
      <c r="K46" s="1">
        <v>15</v>
      </c>
      <c r="L46" s="1">
        <v>25</v>
      </c>
      <c r="M46">
        <f t="shared" si="0"/>
        <v>288.14999999999998</v>
      </c>
      <c r="N46">
        <f t="shared" si="1"/>
        <v>298.14999999999998</v>
      </c>
      <c r="O46" s="1">
        <f t="shared" si="2"/>
        <v>28.814999999999998</v>
      </c>
    </row>
    <row r="47" spans="1:15">
      <c r="A47" s="1">
        <v>1994</v>
      </c>
      <c r="B47" s="1">
        <f>AHAM_2014!M8</f>
        <v>8.9700000000000006</v>
      </c>
      <c r="D47" s="1" t="s">
        <v>2338</v>
      </c>
      <c r="F47" s="25">
        <f t="shared" si="6"/>
        <v>8.9700000000000006</v>
      </c>
      <c r="G47" s="25">
        <f t="shared" si="3"/>
        <v>2.6288487576711392</v>
      </c>
      <c r="H47" s="1" t="s">
        <v>2338</v>
      </c>
      <c r="I47" s="15" t="s">
        <v>2383</v>
      </c>
      <c r="K47" s="1">
        <v>15</v>
      </c>
      <c r="L47" s="1">
        <v>25</v>
      </c>
      <c r="M47">
        <f t="shared" si="0"/>
        <v>288.14999999999998</v>
      </c>
      <c r="N47">
        <f t="shared" si="1"/>
        <v>298.14999999999998</v>
      </c>
      <c r="O47" s="1">
        <f t="shared" si="2"/>
        <v>28.814999999999998</v>
      </c>
    </row>
    <row r="48" spans="1:15">
      <c r="A48" s="1">
        <v>1995</v>
      </c>
      <c r="B48" s="1">
        <f>AHAM_2014!M9</f>
        <v>9.0299999999999994</v>
      </c>
      <c r="D48" s="1" t="s">
        <v>2338</v>
      </c>
      <c r="F48" s="25">
        <f t="shared" si="6"/>
        <v>9.0299999999999994</v>
      </c>
      <c r="G48" s="25">
        <f t="shared" si="3"/>
        <v>2.6464330302977017</v>
      </c>
      <c r="H48" s="1" t="s">
        <v>2338</v>
      </c>
      <c r="I48" s="15" t="s">
        <v>2383</v>
      </c>
      <c r="K48" s="1">
        <v>15</v>
      </c>
      <c r="L48" s="1">
        <v>25</v>
      </c>
      <c r="M48">
        <f t="shared" si="0"/>
        <v>288.14999999999998</v>
      </c>
      <c r="N48">
        <f t="shared" si="1"/>
        <v>298.14999999999998</v>
      </c>
      <c r="O48" s="1">
        <f t="shared" si="2"/>
        <v>28.814999999999998</v>
      </c>
    </row>
    <row r="49" spans="1:15">
      <c r="A49" s="1">
        <v>1996</v>
      </c>
      <c r="B49" s="1">
        <f>AHAM_2014!M10</f>
        <v>9.08</v>
      </c>
      <c r="D49" s="1" t="s">
        <v>2338</v>
      </c>
      <c r="F49" s="25">
        <f t="shared" si="6"/>
        <v>9.08</v>
      </c>
      <c r="G49" s="25">
        <f t="shared" si="3"/>
        <v>2.6610865908198376</v>
      </c>
      <c r="H49" s="1" t="s">
        <v>2338</v>
      </c>
      <c r="I49" s="15" t="s">
        <v>2383</v>
      </c>
      <c r="K49" s="1">
        <v>15</v>
      </c>
      <c r="L49" s="1">
        <v>25</v>
      </c>
      <c r="M49">
        <f t="shared" si="0"/>
        <v>288.14999999999998</v>
      </c>
      <c r="N49">
        <f t="shared" si="1"/>
        <v>298.14999999999998</v>
      </c>
      <c r="O49" s="1">
        <f t="shared" si="2"/>
        <v>28.814999999999998</v>
      </c>
    </row>
    <row r="50" spans="1:15">
      <c r="A50" s="1">
        <v>1997</v>
      </c>
      <c r="B50" s="1">
        <f>AHAM_2014!M11</f>
        <v>9.09</v>
      </c>
      <c r="D50" s="1" t="s">
        <v>2338</v>
      </c>
      <c r="F50" s="25">
        <f t="shared" si="6"/>
        <v>9.09</v>
      </c>
      <c r="G50" s="25">
        <f t="shared" si="3"/>
        <v>2.6640173029242646</v>
      </c>
      <c r="H50" s="1" t="s">
        <v>2338</v>
      </c>
      <c r="I50" s="15" t="s">
        <v>2383</v>
      </c>
      <c r="K50" s="1">
        <v>15</v>
      </c>
      <c r="L50" s="1">
        <v>25</v>
      </c>
      <c r="M50">
        <f t="shared" si="0"/>
        <v>288.14999999999998</v>
      </c>
      <c r="N50">
        <f t="shared" si="1"/>
        <v>298.14999999999998</v>
      </c>
      <c r="O50" s="1">
        <f t="shared" si="2"/>
        <v>28.814999999999998</v>
      </c>
    </row>
    <row r="51" spans="1:15">
      <c r="A51" s="1">
        <v>1998</v>
      </c>
      <c r="F51" s="26">
        <f>(F52+F50)/2</f>
        <v>9.08</v>
      </c>
      <c r="G51" s="26">
        <f t="shared" si="3"/>
        <v>2.6610865908198376</v>
      </c>
      <c r="H51" s="18" t="s">
        <v>2346</v>
      </c>
      <c r="I51" s="1"/>
      <c r="K51" s="1">
        <v>15</v>
      </c>
      <c r="L51" s="1">
        <v>25</v>
      </c>
      <c r="M51">
        <f t="shared" si="0"/>
        <v>288.14999999999998</v>
      </c>
      <c r="N51">
        <f t="shared" si="1"/>
        <v>298.14999999999998</v>
      </c>
      <c r="O51" s="1">
        <f t="shared" si="2"/>
        <v>28.814999999999998</v>
      </c>
    </row>
    <row r="52" spans="1:15">
      <c r="A52" s="1">
        <v>1999</v>
      </c>
      <c r="B52" s="25">
        <f>AHAM_2017!B14</f>
        <v>9.07</v>
      </c>
      <c r="D52" s="1" t="s">
        <v>2473</v>
      </c>
      <c r="F52" s="25">
        <f>B52</f>
        <v>9.07</v>
      </c>
      <c r="G52" s="25">
        <f>AHAM_2017!C14</f>
        <v>2.6581558787154105</v>
      </c>
      <c r="H52" s="1" t="s">
        <v>2473</v>
      </c>
      <c r="I52" s="15" t="s">
        <v>2383</v>
      </c>
      <c r="K52" s="1">
        <v>15</v>
      </c>
      <c r="L52" s="1">
        <v>25</v>
      </c>
      <c r="M52">
        <f t="shared" si="0"/>
        <v>288.14999999999998</v>
      </c>
      <c r="N52">
        <f t="shared" si="1"/>
        <v>298.14999999999998</v>
      </c>
      <c r="O52" s="1">
        <f t="shared" si="2"/>
        <v>28.814999999999998</v>
      </c>
    </row>
    <row r="53" spans="1:15">
      <c r="A53" s="1">
        <v>2000</v>
      </c>
      <c r="B53" s="25">
        <f>AHAM_2017!B15</f>
        <v>9.3000000000000007</v>
      </c>
      <c r="D53" s="1" t="s">
        <v>2473</v>
      </c>
      <c r="F53" s="25">
        <f t="shared" ref="F53:F70" si="7">B53</f>
        <v>9.3000000000000007</v>
      </c>
      <c r="G53" s="25">
        <f>AHAM_2017!C15</f>
        <v>2.7255622571172347</v>
      </c>
      <c r="H53" s="1" t="s">
        <v>2473</v>
      </c>
      <c r="I53" s="15" t="s">
        <v>2383</v>
      </c>
      <c r="K53" s="1">
        <v>15</v>
      </c>
      <c r="L53" s="1">
        <v>25</v>
      </c>
      <c r="M53">
        <f t="shared" si="0"/>
        <v>288.14999999999998</v>
      </c>
      <c r="N53">
        <f t="shared" si="1"/>
        <v>298.14999999999998</v>
      </c>
      <c r="O53" s="1">
        <f t="shared" si="2"/>
        <v>28.814999999999998</v>
      </c>
    </row>
    <row r="54" spans="1:15">
      <c r="A54" s="1">
        <v>2001</v>
      </c>
      <c r="B54" s="25">
        <f>AHAM_2017!B16</f>
        <v>9.6300000000000008</v>
      </c>
      <c r="D54" s="1" t="s">
        <v>2473</v>
      </c>
      <c r="F54" s="25">
        <f t="shared" si="7"/>
        <v>9.6300000000000008</v>
      </c>
      <c r="G54" s="25">
        <f>AHAM_2017!C16</f>
        <v>2.8222757565633301</v>
      </c>
      <c r="H54" s="1" t="s">
        <v>2473</v>
      </c>
      <c r="I54" s="15" t="s">
        <v>2383</v>
      </c>
      <c r="K54" s="1">
        <v>15</v>
      </c>
      <c r="L54" s="1">
        <v>25</v>
      </c>
      <c r="M54">
        <f t="shared" si="0"/>
        <v>288.14999999999998</v>
      </c>
      <c r="N54">
        <f t="shared" si="1"/>
        <v>298.14999999999998</v>
      </c>
      <c r="O54" s="1">
        <f t="shared" si="2"/>
        <v>28.814999999999998</v>
      </c>
    </row>
    <row r="55" spans="1:15">
      <c r="A55" s="1">
        <v>2002</v>
      </c>
      <c r="B55" s="25">
        <f>AHAM_2017!B17</f>
        <v>9.75</v>
      </c>
      <c r="D55" s="1" t="s">
        <v>2473</v>
      </c>
      <c r="F55" s="25">
        <f t="shared" si="7"/>
        <v>9.75</v>
      </c>
      <c r="G55" s="25">
        <f>AHAM_2017!C17</f>
        <v>2.8574443018164555</v>
      </c>
      <c r="H55" s="1" t="s">
        <v>2473</v>
      </c>
      <c r="I55" s="15" t="s">
        <v>2383</v>
      </c>
      <c r="K55" s="1">
        <v>15</v>
      </c>
      <c r="L55" s="1">
        <v>25</v>
      </c>
      <c r="M55">
        <f t="shared" si="0"/>
        <v>288.14999999999998</v>
      </c>
      <c r="N55">
        <f t="shared" si="1"/>
        <v>298.14999999999998</v>
      </c>
      <c r="O55" s="1">
        <f t="shared" si="2"/>
        <v>28.814999999999998</v>
      </c>
    </row>
    <row r="56" spans="1:15">
      <c r="A56" s="1">
        <v>2003</v>
      </c>
      <c r="B56" s="25">
        <f>AHAM_2017!B18</f>
        <v>9.75</v>
      </c>
      <c r="D56" s="1" t="s">
        <v>2473</v>
      </c>
      <c r="F56" s="25">
        <f t="shared" si="7"/>
        <v>9.75</v>
      </c>
      <c r="G56" s="25">
        <f>AHAM_2017!C18</f>
        <v>2.8574443018164555</v>
      </c>
      <c r="H56" s="1" t="s">
        <v>2473</v>
      </c>
      <c r="I56" s="15" t="s">
        <v>2383</v>
      </c>
      <c r="K56" s="1">
        <v>15</v>
      </c>
      <c r="L56" s="1">
        <v>25</v>
      </c>
      <c r="M56">
        <f t="shared" si="0"/>
        <v>288.14999999999998</v>
      </c>
      <c r="N56">
        <f t="shared" si="1"/>
        <v>298.14999999999998</v>
      </c>
      <c r="O56" s="1">
        <f t="shared" si="2"/>
        <v>28.814999999999998</v>
      </c>
    </row>
    <row r="57" spans="1:15">
      <c r="A57" s="1">
        <v>2004</v>
      </c>
      <c r="B57" s="25">
        <f>AHAM_2017!B19</f>
        <v>9.7100000000000009</v>
      </c>
      <c r="D57" s="1" t="s">
        <v>2473</v>
      </c>
      <c r="F57" s="25">
        <f t="shared" si="7"/>
        <v>9.7100000000000009</v>
      </c>
      <c r="G57" s="25">
        <f>AHAM_2017!C19</f>
        <v>2.8457214533987472</v>
      </c>
      <c r="H57" s="1" t="s">
        <v>2473</v>
      </c>
      <c r="I57" s="15" t="s">
        <v>2383</v>
      </c>
      <c r="K57" s="1">
        <v>15</v>
      </c>
      <c r="L57" s="1">
        <v>25</v>
      </c>
      <c r="M57">
        <f t="shared" si="0"/>
        <v>288.14999999999998</v>
      </c>
      <c r="N57">
        <f t="shared" si="1"/>
        <v>298.14999999999998</v>
      </c>
      <c r="O57" s="1">
        <f t="shared" si="2"/>
        <v>28.814999999999998</v>
      </c>
    </row>
    <row r="58" spans="1:15">
      <c r="A58" s="1">
        <v>2005</v>
      </c>
      <c r="B58" s="25">
        <f>AHAM_2017!B20</f>
        <v>9.9499999999999993</v>
      </c>
      <c r="D58" s="1" t="s">
        <v>2473</v>
      </c>
      <c r="F58" s="25">
        <f t="shared" si="7"/>
        <v>9.9499999999999993</v>
      </c>
      <c r="G58" s="25">
        <f>AHAM_2017!C20</f>
        <v>2.916058543904998</v>
      </c>
      <c r="H58" s="1" t="s">
        <v>2473</v>
      </c>
      <c r="I58" s="15" t="s">
        <v>2383</v>
      </c>
      <c r="K58" s="1">
        <v>15</v>
      </c>
      <c r="L58" s="1">
        <v>25</v>
      </c>
      <c r="M58">
        <f t="shared" si="0"/>
        <v>288.14999999999998</v>
      </c>
      <c r="N58">
        <f t="shared" si="1"/>
        <v>298.14999999999998</v>
      </c>
      <c r="O58" s="1">
        <f t="shared" si="2"/>
        <v>28.814999999999998</v>
      </c>
    </row>
    <row r="59" spans="1:15">
      <c r="A59" s="1">
        <v>2006</v>
      </c>
      <c r="B59" s="25">
        <f>AHAM_2017!B21</f>
        <v>10.02</v>
      </c>
      <c r="D59" s="1" t="s">
        <v>2473</v>
      </c>
      <c r="F59" s="25">
        <f t="shared" si="7"/>
        <v>10.02</v>
      </c>
      <c r="G59" s="25">
        <f>AHAM_2017!C21</f>
        <v>2.936573528635988</v>
      </c>
      <c r="H59" s="1" t="s">
        <v>2473</v>
      </c>
      <c r="I59" s="15" t="s">
        <v>2383</v>
      </c>
      <c r="K59" s="1">
        <v>15</v>
      </c>
      <c r="L59" s="1">
        <v>25</v>
      </c>
      <c r="M59">
        <f t="shared" si="0"/>
        <v>288.14999999999998</v>
      </c>
      <c r="N59">
        <f t="shared" si="1"/>
        <v>298.14999999999998</v>
      </c>
      <c r="O59" s="1">
        <f t="shared" si="2"/>
        <v>28.814999999999998</v>
      </c>
    </row>
    <row r="60" spans="1:15">
      <c r="A60" s="1">
        <v>2007</v>
      </c>
      <c r="B60" s="25">
        <f>AHAM_2017!B22</f>
        <v>9.81</v>
      </c>
      <c r="D60" s="1" t="s">
        <v>2473</v>
      </c>
      <c r="F60" s="25">
        <f t="shared" si="7"/>
        <v>9.81</v>
      </c>
      <c r="G60" s="25">
        <f>AHAM_2017!C22</f>
        <v>2.8750285744430184</v>
      </c>
      <c r="H60" s="1" t="s">
        <v>2473</v>
      </c>
      <c r="I60" s="15" t="s">
        <v>2383</v>
      </c>
      <c r="K60" s="1">
        <v>15</v>
      </c>
      <c r="L60" s="1">
        <v>25</v>
      </c>
      <c r="M60">
        <f t="shared" si="0"/>
        <v>288.14999999999998</v>
      </c>
      <c r="N60">
        <f t="shared" si="1"/>
        <v>298.14999999999998</v>
      </c>
      <c r="O60" s="1">
        <f t="shared" si="2"/>
        <v>28.814999999999998</v>
      </c>
    </row>
    <row r="61" spans="1:15">
      <c r="A61" s="1">
        <v>2008</v>
      </c>
      <c r="B61" s="25">
        <f>AHAM_2017!B23</f>
        <v>9.93</v>
      </c>
      <c r="D61" s="1" t="s">
        <v>2473</v>
      </c>
      <c r="F61" s="25">
        <f t="shared" si="7"/>
        <v>9.93</v>
      </c>
      <c r="G61" s="25">
        <f>AHAM_2017!C23</f>
        <v>2.9101971196961438</v>
      </c>
      <c r="H61" s="1" t="s">
        <v>2473</v>
      </c>
      <c r="I61" s="15" t="s">
        <v>2383</v>
      </c>
      <c r="K61" s="1">
        <v>15</v>
      </c>
      <c r="L61" s="1">
        <v>25</v>
      </c>
      <c r="M61">
        <f t="shared" si="0"/>
        <v>288.14999999999998</v>
      </c>
      <c r="N61">
        <f t="shared" si="1"/>
        <v>298.14999999999998</v>
      </c>
      <c r="O61" s="1">
        <f t="shared" si="2"/>
        <v>28.814999999999998</v>
      </c>
    </row>
    <row r="62" spans="1:15">
      <c r="A62" s="1">
        <v>2009</v>
      </c>
      <c r="B62" s="25">
        <f>AHAM_2017!B24</f>
        <v>10.050000000000001</v>
      </c>
      <c r="D62" s="1" t="s">
        <v>2473</v>
      </c>
      <c r="F62" s="25">
        <f t="shared" si="7"/>
        <v>10.050000000000001</v>
      </c>
      <c r="G62" s="25">
        <f>AHAM_2017!C24</f>
        <v>2.9453656649492697</v>
      </c>
      <c r="H62" s="1" t="s">
        <v>2473</v>
      </c>
      <c r="I62" s="15" t="s">
        <v>2383</v>
      </c>
      <c r="K62" s="1">
        <v>15</v>
      </c>
      <c r="L62" s="1">
        <v>25</v>
      </c>
      <c r="M62">
        <f t="shared" si="0"/>
        <v>288.14999999999998</v>
      </c>
      <c r="N62">
        <f t="shared" si="1"/>
        <v>298.14999999999998</v>
      </c>
      <c r="O62" s="1">
        <f t="shared" si="2"/>
        <v>28.814999999999998</v>
      </c>
    </row>
    <row r="63" spans="1:15">
      <c r="A63" s="1">
        <v>2010</v>
      </c>
      <c r="B63" s="25">
        <f>AHAM_2017!B25</f>
        <v>10.18</v>
      </c>
      <c r="D63" s="1" t="s">
        <v>2473</v>
      </c>
      <c r="F63" s="25">
        <f t="shared" si="7"/>
        <v>10.18</v>
      </c>
      <c r="G63" s="25">
        <f>AHAM_2017!C25</f>
        <v>2.9834649223068221</v>
      </c>
      <c r="H63" s="1" t="s">
        <v>2473</v>
      </c>
      <c r="I63" s="15" t="s">
        <v>2383</v>
      </c>
      <c r="K63" s="1">
        <v>15</v>
      </c>
      <c r="L63" s="1">
        <v>25</v>
      </c>
      <c r="M63">
        <f t="shared" si="0"/>
        <v>288.14999999999998</v>
      </c>
      <c r="N63">
        <f t="shared" si="1"/>
        <v>298.14999999999998</v>
      </c>
      <c r="O63" s="1">
        <f t="shared" si="2"/>
        <v>28.814999999999998</v>
      </c>
    </row>
    <row r="64" spans="1:15">
      <c r="A64" s="1">
        <v>2011</v>
      </c>
      <c r="B64" s="25">
        <f>AHAM_2017!B26</f>
        <v>10.28</v>
      </c>
      <c r="D64" s="1" t="s">
        <v>2473</v>
      </c>
      <c r="F64" s="25">
        <f t="shared" si="7"/>
        <v>10.28</v>
      </c>
      <c r="G64" s="25">
        <f>AHAM_2017!C26</f>
        <v>3.0127720433510934</v>
      </c>
      <c r="H64" s="1" t="s">
        <v>2473</v>
      </c>
      <c r="I64" s="15" t="s">
        <v>2383</v>
      </c>
      <c r="K64" s="1">
        <v>15</v>
      </c>
      <c r="L64" s="1">
        <v>25</v>
      </c>
      <c r="M64">
        <f t="shared" si="0"/>
        <v>288.14999999999998</v>
      </c>
      <c r="N64">
        <f t="shared" si="1"/>
        <v>298.14999999999998</v>
      </c>
      <c r="O64" s="1">
        <f t="shared" si="2"/>
        <v>28.814999999999998</v>
      </c>
    </row>
    <row r="65" spans="1:15">
      <c r="A65" s="1">
        <v>2012</v>
      </c>
      <c r="B65" s="25">
        <f>AHAM_2017!B27</f>
        <v>10.28</v>
      </c>
      <c r="D65" s="1" t="s">
        <v>2473</v>
      </c>
      <c r="F65" s="25">
        <f t="shared" si="7"/>
        <v>10.28</v>
      </c>
      <c r="G65" s="25">
        <f>AHAM_2017!C27</f>
        <v>3.0127720433510934</v>
      </c>
      <c r="H65" s="1" t="s">
        <v>2473</v>
      </c>
      <c r="I65" s="15" t="s">
        <v>2383</v>
      </c>
      <c r="K65" s="1">
        <v>15</v>
      </c>
      <c r="L65" s="1">
        <v>25</v>
      </c>
      <c r="M65">
        <f t="shared" si="0"/>
        <v>288.14999999999998</v>
      </c>
      <c r="N65">
        <f t="shared" si="1"/>
        <v>298.14999999999998</v>
      </c>
      <c r="O65" s="1">
        <f t="shared" si="2"/>
        <v>28.814999999999998</v>
      </c>
    </row>
    <row r="66" spans="1:15">
      <c r="A66" s="1">
        <v>2013</v>
      </c>
      <c r="B66" s="25">
        <f>AHAM_2017!B28</f>
        <v>10.3</v>
      </c>
      <c r="D66" s="1" t="s">
        <v>2473</v>
      </c>
      <c r="F66" s="25">
        <f t="shared" si="7"/>
        <v>10.3</v>
      </c>
      <c r="G66" s="25">
        <f>AHAM_2017!C28</f>
        <v>3.018633467559948</v>
      </c>
      <c r="H66" s="1" t="s">
        <v>2473</v>
      </c>
      <c r="I66" s="15" t="s">
        <v>2383</v>
      </c>
      <c r="K66" s="1">
        <v>15</v>
      </c>
      <c r="L66" s="1">
        <v>25</v>
      </c>
      <c r="M66">
        <f t="shared" si="0"/>
        <v>288.14999999999998</v>
      </c>
      <c r="N66">
        <f t="shared" si="1"/>
        <v>298.14999999999998</v>
      </c>
      <c r="O66" s="1">
        <f t="shared" si="2"/>
        <v>28.814999999999998</v>
      </c>
    </row>
    <row r="67" spans="1:15">
      <c r="A67" s="1">
        <v>2014</v>
      </c>
      <c r="B67" s="25">
        <f>AHAM_2017!B29</f>
        <v>10.47</v>
      </c>
      <c r="D67" s="1" t="s">
        <v>2473</v>
      </c>
      <c r="F67" s="25">
        <f t="shared" si="7"/>
        <v>10.47</v>
      </c>
      <c r="G67" s="25">
        <f>AHAM_2017!C29</f>
        <v>3.0684555733352092</v>
      </c>
      <c r="H67" s="1" t="s">
        <v>2473</v>
      </c>
      <c r="I67" s="15" t="s">
        <v>2383</v>
      </c>
      <c r="K67" s="1">
        <v>15</v>
      </c>
      <c r="L67" s="1">
        <v>25</v>
      </c>
      <c r="M67">
        <f t="shared" si="0"/>
        <v>288.14999999999998</v>
      </c>
      <c r="N67">
        <f t="shared" si="1"/>
        <v>298.14999999999998</v>
      </c>
      <c r="O67" s="1">
        <f t="shared" si="2"/>
        <v>28.814999999999998</v>
      </c>
    </row>
    <row r="68" spans="1:15">
      <c r="A68" s="1">
        <v>2015</v>
      </c>
      <c r="B68" s="25">
        <f>AHAM_2017!B30</f>
        <v>10.97</v>
      </c>
      <c r="D68" s="1" t="s">
        <v>2473</v>
      </c>
      <c r="F68" s="25">
        <f t="shared" si="7"/>
        <v>10.97</v>
      </c>
      <c r="G68" s="25">
        <f>AHAM_2017!C30</f>
        <v>3.2149911785565659</v>
      </c>
      <c r="H68" s="1" t="s">
        <v>2473</v>
      </c>
      <c r="I68" s="15" t="s">
        <v>2383</v>
      </c>
      <c r="K68" s="1">
        <v>15</v>
      </c>
      <c r="L68" s="1">
        <v>25</v>
      </c>
      <c r="M68">
        <f t="shared" ref="M68:M73" si="8">K68+273.15</f>
        <v>288.14999999999998</v>
      </c>
      <c r="N68">
        <f t="shared" ref="N68:N73" si="9">L68+273.15</f>
        <v>298.14999999999998</v>
      </c>
      <c r="O68" s="1">
        <f t="shared" ref="O68:O73" si="10">M68/(N68-M68)</f>
        <v>28.814999999999998</v>
      </c>
    </row>
    <row r="69" spans="1:15">
      <c r="A69" s="1">
        <v>2016</v>
      </c>
      <c r="B69" s="25">
        <f>AHAM_2017!B31</f>
        <v>11.25</v>
      </c>
      <c r="D69" s="1" t="s">
        <v>2473</v>
      </c>
      <c r="F69" s="25">
        <f t="shared" si="7"/>
        <v>11.25</v>
      </c>
      <c r="G69" s="25">
        <f>AHAM_2017!C31</f>
        <v>3.2970511174805255</v>
      </c>
      <c r="H69" s="1" t="s">
        <v>2473</v>
      </c>
      <c r="I69" s="15" t="s">
        <v>2383</v>
      </c>
      <c r="K69" s="1">
        <v>15</v>
      </c>
      <c r="L69" s="1">
        <v>25</v>
      </c>
      <c r="M69">
        <f t="shared" si="8"/>
        <v>288.14999999999998</v>
      </c>
      <c r="N69">
        <f t="shared" si="9"/>
        <v>298.14999999999998</v>
      </c>
      <c r="O69" s="1">
        <f t="shared" si="10"/>
        <v>28.814999999999998</v>
      </c>
    </row>
    <row r="70" spans="1:15">
      <c r="A70" s="1">
        <v>2017</v>
      </c>
      <c r="B70" s="25">
        <f>AHAM_2017!B32</f>
        <v>11.27</v>
      </c>
      <c r="D70" s="1" t="s">
        <v>2473</v>
      </c>
      <c r="F70" s="25">
        <f t="shared" si="7"/>
        <v>11.27</v>
      </c>
      <c r="G70" s="25">
        <f>AHAM_2017!C32</f>
        <v>3.3029125416893796</v>
      </c>
      <c r="H70" s="1" t="s">
        <v>2473</v>
      </c>
      <c r="I70" s="15" t="s">
        <v>2383</v>
      </c>
      <c r="K70" s="1">
        <v>15</v>
      </c>
      <c r="L70" s="1">
        <v>25</v>
      </c>
      <c r="M70">
        <f t="shared" si="8"/>
        <v>288.14999999999998</v>
      </c>
      <c r="N70">
        <f t="shared" si="9"/>
        <v>298.14999999999998</v>
      </c>
      <c r="O70" s="1">
        <f t="shared" si="10"/>
        <v>28.814999999999998</v>
      </c>
    </row>
    <row r="71" spans="1:15">
      <c r="A71" s="1">
        <v>2018</v>
      </c>
      <c r="B71" s="25">
        <f>EnergyStar_2021!AB5</f>
        <v>11.828124999999991</v>
      </c>
      <c r="D71" s="1" t="s">
        <v>2341</v>
      </c>
      <c r="F71" s="25"/>
      <c r="G71" s="26">
        <f>_xlfn.FORECAST.LINEAR(A71,G$25:G$70,A$25:A$70)</f>
        <v>3.3048837077296866</v>
      </c>
      <c r="H71" s="18" t="s">
        <v>2491</v>
      </c>
      <c r="I71" s="15"/>
      <c r="K71" s="1">
        <v>15</v>
      </c>
      <c r="L71" s="1">
        <v>25</v>
      </c>
      <c r="M71">
        <f t="shared" si="8"/>
        <v>288.14999999999998</v>
      </c>
      <c r="N71">
        <f t="shared" si="9"/>
        <v>298.14999999999998</v>
      </c>
      <c r="O71" s="1">
        <f t="shared" si="10"/>
        <v>28.814999999999998</v>
      </c>
    </row>
    <row r="72" spans="1:15">
      <c r="A72" s="1">
        <v>2019</v>
      </c>
      <c r="B72" s="25">
        <f>EnergyStar_2021!AB6</f>
        <v>11.636594202898547</v>
      </c>
      <c r="D72" s="1" t="s">
        <v>2341</v>
      </c>
      <c r="F72" s="25"/>
      <c r="G72" s="26">
        <f t="shared" ref="G72:G73" si="11">_xlfn.FORECAST.LINEAR(A72,G$25:G$70,A$25:A$70)</f>
        <v>3.3369429921767448</v>
      </c>
      <c r="H72" s="18" t="s">
        <v>2491</v>
      </c>
      <c r="I72" s="15"/>
      <c r="K72" s="1">
        <v>15</v>
      </c>
      <c r="L72" s="1">
        <v>25</v>
      </c>
      <c r="M72">
        <f t="shared" si="8"/>
        <v>288.14999999999998</v>
      </c>
      <c r="N72">
        <f t="shared" si="9"/>
        <v>298.14999999999998</v>
      </c>
      <c r="O72" s="1">
        <f t="shared" si="10"/>
        <v>28.814999999999998</v>
      </c>
    </row>
    <row r="73" spans="1:15">
      <c r="A73" s="1">
        <v>2020</v>
      </c>
      <c r="C73" s="1">
        <v>4.2</v>
      </c>
      <c r="D73" s="1" t="s">
        <v>2432</v>
      </c>
      <c r="F73" s="25"/>
      <c r="G73" s="26">
        <f t="shared" si="11"/>
        <v>3.3690022766237888</v>
      </c>
      <c r="H73" s="18" t="s">
        <v>2491</v>
      </c>
      <c r="I73" s="15"/>
      <c r="K73" s="1">
        <v>15</v>
      </c>
      <c r="L73" s="1">
        <v>25</v>
      </c>
      <c r="M73">
        <f t="shared" si="8"/>
        <v>288.14999999999998</v>
      </c>
      <c r="N73">
        <f t="shared" si="9"/>
        <v>298.14999999999998</v>
      </c>
      <c r="O73" s="1">
        <f t="shared" si="10"/>
        <v>28.814999999999998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74"/>
  <sheetViews>
    <sheetView tabSelected="1" topLeftCell="A22" zoomScale="60" zoomScaleNormal="60" workbookViewId="0">
      <pane xSplit="1" topLeftCell="AA1" activePane="topRight" state="frozen"/>
      <selection pane="topRight" activeCell="AC76" sqref="AC76"/>
    </sheetView>
  </sheetViews>
  <sheetFormatPr defaultRowHeight="14.4"/>
  <cols>
    <col min="1" max="1" width="9.109375" style="1"/>
    <col min="2" max="2" width="29.109375" style="1" bestFit="1" customWidth="1"/>
    <col min="3" max="3" width="15.5546875" style="1" bestFit="1" customWidth="1"/>
    <col min="4" max="4" width="9.109375" style="1"/>
    <col min="5" max="5" width="24.109375" style="1" bestFit="1" customWidth="1"/>
    <col min="6" max="6" width="15.5546875" style="25" bestFit="1" customWidth="1"/>
    <col min="7" max="7" width="21.33203125" style="1" bestFit="1" customWidth="1"/>
    <col min="8" max="8" width="11.5546875" style="1" bestFit="1" customWidth="1"/>
    <col min="9" max="9" width="24.109375" style="1" bestFit="1" customWidth="1"/>
    <col min="10" max="10" width="15.5546875" style="25" bestFit="1" customWidth="1"/>
    <col min="11" max="11" width="27.6640625" style="1" bestFit="1" customWidth="1"/>
    <col min="12" max="12" width="9.109375" style="1"/>
    <col min="13" max="13" width="24.109375" style="1" bestFit="1" customWidth="1"/>
    <col min="14" max="14" width="15.5546875" style="1" bestFit="1" customWidth="1"/>
    <col min="15" max="15" width="21.33203125" style="1" bestFit="1" customWidth="1"/>
    <col min="17" max="17" width="24.109375" style="1" bestFit="1" customWidth="1"/>
    <col min="18" max="18" width="15.5546875" style="25" bestFit="1" customWidth="1"/>
    <col min="19" max="19" width="27.6640625" style="1" bestFit="1" customWidth="1"/>
    <col min="21" max="21" width="24.109375" style="1" bestFit="1" customWidth="1"/>
    <col min="22" max="22" width="15.5546875" style="25" bestFit="1" customWidth="1"/>
    <col min="23" max="23" width="27.6640625" style="1" bestFit="1" customWidth="1"/>
    <col min="25" max="25" width="24.109375" style="1" bestFit="1" customWidth="1"/>
    <col min="26" max="26" width="15.5546875" style="1" bestFit="1" customWidth="1"/>
    <col min="27" max="27" width="31.33203125" style="1" bestFit="1" customWidth="1"/>
    <col min="29" max="29" width="24.109375" style="1" bestFit="1" customWidth="1"/>
    <col min="30" max="30" width="15.5546875" style="1" bestFit="1" customWidth="1"/>
    <col min="31" max="31" width="21.33203125" style="1" bestFit="1" customWidth="1"/>
    <col min="33" max="33" width="24.109375" style="1" bestFit="1" customWidth="1"/>
    <col min="34" max="34" width="15.5546875" style="1" bestFit="1" customWidth="1"/>
    <col min="35" max="35" width="21.33203125" style="1" bestFit="1" customWidth="1"/>
  </cols>
  <sheetData>
    <row r="1" spans="1:35" s="37" customFormat="1">
      <c r="B1" s="30" t="s">
        <v>2354</v>
      </c>
      <c r="C1" s="38"/>
      <c r="E1" s="31" t="s">
        <v>2355</v>
      </c>
      <c r="F1" s="55"/>
      <c r="G1" s="39"/>
      <c r="I1" s="32" t="s">
        <v>2399</v>
      </c>
      <c r="J1" s="57"/>
      <c r="K1" s="40"/>
      <c r="M1" s="33" t="s">
        <v>2393</v>
      </c>
      <c r="N1" s="33"/>
      <c r="O1" s="41"/>
      <c r="Q1" s="42" t="s">
        <v>2428</v>
      </c>
      <c r="R1" s="58"/>
      <c r="S1" s="43"/>
      <c r="U1" s="44" t="s">
        <v>2396</v>
      </c>
      <c r="V1" s="59"/>
      <c r="W1" s="45"/>
      <c r="Y1" s="46" t="s">
        <v>2457</v>
      </c>
      <c r="Z1" s="46"/>
      <c r="AA1" s="47"/>
      <c r="AC1" s="48" t="s">
        <v>2398</v>
      </c>
      <c r="AD1" s="48"/>
      <c r="AE1" s="49"/>
      <c r="AG1" s="33" t="s">
        <v>2429</v>
      </c>
      <c r="AH1" s="33"/>
      <c r="AI1" s="41"/>
    </row>
    <row r="2" spans="1:35" s="37" customFormat="1">
      <c r="B2" s="14" t="s">
        <v>2388</v>
      </c>
      <c r="C2" s="65"/>
      <c r="E2" s="14" t="s">
        <v>2339</v>
      </c>
      <c r="F2" s="66"/>
      <c r="I2" s="14" t="s">
        <v>2339</v>
      </c>
      <c r="J2" s="66"/>
      <c r="M2" s="14" t="s">
        <v>2339</v>
      </c>
      <c r="N2" s="22"/>
      <c r="Q2" s="14" t="s">
        <v>2339</v>
      </c>
      <c r="R2" s="66"/>
      <c r="U2" s="14" t="s">
        <v>2339</v>
      </c>
      <c r="V2" s="66"/>
      <c r="Y2" s="14" t="s">
        <v>2339</v>
      </c>
      <c r="Z2" s="22"/>
      <c r="AC2" s="14" t="s">
        <v>2339</v>
      </c>
      <c r="AD2" s="22"/>
      <c r="AG2" s="14" t="s">
        <v>2339</v>
      </c>
      <c r="AH2" s="22"/>
    </row>
    <row r="3" spans="1:35" s="12" customFormat="1">
      <c r="A3" s="11" t="s">
        <v>1</v>
      </c>
      <c r="B3" s="11" t="s">
        <v>2425</v>
      </c>
      <c r="C3" s="11" t="s">
        <v>2356</v>
      </c>
      <c r="D3" s="11"/>
      <c r="E3" s="11" t="s">
        <v>2425</v>
      </c>
      <c r="F3" s="56" t="s">
        <v>2356</v>
      </c>
      <c r="G3" s="11" t="s">
        <v>2352</v>
      </c>
      <c r="H3" s="11"/>
      <c r="I3" s="11" t="s">
        <v>2425</v>
      </c>
      <c r="J3" s="56" t="s">
        <v>2356</v>
      </c>
      <c r="K3" s="11" t="s">
        <v>2352</v>
      </c>
      <c r="L3" s="11"/>
      <c r="M3" s="11" t="s">
        <v>2425</v>
      </c>
      <c r="N3" s="11" t="s">
        <v>2356</v>
      </c>
      <c r="O3" s="11" t="s">
        <v>2352</v>
      </c>
      <c r="Q3" s="11" t="s">
        <v>2425</v>
      </c>
      <c r="R3" s="56" t="s">
        <v>2356</v>
      </c>
      <c r="S3" s="11" t="s">
        <v>2352</v>
      </c>
      <c r="U3" s="11" t="s">
        <v>2425</v>
      </c>
      <c r="V3" s="56" t="s">
        <v>2356</v>
      </c>
      <c r="W3" s="11" t="s">
        <v>2352</v>
      </c>
      <c r="Y3" s="11" t="s">
        <v>2425</v>
      </c>
      <c r="Z3" s="11" t="s">
        <v>2356</v>
      </c>
      <c r="AA3" s="11" t="s">
        <v>2352</v>
      </c>
      <c r="AC3" s="11" t="s">
        <v>2425</v>
      </c>
      <c r="AD3" s="11" t="s">
        <v>2356</v>
      </c>
      <c r="AE3" s="11" t="s">
        <v>2352</v>
      </c>
      <c r="AG3" s="11" t="s">
        <v>2425</v>
      </c>
      <c r="AH3" s="11" t="s">
        <v>2356</v>
      </c>
      <c r="AI3" s="11" t="s">
        <v>2352</v>
      </c>
    </row>
    <row r="4" spans="1:35">
      <c r="A4" s="1">
        <v>1950</v>
      </c>
      <c r="B4" s="25">
        <f>Calcs_USA!F3</f>
        <v>0</v>
      </c>
      <c r="C4" s="25">
        <f>Calcs_USA!G3</f>
        <v>0</v>
      </c>
      <c r="F4" s="26">
        <f t="shared" ref="F4:F41" si="0">C4*F$43/C$43</f>
        <v>0</v>
      </c>
      <c r="G4" s="18" t="s">
        <v>2389</v>
      </c>
      <c r="J4" s="26">
        <f t="shared" ref="J4:J13" si="1">C4*J$54/C$54</f>
        <v>0</v>
      </c>
      <c r="K4" s="18" t="s">
        <v>2389</v>
      </c>
      <c r="R4" s="26">
        <f t="shared" ref="R4:R52" si="2">C4*($J$54/$C$54)</f>
        <v>0</v>
      </c>
      <c r="S4" s="18" t="s">
        <v>2389</v>
      </c>
      <c r="V4" s="26">
        <f t="shared" ref="V4:V52" si="3">C4*(V$54/C$54)</f>
        <v>0</v>
      </c>
      <c r="W4" s="18" t="s">
        <v>2389</v>
      </c>
      <c r="Z4" s="26">
        <f t="shared" ref="Z4" si="4">C4*(Z$26/C$26)</f>
        <v>0</v>
      </c>
      <c r="AA4" s="18" t="s">
        <v>2389</v>
      </c>
      <c r="AD4" s="26">
        <f t="shared" ref="AD4:AD57" si="5">C4*(AD$59/C$59)</f>
        <v>0</v>
      </c>
      <c r="AE4" s="18" t="s">
        <v>2389</v>
      </c>
    </row>
    <row r="5" spans="1:35">
      <c r="A5" s="1">
        <v>1951</v>
      </c>
      <c r="B5" s="25">
        <f>Calcs_USA!F4</f>
        <v>0</v>
      </c>
      <c r="C5" s="25">
        <f>Calcs_USA!G4</f>
        <v>0</v>
      </c>
      <c r="F5" s="26">
        <f t="shared" si="0"/>
        <v>0</v>
      </c>
      <c r="G5" s="18" t="s">
        <v>2389</v>
      </c>
      <c r="J5" s="26">
        <f t="shared" si="1"/>
        <v>0</v>
      </c>
      <c r="K5" s="18" t="s">
        <v>2389</v>
      </c>
      <c r="N5" s="26">
        <f t="shared" ref="N5:N38" si="6">C5*N$40/C$40</f>
        <v>0</v>
      </c>
      <c r="R5" s="26">
        <f t="shared" si="2"/>
        <v>0</v>
      </c>
      <c r="S5" s="18" t="s">
        <v>2389</v>
      </c>
      <c r="V5" s="26">
        <f t="shared" si="3"/>
        <v>0</v>
      </c>
      <c r="W5" s="18" t="s">
        <v>2389</v>
      </c>
      <c r="Z5" s="26">
        <f t="shared" ref="Z5:Z24" si="7">C5*(Z$26/C$26)</f>
        <v>0</v>
      </c>
      <c r="AA5" s="18" t="s">
        <v>2389</v>
      </c>
      <c r="AD5" s="26">
        <f t="shared" si="5"/>
        <v>0</v>
      </c>
      <c r="AE5" s="18" t="s">
        <v>2389</v>
      </c>
    </row>
    <row r="6" spans="1:35">
      <c r="A6" s="1">
        <v>1952</v>
      </c>
      <c r="B6" s="25">
        <f>Calcs_USA!F5</f>
        <v>0</v>
      </c>
      <c r="C6" s="25">
        <f>Calcs_USA!G5</f>
        <v>0</v>
      </c>
      <c r="F6" s="26">
        <f t="shared" si="0"/>
        <v>0</v>
      </c>
      <c r="G6" s="18" t="s">
        <v>2389</v>
      </c>
      <c r="J6" s="26">
        <f t="shared" si="1"/>
        <v>0</v>
      </c>
      <c r="K6" s="18" t="s">
        <v>2389</v>
      </c>
      <c r="N6" s="26">
        <f t="shared" si="6"/>
        <v>0</v>
      </c>
      <c r="R6" s="26">
        <f t="shared" si="2"/>
        <v>0</v>
      </c>
      <c r="S6" s="18" t="s">
        <v>2389</v>
      </c>
      <c r="V6" s="26">
        <f t="shared" si="3"/>
        <v>0</v>
      </c>
      <c r="W6" s="18" t="s">
        <v>2389</v>
      </c>
      <c r="Z6" s="26">
        <f t="shared" si="7"/>
        <v>0</v>
      </c>
      <c r="AA6" s="18" t="s">
        <v>2389</v>
      </c>
      <c r="AD6" s="26">
        <f t="shared" si="5"/>
        <v>0</v>
      </c>
      <c r="AE6" s="18" t="s">
        <v>2389</v>
      </c>
    </row>
    <row r="7" spans="1:35">
      <c r="A7" s="1">
        <v>1953</v>
      </c>
      <c r="B7" s="25">
        <f>Calcs_USA!F6</f>
        <v>0</v>
      </c>
      <c r="C7" s="25">
        <f>Calcs_USA!G6</f>
        <v>0</v>
      </c>
      <c r="F7" s="26">
        <f t="shared" si="0"/>
        <v>0</v>
      </c>
      <c r="G7" s="18" t="s">
        <v>2389</v>
      </c>
      <c r="J7" s="26">
        <f t="shared" si="1"/>
        <v>0</v>
      </c>
      <c r="K7" s="18" t="s">
        <v>2389</v>
      </c>
      <c r="N7" s="26">
        <f t="shared" si="6"/>
        <v>0</v>
      </c>
      <c r="R7" s="26">
        <f t="shared" si="2"/>
        <v>0</v>
      </c>
      <c r="S7" s="18" t="s">
        <v>2389</v>
      </c>
      <c r="V7" s="26">
        <f t="shared" si="3"/>
        <v>0</v>
      </c>
      <c r="W7" s="18" t="s">
        <v>2389</v>
      </c>
      <c r="Z7" s="26">
        <f t="shared" si="7"/>
        <v>0</v>
      </c>
      <c r="AA7" s="18" t="s">
        <v>2389</v>
      </c>
      <c r="AD7" s="26">
        <f t="shared" si="5"/>
        <v>0</v>
      </c>
      <c r="AE7" s="18" t="s">
        <v>2389</v>
      </c>
    </row>
    <row r="8" spans="1:35">
      <c r="A8" s="1">
        <v>1954</v>
      </c>
      <c r="B8" s="25">
        <f>Calcs_USA!F7</f>
        <v>0</v>
      </c>
      <c r="C8" s="25">
        <f>Calcs_USA!G7</f>
        <v>0</v>
      </c>
      <c r="F8" s="26">
        <f t="shared" si="0"/>
        <v>0</v>
      </c>
      <c r="G8" s="18" t="s">
        <v>2389</v>
      </c>
      <c r="J8" s="26">
        <f t="shared" si="1"/>
        <v>0</v>
      </c>
      <c r="K8" s="18" t="s">
        <v>2389</v>
      </c>
      <c r="N8" s="26">
        <f t="shared" si="6"/>
        <v>0</v>
      </c>
      <c r="R8" s="26">
        <f t="shared" si="2"/>
        <v>0</v>
      </c>
      <c r="S8" s="18" t="s">
        <v>2389</v>
      </c>
      <c r="V8" s="26">
        <f t="shared" si="3"/>
        <v>0</v>
      </c>
      <c r="W8" s="18" t="s">
        <v>2389</v>
      </c>
      <c r="Z8" s="26">
        <f t="shared" si="7"/>
        <v>0</v>
      </c>
      <c r="AA8" s="18" t="s">
        <v>2389</v>
      </c>
      <c r="AD8" s="26">
        <f t="shared" si="5"/>
        <v>0</v>
      </c>
      <c r="AE8" s="18" t="s">
        <v>2389</v>
      </c>
    </row>
    <row r="9" spans="1:35">
      <c r="A9" s="1">
        <v>1955</v>
      </c>
      <c r="B9" s="25">
        <f>Calcs_USA!F8</f>
        <v>0</v>
      </c>
      <c r="C9" s="25">
        <f>Calcs_USA!G8</f>
        <v>0</v>
      </c>
      <c r="F9" s="26">
        <f t="shared" si="0"/>
        <v>0</v>
      </c>
      <c r="G9" s="18" t="s">
        <v>2389</v>
      </c>
      <c r="J9" s="26">
        <f>C9*J$54/C$54</f>
        <v>0</v>
      </c>
      <c r="K9" s="18" t="s">
        <v>2389</v>
      </c>
      <c r="N9" s="26">
        <f t="shared" si="6"/>
        <v>0</v>
      </c>
      <c r="R9" s="26">
        <f t="shared" si="2"/>
        <v>0</v>
      </c>
      <c r="S9" s="18" t="s">
        <v>2389</v>
      </c>
      <c r="V9" s="26">
        <f t="shared" si="3"/>
        <v>0</v>
      </c>
      <c r="W9" s="18" t="s">
        <v>2389</v>
      </c>
      <c r="Z9" s="26">
        <f t="shared" si="7"/>
        <v>0</v>
      </c>
      <c r="AA9" s="18" t="s">
        <v>2389</v>
      </c>
      <c r="AD9" s="26">
        <f t="shared" si="5"/>
        <v>0</v>
      </c>
      <c r="AE9" s="18" t="s">
        <v>2389</v>
      </c>
    </row>
    <row r="10" spans="1:35">
      <c r="A10" s="1">
        <v>1956</v>
      </c>
      <c r="B10" s="25">
        <f>Calcs_USA!F9</f>
        <v>0</v>
      </c>
      <c r="C10" s="25">
        <f>Calcs_USA!G9</f>
        <v>0</v>
      </c>
      <c r="F10" s="26">
        <f t="shared" si="0"/>
        <v>0</v>
      </c>
      <c r="G10" s="18" t="s">
        <v>2389</v>
      </c>
      <c r="J10" s="26">
        <f t="shared" si="1"/>
        <v>0</v>
      </c>
      <c r="K10" s="18" t="s">
        <v>2389</v>
      </c>
      <c r="N10" s="26">
        <f t="shared" si="6"/>
        <v>0</v>
      </c>
      <c r="R10" s="26">
        <f t="shared" si="2"/>
        <v>0</v>
      </c>
      <c r="S10" s="18" t="s">
        <v>2389</v>
      </c>
      <c r="V10" s="26">
        <f t="shared" si="3"/>
        <v>0</v>
      </c>
      <c r="W10" s="18" t="s">
        <v>2389</v>
      </c>
      <c r="Z10" s="26">
        <f t="shared" si="7"/>
        <v>0</v>
      </c>
      <c r="AA10" s="18" t="s">
        <v>2389</v>
      </c>
      <c r="AD10" s="26">
        <f t="shared" si="5"/>
        <v>0</v>
      </c>
      <c r="AE10" s="18" t="s">
        <v>2389</v>
      </c>
    </row>
    <row r="11" spans="1:35">
      <c r="A11" s="1">
        <v>1957</v>
      </c>
      <c r="B11" s="25">
        <f>Calcs_USA!F10</f>
        <v>0</v>
      </c>
      <c r="C11" s="25">
        <f>Calcs_USA!G10</f>
        <v>0</v>
      </c>
      <c r="F11" s="26">
        <f t="shared" si="0"/>
        <v>0</v>
      </c>
      <c r="G11" s="18" t="s">
        <v>2389</v>
      </c>
      <c r="J11" s="26">
        <f t="shared" si="1"/>
        <v>0</v>
      </c>
      <c r="K11" s="18" t="s">
        <v>2389</v>
      </c>
      <c r="N11" s="26">
        <f t="shared" si="6"/>
        <v>0</v>
      </c>
      <c r="R11" s="26">
        <f t="shared" si="2"/>
        <v>0</v>
      </c>
      <c r="S11" s="18" t="s">
        <v>2389</v>
      </c>
      <c r="V11" s="26">
        <f t="shared" si="3"/>
        <v>0</v>
      </c>
      <c r="W11" s="18" t="s">
        <v>2389</v>
      </c>
      <c r="Z11" s="26">
        <f t="shared" si="7"/>
        <v>0</v>
      </c>
      <c r="AA11" s="18" t="s">
        <v>2389</v>
      </c>
      <c r="AD11" s="26">
        <f t="shared" si="5"/>
        <v>0</v>
      </c>
      <c r="AE11" s="18" t="s">
        <v>2389</v>
      </c>
    </row>
    <row r="12" spans="1:35">
      <c r="A12" s="1">
        <v>1958</v>
      </c>
      <c r="B12" s="25">
        <f>Calcs_USA!F11</f>
        <v>0</v>
      </c>
      <c r="C12" s="25">
        <f>Calcs_USA!G11</f>
        <v>0</v>
      </c>
      <c r="F12" s="26">
        <f t="shared" si="0"/>
        <v>0</v>
      </c>
      <c r="G12" s="18" t="s">
        <v>2389</v>
      </c>
      <c r="J12" s="26">
        <f t="shared" si="1"/>
        <v>0</v>
      </c>
      <c r="K12" s="18" t="s">
        <v>2389</v>
      </c>
      <c r="N12" s="26">
        <f t="shared" si="6"/>
        <v>0</v>
      </c>
      <c r="R12" s="26">
        <f t="shared" si="2"/>
        <v>0</v>
      </c>
      <c r="S12" s="18" t="s">
        <v>2389</v>
      </c>
      <c r="V12" s="26">
        <f t="shared" si="3"/>
        <v>0</v>
      </c>
      <c r="W12" s="18" t="s">
        <v>2389</v>
      </c>
      <c r="Z12" s="26">
        <f t="shared" si="7"/>
        <v>0</v>
      </c>
      <c r="AA12" s="18" t="s">
        <v>2389</v>
      </c>
      <c r="AD12" s="26">
        <f t="shared" si="5"/>
        <v>0</v>
      </c>
      <c r="AE12" s="18" t="s">
        <v>2389</v>
      </c>
    </row>
    <row r="13" spans="1:35" s="67" customFormat="1">
      <c r="A13" s="73">
        <v>1959</v>
      </c>
      <c r="B13" s="74">
        <f>Calcs_USA!F12</f>
        <v>0</v>
      </c>
      <c r="C13" s="74">
        <f>Calcs_USA!G12</f>
        <v>0</v>
      </c>
      <c r="D13" s="73"/>
      <c r="E13" s="73"/>
      <c r="F13" s="75">
        <f t="shared" si="0"/>
        <v>0</v>
      </c>
      <c r="G13" s="76" t="s">
        <v>2389</v>
      </c>
      <c r="H13" s="73"/>
      <c r="I13" s="73"/>
      <c r="J13" s="75">
        <f t="shared" si="1"/>
        <v>0</v>
      </c>
      <c r="K13" s="76" t="s">
        <v>2389</v>
      </c>
      <c r="L13" s="73"/>
      <c r="M13" s="73"/>
      <c r="N13" s="75">
        <f t="shared" si="6"/>
        <v>0</v>
      </c>
      <c r="O13" s="73"/>
      <c r="Q13" s="73"/>
      <c r="R13" s="75">
        <f t="shared" si="2"/>
        <v>0</v>
      </c>
      <c r="S13" s="76" t="s">
        <v>2389</v>
      </c>
      <c r="U13" s="73"/>
      <c r="V13" s="75">
        <f t="shared" si="3"/>
        <v>0</v>
      </c>
      <c r="W13" s="76" t="s">
        <v>2389</v>
      </c>
      <c r="Y13" s="73"/>
      <c r="Z13" s="75">
        <f t="shared" si="7"/>
        <v>0</v>
      </c>
      <c r="AA13" s="76" t="s">
        <v>2389</v>
      </c>
      <c r="AC13" s="73"/>
      <c r="AD13" s="75">
        <f t="shared" si="5"/>
        <v>0</v>
      </c>
      <c r="AE13" s="76" t="s">
        <v>2389</v>
      </c>
      <c r="AG13" s="73"/>
      <c r="AH13" s="73"/>
      <c r="AI13" s="73"/>
    </row>
    <row r="14" spans="1:35">
      <c r="A14" s="1">
        <v>1960</v>
      </c>
      <c r="B14" s="25">
        <f>Calcs_USA!F13</f>
        <v>4.37</v>
      </c>
      <c r="C14" s="25">
        <f>Calcs_USA!G13</f>
        <v>1.2807211896346575</v>
      </c>
      <c r="F14" s="26">
        <f t="shared" si="0"/>
        <v>1.1697995283018867</v>
      </c>
      <c r="G14" s="18" t="s">
        <v>2389</v>
      </c>
      <c r="J14" s="26">
        <f t="shared" ref="J14:J52" si="8">C14*J$54/C$54</f>
        <v>1.1277419354838709</v>
      </c>
      <c r="K14" s="18" t="s">
        <v>2389</v>
      </c>
      <c r="N14" s="26">
        <f t="shared" si="6"/>
        <v>1.1329456677537357</v>
      </c>
      <c r="O14" s="18" t="s">
        <v>2389</v>
      </c>
      <c r="R14" s="26">
        <f t="shared" si="2"/>
        <v>1.1277419354838709</v>
      </c>
      <c r="S14" s="18" t="s">
        <v>2389</v>
      </c>
      <c r="V14" s="26">
        <f t="shared" si="3"/>
        <v>1.0995483870967742</v>
      </c>
      <c r="W14" s="18" t="s">
        <v>2389</v>
      </c>
      <c r="Z14" s="26">
        <f t="shared" si="7"/>
        <v>1.2919999999999998</v>
      </c>
      <c r="AA14" s="18" t="s">
        <v>2389</v>
      </c>
      <c r="AD14" s="26">
        <f t="shared" si="5"/>
        <v>1.4932663316582915</v>
      </c>
      <c r="AE14" s="18" t="s">
        <v>2389</v>
      </c>
    </row>
    <row r="15" spans="1:35">
      <c r="A15" s="1">
        <v>1961</v>
      </c>
      <c r="B15" s="25">
        <f>Calcs_USA!F14</f>
        <v>4.5330000000000004</v>
      </c>
      <c r="C15" s="25">
        <f>Calcs_USA!G14</f>
        <v>1.32849179693682</v>
      </c>
      <c r="F15" s="26">
        <f t="shared" si="0"/>
        <v>1.213432783018868</v>
      </c>
      <c r="G15" s="18" t="s">
        <v>2389</v>
      </c>
      <c r="J15" s="26">
        <f t="shared" si="8"/>
        <v>1.1698064516129032</v>
      </c>
      <c r="K15" s="18" t="s">
        <v>2389</v>
      </c>
      <c r="N15" s="26">
        <f t="shared" si="6"/>
        <v>1.1752042819056487</v>
      </c>
      <c r="O15" s="18" t="s">
        <v>2389</v>
      </c>
      <c r="R15" s="26">
        <f t="shared" si="2"/>
        <v>1.1698064516129032</v>
      </c>
      <c r="S15" s="18" t="s">
        <v>2389</v>
      </c>
      <c r="V15" s="26">
        <f t="shared" si="3"/>
        <v>1.1405612903225806</v>
      </c>
      <c r="W15" s="18" t="s">
        <v>2389</v>
      </c>
      <c r="Z15" s="26">
        <f t="shared" si="7"/>
        <v>1.340191304347826</v>
      </c>
      <c r="AA15" s="18" t="s">
        <v>2389</v>
      </c>
      <c r="AD15" s="26">
        <f t="shared" si="5"/>
        <v>1.5489648241206033</v>
      </c>
      <c r="AE15" s="18" t="s">
        <v>2389</v>
      </c>
    </row>
    <row r="16" spans="1:35">
      <c r="A16" s="1">
        <v>1962</v>
      </c>
      <c r="B16" s="25">
        <f>Calcs_USA!F15</f>
        <v>4.6960000000000006</v>
      </c>
      <c r="C16" s="25">
        <f>Calcs_USA!G15</f>
        <v>1.3762624042389822</v>
      </c>
      <c r="F16" s="26">
        <f t="shared" si="0"/>
        <v>1.2570660377358491</v>
      </c>
      <c r="G16" s="18" t="s">
        <v>2389</v>
      </c>
      <c r="J16" s="26">
        <f t="shared" si="8"/>
        <v>1.2118709677419355</v>
      </c>
      <c r="K16" s="18" t="s">
        <v>2389</v>
      </c>
      <c r="N16" s="26">
        <f t="shared" si="6"/>
        <v>1.2174628960575613</v>
      </c>
      <c r="O16" s="18" t="s">
        <v>2389</v>
      </c>
      <c r="R16" s="26">
        <f t="shared" si="2"/>
        <v>1.2118709677419355</v>
      </c>
      <c r="S16" s="18" t="s">
        <v>2389</v>
      </c>
      <c r="V16" s="26">
        <f t="shared" si="3"/>
        <v>1.181574193548387</v>
      </c>
      <c r="W16" s="18" t="s">
        <v>2389</v>
      </c>
      <c r="Z16" s="26">
        <f t="shared" si="7"/>
        <v>1.3883826086956521</v>
      </c>
      <c r="AA16" s="18" t="s">
        <v>2389</v>
      </c>
      <c r="AD16" s="26">
        <f t="shared" si="5"/>
        <v>1.6046633165829147</v>
      </c>
      <c r="AE16" s="18" t="s">
        <v>2389</v>
      </c>
    </row>
    <row r="17" spans="1:31">
      <c r="A17" s="1">
        <v>1963</v>
      </c>
      <c r="B17" s="25">
        <f>Calcs_USA!F16</f>
        <v>4.8590000000000009</v>
      </c>
      <c r="C17" s="25">
        <f>Calcs_USA!G16</f>
        <v>1.4240330115411446</v>
      </c>
      <c r="F17" s="26">
        <f t="shared" si="0"/>
        <v>1.3006992924528304</v>
      </c>
      <c r="G17" s="18" t="s">
        <v>2389</v>
      </c>
      <c r="J17" s="26">
        <f t="shared" si="8"/>
        <v>1.253935483870968</v>
      </c>
      <c r="K17" s="18" t="s">
        <v>2389</v>
      </c>
      <c r="N17" s="26">
        <f t="shared" si="6"/>
        <v>1.2597215102094743</v>
      </c>
      <c r="O17" s="18" t="s">
        <v>2389</v>
      </c>
      <c r="R17" s="26">
        <f t="shared" si="2"/>
        <v>1.2539354838709678</v>
      </c>
      <c r="S17" s="18" t="s">
        <v>2389</v>
      </c>
      <c r="V17" s="26">
        <f t="shared" si="3"/>
        <v>1.2225870967741936</v>
      </c>
      <c r="W17" s="18" t="s">
        <v>2389</v>
      </c>
      <c r="Z17" s="26">
        <f t="shared" si="7"/>
        <v>1.4365739130434783</v>
      </c>
      <c r="AA17" s="18" t="s">
        <v>2389</v>
      </c>
      <c r="AD17" s="26">
        <f t="shared" si="5"/>
        <v>1.6603618090452263</v>
      </c>
      <c r="AE17" s="18" t="s">
        <v>2389</v>
      </c>
    </row>
    <row r="18" spans="1:31">
      <c r="A18" s="1">
        <v>1964</v>
      </c>
      <c r="B18" s="25">
        <f>Calcs_USA!F17</f>
        <v>5.0220000000000011</v>
      </c>
      <c r="C18" s="25">
        <f>Calcs_USA!G17</f>
        <v>1.471803618843307</v>
      </c>
      <c r="F18" s="26">
        <f t="shared" si="0"/>
        <v>1.3443325471698115</v>
      </c>
      <c r="G18" s="18" t="s">
        <v>2389</v>
      </c>
      <c r="J18" s="26">
        <f t="shared" si="8"/>
        <v>1.2960000000000003</v>
      </c>
      <c r="K18" s="18" t="s">
        <v>2389</v>
      </c>
      <c r="N18" s="26">
        <f t="shared" si="6"/>
        <v>1.3019801243613871</v>
      </c>
      <c r="O18" s="18" t="s">
        <v>2389</v>
      </c>
      <c r="R18" s="26">
        <f t="shared" si="2"/>
        <v>1.2960000000000003</v>
      </c>
      <c r="S18" s="18" t="s">
        <v>2389</v>
      </c>
      <c r="V18" s="26">
        <f t="shared" si="3"/>
        <v>1.2636000000000003</v>
      </c>
      <c r="W18" s="18" t="s">
        <v>2389</v>
      </c>
      <c r="Z18" s="26">
        <f t="shared" si="7"/>
        <v>1.4847652173913046</v>
      </c>
      <c r="AA18" s="18" t="s">
        <v>2389</v>
      </c>
      <c r="AD18" s="26">
        <f t="shared" si="5"/>
        <v>1.7160603015075382</v>
      </c>
      <c r="AE18" s="18" t="s">
        <v>2389</v>
      </c>
    </row>
    <row r="19" spans="1:31">
      <c r="A19" s="1">
        <v>1965</v>
      </c>
      <c r="B19" s="25">
        <f>Calcs_USA!F18</f>
        <v>5.1850000000000014</v>
      </c>
      <c r="C19" s="25">
        <f>Calcs_USA!G18</f>
        <v>1.5195742261454694</v>
      </c>
      <c r="F19" s="26">
        <f t="shared" si="0"/>
        <v>1.3879658018867929</v>
      </c>
      <c r="G19" s="18" t="s">
        <v>2389</v>
      </c>
      <c r="J19" s="26">
        <f t="shared" si="8"/>
        <v>1.3380645161290325</v>
      </c>
      <c r="K19" s="18" t="s">
        <v>2389</v>
      </c>
      <c r="N19" s="26">
        <f t="shared" si="6"/>
        <v>1.3442387385133001</v>
      </c>
      <c r="O19" s="18" t="s">
        <v>2389</v>
      </c>
      <c r="R19" s="26">
        <f t="shared" si="2"/>
        <v>1.3380645161290325</v>
      </c>
      <c r="S19" s="18" t="s">
        <v>2389</v>
      </c>
      <c r="V19" s="26">
        <f t="shared" si="3"/>
        <v>1.3046129032258067</v>
      </c>
      <c r="W19" s="18" t="s">
        <v>2389</v>
      </c>
      <c r="Z19" s="26">
        <f t="shared" si="7"/>
        <v>1.5329565217391308</v>
      </c>
      <c r="AA19" s="18" t="s">
        <v>2389</v>
      </c>
      <c r="AD19" s="26">
        <f t="shared" si="5"/>
        <v>1.7717587939698498</v>
      </c>
      <c r="AE19" s="18" t="s">
        <v>2389</v>
      </c>
    </row>
    <row r="20" spans="1:31">
      <c r="A20" s="1">
        <v>1966</v>
      </c>
      <c r="B20" s="25">
        <f>Calcs_USA!F19</f>
        <v>5.3480000000000016</v>
      </c>
      <c r="C20" s="25">
        <f>Calcs_USA!G19</f>
        <v>1.5673448334476316</v>
      </c>
      <c r="F20" s="26">
        <f t="shared" si="0"/>
        <v>1.431599056603774</v>
      </c>
      <c r="G20" s="18" t="s">
        <v>2389</v>
      </c>
      <c r="J20" s="26">
        <f t="shared" si="8"/>
        <v>1.3801290322580648</v>
      </c>
      <c r="K20" s="18" t="s">
        <v>2389</v>
      </c>
      <c r="N20" s="26">
        <f t="shared" si="6"/>
        <v>1.3864973526652129</v>
      </c>
      <c r="O20" s="18" t="s">
        <v>2389</v>
      </c>
      <c r="R20" s="26">
        <f t="shared" si="2"/>
        <v>1.3801290322580648</v>
      </c>
      <c r="S20" s="18" t="s">
        <v>2389</v>
      </c>
      <c r="V20" s="26">
        <f t="shared" si="3"/>
        <v>1.3456258064516131</v>
      </c>
      <c r="W20" s="18" t="s">
        <v>2389</v>
      </c>
      <c r="Z20" s="26">
        <f t="shared" si="7"/>
        <v>1.5811478260869567</v>
      </c>
      <c r="AA20" s="18" t="s">
        <v>2389</v>
      </c>
      <c r="AD20" s="26">
        <f t="shared" si="5"/>
        <v>1.8274572864321614</v>
      </c>
      <c r="AE20" s="18" t="s">
        <v>2389</v>
      </c>
    </row>
    <row r="21" spans="1:31">
      <c r="A21" s="1">
        <v>1967</v>
      </c>
      <c r="B21" s="25">
        <f>Calcs_USA!F20</f>
        <v>5.5110000000000019</v>
      </c>
      <c r="C21" s="25">
        <f>Calcs_USA!G20</f>
        <v>1.6151154407497941</v>
      </c>
      <c r="F21" s="26">
        <f t="shared" si="0"/>
        <v>1.4752323113207553</v>
      </c>
      <c r="G21" s="18" t="s">
        <v>2389</v>
      </c>
      <c r="J21" s="26">
        <f t="shared" si="8"/>
        <v>1.4221935483870971</v>
      </c>
      <c r="K21" s="18" t="s">
        <v>2389</v>
      </c>
      <c r="N21" s="26">
        <f t="shared" si="6"/>
        <v>1.4287559668171259</v>
      </c>
      <c r="O21" s="18" t="s">
        <v>2389</v>
      </c>
      <c r="R21" s="26">
        <f t="shared" si="2"/>
        <v>1.4221935483870971</v>
      </c>
      <c r="S21" s="18" t="s">
        <v>2389</v>
      </c>
      <c r="V21" s="26">
        <f t="shared" si="3"/>
        <v>1.3866387096774198</v>
      </c>
      <c r="W21" s="18" t="s">
        <v>2389</v>
      </c>
      <c r="Z21" s="26">
        <f t="shared" si="7"/>
        <v>1.6293391304347831</v>
      </c>
      <c r="AA21" s="18" t="s">
        <v>2389</v>
      </c>
      <c r="AD21" s="26">
        <f t="shared" si="5"/>
        <v>1.8831557788944731</v>
      </c>
      <c r="AE21" s="18" t="s">
        <v>2389</v>
      </c>
    </row>
    <row r="22" spans="1:31">
      <c r="A22" s="1">
        <v>1968</v>
      </c>
      <c r="B22" s="25">
        <f>Calcs_USA!F21</f>
        <v>5.6740000000000022</v>
      </c>
      <c r="C22" s="25">
        <f>Calcs_USA!G21</f>
        <v>1.6628860480519565</v>
      </c>
      <c r="F22" s="26">
        <f t="shared" si="0"/>
        <v>1.5188655660377364</v>
      </c>
      <c r="G22" s="18" t="s">
        <v>2389</v>
      </c>
      <c r="J22" s="26">
        <f t="shared" si="8"/>
        <v>1.4642580645161296</v>
      </c>
      <c r="K22" s="18" t="s">
        <v>2389</v>
      </c>
      <c r="N22" s="26">
        <f t="shared" si="6"/>
        <v>1.4710145809690387</v>
      </c>
      <c r="O22" s="18" t="s">
        <v>2389</v>
      </c>
      <c r="R22" s="26">
        <f t="shared" si="2"/>
        <v>1.4642580645161296</v>
      </c>
      <c r="S22" s="18" t="s">
        <v>2389</v>
      </c>
      <c r="V22" s="26">
        <f t="shared" si="3"/>
        <v>1.4276516129032264</v>
      </c>
      <c r="W22" s="18" t="s">
        <v>2389</v>
      </c>
      <c r="Z22" s="26">
        <f t="shared" si="7"/>
        <v>1.6775304347826092</v>
      </c>
      <c r="AA22" s="18" t="s">
        <v>2389</v>
      </c>
      <c r="AD22" s="26">
        <f t="shared" si="5"/>
        <v>1.9388542713567849</v>
      </c>
      <c r="AE22" s="18" t="s">
        <v>2389</v>
      </c>
    </row>
    <row r="23" spans="1:31">
      <c r="A23" s="1">
        <v>1969</v>
      </c>
      <c r="B23" s="25">
        <f>Calcs_USA!F22</f>
        <v>5.8370000000000024</v>
      </c>
      <c r="C23" s="25">
        <f>Calcs_USA!G22</f>
        <v>1.7106566553541187</v>
      </c>
      <c r="F23" s="26">
        <f t="shared" si="0"/>
        <v>1.5624988207547175</v>
      </c>
      <c r="G23" s="18" t="s">
        <v>2389</v>
      </c>
      <c r="J23" s="26">
        <f t="shared" si="8"/>
        <v>1.5063225806451619</v>
      </c>
      <c r="K23" s="18" t="s">
        <v>2389</v>
      </c>
      <c r="N23" s="26">
        <f t="shared" si="6"/>
        <v>1.5132731951209515</v>
      </c>
      <c r="O23" s="18" t="s">
        <v>2389</v>
      </c>
      <c r="R23" s="26">
        <f t="shared" si="2"/>
        <v>1.5063225806451617</v>
      </c>
      <c r="S23" s="18" t="s">
        <v>2389</v>
      </c>
      <c r="V23" s="26">
        <f t="shared" si="3"/>
        <v>1.4686645161290326</v>
      </c>
      <c r="W23" s="18" t="s">
        <v>2389</v>
      </c>
      <c r="Z23" s="26">
        <f t="shared" si="7"/>
        <v>1.7257217391304351</v>
      </c>
      <c r="AA23" s="18" t="s">
        <v>2389</v>
      </c>
      <c r="AD23" s="26">
        <f t="shared" si="5"/>
        <v>1.9945527638190963</v>
      </c>
      <c r="AE23" s="18" t="s">
        <v>2389</v>
      </c>
    </row>
    <row r="24" spans="1:31">
      <c r="A24" s="1">
        <v>1970</v>
      </c>
      <c r="B24" s="25">
        <f>Calcs_USA!F23</f>
        <v>6</v>
      </c>
      <c r="C24" s="25">
        <f>Calcs_USA!G23</f>
        <v>1.7584272626562805</v>
      </c>
      <c r="F24" s="26">
        <f t="shared" si="0"/>
        <v>1.6061320754716981</v>
      </c>
      <c r="G24" s="18" t="s">
        <v>2389</v>
      </c>
      <c r="J24" s="26">
        <f t="shared" si="8"/>
        <v>1.5483870967741933</v>
      </c>
      <c r="K24" s="18" t="s">
        <v>2389</v>
      </c>
      <c r="N24" s="26">
        <f t="shared" si="6"/>
        <v>1.5555318092728636</v>
      </c>
      <c r="O24" s="18" t="s">
        <v>2389</v>
      </c>
      <c r="R24" s="26">
        <f t="shared" si="2"/>
        <v>1.5483870967741935</v>
      </c>
      <c r="S24" s="18" t="s">
        <v>2389</v>
      </c>
      <c r="V24" s="26">
        <f t="shared" si="3"/>
        <v>1.5096774193548388</v>
      </c>
      <c r="W24" s="18" t="s">
        <v>2389</v>
      </c>
      <c r="Z24" s="26">
        <f t="shared" si="7"/>
        <v>1.7739130434782608</v>
      </c>
      <c r="AA24" s="18" t="s">
        <v>2389</v>
      </c>
      <c r="AD24" s="26">
        <f t="shared" si="5"/>
        <v>2.050251256281407</v>
      </c>
      <c r="AE24" s="18" t="s">
        <v>2389</v>
      </c>
    </row>
    <row r="25" spans="1:31">
      <c r="A25" s="1">
        <v>1971</v>
      </c>
      <c r="B25" s="25">
        <f>Calcs_USA!F24</f>
        <v>5.99</v>
      </c>
      <c r="C25" s="25">
        <f>Calcs_USA!G24</f>
        <v>1.7554965505518534</v>
      </c>
      <c r="F25" s="26">
        <f t="shared" si="0"/>
        <v>1.6034551886792454</v>
      </c>
      <c r="G25" s="18" t="s">
        <v>2389</v>
      </c>
      <c r="J25" s="26">
        <f t="shared" si="8"/>
        <v>1.5458064516129033</v>
      </c>
      <c r="K25" s="18" t="s">
        <v>2389</v>
      </c>
      <c r="N25" s="26">
        <f t="shared" si="6"/>
        <v>1.5529392562574089</v>
      </c>
      <c r="O25" s="18" t="s">
        <v>2389</v>
      </c>
      <c r="R25" s="26">
        <f t="shared" si="2"/>
        <v>1.5458064516129033</v>
      </c>
      <c r="S25" s="18" t="s">
        <v>2389</v>
      </c>
      <c r="V25" s="26">
        <f t="shared" si="3"/>
        <v>1.5071612903225806</v>
      </c>
      <c r="W25" s="18" t="s">
        <v>2389</v>
      </c>
      <c r="Z25" s="26">
        <f>C25*(Z$26/C$26)</f>
        <v>1.7709565217391303</v>
      </c>
      <c r="AA25" s="18" t="s">
        <v>2389</v>
      </c>
      <c r="AD25" s="26">
        <f t="shared" si="5"/>
        <v>2.0468341708542717</v>
      </c>
      <c r="AE25" s="18" t="s">
        <v>2389</v>
      </c>
    </row>
    <row r="26" spans="1:31">
      <c r="A26" s="1">
        <v>1972</v>
      </c>
      <c r="B26" s="25">
        <f>Calcs_USA!F25</f>
        <v>5.98</v>
      </c>
      <c r="C26" s="25">
        <f>Calcs_USA!G25</f>
        <v>1.7525658384474263</v>
      </c>
      <c r="F26" s="26">
        <f t="shared" si="0"/>
        <v>1.6007783018867925</v>
      </c>
      <c r="G26" s="18" t="s">
        <v>2389</v>
      </c>
      <c r="J26" s="26">
        <f t="shared" si="8"/>
        <v>1.5432258064516131</v>
      </c>
      <c r="K26" s="18" t="s">
        <v>2389</v>
      </c>
      <c r="N26" s="26">
        <f t="shared" si="6"/>
        <v>1.5503467032419542</v>
      </c>
      <c r="O26" s="18" t="s">
        <v>2389</v>
      </c>
      <c r="R26" s="26">
        <f t="shared" si="2"/>
        <v>1.5432258064516129</v>
      </c>
      <c r="S26" s="18" t="s">
        <v>2389</v>
      </c>
      <c r="V26" s="26">
        <f t="shared" si="3"/>
        <v>1.5046451612903227</v>
      </c>
      <c r="W26" s="18" t="s">
        <v>2389</v>
      </c>
      <c r="Z26" s="25">
        <f>deAlmeida_2006!B5</f>
        <v>1.768</v>
      </c>
      <c r="AA26" s="1" t="s">
        <v>2458</v>
      </c>
      <c r="AD26" s="26">
        <f t="shared" si="5"/>
        <v>2.0434170854271358</v>
      </c>
      <c r="AE26" s="18" t="s">
        <v>2389</v>
      </c>
    </row>
    <row r="27" spans="1:31">
      <c r="A27" s="1">
        <v>1973</v>
      </c>
      <c r="B27" s="25">
        <f>Calcs_USA!F26</f>
        <v>6.1466028000000001</v>
      </c>
      <c r="C27" s="25">
        <f>Calcs_USA!G26</f>
        <v>1.8013923227065713</v>
      </c>
      <c r="F27" s="26">
        <f t="shared" si="0"/>
        <v>1.6453759853773584</v>
      </c>
      <c r="G27" s="18" t="s">
        <v>2389</v>
      </c>
      <c r="J27" s="26">
        <f t="shared" si="8"/>
        <v>1.5862200774193547</v>
      </c>
      <c r="K27" s="18" t="s">
        <v>2389</v>
      </c>
      <c r="N27" s="26">
        <f t="shared" si="6"/>
        <v>1.5935393623942748</v>
      </c>
      <c r="O27" s="18" t="s">
        <v>2389</v>
      </c>
      <c r="R27" s="26">
        <f t="shared" si="2"/>
        <v>1.5862200774193547</v>
      </c>
      <c r="S27" s="18" t="s">
        <v>2389</v>
      </c>
      <c r="V27" s="26">
        <f t="shared" si="3"/>
        <v>1.5465645754838708</v>
      </c>
      <c r="W27" s="18" t="s">
        <v>2389</v>
      </c>
      <c r="Z27" s="25">
        <f>deAlmeida_2006!B6</f>
        <v>1.768</v>
      </c>
      <c r="AA27" s="1" t="s">
        <v>2458</v>
      </c>
      <c r="AD27" s="26">
        <f t="shared" si="5"/>
        <v>2.1003466854271355</v>
      </c>
      <c r="AE27" s="18" t="s">
        <v>2389</v>
      </c>
    </row>
    <row r="28" spans="1:31">
      <c r="A28" s="1">
        <v>1974</v>
      </c>
      <c r="B28" s="25">
        <f>Calcs_USA!F27</f>
        <v>6.2631530000000009</v>
      </c>
      <c r="C28" s="25">
        <f>Calcs_USA!G27</f>
        <v>1.8355498308979119</v>
      </c>
      <c r="F28" s="26">
        <f t="shared" si="0"/>
        <v>1.6765751544811323</v>
      </c>
      <c r="G28" s="18" t="s">
        <v>2389</v>
      </c>
      <c r="J28" s="26">
        <f t="shared" si="8"/>
        <v>1.6162975483870969</v>
      </c>
      <c r="K28" s="18" t="s">
        <v>2389</v>
      </c>
      <c r="N28" s="26">
        <f t="shared" si="6"/>
        <v>1.6237556196404608</v>
      </c>
      <c r="O28" s="18" t="s">
        <v>2389</v>
      </c>
      <c r="R28" s="26">
        <f t="shared" si="2"/>
        <v>1.6162975483870967</v>
      </c>
      <c r="S28" s="18" t="s">
        <v>2389</v>
      </c>
      <c r="V28" s="26">
        <f t="shared" si="3"/>
        <v>1.5758901096774194</v>
      </c>
      <c r="W28" s="18" t="s">
        <v>2389</v>
      </c>
      <c r="Z28" s="25">
        <f>deAlmeida_2006!B7</f>
        <v>1.768</v>
      </c>
      <c r="AA28" s="1" t="s">
        <v>2458</v>
      </c>
      <c r="AD28" s="26">
        <f t="shared" si="5"/>
        <v>2.1401728844221108</v>
      </c>
      <c r="AE28" s="18" t="s">
        <v>2389</v>
      </c>
    </row>
    <row r="29" spans="1:31">
      <c r="A29" s="1">
        <v>1975</v>
      </c>
      <c r="B29" s="25">
        <f>Calcs_USA!F28</f>
        <v>6.3797630000000005</v>
      </c>
      <c r="C29" s="25">
        <f>Calcs_USA!G28</f>
        <v>1.8697248647476368</v>
      </c>
      <c r="F29" s="26">
        <f t="shared" si="0"/>
        <v>1.7077903313679248</v>
      </c>
      <c r="G29" s="18" t="s">
        <v>2389</v>
      </c>
      <c r="J29" s="26">
        <f t="shared" si="8"/>
        <v>1.6463904516129035</v>
      </c>
      <c r="K29" s="18" t="s">
        <v>2389</v>
      </c>
      <c r="N29" s="26">
        <f t="shared" si="6"/>
        <v>1.6539873803536791</v>
      </c>
      <c r="O29" s="18" t="s">
        <v>2389</v>
      </c>
      <c r="R29" s="26">
        <f t="shared" si="2"/>
        <v>1.6463904516129033</v>
      </c>
      <c r="S29" s="18" t="s">
        <v>2389</v>
      </c>
      <c r="V29" s="26">
        <f t="shared" si="3"/>
        <v>1.6052306903225808</v>
      </c>
      <c r="W29" s="18" t="s">
        <v>2389</v>
      </c>
      <c r="Z29" s="25">
        <f>deAlmeida_2006!B8</f>
        <v>2.0430000000000001</v>
      </c>
      <c r="AA29" s="1" t="s">
        <v>2458</v>
      </c>
      <c r="AD29" s="26">
        <f t="shared" si="5"/>
        <v>2.1800195175879402</v>
      </c>
      <c r="AE29" s="18" t="s">
        <v>2389</v>
      </c>
    </row>
    <row r="30" spans="1:31">
      <c r="A30" s="1">
        <v>1976</v>
      </c>
      <c r="B30" s="25">
        <f>Calcs_USA!F29</f>
        <v>6.4963730000000002</v>
      </c>
      <c r="C30" s="25">
        <f>Calcs_USA!G29</f>
        <v>1.9038998985973614</v>
      </c>
      <c r="F30" s="26">
        <f t="shared" si="0"/>
        <v>1.7390055082547171</v>
      </c>
      <c r="G30" s="18" t="s">
        <v>2389</v>
      </c>
      <c r="J30" s="26">
        <f t="shared" si="8"/>
        <v>1.6764833548387097</v>
      </c>
      <c r="K30" s="18" t="s">
        <v>2389</v>
      </c>
      <c r="N30" s="26">
        <f t="shared" si="6"/>
        <v>1.684219141066897</v>
      </c>
      <c r="O30" s="18" t="s">
        <v>2389</v>
      </c>
      <c r="R30" s="26">
        <f t="shared" si="2"/>
        <v>1.6764833548387097</v>
      </c>
      <c r="S30" s="18" t="s">
        <v>2389</v>
      </c>
      <c r="V30" s="26">
        <f t="shared" si="3"/>
        <v>1.6345712709677418</v>
      </c>
      <c r="W30" s="18" t="s">
        <v>2389</v>
      </c>
      <c r="Z30" s="25">
        <f>deAlmeida_2006!B9</f>
        <v>2.0760000000000001</v>
      </c>
      <c r="AA30" s="1" t="s">
        <v>2458</v>
      </c>
      <c r="AD30" s="26">
        <f t="shared" si="5"/>
        <v>2.2198661507537691</v>
      </c>
      <c r="AE30" s="18" t="s">
        <v>2389</v>
      </c>
    </row>
    <row r="31" spans="1:31">
      <c r="A31" s="1">
        <v>1977</v>
      </c>
      <c r="B31" s="25">
        <f>Calcs_USA!F30</f>
        <v>6.629667200000001</v>
      </c>
      <c r="C31" s="25">
        <f>Calcs_USA!G30</f>
        <v>1.9429645911363547</v>
      </c>
      <c r="F31" s="26">
        <f t="shared" si="0"/>
        <v>1.7746868566037737</v>
      </c>
      <c r="G31" s="18" t="s">
        <v>2389</v>
      </c>
      <c r="J31" s="26">
        <f t="shared" si="8"/>
        <v>1.7108818580645162</v>
      </c>
      <c r="K31" s="18" t="s">
        <v>2389</v>
      </c>
      <c r="N31" s="26">
        <f t="shared" si="6"/>
        <v>1.71877636908216</v>
      </c>
      <c r="O31" s="18" t="s">
        <v>2389</v>
      </c>
      <c r="R31" s="26">
        <f t="shared" si="2"/>
        <v>1.7108818580645162</v>
      </c>
      <c r="S31" s="18" t="s">
        <v>2389</v>
      </c>
      <c r="V31" s="26">
        <f t="shared" si="3"/>
        <v>1.6681098116129034</v>
      </c>
      <c r="W31" s="18" t="s">
        <v>2389</v>
      </c>
      <c r="Z31" s="25">
        <f>deAlmeida_2006!B10</f>
        <v>2.1240000000000001</v>
      </c>
      <c r="AA31" s="1" t="s">
        <v>2458</v>
      </c>
      <c r="AD31" s="26">
        <f t="shared" si="5"/>
        <v>2.26541391758794</v>
      </c>
      <c r="AE31" s="18" t="s">
        <v>2389</v>
      </c>
    </row>
    <row r="32" spans="1:31">
      <c r="A32" s="1">
        <v>1978</v>
      </c>
      <c r="B32" s="25">
        <f>Calcs_USA!F31</f>
        <v>6.7629016000000002</v>
      </c>
      <c r="C32" s="25">
        <f>Calcs_USA!G31</f>
        <v>1.9820117580169632</v>
      </c>
      <c r="F32" s="26">
        <f t="shared" si="0"/>
        <v>1.8103521971698113</v>
      </c>
      <c r="G32" s="18" t="s">
        <v>2389</v>
      </c>
      <c r="J32" s="26">
        <f t="shared" si="8"/>
        <v>1.7452649290322579</v>
      </c>
      <c r="K32" s="18" t="s">
        <v>2389</v>
      </c>
      <c r="N32" s="26">
        <f t="shared" si="6"/>
        <v>1.7533180936303907</v>
      </c>
      <c r="O32" s="18" t="s">
        <v>2389</v>
      </c>
      <c r="R32" s="26">
        <f t="shared" si="2"/>
        <v>1.7452649290322579</v>
      </c>
      <c r="S32" s="18" t="s">
        <v>2389</v>
      </c>
      <c r="V32" s="26">
        <f t="shared" si="3"/>
        <v>1.7016333058064514</v>
      </c>
      <c r="W32" s="18" t="s">
        <v>2389</v>
      </c>
      <c r="Z32" s="25">
        <f>deAlmeida_2006!B11</f>
        <v>2.157</v>
      </c>
      <c r="AA32" s="1" t="s">
        <v>2458</v>
      </c>
      <c r="AD32" s="26">
        <f t="shared" si="5"/>
        <v>2.3109412502512563</v>
      </c>
      <c r="AE32" s="18" t="s">
        <v>2389</v>
      </c>
    </row>
    <row r="33" spans="1:31">
      <c r="A33" s="1">
        <v>1979</v>
      </c>
      <c r="B33" s="25">
        <f>Calcs_USA!F32</f>
        <v>6.8795116000000007</v>
      </c>
      <c r="C33" s="25">
        <f>Calcs_USA!G32</f>
        <v>2.016186791866688</v>
      </c>
      <c r="F33" s="26">
        <f t="shared" si="0"/>
        <v>1.8415673740566039</v>
      </c>
      <c r="G33" s="18" t="s">
        <v>2389</v>
      </c>
      <c r="J33" s="26">
        <f t="shared" si="8"/>
        <v>1.7753578322580645</v>
      </c>
      <c r="K33" s="18" t="s">
        <v>2389</v>
      </c>
      <c r="N33" s="26">
        <f t="shared" si="6"/>
        <v>1.7835498543436088</v>
      </c>
      <c r="O33" s="18" t="s">
        <v>2389</v>
      </c>
      <c r="R33" s="26">
        <f t="shared" si="2"/>
        <v>1.7753578322580645</v>
      </c>
      <c r="S33" s="18" t="s">
        <v>2389</v>
      </c>
      <c r="V33" s="26">
        <f t="shared" si="3"/>
        <v>1.7309738864516129</v>
      </c>
      <c r="W33" s="18" t="s">
        <v>2389</v>
      </c>
      <c r="Z33" s="25">
        <f>deAlmeida_2006!B12</f>
        <v>2.238</v>
      </c>
      <c r="AA33" s="1" t="s">
        <v>2458</v>
      </c>
      <c r="AD33" s="26">
        <f t="shared" si="5"/>
        <v>2.3507878834170857</v>
      </c>
      <c r="AE33" s="18" t="s">
        <v>2389</v>
      </c>
    </row>
    <row r="34" spans="1:31">
      <c r="A34" s="1">
        <v>1980</v>
      </c>
      <c r="B34" s="25">
        <f>Calcs_USA!F33</f>
        <v>7.02</v>
      </c>
      <c r="C34" s="25">
        <f>Calcs_USA!G33</f>
        <v>2.057359897307848</v>
      </c>
      <c r="F34" s="26">
        <f t="shared" si="0"/>
        <v>1.8791745283018866</v>
      </c>
      <c r="G34" s="18" t="s">
        <v>2389</v>
      </c>
      <c r="J34" s="26">
        <f t="shared" si="8"/>
        <v>1.8116129032258061</v>
      </c>
      <c r="K34" s="18" t="s">
        <v>2389</v>
      </c>
      <c r="N34" s="26">
        <f t="shared" si="6"/>
        <v>1.8199722168492505</v>
      </c>
      <c r="O34" s="18" t="s">
        <v>2389</v>
      </c>
      <c r="R34" s="26">
        <f t="shared" si="2"/>
        <v>1.8116129032258061</v>
      </c>
      <c r="S34" s="18" t="s">
        <v>2389</v>
      </c>
      <c r="V34" s="26">
        <f t="shared" si="3"/>
        <v>1.766322580645161</v>
      </c>
      <c r="W34" s="18" t="s">
        <v>2389</v>
      </c>
      <c r="Z34" s="25">
        <f>deAlmeida_2006!B13</f>
        <v>2.4489999999999998</v>
      </c>
      <c r="AA34" s="1" t="s">
        <v>2458</v>
      </c>
      <c r="AD34" s="26">
        <f t="shared" si="5"/>
        <v>2.3987939698492462</v>
      </c>
      <c r="AE34" s="18" t="s">
        <v>2389</v>
      </c>
    </row>
    <row r="35" spans="1:31">
      <c r="A35" s="1">
        <v>1981</v>
      </c>
      <c r="B35" s="25">
        <f>Calcs_USA!F34</f>
        <v>7.06</v>
      </c>
      <c r="C35" s="25">
        <f>Calcs_USA!G34</f>
        <v>2.0690827457255563</v>
      </c>
      <c r="F35" s="26">
        <f t="shared" si="0"/>
        <v>1.8898820754716978</v>
      </c>
      <c r="G35" s="18" t="s">
        <v>2389</v>
      </c>
      <c r="J35" s="26">
        <f t="shared" si="8"/>
        <v>1.8219354838709676</v>
      </c>
      <c r="K35" s="18" t="s">
        <v>2389</v>
      </c>
      <c r="N35" s="26">
        <f t="shared" si="6"/>
        <v>1.8303424289110695</v>
      </c>
      <c r="O35" s="18" t="s">
        <v>2389</v>
      </c>
      <c r="R35" s="26">
        <f t="shared" si="2"/>
        <v>1.8219354838709674</v>
      </c>
      <c r="S35" s="18" t="s">
        <v>2389</v>
      </c>
      <c r="V35" s="26">
        <f t="shared" si="3"/>
        <v>1.7763870967741933</v>
      </c>
      <c r="W35" s="18" t="s">
        <v>2389</v>
      </c>
      <c r="Z35" s="25">
        <f>deAlmeida_2006!B14</f>
        <v>2.5459999999999998</v>
      </c>
      <c r="AA35" s="1" t="s">
        <v>2458</v>
      </c>
      <c r="AD35" s="26">
        <f t="shared" si="5"/>
        <v>2.4124623115577886</v>
      </c>
      <c r="AE35" s="18" t="s">
        <v>2389</v>
      </c>
    </row>
    <row r="36" spans="1:31">
      <c r="A36" s="1">
        <v>1982</v>
      </c>
      <c r="B36" s="25">
        <f>Calcs_USA!F35</f>
        <v>7.14</v>
      </c>
      <c r="C36" s="25">
        <f>Calcs_USA!G35</f>
        <v>2.0925284425609734</v>
      </c>
      <c r="F36" s="26">
        <f t="shared" si="0"/>
        <v>1.9112971698113204</v>
      </c>
      <c r="G36" s="18" t="s">
        <v>2389</v>
      </c>
      <c r="J36" s="26">
        <f t="shared" si="8"/>
        <v>1.8425806451612898</v>
      </c>
      <c r="K36" s="18" t="s">
        <v>2389</v>
      </c>
      <c r="N36" s="26">
        <f t="shared" si="6"/>
        <v>1.8510828530347077</v>
      </c>
      <c r="O36" s="18" t="s">
        <v>2389</v>
      </c>
      <c r="R36" s="26">
        <f t="shared" si="2"/>
        <v>1.8425806451612898</v>
      </c>
      <c r="S36" s="18" t="s">
        <v>2389</v>
      </c>
      <c r="V36" s="26">
        <f t="shared" si="3"/>
        <v>1.7965161290322578</v>
      </c>
      <c r="W36" s="18" t="s">
        <v>2389</v>
      </c>
      <c r="Z36" s="25">
        <f>deAlmeida_2006!B15</f>
        <v>2.5950000000000002</v>
      </c>
      <c r="AA36" s="1" t="s">
        <v>2458</v>
      </c>
      <c r="AD36" s="26">
        <f t="shared" si="5"/>
        <v>2.4397989949748742</v>
      </c>
      <c r="AE36" s="18" t="s">
        <v>2389</v>
      </c>
    </row>
    <row r="37" spans="1:31">
      <c r="A37" s="1">
        <v>1983</v>
      </c>
      <c r="B37" s="25">
        <f>Calcs_USA!F36</f>
        <v>7.29</v>
      </c>
      <c r="C37" s="25">
        <f>Calcs_USA!G36</f>
        <v>2.1364891241273805</v>
      </c>
      <c r="F37" s="26">
        <f t="shared" si="0"/>
        <v>1.9514504716981129</v>
      </c>
      <c r="G37" s="18" t="s">
        <v>2389</v>
      </c>
      <c r="J37" s="26">
        <f t="shared" si="8"/>
        <v>1.881290322580645</v>
      </c>
      <c r="K37" s="18" t="s">
        <v>2389</v>
      </c>
      <c r="N37" s="26">
        <f t="shared" si="6"/>
        <v>1.8899711482665293</v>
      </c>
      <c r="O37" s="18" t="s">
        <v>2389</v>
      </c>
      <c r="R37" s="26">
        <f t="shared" si="2"/>
        <v>1.8812903225806448</v>
      </c>
      <c r="S37" s="18" t="s">
        <v>2389</v>
      </c>
      <c r="V37" s="26">
        <f t="shared" si="3"/>
        <v>1.8342580645161288</v>
      </c>
      <c r="W37" s="18" t="s">
        <v>2389</v>
      </c>
      <c r="Z37" s="25">
        <f>deAlmeida_2006!B16</f>
        <v>2.6269999999999998</v>
      </c>
      <c r="AA37" s="1" t="s">
        <v>2458</v>
      </c>
      <c r="AD37" s="26">
        <f t="shared" si="5"/>
        <v>2.4910552763819096</v>
      </c>
      <c r="AE37" s="18" t="s">
        <v>2389</v>
      </c>
    </row>
    <row r="38" spans="1:31">
      <c r="A38" s="1">
        <v>1984</v>
      </c>
      <c r="B38" s="25">
        <f>Calcs_USA!F37</f>
        <v>7.48</v>
      </c>
      <c r="C38" s="25">
        <f>Calcs_USA!G37</f>
        <v>2.1921726541114963</v>
      </c>
      <c r="F38" s="26">
        <f t="shared" si="0"/>
        <v>2.0023113207547172</v>
      </c>
      <c r="G38" s="18" t="s">
        <v>2389</v>
      </c>
      <c r="J38" s="26">
        <f t="shared" si="8"/>
        <v>1.9303225806451612</v>
      </c>
      <c r="K38" s="18" t="s">
        <v>2389</v>
      </c>
      <c r="N38" s="26">
        <f t="shared" si="6"/>
        <v>1.9392296555601702</v>
      </c>
      <c r="O38" s="18" t="s">
        <v>2389</v>
      </c>
      <c r="R38" s="26">
        <f t="shared" si="2"/>
        <v>1.9303225806451612</v>
      </c>
      <c r="S38" s="18" t="s">
        <v>2389</v>
      </c>
      <c r="V38" s="26">
        <f t="shared" si="3"/>
        <v>1.8820645161290321</v>
      </c>
      <c r="W38" s="18" t="s">
        <v>2389</v>
      </c>
      <c r="Z38" s="25">
        <f>deAlmeida_2006!B17</f>
        <v>2.7080000000000002</v>
      </c>
      <c r="AA38" s="1" t="s">
        <v>2458</v>
      </c>
      <c r="AD38" s="26">
        <f t="shared" si="5"/>
        <v>2.5559798994974878</v>
      </c>
      <c r="AE38" s="18" t="s">
        <v>2389</v>
      </c>
    </row>
    <row r="39" spans="1:31">
      <c r="A39" s="1">
        <v>1985</v>
      </c>
      <c r="B39" s="25">
        <f>Calcs_USA!F38</f>
        <v>7.7</v>
      </c>
      <c r="C39" s="25">
        <f>Calcs_USA!G38</f>
        <v>2.256648320408893</v>
      </c>
      <c r="F39" s="26">
        <f t="shared" si="0"/>
        <v>2.0612028301886789</v>
      </c>
      <c r="G39" s="18" t="s">
        <v>2389</v>
      </c>
      <c r="J39" s="26">
        <f t="shared" si="8"/>
        <v>1.9870967741935479</v>
      </c>
      <c r="K39" s="18" t="s">
        <v>2389</v>
      </c>
      <c r="N39" s="26">
        <f>C39*N$40/C$40</f>
        <v>1.996265821900175</v>
      </c>
      <c r="O39" s="18" t="s">
        <v>2389</v>
      </c>
      <c r="R39" s="26">
        <f t="shared" si="2"/>
        <v>1.9870967741935481</v>
      </c>
      <c r="S39" s="18" t="s">
        <v>2389</v>
      </c>
      <c r="V39" s="26">
        <f t="shared" si="3"/>
        <v>1.9374193548387093</v>
      </c>
      <c r="W39" s="18" t="s">
        <v>2389</v>
      </c>
      <c r="Z39" s="25">
        <f>deAlmeida_2006!B18</f>
        <v>2.7570000000000001</v>
      </c>
      <c r="AA39" s="1" t="s">
        <v>2458</v>
      </c>
      <c r="AD39" s="26">
        <f t="shared" si="5"/>
        <v>2.6311557788944722</v>
      </c>
      <c r="AE39" s="18" t="s">
        <v>2389</v>
      </c>
    </row>
    <row r="40" spans="1:31">
      <c r="A40" s="1">
        <v>1986</v>
      </c>
      <c r="B40" s="25">
        <f>Calcs_USA!F39</f>
        <v>7.8</v>
      </c>
      <c r="C40" s="25">
        <f>Calcs_USA!G39</f>
        <v>2.2859554414531642</v>
      </c>
      <c r="F40" s="26">
        <f t="shared" si="0"/>
        <v>2.0879716981132073</v>
      </c>
      <c r="G40" s="18" t="s">
        <v>2389</v>
      </c>
      <c r="J40" s="26">
        <f t="shared" si="8"/>
        <v>2.0129032258064514</v>
      </c>
      <c r="K40" s="18" t="s">
        <v>2389</v>
      </c>
      <c r="N40" s="25">
        <f>Geller_1988!C6</f>
        <v>2.0221913520547226</v>
      </c>
      <c r="O40" s="1" t="s">
        <v>2489</v>
      </c>
      <c r="R40" s="26">
        <f t="shared" si="2"/>
        <v>2.012903225806451</v>
      </c>
      <c r="S40" s="18" t="s">
        <v>2389</v>
      </c>
      <c r="V40" s="26">
        <f t="shared" si="3"/>
        <v>1.9625806451612899</v>
      </c>
      <c r="W40" s="18" t="s">
        <v>2389</v>
      </c>
      <c r="Z40" s="25">
        <f>deAlmeida_2006!B19</f>
        <v>2.8540000000000001</v>
      </c>
      <c r="AA40" s="1" t="s">
        <v>2458</v>
      </c>
      <c r="AD40" s="26">
        <f t="shared" si="5"/>
        <v>2.665326633165829</v>
      </c>
      <c r="AE40" s="18" t="s">
        <v>2389</v>
      </c>
    </row>
    <row r="41" spans="1:31">
      <c r="A41" s="1">
        <v>1987</v>
      </c>
      <c r="B41" s="25">
        <f>Calcs_USA!F40</f>
        <v>8.06</v>
      </c>
      <c r="C41" s="25">
        <f>Calcs_USA!G40</f>
        <v>2.3621539561682701</v>
      </c>
      <c r="F41" s="26">
        <f t="shared" si="0"/>
        <v>2.1575707547169811</v>
      </c>
      <c r="G41" s="18" t="s">
        <v>2389</v>
      </c>
      <c r="J41" s="26">
        <f t="shared" si="8"/>
        <v>2.08</v>
      </c>
      <c r="K41" s="18" t="s">
        <v>2389</v>
      </c>
      <c r="N41" s="26">
        <f>C41*N$40/C$40</f>
        <v>2.0895977304565472</v>
      </c>
      <c r="O41" s="18" t="s">
        <v>2389</v>
      </c>
      <c r="R41" s="26">
        <f t="shared" si="2"/>
        <v>2.08</v>
      </c>
      <c r="S41" s="18" t="s">
        <v>2389</v>
      </c>
      <c r="V41" s="26">
        <f t="shared" si="3"/>
        <v>2.028</v>
      </c>
      <c r="W41" s="18" t="s">
        <v>2389</v>
      </c>
      <c r="Z41" s="25">
        <f>deAlmeida_2006!B20</f>
        <v>2.7890000000000001</v>
      </c>
      <c r="AA41" s="1" t="s">
        <v>2458</v>
      </c>
      <c r="AD41" s="26">
        <f t="shared" si="5"/>
        <v>2.754170854271357</v>
      </c>
      <c r="AE41" s="18" t="s">
        <v>2389</v>
      </c>
    </row>
    <row r="42" spans="1:31">
      <c r="A42" s="1">
        <v>1988</v>
      </c>
      <c r="B42" s="25">
        <f>Calcs_USA!F41</f>
        <v>8.23</v>
      </c>
      <c r="C42" s="25">
        <f>Calcs_USA!G41</f>
        <v>2.4119760619435313</v>
      </c>
      <c r="F42" s="26">
        <f>C42*F$43/C$43</f>
        <v>2.2030778301886795</v>
      </c>
      <c r="G42" s="18" t="s">
        <v>2389</v>
      </c>
      <c r="J42" s="26">
        <f t="shared" si="8"/>
        <v>2.1238709677419352</v>
      </c>
      <c r="K42" s="18" t="s">
        <v>2389</v>
      </c>
      <c r="N42" s="26">
        <f t="shared" ref="N42:N74" si="9">C42*N$40/C$40</f>
        <v>2.1336711317192782</v>
      </c>
      <c r="O42" s="18" t="s">
        <v>2389</v>
      </c>
      <c r="R42" s="26">
        <f t="shared" si="2"/>
        <v>2.1238709677419352</v>
      </c>
      <c r="S42" s="18" t="s">
        <v>2389</v>
      </c>
      <c r="V42" s="26">
        <f t="shared" si="3"/>
        <v>2.0707741935483872</v>
      </c>
      <c r="W42" s="18" t="s">
        <v>2389</v>
      </c>
      <c r="Z42" s="25">
        <f>deAlmeida_2006!B21</f>
        <v>2.7240000000000002</v>
      </c>
      <c r="AA42" s="1" t="s">
        <v>2458</v>
      </c>
      <c r="AD42" s="26">
        <f t="shared" si="5"/>
        <v>2.8122613065326636</v>
      </c>
      <c r="AE42" s="18" t="s">
        <v>2389</v>
      </c>
    </row>
    <row r="43" spans="1:31">
      <c r="A43" s="1">
        <v>1989</v>
      </c>
      <c r="B43" s="25">
        <f>Calcs_USA!F42</f>
        <v>8.48</v>
      </c>
      <c r="C43" s="25">
        <f>Calcs_USA!G42</f>
        <v>2.4852438645542096</v>
      </c>
      <c r="F43" s="25">
        <f>Fridley_2001!J5</f>
        <v>2.27</v>
      </c>
      <c r="G43" s="1" t="s">
        <v>2358</v>
      </c>
      <c r="J43" s="26">
        <f t="shared" si="8"/>
        <v>2.1883870967741936</v>
      </c>
      <c r="K43" s="18" t="s">
        <v>2389</v>
      </c>
      <c r="N43" s="26">
        <f t="shared" si="9"/>
        <v>2.1984849571056473</v>
      </c>
      <c r="O43" s="18" t="s">
        <v>2389</v>
      </c>
      <c r="R43" s="26">
        <f t="shared" si="2"/>
        <v>2.1883870967741936</v>
      </c>
      <c r="S43" s="18" t="s">
        <v>2389</v>
      </c>
      <c r="V43" s="26">
        <f t="shared" si="3"/>
        <v>2.1336774193548385</v>
      </c>
      <c r="W43" s="18" t="s">
        <v>2389</v>
      </c>
      <c r="Z43" s="25">
        <f>deAlmeida_2006!B22</f>
        <v>2.7080000000000002</v>
      </c>
      <c r="AA43" s="1" t="s">
        <v>2458</v>
      </c>
      <c r="AD43" s="26">
        <f t="shared" si="5"/>
        <v>2.8976884422110554</v>
      </c>
      <c r="AE43" s="18" t="s">
        <v>2389</v>
      </c>
    </row>
    <row r="44" spans="1:31">
      <c r="A44" s="1">
        <v>1990</v>
      </c>
      <c r="B44" s="25">
        <f>Calcs_USA!F43</f>
        <v>8.73</v>
      </c>
      <c r="C44" s="25">
        <f>Calcs_USA!G43</f>
        <v>2.558511667164888</v>
      </c>
      <c r="F44" s="25">
        <f>Fridley_2001!J6</f>
        <v>2.3199999999999998</v>
      </c>
      <c r="G44" s="1" t="s">
        <v>2358</v>
      </c>
      <c r="J44" s="26">
        <f t="shared" si="8"/>
        <v>2.2529032258064512</v>
      </c>
      <c r="K44" s="18" t="s">
        <v>2389</v>
      </c>
      <c r="N44" s="26">
        <f t="shared" si="9"/>
        <v>2.2632987824920168</v>
      </c>
      <c r="O44" s="18" t="s">
        <v>2389</v>
      </c>
      <c r="R44" s="26">
        <f t="shared" si="2"/>
        <v>2.2529032258064516</v>
      </c>
      <c r="S44" s="18" t="s">
        <v>2389</v>
      </c>
      <c r="V44" s="26">
        <f t="shared" si="3"/>
        <v>2.1965806451612901</v>
      </c>
      <c r="W44" s="18" t="s">
        <v>2389</v>
      </c>
      <c r="Z44" s="25">
        <f>deAlmeida_2006!B23</f>
        <v>2.5299999999999998</v>
      </c>
      <c r="AA44" s="1" t="s">
        <v>2458</v>
      </c>
      <c r="AD44" s="26">
        <f t="shared" si="5"/>
        <v>2.9831155778894476</v>
      </c>
      <c r="AE44" s="18" t="s">
        <v>2389</v>
      </c>
    </row>
    <row r="45" spans="1:31">
      <c r="A45" s="1">
        <v>1991</v>
      </c>
      <c r="B45" s="25">
        <f>Calcs_USA!F44</f>
        <v>8.8000000000000007</v>
      </c>
      <c r="C45" s="25">
        <f>Calcs_USA!G44</f>
        <v>2.579026651895878</v>
      </c>
      <c r="F45" s="25">
        <f>Fridley_2001!J7</f>
        <v>2.37</v>
      </c>
      <c r="G45" s="1" t="s">
        <v>2358</v>
      </c>
      <c r="J45" s="26">
        <f t="shared" si="8"/>
        <v>2.2709677419354839</v>
      </c>
      <c r="K45" s="18" t="s">
        <v>2389</v>
      </c>
      <c r="N45" s="26">
        <f t="shared" si="9"/>
        <v>2.2814466536002</v>
      </c>
      <c r="O45" s="18" t="s">
        <v>2389</v>
      </c>
      <c r="R45" s="26">
        <f t="shared" si="2"/>
        <v>2.2709677419354839</v>
      </c>
      <c r="S45" s="18" t="s">
        <v>2389</v>
      </c>
      <c r="V45" s="26">
        <f t="shared" si="3"/>
        <v>2.2141935483870969</v>
      </c>
      <c r="W45" s="18" t="s">
        <v>2389</v>
      </c>
      <c r="Z45" s="25">
        <f>deAlmeida_2006!B24</f>
        <v>2.4969999999999999</v>
      </c>
      <c r="AA45" s="1" t="s">
        <v>2458</v>
      </c>
      <c r="AD45" s="26">
        <f t="shared" si="5"/>
        <v>3.0070351758793974</v>
      </c>
      <c r="AE45" s="18" t="s">
        <v>2389</v>
      </c>
    </row>
    <row r="46" spans="1:31">
      <c r="A46" s="1">
        <v>1992</v>
      </c>
      <c r="B46" s="25">
        <f>Calcs_USA!F45</f>
        <v>8.8800000000000008</v>
      </c>
      <c r="C46" s="25">
        <f>Calcs_USA!G45</f>
        <v>2.6024723487312951</v>
      </c>
      <c r="F46" s="25">
        <f>Fridley_2001!J8</f>
        <v>2.41</v>
      </c>
      <c r="G46" s="1" t="s">
        <v>2358</v>
      </c>
      <c r="J46" s="26">
        <f t="shared" si="8"/>
        <v>2.2916129032258064</v>
      </c>
      <c r="K46" s="18" t="s">
        <v>2389</v>
      </c>
      <c r="N46" s="26">
        <f t="shared" si="9"/>
        <v>2.3021870777238385</v>
      </c>
      <c r="O46" s="18" t="s">
        <v>2389</v>
      </c>
      <c r="R46" s="26">
        <f t="shared" si="2"/>
        <v>2.2916129032258064</v>
      </c>
      <c r="S46" s="18" t="s">
        <v>2389</v>
      </c>
      <c r="V46" s="26">
        <f t="shared" si="3"/>
        <v>2.2343225806451614</v>
      </c>
      <c r="W46" s="18" t="s">
        <v>2389</v>
      </c>
      <c r="Z46" s="25">
        <f>deAlmeida_2006!B25</f>
        <v>2.5459999999999998</v>
      </c>
      <c r="AA46" s="1" t="s">
        <v>2458</v>
      </c>
      <c r="AD46" s="26">
        <f t="shared" si="5"/>
        <v>3.0343718592964826</v>
      </c>
      <c r="AE46" s="18" t="s">
        <v>2389</v>
      </c>
    </row>
    <row r="47" spans="1:31">
      <c r="A47" s="1">
        <v>1993</v>
      </c>
      <c r="B47" s="25">
        <f>Calcs_USA!F46</f>
        <v>9.0500000000000007</v>
      </c>
      <c r="C47" s="25">
        <f>Calcs_USA!G46</f>
        <v>2.6522944545065563</v>
      </c>
      <c r="F47" s="25">
        <f>Fridley_2001!J9</f>
        <v>2.46</v>
      </c>
      <c r="G47" s="1" t="s">
        <v>2358</v>
      </c>
      <c r="J47" s="26">
        <f t="shared" si="8"/>
        <v>2.3354838709677419</v>
      </c>
      <c r="K47" s="18" t="s">
        <v>2389</v>
      </c>
      <c r="N47" s="26">
        <f t="shared" si="9"/>
        <v>2.3462604789865695</v>
      </c>
      <c r="O47" s="18" t="s">
        <v>2389</v>
      </c>
      <c r="R47" s="26">
        <f t="shared" si="2"/>
        <v>2.3354838709677419</v>
      </c>
      <c r="S47" s="18" t="s">
        <v>2389</v>
      </c>
      <c r="V47" s="26">
        <f t="shared" si="3"/>
        <v>2.2770967741935482</v>
      </c>
      <c r="W47" s="18" t="s">
        <v>2389</v>
      </c>
      <c r="Z47" s="25">
        <f>deAlmeida_2006!B26</f>
        <v>2.5459999999999998</v>
      </c>
      <c r="AA47" s="1" t="s">
        <v>2458</v>
      </c>
      <c r="AD47" s="26">
        <f t="shared" si="5"/>
        <v>3.0924623115577892</v>
      </c>
      <c r="AE47" s="18" t="s">
        <v>2389</v>
      </c>
    </row>
    <row r="48" spans="1:31">
      <c r="A48" s="1">
        <v>1994</v>
      </c>
      <c r="B48" s="25">
        <f>Calcs_USA!F47</f>
        <v>8.9700000000000006</v>
      </c>
      <c r="C48" s="25">
        <f>Calcs_USA!G47</f>
        <v>2.6288487576711392</v>
      </c>
      <c r="F48" s="25">
        <f>Fridley_2001!J10</f>
        <v>2.5099999999999998</v>
      </c>
      <c r="G48" s="1" t="s">
        <v>2358</v>
      </c>
      <c r="J48" s="26">
        <f t="shared" si="8"/>
        <v>2.3148387096774194</v>
      </c>
      <c r="K48" s="18" t="s">
        <v>2389</v>
      </c>
      <c r="N48" s="26">
        <f t="shared" si="9"/>
        <v>2.3255200548629311</v>
      </c>
      <c r="O48" s="18" t="s">
        <v>2389</v>
      </c>
      <c r="R48" s="26">
        <f t="shared" si="2"/>
        <v>2.3148387096774194</v>
      </c>
      <c r="S48" s="18" t="s">
        <v>2389</v>
      </c>
      <c r="V48" s="26">
        <f t="shared" si="3"/>
        <v>2.2569677419354837</v>
      </c>
      <c r="W48" s="18" t="s">
        <v>2389</v>
      </c>
      <c r="Z48" s="25">
        <f>deAlmeida_2006!B27</f>
        <v>2.4489999999999998</v>
      </c>
      <c r="AA48" s="1" t="s">
        <v>2458</v>
      </c>
      <c r="AD48" s="26">
        <f t="shared" si="5"/>
        <v>3.0651256281407036</v>
      </c>
      <c r="AE48" s="18" t="s">
        <v>2389</v>
      </c>
    </row>
    <row r="49" spans="1:31">
      <c r="A49" s="1">
        <v>1995</v>
      </c>
      <c r="B49" s="25">
        <f>Calcs_USA!F48</f>
        <v>9.0299999999999994</v>
      </c>
      <c r="C49" s="25">
        <f>Calcs_USA!G48</f>
        <v>2.6464330302977017</v>
      </c>
      <c r="F49" s="25">
        <f>Fridley_2001!J11</f>
        <v>2.56</v>
      </c>
      <c r="G49" s="1" t="s">
        <v>2358</v>
      </c>
      <c r="J49" s="26">
        <f t="shared" si="8"/>
        <v>2.3303225806451611</v>
      </c>
      <c r="K49" s="18" t="s">
        <v>2389</v>
      </c>
      <c r="N49" s="26">
        <f t="shared" si="9"/>
        <v>2.3410753729556597</v>
      </c>
      <c r="O49" s="18" t="s">
        <v>2389</v>
      </c>
      <c r="R49" s="26">
        <f t="shared" si="2"/>
        <v>2.3303225806451611</v>
      </c>
      <c r="S49" s="18" t="s">
        <v>2389</v>
      </c>
      <c r="V49" s="26">
        <f t="shared" si="3"/>
        <v>2.2720645161290318</v>
      </c>
      <c r="W49" s="18" t="s">
        <v>2389</v>
      </c>
      <c r="Z49" s="25">
        <f>deAlmeida_2006!B28</f>
        <v>2.5459999999999998</v>
      </c>
      <c r="AA49" s="1" t="s">
        <v>2458</v>
      </c>
      <c r="AD49" s="26">
        <f t="shared" si="5"/>
        <v>3.0856281407035175</v>
      </c>
      <c r="AE49" s="18" t="s">
        <v>2389</v>
      </c>
    </row>
    <row r="50" spans="1:31">
      <c r="A50" s="1">
        <v>1996</v>
      </c>
      <c r="B50" s="25">
        <f>Calcs_USA!F49</f>
        <v>9.08</v>
      </c>
      <c r="C50" s="25">
        <f>Calcs_USA!G49</f>
        <v>2.6610865908198376</v>
      </c>
      <c r="F50" s="25">
        <f>Fridley_2001!J12</f>
        <v>2.6</v>
      </c>
      <c r="G50" s="1" t="s">
        <v>2358</v>
      </c>
      <c r="J50" s="26">
        <f t="shared" si="8"/>
        <v>2.3432258064516125</v>
      </c>
      <c r="K50" s="18" t="s">
        <v>2389</v>
      </c>
      <c r="N50" s="26">
        <f t="shared" si="9"/>
        <v>2.3540381380329336</v>
      </c>
      <c r="O50" s="18" t="s">
        <v>2389</v>
      </c>
      <c r="R50" s="26">
        <f t="shared" si="2"/>
        <v>2.3432258064516125</v>
      </c>
      <c r="S50" s="18" t="s">
        <v>2389</v>
      </c>
      <c r="V50" s="26">
        <f t="shared" si="3"/>
        <v>2.2846451612903222</v>
      </c>
      <c r="W50" s="18" t="s">
        <v>2389</v>
      </c>
      <c r="Z50" s="25">
        <f>deAlmeida_2006!B29</f>
        <v>2.7410000000000001</v>
      </c>
      <c r="AA50" s="1" t="s">
        <v>2458</v>
      </c>
      <c r="AD50" s="26">
        <f t="shared" si="5"/>
        <v>3.1027135678391962</v>
      </c>
      <c r="AE50" s="18" t="s">
        <v>2389</v>
      </c>
    </row>
    <row r="51" spans="1:31">
      <c r="A51" s="1">
        <v>1997</v>
      </c>
      <c r="B51" s="25">
        <f>Calcs_USA!F50</f>
        <v>9.09</v>
      </c>
      <c r="C51" s="25">
        <f>Calcs_USA!G50</f>
        <v>2.6640173029242646</v>
      </c>
      <c r="F51" s="25">
        <f>Fridley_2001!J13</f>
        <v>2.65</v>
      </c>
      <c r="G51" s="1" t="s">
        <v>2358</v>
      </c>
      <c r="J51" s="26">
        <f t="shared" si="8"/>
        <v>2.3458064516129031</v>
      </c>
      <c r="K51" s="18" t="s">
        <v>2389</v>
      </c>
      <c r="N51" s="26">
        <f t="shared" si="9"/>
        <v>2.3566306910483883</v>
      </c>
      <c r="O51" s="18" t="s">
        <v>2389</v>
      </c>
      <c r="R51" s="26">
        <f t="shared" si="2"/>
        <v>2.3458064516129031</v>
      </c>
      <c r="S51" s="18" t="s">
        <v>2389</v>
      </c>
      <c r="V51" s="26">
        <f t="shared" si="3"/>
        <v>2.2871612903225804</v>
      </c>
      <c r="W51" s="18" t="s">
        <v>2389</v>
      </c>
      <c r="Z51" s="25">
        <f>deAlmeida_2006!B30</f>
        <v>3.032</v>
      </c>
      <c r="AA51" s="1" t="s">
        <v>2458</v>
      </c>
      <c r="AD51" s="26">
        <f t="shared" si="5"/>
        <v>3.1061306532663315</v>
      </c>
      <c r="AE51" s="18" t="s">
        <v>2389</v>
      </c>
    </row>
    <row r="52" spans="1:31">
      <c r="A52" s="1">
        <v>1998</v>
      </c>
      <c r="B52" s="25">
        <f>Calcs_USA!F51</f>
        <v>9.08</v>
      </c>
      <c r="C52" s="25">
        <f>Calcs_USA!G51</f>
        <v>2.6610865908198376</v>
      </c>
      <c r="F52" s="25">
        <f>Fridley_2001!J14</f>
        <v>2.7</v>
      </c>
      <c r="G52" s="1" t="s">
        <v>2358</v>
      </c>
      <c r="J52" s="26">
        <f t="shared" si="8"/>
        <v>2.3432258064516125</v>
      </c>
      <c r="K52" s="18" t="s">
        <v>2389</v>
      </c>
      <c r="N52" s="26">
        <f t="shared" si="9"/>
        <v>2.3540381380329336</v>
      </c>
      <c r="O52" s="18" t="s">
        <v>2389</v>
      </c>
      <c r="R52" s="26">
        <f t="shared" si="2"/>
        <v>2.3432258064516125</v>
      </c>
      <c r="S52" s="18" t="s">
        <v>2389</v>
      </c>
      <c r="V52" s="26">
        <f t="shared" si="3"/>
        <v>2.2846451612903222</v>
      </c>
      <c r="W52" s="18" t="s">
        <v>2389</v>
      </c>
      <c r="Z52" s="25">
        <f>deAlmeida_2006!B31</f>
        <v>3.097</v>
      </c>
      <c r="AA52" s="1" t="s">
        <v>2458</v>
      </c>
      <c r="AD52" s="26">
        <f t="shared" si="5"/>
        <v>3.1027135678391962</v>
      </c>
      <c r="AE52" s="18" t="s">
        <v>2389</v>
      </c>
    </row>
    <row r="53" spans="1:31">
      <c r="A53" s="1">
        <v>1999</v>
      </c>
      <c r="B53" s="25">
        <f>Calcs_USA!F52</f>
        <v>9.07</v>
      </c>
      <c r="C53" s="25">
        <f>Calcs_USA!G52</f>
        <v>2.6581558787154105</v>
      </c>
      <c r="F53" s="26">
        <f>F52+(($F$64-$F$52)/($A$64-$A$52))</f>
        <v>2.7441666666666666</v>
      </c>
      <c r="G53" s="18" t="s">
        <v>2456</v>
      </c>
      <c r="J53" s="26">
        <f>C53*J$54/C$54</f>
        <v>2.3406451612903223</v>
      </c>
      <c r="K53" s="18" t="s">
        <v>2389</v>
      </c>
      <c r="N53" s="26">
        <f t="shared" si="9"/>
        <v>2.3514455850174789</v>
      </c>
      <c r="O53" s="18" t="s">
        <v>2389</v>
      </c>
      <c r="R53" s="26">
        <f>C53*($J$54/$C$54)</f>
        <v>2.3406451612903223</v>
      </c>
      <c r="S53" s="18" t="s">
        <v>2389</v>
      </c>
      <c r="V53" s="26">
        <f>C53*(V$54/C$54)</f>
        <v>2.2821290322580645</v>
      </c>
      <c r="W53" s="18" t="s">
        <v>2389</v>
      </c>
      <c r="Z53" s="25">
        <f>deAlmeida_2006!B32</f>
        <v>3.2919999999999998</v>
      </c>
      <c r="AA53" s="1" t="s">
        <v>2458</v>
      </c>
      <c r="AD53" s="26">
        <f t="shared" si="5"/>
        <v>3.0992964824120603</v>
      </c>
      <c r="AE53" s="18" t="s">
        <v>2389</v>
      </c>
    </row>
    <row r="54" spans="1:31">
      <c r="A54" s="1">
        <v>2000</v>
      </c>
      <c r="B54" s="25">
        <f>Calcs_USA!F53</f>
        <v>9.3000000000000007</v>
      </c>
      <c r="C54" s="25">
        <f>Calcs_USA!G53</f>
        <v>2.7255622571172347</v>
      </c>
      <c r="F54" s="26">
        <f t="shared" ref="F54:F63" si="10">F53+(($F$64-$F$52)/($A$64-$A$52))</f>
        <v>2.7883333333333331</v>
      </c>
      <c r="G54" s="18" t="s">
        <v>2456</v>
      </c>
      <c r="J54" s="25">
        <v>2.4</v>
      </c>
      <c r="K54" s="1" t="s">
        <v>2430</v>
      </c>
      <c r="N54" s="26">
        <f t="shared" si="9"/>
        <v>2.411074304372939</v>
      </c>
      <c r="O54" s="18" t="s">
        <v>2389</v>
      </c>
      <c r="R54" s="25">
        <v>2.4</v>
      </c>
      <c r="S54" s="1" t="s">
        <v>2430</v>
      </c>
      <c r="V54" s="25">
        <v>2.34</v>
      </c>
      <c r="W54" s="1" t="s">
        <v>2430</v>
      </c>
      <c r="Z54" s="25">
        <f>deAlmeida_2006!B33</f>
        <v>3.9239999999999999</v>
      </c>
      <c r="AA54" s="1" t="s">
        <v>2458</v>
      </c>
      <c r="AD54" s="26">
        <f t="shared" si="5"/>
        <v>3.1778894472361809</v>
      </c>
      <c r="AE54" s="18" t="s">
        <v>2389</v>
      </c>
    </row>
    <row r="55" spans="1:31">
      <c r="A55" s="1">
        <v>2001</v>
      </c>
      <c r="B55" s="25">
        <f>Calcs_USA!F54</f>
        <v>9.6300000000000008</v>
      </c>
      <c r="C55" s="25">
        <f>Calcs_USA!G54</f>
        <v>2.8222757565633301</v>
      </c>
      <c r="F55" s="26">
        <f t="shared" si="10"/>
        <v>2.8324999999999996</v>
      </c>
      <c r="G55" s="18" t="s">
        <v>2456</v>
      </c>
      <c r="J55" s="26">
        <f>J54+(($J$64-$J$54)/($A$64-$A$54))</f>
        <v>2.452</v>
      </c>
      <c r="K55" s="18" t="s">
        <v>2456</v>
      </c>
      <c r="N55" s="26">
        <f t="shared" si="9"/>
        <v>2.496628553882946</v>
      </c>
      <c r="O55" s="18" t="s">
        <v>2389</v>
      </c>
      <c r="R55" s="26">
        <f>C55*($J$54/$C$54)</f>
        <v>2.4851612903225804</v>
      </c>
      <c r="S55" s="18" t="s">
        <v>2389</v>
      </c>
      <c r="V55" s="26">
        <f>V54+((V$60-V$54)/(A$60-A$54))</f>
        <v>2.3441666666666667</v>
      </c>
      <c r="W55" s="18" t="s">
        <v>2456</v>
      </c>
      <c r="Z55" s="25">
        <f>deAlmeida_2006!B34</f>
        <v>3.8759999999999999</v>
      </c>
      <c r="AA55" s="1" t="s">
        <v>2458</v>
      </c>
      <c r="AD55" s="26">
        <f t="shared" si="5"/>
        <v>3.2906532663316583</v>
      </c>
      <c r="AE55" s="18" t="s">
        <v>2389</v>
      </c>
    </row>
    <row r="56" spans="1:31">
      <c r="A56" s="1">
        <v>2002</v>
      </c>
      <c r="B56" s="25">
        <f>Calcs_USA!F55</f>
        <v>9.75</v>
      </c>
      <c r="C56" s="25">
        <f>Calcs_USA!G55</f>
        <v>2.8574443018164555</v>
      </c>
      <c r="F56" s="26">
        <f t="shared" si="10"/>
        <v>2.876666666666666</v>
      </c>
      <c r="G56" s="18" t="s">
        <v>2456</v>
      </c>
      <c r="J56" s="26">
        <f t="shared" ref="J56:J63" si="11">J55+(($J$64-$J$54)/($A$64-$A$54))</f>
        <v>2.504</v>
      </c>
      <c r="K56" s="18" t="s">
        <v>2456</v>
      </c>
      <c r="N56" s="26">
        <f t="shared" si="9"/>
        <v>2.5277391900684032</v>
      </c>
      <c r="O56" s="18" t="s">
        <v>2389</v>
      </c>
      <c r="R56" s="26">
        <f t="shared" ref="R56:R74" si="12">C56*($J$54/$C$54)</f>
        <v>2.5161290322580641</v>
      </c>
      <c r="S56" s="18" t="s">
        <v>2389</v>
      </c>
      <c r="V56" s="26">
        <f t="shared" ref="V56:V59" si="13">V55+((V$60-V$54)/(A$60-A$54))</f>
        <v>2.3483333333333336</v>
      </c>
      <c r="W56" s="18" t="s">
        <v>2456</v>
      </c>
      <c r="Z56" s="25">
        <f>deAlmeida_2006!B35</f>
        <v>4.1680000000000001</v>
      </c>
      <c r="AA56" s="1" t="s">
        <v>2458</v>
      </c>
      <c r="AD56" s="26">
        <f t="shared" si="5"/>
        <v>3.3316582914572863</v>
      </c>
      <c r="AE56" s="18" t="s">
        <v>2389</v>
      </c>
    </row>
    <row r="57" spans="1:31">
      <c r="A57" s="1">
        <v>2003</v>
      </c>
      <c r="B57" s="25">
        <f>Calcs_USA!F56</f>
        <v>9.75</v>
      </c>
      <c r="C57" s="25">
        <f>Calcs_USA!G56</f>
        <v>2.8574443018164555</v>
      </c>
      <c r="F57" s="26">
        <f t="shared" si="10"/>
        <v>2.9208333333333325</v>
      </c>
      <c r="G57" s="18" t="s">
        <v>2456</v>
      </c>
      <c r="J57" s="26">
        <f t="shared" si="11"/>
        <v>2.556</v>
      </c>
      <c r="K57" s="18" t="s">
        <v>2456</v>
      </c>
      <c r="N57" s="26">
        <f t="shared" si="9"/>
        <v>2.5277391900684032</v>
      </c>
      <c r="O57" s="18" t="s">
        <v>2389</v>
      </c>
      <c r="R57" s="26">
        <f t="shared" si="12"/>
        <v>2.5161290322580641</v>
      </c>
      <c r="S57" s="18" t="s">
        <v>2389</v>
      </c>
      <c r="V57" s="26">
        <f t="shared" si="13"/>
        <v>2.3525000000000005</v>
      </c>
      <c r="W57" s="18" t="s">
        <v>2456</v>
      </c>
      <c r="Z57" s="25">
        <f>deAlmeida_2006!B36</f>
        <v>4.3780000000000001</v>
      </c>
      <c r="AA57" s="1" t="s">
        <v>2458</v>
      </c>
      <c r="AD57" s="26">
        <f t="shared" si="5"/>
        <v>3.3316582914572863</v>
      </c>
      <c r="AE57" s="18" t="s">
        <v>2389</v>
      </c>
    </row>
    <row r="58" spans="1:31">
      <c r="A58" s="1">
        <v>2004</v>
      </c>
      <c r="B58" s="25">
        <f>Calcs_USA!F57</f>
        <v>9.7100000000000009</v>
      </c>
      <c r="C58" s="25">
        <f>Calcs_USA!G57</f>
        <v>2.8457214533987472</v>
      </c>
      <c r="F58" s="26">
        <f t="shared" si="10"/>
        <v>2.964999999999999</v>
      </c>
      <c r="G58" s="18" t="s">
        <v>2456</v>
      </c>
      <c r="J58" s="26">
        <f t="shared" si="11"/>
        <v>2.6080000000000001</v>
      </c>
      <c r="K58" s="18" t="s">
        <v>2456</v>
      </c>
      <c r="N58" s="26">
        <f t="shared" si="9"/>
        <v>2.5173689780065844</v>
      </c>
      <c r="O58" s="18" t="s">
        <v>2389</v>
      </c>
      <c r="R58" s="26">
        <f t="shared" si="12"/>
        <v>2.5058064516129033</v>
      </c>
      <c r="S58" s="18" t="s">
        <v>2389</v>
      </c>
      <c r="V58" s="26">
        <f t="shared" si="13"/>
        <v>2.3566666666666674</v>
      </c>
      <c r="W58" s="18" t="s">
        <v>2456</v>
      </c>
      <c r="Z58" s="25">
        <f>deAlmeida_2006!B37</f>
        <v>4.8810000000000002</v>
      </c>
      <c r="AA58" s="1" t="s">
        <v>2458</v>
      </c>
      <c r="AD58" s="26">
        <f>C58*(AD$59/C$59)</f>
        <v>3.3179899497487439</v>
      </c>
      <c r="AE58" s="18" t="s">
        <v>2389</v>
      </c>
    </row>
    <row r="59" spans="1:31">
      <c r="A59" s="1">
        <v>2005</v>
      </c>
      <c r="B59" s="25">
        <f>Calcs_USA!F58</f>
        <v>9.9499999999999993</v>
      </c>
      <c r="C59" s="25">
        <f>Calcs_USA!G58</f>
        <v>2.916058543904998</v>
      </c>
      <c r="F59" s="26">
        <f t="shared" si="10"/>
        <v>3.0091666666666654</v>
      </c>
      <c r="G59" s="18" t="s">
        <v>2456</v>
      </c>
      <c r="J59" s="26">
        <f t="shared" si="11"/>
        <v>2.66</v>
      </c>
      <c r="K59" s="18" t="s">
        <v>2456</v>
      </c>
      <c r="N59" s="26">
        <f t="shared" si="9"/>
        <v>2.5795902503774983</v>
      </c>
      <c r="O59" s="18" t="s">
        <v>2389</v>
      </c>
      <c r="R59" s="26">
        <f t="shared" si="12"/>
        <v>2.5677419354838706</v>
      </c>
      <c r="S59" s="18" t="s">
        <v>2389</v>
      </c>
      <c r="V59" s="26">
        <f t="shared" si="13"/>
        <v>2.3608333333333342</v>
      </c>
      <c r="W59" s="18" t="s">
        <v>2456</v>
      </c>
      <c r="Z59" s="25">
        <f>deAlmeida_2006!B38</f>
        <v>4.8650000000000002</v>
      </c>
      <c r="AA59" s="1" t="s">
        <v>2458</v>
      </c>
      <c r="AD59" s="25">
        <f>Zhou_2007!C9</f>
        <v>3.4</v>
      </c>
      <c r="AE59" s="1" t="s">
        <v>2481</v>
      </c>
    </row>
    <row r="60" spans="1:31">
      <c r="A60" s="1">
        <v>2006</v>
      </c>
      <c r="B60" s="25">
        <f>Calcs_USA!F59</f>
        <v>10.02</v>
      </c>
      <c r="C60" s="25">
        <f>Calcs_USA!G59</f>
        <v>2.936573528635988</v>
      </c>
      <c r="F60" s="26">
        <f t="shared" si="10"/>
        <v>3.0533333333333319</v>
      </c>
      <c r="G60" s="18" t="s">
        <v>2456</v>
      </c>
      <c r="J60" s="26">
        <f t="shared" si="11"/>
        <v>2.7120000000000002</v>
      </c>
      <c r="K60" s="18" t="s">
        <v>2456</v>
      </c>
      <c r="N60" s="26">
        <f t="shared" si="9"/>
        <v>2.5977381214856821</v>
      </c>
      <c r="O60" s="18" t="s">
        <v>2389</v>
      </c>
      <c r="R60" s="26">
        <f t="shared" si="12"/>
        <v>2.5858064516129029</v>
      </c>
      <c r="S60" s="18" t="s">
        <v>2389</v>
      </c>
      <c r="V60" s="53">
        <f>'Abhyankar et al (2017)'!B5</f>
        <v>2.3650000000000002</v>
      </c>
      <c r="W60" s="34" t="s">
        <v>2460</v>
      </c>
      <c r="Z60" s="26">
        <f>C60*(Z$59/C$59)</f>
        <v>4.8992261306532665</v>
      </c>
      <c r="AA60" s="18" t="s">
        <v>2389</v>
      </c>
      <c r="AD60" s="26">
        <f>AD59+((AD$64-AD$59)/(A$64-A$59))</f>
        <v>3.476</v>
      </c>
      <c r="AE60" s="18" t="s">
        <v>2456</v>
      </c>
    </row>
    <row r="61" spans="1:31">
      <c r="A61" s="1">
        <v>2007</v>
      </c>
      <c r="B61" s="25">
        <f>Calcs_USA!F60</f>
        <v>9.81</v>
      </c>
      <c r="C61" s="25">
        <f>Calcs_USA!G60</f>
        <v>2.8750285744430184</v>
      </c>
      <c r="F61" s="26">
        <f t="shared" si="10"/>
        <v>3.0974999999999984</v>
      </c>
      <c r="G61" s="18" t="s">
        <v>2456</v>
      </c>
      <c r="J61" s="26">
        <f t="shared" si="11"/>
        <v>2.7640000000000002</v>
      </c>
      <c r="K61" s="18" t="s">
        <v>2456</v>
      </c>
      <c r="N61" s="26">
        <f t="shared" si="9"/>
        <v>2.5432945081611322</v>
      </c>
      <c r="O61" s="18" t="s">
        <v>2389</v>
      </c>
      <c r="R61" s="26">
        <f t="shared" si="12"/>
        <v>2.5316129032258061</v>
      </c>
      <c r="S61" s="18" t="s">
        <v>2389</v>
      </c>
      <c r="V61" s="53">
        <f>'Abhyankar et al (2017)'!B6</f>
        <v>2.4180000000000001</v>
      </c>
      <c r="W61" s="34" t="s">
        <v>2460</v>
      </c>
      <c r="Z61" s="26">
        <f t="shared" ref="Z61:Z74" si="14">C61*(Z$59/C$59)</f>
        <v>4.7965477386934685</v>
      </c>
      <c r="AA61" s="18" t="s">
        <v>2389</v>
      </c>
      <c r="AD61" s="26">
        <f t="shared" ref="AD61:AD63" si="15">AD60+((AD$64-AD$59)/(A$64-A$59))</f>
        <v>3.552</v>
      </c>
      <c r="AE61" s="18" t="s">
        <v>2456</v>
      </c>
    </row>
    <row r="62" spans="1:31">
      <c r="A62" s="1">
        <v>2008</v>
      </c>
      <c r="B62" s="25">
        <f>Calcs_USA!F61</f>
        <v>9.93</v>
      </c>
      <c r="C62" s="25">
        <f>Calcs_USA!G61</f>
        <v>2.9101971196961438</v>
      </c>
      <c r="F62" s="26">
        <f t="shared" si="10"/>
        <v>3.1416666666666648</v>
      </c>
      <c r="G62" s="18" t="s">
        <v>2456</v>
      </c>
      <c r="J62" s="26">
        <f t="shared" si="11"/>
        <v>2.8160000000000003</v>
      </c>
      <c r="K62" s="18" t="s">
        <v>2456</v>
      </c>
      <c r="N62" s="26">
        <f t="shared" si="9"/>
        <v>2.574405144346589</v>
      </c>
      <c r="O62" s="18" t="s">
        <v>2389</v>
      </c>
      <c r="R62" s="26">
        <f t="shared" si="12"/>
        <v>2.5625806451612898</v>
      </c>
      <c r="S62" s="18" t="s">
        <v>2389</v>
      </c>
      <c r="V62" s="53">
        <f>'Abhyankar et al (2017)'!B7</f>
        <v>2.6080000000000001</v>
      </c>
      <c r="W62" s="34" t="s">
        <v>2460</v>
      </c>
      <c r="Z62" s="26">
        <f t="shared" si="14"/>
        <v>4.8552211055276384</v>
      </c>
      <c r="AA62" s="18" t="s">
        <v>2389</v>
      </c>
      <c r="AD62" s="26">
        <f t="shared" si="15"/>
        <v>3.6280000000000001</v>
      </c>
      <c r="AE62" s="18" t="s">
        <v>2456</v>
      </c>
    </row>
    <row r="63" spans="1:31">
      <c r="A63" s="1">
        <v>2009</v>
      </c>
      <c r="B63" s="25">
        <f>Calcs_USA!F62</f>
        <v>10.050000000000001</v>
      </c>
      <c r="C63" s="25">
        <f>Calcs_USA!G62</f>
        <v>2.9453656649492697</v>
      </c>
      <c r="F63" s="26">
        <f t="shared" si="10"/>
        <v>3.1858333333333313</v>
      </c>
      <c r="G63" s="18" t="s">
        <v>2456</v>
      </c>
      <c r="J63" s="26">
        <f t="shared" si="11"/>
        <v>2.8680000000000003</v>
      </c>
      <c r="K63" s="18" t="s">
        <v>2456</v>
      </c>
      <c r="N63" s="26">
        <f t="shared" si="9"/>
        <v>2.6055157805320466</v>
      </c>
      <c r="O63" s="18" t="s">
        <v>2389</v>
      </c>
      <c r="R63" s="26">
        <f t="shared" si="12"/>
        <v>2.5935483870967739</v>
      </c>
      <c r="S63" s="18" t="s">
        <v>2389</v>
      </c>
      <c r="V63" s="53">
        <f>'Abhyankar et al (2017)'!B8</f>
        <v>2.6619999999999999</v>
      </c>
      <c r="W63" s="34" t="s">
        <v>2460</v>
      </c>
      <c r="Z63" s="26">
        <f t="shared" si="14"/>
        <v>4.9138944723618101</v>
      </c>
      <c r="AA63" s="18" t="s">
        <v>2389</v>
      </c>
      <c r="AD63" s="26">
        <f t="shared" si="15"/>
        <v>3.7040000000000002</v>
      </c>
      <c r="AE63" s="18" t="s">
        <v>2456</v>
      </c>
    </row>
    <row r="64" spans="1:31">
      <c r="A64" s="1">
        <v>2010</v>
      </c>
      <c r="B64" s="25">
        <f>Calcs_USA!F63</f>
        <v>10.18</v>
      </c>
      <c r="C64" s="25">
        <f>Calcs_USA!G63</f>
        <v>2.9834649223068221</v>
      </c>
      <c r="F64" s="36">
        <f>Shah_2013!S8</f>
        <v>3.23</v>
      </c>
      <c r="G64" s="1" t="s">
        <v>2403</v>
      </c>
      <c r="J64" s="25">
        <f>Shah_2013!S13</f>
        <v>2.92</v>
      </c>
      <c r="K64" s="1" t="s">
        <v>2403</v>
      </c>
      <c r="N64" s="26">
        <f t="shared" si="9"/>
        <v>2.6392189697329584</v>
      </c>
      <c r="O64" s="18" t="s">
        <v>2389</v>
      </c>
      <c r="R64" s="26">
        <f t="shared" si="12"/>
        <v>2.6270967741935478</v>
      </c>
      <c r="S64" s="18" t="s">
        <v>2389</v>
      </c>
      <c r="V64" s="53">
        <f>'Abhyankar et al (2017)'!B9</f>
        <v>2.7069999999999999</v>
      </c>
      <c r="W64" s="34" t="s">
        <v>2460</v>
      </c>
      <c r="Z64" s="26">
        <f t="shared" si="14"/>
        <v>4.9774572864321618</v>
      </c>
      <c r="AA64" s="18" t="s">
        <v>2389</v>
      </c>
      <c r="AD64" s="1">
        <f>Shah_2013!S12</f>
        <v>3.78</v>
      </c>
      <c r="AE64" s="1" t="s">
        <v>2403</v>
      </c>
    </row>
    <row r="65" spans="1:31">
      <c r="A65" s="1">
        <v>2011</v>
      </c>
      <c r="B65" s="25">
        <f>Calcs_USA!F64</f>
        <v>10.28</v>
      </c>
      <c r="C65" s="25">
        <f>Calcs_USA!G64</f>
        <v>3.0127720433510934</v>
      </c>
      <c r="F65" s="26">
        <f>F64+(($F$70-$F$64)/($A$70-$A$64))</f>
        <v>3.2216666666666667</v>
      </c>
      <c r="G65" s="18" t="s">
        <v>2456</v>
      </c>
      <c r="J65" s="26">
        <f>J64+(($J$70-$J$64)/($A$70-$A$64))</f>
        <v>2.89</v>
      </c>
      <c r="K65" s="18" t="s">
        <v>2456</v>
      </c>
      <c r="N65" s="26">
        <f t="shared" si="9"/>
        <v>2.6651444998875062</v>
      </c>
      <c r="O65" s="18" t="s">
        <v>2389</v>
      </c>
      <c r="R65" s="26">
        <f t="shared" si="12"/>
        <v>2.6529032258064511</v>
      </c>
      <c r="S65" s="18" t="s">
        <v>2389</v>
      </c>
      <c r="V65" s="53">
        <f>'Abhyankar et al (2017)'!B10</f>
        <v>2.76</v>
      </c>
      <c r="W65" s="34" t="s">
        <v>2460</v>
      </c>
      <c r="Z65" s="26">
        <f t="shared" si="14"/>
        <v>5.0263517587939708</v>
      </c>
      <c r="AA65" s="18" t="s">
        <v>2389</v>
      </c>
      <c r="AD65" s="26">
        <f>C65*(AD$64/C$64)</f>
        <v>3.8171316306483298</v>
      </c>
      <c r="AE65" s="18" t="s">
        <v>2389</v>
      </c>
    </row>
    <row r="66" spans="1:31">
      <c r="A66" s="1">
        <v>2012</v>
      </c>
      <c r="B66" s="25">
        <f>Calcs_USA!F65</f>
        <v>10.28</v>
      </c>
      <c r="C66" s="25">
        <f>Calcs_USA!G65</f>
        <v>3.0127720433510934</v>
      </c>
      <c r="F66" s="26">
        <f t="shared" ref="F66:F69" si="16">F65+(($F$70-$F$64)/($A$70-$A$64))</f>
        <v>3.2133333333333334</v>
      </c>
      <c r="G66" s="18" t="s">
        <v>2456</v>
      </c>
      <c r="J66" s="26">
        <f t="shared" ref="J66:J69" si="17">J65+(($J$70-$J$64)/($A$70-$A$64))</f>
        <v>2.8600000000000003</v>
      </c>
      <c r="K66" s="18" t="s">
        <v>2456</v>
      </c>
      <c r="N66" s="26">
        <f t="shared" si="9"/>
        <v>2.6651444998875062</v>
      </c>
      <c r="O66" s="18" t="s">
        <v>2389</v>
      </c>
      <c r="R66" s="26">
        <f t="shared" si="12"/>
        <v>2.6529032258064511</v>
      </c>
      <c r="S66" s="18" t="s">
        <v>2389</v>
      </c>
      <c r="V66" s="53">
        <f>'Abhyankar et al (2017)'!B11</f>
        <v>2.8140000000000001</v>
      </c>
      <c r="W66" s="34" t="s">
        <v>2460</v>
      </c>
      <c r="Z66" s="26">
        <f t="shared" si="14"/>
        <v>5.0263517587939708</v>
      </c>
      <c r="AA66" s="18" t="s">
        <v>2389</v>
      </c>
      <c r="AD66" s="26">
        <f t="shared" ref="AD66:AD74" si="18">C66*(AD$64/C$64)</f>
        <v>3.8171316306483298</v>
      </c>
      <c r="AE66" s="18" t="s">
        <v>2389</v>
      </c>
    </row>
    <row r="67" spans="1:31">
      <c r="A67" s="1">
        <v>2013</v>
      </c>
      <c r="B67" s="25">
        <f>Calcs_USA!F66</f>
        <v>10.3</v>
      </c>
      <c r="C67" s="25">
        <f>Calcs_USA!G66</f>
        <v>3.018633467559948</v>
      </c>
      <c r="F67" s="26">
        <f t="shared" si="16"/>
        <v>3.2050000000000001</v>
      </c>
      <c r="G67" s="18" t="s">
        <v>2456</v>
      </c>
      <c r="J67" s="26">
        <f t="shared" si="17"/>
        <v>2.8300000000000005</v>
      </c>
      <c r="K67" s="18" t="s">
        <v>2456</v>
      </c>
      <c r="N67" s="26">
        <f t="shared" si="9"/>
        <v>2.6703296059184161</v>
      </c>
      <c r="O67" s="18" t="s">
        <v>2389</v>
      </c>
      <c r="R67" s="26">
        <f t="shared" si="12"/>
        <v>2.6580645161290319</v>
      </c>
      <c r="S67" s="18" t="s">
        <v>2389</v>
      </c>
      <c r="V67" s="53">
        <f>'Abhyankar et al (2017)'!B12</f>
        <v>2.9510000000000001</v>
      </c>
      <c r="W67" s="34" t="s">
        <v>2460</v>
      </c>
      <c r="Z67" s="26">
        <f t="shared" si="14"/>
        <v>5.0361306532663326</v>
      </c>
      <c r="AA67" s="18" t="s">
        <v>2389</v>
      </c>
      <c r="AD67" s="26">
        <f t="shared" si="18"/>
        <v>3.8245579567779964</v>
      </c>
      <c r="AE67" s="18" t="s">
        <v>2389</v>
      </c>
    </row>
    <row r="68" spans="1:31">
      <c r="A68" s="1">
        <v>2014</v>
      </c>
      <c r="B68" s="25">
        <f>Calcs_USA!F67</f>
        <v>10.47</v>
      </c>
      <c r="C68" s="25">
        <f>Calcs_USA!G67</f>
        <v>3.0684555733352092</v>
      </c>
      <c r="F68" s="26">
        <f t="shared" si="16"/>
        <v>3.1966666666666668</v>
      </c>
      <c r="G68" s="18" t="s">
        <v>2456</v>
      </c>
      <c r="J68" s="26">
        <f t="shared" si="17"/>
        <v>2.8000000000000007</v>
      </c>
      <c r="K68" s="18" t="s">
        <v>2456</v>
      </c>
      <c r="N68" s="26">
        <f t="shared" si="9"/>
        <v>2.7144030071811471</v>
      </c>
      <c r="O68" s="18" t="s">
        <v>2389</v>
      </c>
      <c r="R68" s="26">
        <f t="shared" si="12"/>
        <v>2.7019354838709675</v>
      </c>
      <c r="S68" s="18" t="s">
        <v>2389</v>
      </c>
      <c r="V68" s="53">
        <f>'Abhyankar et al (2017)'!B13</f>
        <v>3.0489999999999999</v>
      </c>
      <c r="W68" s="34" t="s">
        <v>2460</v>
      </c>
      <c r="Z68" s="26">
        <f t="shared" si="14"/>
        <v>5.1192512562814079</v>
      </c>
      <c r="AA68" s="18" t="s">
        <v>2389</v>
      </c>
      <c r="AD68" s="26">
        <f t="shared" si="18"/>
        <v>3.8876817288801573</v>
      </c>
      <c r="AE68" s="18" t="s">
        <v>2389</v>
      </c>
    </row>
    <row r="69" spans="1:31">
      <c r="A69" s="1">
        <v>2015</v>
      </c>
      <c r="B69" s="25"/>
      <c r="C69" s="25">
        <f>Calcs_USA!G68</f>
        <v>3.2149911785565659</v>
      </c>
      <c r="F69" s="26">
        <f t="shared" si="16"/>
        <v>3.1883333333333335</v>
      </c>
      <c r="G69" s="18" t="s">
        <v>2456</v>
      </c>
      <c r="J69" s="26">
        <f t="shared" si="17"/>
        <v>2.7700000000000009</v>
      </c>
      <c r="K69" s="18" t="s">
        <v>2456</v>
      </c>
      <c r="N69" s="26">
        <f t="shared" si="9"/>
        <v>2.8440306579538861</v>
      </c>
      <c r="O69" s="18" t="s">
        <v>2389</v>
      </c>
      <c r="R69" s="26">
        <f t="shared" si="12"/>
        <v>2.8309677419354835</v>
      </c>
      <c r="S69" s="18" t="s">
        <v>2389</v>
      </c>
      <c r="V69" s="53">
        <f>'Abhyankar et al (2017)'!B14</f>
        <v>3.1560000000000001</v>
      </c>
      <c r="W69" s="34" t="s">
        <v>2460</v>
      </c>
      <c r="Z69" s="26">
        <f t="shared" si="14"/>
        <v>5.3637236180904537</v>
      </c>
      <c r="AA69" s="18" t="s">
        <v>2389</v>
      </c>
      <c r="AD69" s="26">
        <f t="shared" si="18"/>
        <v>4.0733398821218074</v>
      </c>
      <c r="AE69" s="18" t="s">
        <v>2389</v>
      </c>
    </row>
    <row r="70" spans="1:31">
      <c r="A70" s="1">
        <v>2016</v>
      </c>
      <c r="B70" s="25"/>
      <c r="C70" s="25">
        <f>Calcs_USA!G69</f>
        <v>3.2970511174805255</v>
      </c>
      <c r="F70" s="61">
        <f>RMI_2018!R7</f>
        <v>3.18</v>
      </c>
      <c r="G70" s="62" t="s">
        <v>2459</v>
      </c>
      <c r="H70" s="63"/>
      <c r="I70" s="63"/>
      <c r="J70" s="61">
        <f>RMI_2018!R15</f>
        <v>2.74</v>
      </c>
      <c r="K70" s="62" t="s">
        <v>2459</v>
      </c>
      <c r="N70" s="26">
        <f t="shared" si="9"/>
        <v>2.9166221423866192</v>
      </c>
      <c r="O70" s="18" t="s">
        <v>2389</v>
      </c>
      <c r="R70" s="26">
        <f t="shared" si="12"/>
        <v>2.9032258064516125</v>
      </c>
      <c r="S70" s="18" t="s">
        <v>2389</v>
      </c>
      <c r="V70" s="53">
        <f>'Abhyankar et al (2017)'!B15</f>
        <v>3.262</v>
      </c>
      <c r="W70" s="34" t="s">
        <v>2460</v>
      </c>
      <c r="Z70" s="26">
        <f t="shared" si="14"/>
        <v>5.500628140703518</v>
      </c>
      <c r="AA70" s="18" t="s">
        <v>2389</v>
      </c>
      <c r="AD70" s="26">
        <f t="shared" si="18"/>
        <v>4.1773084479371319</v>
      </c>
      <c r="AE70" s="18" t="s">
        <v>2389</v>
      </c>
    </row>
    <row r="71" spans="1:31">
      <c r="A71" s="1">
        <v>2017</v>
      </c>
      <c r="B71" s="25"/>
      <c r="C71" s="25">
        <f>Calcs_USA!G70</f>
        <v>3.3029125416893796</v>
      </c>
      <c r="F71" s="26">
        <f>C71*F$52/C$52</f>
        <v>3.3512114537444937</v>
      </c>
      <c r="G71" s="18" t="s">
        <v>2389</v>
      </c>
      <c r="J71" s="26">
        <f t="shared" ref="J71:J74" si="19">C71*J$64/C$64</f>
        <v>3.2326522593320233</v>
      </c>
      <c r="K71" s="18" t="s">
        <v>2389</v>
      </c>
      <c r="N71" s="26">
        <f t="shared" si="9"/>
        <v>2.9218072484175286</v>
      </c>
      <c r="O71" s="18" t="s">
        <v>2389</v>
      </c>
      <c r="R71" s="26">
        <f t="shared" si="12"/>
        <v>2.9083870967741929</v>
      </c>
      <c r="S71" s="18" t="s">
        <v>2389</v>
      </c>
      <c r="V71" s="80">
        <f>C71*(V$70/C$70)</f>
        <v>3.2677991111111111</v>
      </c>
      <c r="W71" s="18" t="s">
        <v>2389</v>
      </c>
      <c r="Z71" s="26">
        <f t="shared" si="14"/>
        <v>5.5104070351758798</v>
      </c>
      <c r="AA71" s="18" t="s">
        <v>2389</v>
      </c>
      <c r="AD71" s="26">
        <f t="shared" si="18"/>
        <v>4.1847347740667971</v>
      </c>
      <c r="AE71" s="18" t="s">
        <v>2389</v>
      </c>
    </row>
    <row r="72" spans="1:31">
      <c r="A72" s="1">
        <v>2018</v>
      </c>
      <c r="B72" s="25"/>
      <c r="C72" s="25">
        <f>Calcs_USA!G71</f>
        <v>3.3048837077296866</v>
      </c>
      <c r="F72" s="26">
        <f t="shared" ref="F72:F74" si="20">C72*F$52/C$52</f>
        <v>3.3532114443976306</v>
      </c>
      <c r="G72" s="18" t="s">
        <v>2389</v>
      </c>
      <c r="J72" s="26">
        <f t="shared" si="19"/>
        <v>3.234581494294587</v>
      </c>
      <c r="K72" s="18" t="s">
        <v>2389</v>
      </c>
      <c r="N72" s="26">
        <f t="shared" si="9"/>
        <v>2.9235509722224156</v>
      </c>
      <c r="O72" s="18" t="s">
        <v>2389</v>
      </c>
      <c r="R72" s="26">
        <f t="shared" si="12"/>
        <v>2.9101228114820055</v>
      </c>
      <c r="S72" s="18" t="s">
        <v>2389</v>
      </c>
      <c r="V72" s="80">
        <f t="shared" ref="V72:V74" si="21">C72*(V$70/C$70)</f>
        <v>3.2697493215853712</v>
      </c>
      <c r="W72" s="18" t="s">
        <v>2389</v>
      </c>
      <c r="Z72" s="26">
        <f t="shared" si="14"/>
        <v>5.5136956257997332</v>
      </c>
      <c r="AA72" s="18" t="s">
        <v>2389</v>
      </c>
      <c r="AD72" s="26">
        <f t="shared" si="18"/>
        <v>4.1872322083676501</v>
      </c>
      <c r="AE72" s="18" t="s">
        <v>2389</v>
      </c>
    </row>
    <row r="73" spans="1:31">
      <c r="A73" s="1">
        <v>2019</v>
      </c>
      <c r="B73" s="25"/>
      <c r="C73" s="25">
        <f>Calcs_USA!G72</f>
        <v>3.3369429921767448</v>
      </c>
      <c r="F73" s="26">
        <f t="shared" si="20"/>
        <v>3.3857395358568381</v>
      </c>
      <c r="G73" s="18" t="s">
        <v>2389</v>
      </c>
      <c r="J73" s="26">
        <f t="shared" si="19"/>
        <v>3.2659588065885852</v>
      </c>
      <c r="K73" s="18" t="s">
        <v>2389</v>
      </c>
      <c r="N73" s="26">
        <f t="shared" si="9"/>
        <v>2.9519111084640439</v>
      </c>
      <c r="O73" s="18" t="s">
        <v>2389</v>
      </c>
      <c r="R73" s="26">
        <f t="shared" si="12"/>
        <v>2.9383526867937952</v>
      </c>
      <c r="S73" s="18" t="s">
        <v>2389</v>
      </c>
      <c r="V73" s="80">
        <f t="shared" si="21"/>
        <v>3.3014677821551355</v>
      </c>
      <c r="W73" s="18" t="s">
        <v>2389</v>
      </c>
      <c r="Z73" s="26">
        <f t="shared" si="14"/>
        <v>5.5671816640553562</v>
      </c>
      <c r="AA73" s="18" t="s">
        <v>2389</v>
      </c>
      <c r="AD73" s="26">
        <f t="shared" si="18"/>
        <v>4.2278507838715242</v>
      </c>
      <c r="AE73" s="18" t="s">
        <v>2389</v>
      </c>
    </row>
    <row r="74" spans="1:31">
      <c r="A74" s="1">
        <v>2020</v>
      </c>
      <c r="B74" s="25"/>
      <c r="C74" s="25">
        <f>Calcs_USA!G73</f>
        <v>3.3690022766237888</v>
      </c>
      <c r="F74" s="26">
        <f t="shared" si="20"/>
        <v>3.4182676273160308</v>
      </c>
      <c r="G74" s="18" t="s">
        <v>2389</v>
      </c>
      <c r="J74" s="26">
        <f t="shared" si="19"/>
        <v>3.2973361188825692</v>
      </c>
      <c r="K74" s="18" t="s">
        <v>2389</v>
      </c>
      <c r="N74" s="26">
        <f t="shared" si="9"/>
        <v>2.9802712447056598</v>
      </c>
      <c r="O74" s="18" t="s">
        <v>2389</v>
      </c>
      <c r="R74" s="26">
        <f t="shared" si="12"/>
        <v>2.9665825621055721</v>
      </c>
      <c r="S74" s="18" t="s">
        <v>2389</v>
      </c>
      <c r="V74" s="80">
        <f t="shared" si="21"/>
        <v>3.333186242724886</v>
      </c>
      <c r="W74" s="18" t="s">
        <v>2389</v>
      </c>
      <c r="Z74" s="26">
        <f t="shared" si="14"/>
        <v>5.6206677023109552</v>
      </c>
      <c r="AA74" s="18" t="s">
        <v>2389</v>
      </c>
      <c r="AD74" s="26">
        <f t="shared" si="18"/>
        <v>4.2684693593753806</v>
      </c>
      <c r="AE74" s="18" t="s">
        <v>2389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V5"/>
  <sheetViews>
    <sheetView workbookViewId="0"/>
  </sheetViews>
  <sheetFormatPr defaultRowHeight="14.4"/>
  <cols>
    <col min="19" max="19" width="9.109375" style="1"/>
    <col min="20" max="20" width="15.33203125" style="1" bestFit="1" customWidth="1"/>
    <col min="21" max="21" width="15.33203125" style="1" customWidth="1"/>
    <col min="22" max="22" width="16.88671875" style="1" bestFit="1" customWidth="1"/>
  </cols>
  <sheetData>
    <row r="1" spans="1:22">
      <c r="A1" t="s">
        <v>2378</v>
      </c>
    </row>
    <row r="2" spans="1:22">
      <c r="A2" s="17" t="s">
        <v>2379</v>
      </c>
    </row>
    <row r="3" spans="1:22">
      <c r="S3" s="3" t="s">
        <v>1</v>
      </c>
      <c r="T3" s="3" t="s">
        <v>2380</v>
      </c>
      <c r="U3" s="3" t="s">
        <v>2381</v>
      </c>
      <c r="V3" s="3" t="s">
        <v>2425</v>
      </c>
    </row>
    <row r="4" spans="1:22">
      <c r="S4" s="1">
        <v>1960</v>
      </c>
      <c r="T4" s="1">
        <v>95</v>
      </c>
      <c r="U4" s="1">
        <f>(T4-32)*(5/9)</f>
        <v>35</v>
      </c>
      <c r="V4" s="1">
        <v>4.37</v>
      </c>
    </row>
    <row r="5" spans="1:22">
      <c r="S5" s="1">
        <v>1960</v>
      </c>
      <c r="T5" s="1">
        <v>125</v>
      </c>
      <c r="U5" s="1">
        <f>(T5-32)*(5/9)</f>
        <v>51.666666666666671</v>
      </c>
      <c r="V5" s="1">
        <v>3.44</v>
      </c>
    </row>
  </sheetData>
  <hyperlinks>
    <hyperlink ref="A2" r:id="rId1" xr:uid="{00000000-0004-0000-10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1:A2"/>
  <sheetViews>
    <sheetView zoomScale="80" zoomScaleNormal="80" workbookViewId="0"/>
  </sheetViews>
  <sheetFormatPr defaultRowHeight="14.4"/>
  <sheetData>
    <row r="1" spans="1:1">
      <c r="A1" t="s">
        <v>2372</v>
      </c>
    </row>
    <row r="2" spans="1:1">
      <c r="A2" s="17" t="s">
        <v>2373</v>
      </c>
    </row>
  </sheetData>
  <hyperlinks>
    <hyperlink ref="A2" r:id="rId1" xr:uid="{00000000-0004-0000-11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1:S47"/>
  <sheetViews>
    <sheetView zoomScale="80" zoomScaleNormal="80" workbookViewId="0">
      <selection activeCell="C8" sqref="C8"/>
    </sheetView>
  </sheetViews>
  <sheetFormatPr defaultRowHeight="14.4"/>
  <cols>
    <col min="6" max="6" width="9.109375" customWidth="1"/>
    <col min="19" max="19" width="12.109375" bestFit="1" customWidth="1"/>
  </cols>
  <sheetData>
    <row r="1" spans="1:19">
      <c r="A1" t="s">
        <v>2470</v>
      </c>
    </row>
    <row r="3" spans="1:19">
      <c r="A3" s="3" t="s">
        <v>1</v>
      </c>
      <c r="B3" s="3" t="s">
        <v>2</v>
      </c>
      <c r="C3" s="3" t="s">
        <v>3</v>
      </c>
    </row>
    <row r="4" spans="1:19">
      <c r="A4" s="1">
        <v>1980</v>
      </c>
      <c r="B4" s="25">
        <v>7.02</v>
      </c>
      <c r="C4" s="25">
        <f t="shared" ref="C4:C12" si="0">B4*EER_to_COP</f>
        <v>2.057359897307848</v>
      </c>
      <c r="S4" s="3"/>
    </row>
    <row r="5" spans="1:19">
      <c r="A5" s="1">
        <v>1990</v>
      </c>
      <c r="B5" s="25">
        <v>8.73</v>
      </c>
      <c r="C5" s="25">
        <f t="shared" si="0"/>
        <v>2.558511667164888</v>
      </c>
    </row>
    <row r="6" spans="1:19">
      <c r="A6" s="1">
        <v>1991</v>
      </c>
      <c r="B6" s="25">
        <v>8.8000000000000007</v>
      </c>
      <c r="C6" s="25">
        <f t="shared" si="0"/>
        <v>2.579026651895878</v>
      </c>
    </row>
    <row r="7" spans="1:19">
      <c r="A7" s="1">
        <v>1992</v>
      </c>
      <c r="B7" s="25">
        <v>8.8800000000000008</v>
      </c>
      <c r="C7" s="25">
        <f t="shared" si="0"/>
        <v>2.6024723487312951</v>
      </c>
    </row>
    <row r="8" spans="1:19">
      <c r="A8" s="1">
        <v>1993</v>
      </c>
      <c r="B8" s="25">
        <v>9.0500000000000007</v>
      </c>
      <c r="C8" s="25">
        <f t="shared" si="0"/>
        <v>2.6522944545065563</v>
      </c>
    </row>
    <row r="9" spans="1:19">
      <c r="A9" s="1">
        <v>1994</v>
      </c>
      <c r="B9" s="25">
        <v>8.9700000000000006</v>
      </c>
      <c r="C9" s="25">
        <f t="shared" si="0"/>
        <v>2.6288487576711392</v>
      </c>
    </row>
    <row r="10" spans="1:19">
      <c r="A10" s="1">
        <v>1995</v>
      </c>
      <c r="B10" s="25">
        <v>9.0299999999999994</v>
      </c>
      <c r="C10" s="25">
        <f t="shared" si="0"/>
        <v>2.6464330302977017</v>
      </c>
    </row>
    <row r="11" spans="1:19">
      <c r="A11" s="1">
        <v>1996</v>
      </c>
      <c r="B11" s="25">
        <v>9.08</v>
      </c>
      <c r="C11" s="25">
        <f t="shared" si="0"/>
        <v>2.6610865908198376</v>
      </c>
    </row>
    <row r="12" spans="1:19">
      <c r="A12" s="1">
        <v>1997</v>
      </c>
      <c r="B12" s="25">
        <v>9.09</v>
      </c>
      <c r="C12" s="25">
        <f t="shared" si="0"/>
        <v>2.6640173029242646</v>
      </c>
    </row>
    <row r="13" spans="1:19">
      <c r="A13" s="1">
        <v>1998</v>
      </c>
      <c r="B13" s="25" t="s">
        <v>2471</v>
      </c>
      <c r="C13" s="25" t="s">
        <v>2471</v>
      </c>
    </row>
    <row r="14" spans="1:19">
      <c r="A14" s="1">
        <v>1999</v>
      </c>
      <c r="B14" s="25">
        <v>9.07</v>
      </c>
      <c r="C14" s="25">
        <f t="shared" ref="C14:C32" si="1">B14*EER_to_COP</f>
        <v>2.6581558787154105</v>
      </c>
    </row>
    <row r="15" spans="1:19">
      <c r="A15" s="1">
        <v>2000</v>
      </c>
      <c r="B15" s="25">
        <v>9.3000000000000007</v>
      </c>
      <c r="C15" s="25">
        <f t="shared" si="1"/>
        <v>2.7255622571172347</v>
      </c>
    </row>
    <row r="16" spans="1:19">
      <c r="A16" s="1">
        <v>2001</v>
      </c>
      <c r="B16" s="25">
        <v>9.6300000000000008</v>
      </c>
      <c r="C16" s="25">
        <f t="shared" si="1"/>
        <v>2.8222757565633301</v>
      </c>
    </row>
    <row r="17" spans="1:3">
      <c r="A17" s="1">
        <v>2002</v>
      </c>
      <c r="B17" s="25">
        <v>9.75</v>
      </c>
      <c r="C17" s="25">
        <f t="shared" si="1"/>
        <v>2.8574443018164555</v>
      </c>
    </row>
    <row r="18" spans="1:3">
      <c r="A18" s="1">
        <v>2003</v>
      </c>
      <c r="B18" s="25">
        <v>9.75</v>
      </c>
      <c r="C18" s="25">
        <f t="shared" si="1"/>
        <v>2.8574443018164555</v>
      </c>
    </row>
    <row r="19" spans="1:3">
      <c r="A19" s="1">
        <v>2004</v>
      </c>
      <c r="B19" s="25">
        <v>9.7100000000000009</v>
      </c>
      <c r="C19" s="25">
        <f t="shared" si="1"/>
        <v>2.8457214533987472</v>
      </c>
    </row>
    <row r="20" spans="1:3">
      <c r="A20" s="1">
        <v>2005</v>
      </c>
      <c r="B20" s="25">
        <v>9.9499999999999993</v>
      </c>
      <c r="C20" s="25">
        <f t="shared" si="1"/>
        <v>2.916058543904998</v>
      </c>
    </row>
    <row r="21" spans="1:3">
      <c r="A21" s="1">
        <v>2006</v>
      </c>
      <c r="B21" s="25">
        <v>10.02</v>
      </c>
      <c r="C21" s="25">
        <f t="shared" si="1"/>
        <v>2.936573528635988</v>
      </c>
    </row>
    <row r="22" spans="1:3">
      <c r="A22" s="1">
        <v>2007</v>
      </c>
      <c r="B22" s="25">
        <v>9.81</v>
      </c>
      <c r="C22" s="25">
        <f t="shared" si="1"/>
        <v>2.8750285744430184</v>
      </c>
    </row>
    <row r="23" spans="1:3">
      <c r="A23" s="1">
        <v>2008</v>
      </c>
      <c r="B23" s="25">
        <v>9.93</v>
      </c>
      <c r="C23" s="25">
        <f t="shared" si="1"/>
        <v>2.9101971196961438</v>
      </c>
    </row>
    <row r="24" spans="1:3">
      <c r="A24" s="1">
        <v>2009</v>
      </c>
      <c r="B24" s="25">
        <v>10.050000000000001</v>
      </c>
      <c r="C24" s="25">
        <f t="shared" si="1"/>
        <v>2.9453656649492697</v>
      </c>
    </row>
    <row r="25" spans="1:3">
      <c r="A25" s="1">
        <v>2010</v>
      </c>
      <c r="B25" s="25">
        <v>10.18</v>
      </c>
      <c r="C25" s="25">
        <f t="shared" si="1"/>
        <v>2.9834649223068221</v>
      </c>
    </row>
    <row r="26" spans="1:3">
      <c r="A26" s="1">
        <v>2011</v>
      </c>
      <c r="B26" s="25">
        <v>10.28</v>
      </c>
      <c r="C26" s="25">
        <f t="shared" si="1"/>
        <v>3.0127720433510934</v>
      </c>
    </row>
    <row r="27" spans="1:3">
      <c r="A27" s="1">
        <v>2012</v>
      </c>
      <c r="B27" s="25">
        <v>10.28</v>
      </c>
      <c r="C27" s="25">
        <f t="shared" si="1"/>
        <v>3.0127720433510934</v>
      </c>
    </row>
    <row r="28" spans="1:3">
      <c r="A28" s="1">
        <v>2013</v>
      </c>
      <c r="B28" s="25">
        <v>10.3</v>
      </c>
      <c r="C28" s="25">
        <f t="shared" si="1"/>
        <v>3.018633467559948</v>
      </c>
    </row>
    <row r="29" spans="1:3">
      <c r="A29" s="1">
        <v>2014</v>
      </c>
      <c r="B29" s="25">
        <v>10.47</v>
      </c>
      <c r="C29" s="25">
        <f t="shared" si="1"/>
        <v>3.0684555733352092</v>
      </c>
    </row>
    <row r="30" spans="1:3">
      <c r="A30" s="1">
        <v>2015</v>
      </c>
      <c r="B30" s="25">
        <v>10.97</v>
      </c>
      <c r="C30" s="25">
        <f t="shared" si="1"/>
        <v>3.2149911785565659</v>
      </c>
    </row>
    <row r="31" spans="1:3">
      <c r="A31" s="1">
        <v>2016</v>
      </c>
      <c r="B31" s="25">
        <v>11.25</v>
      </c>
      <c r="C31" s="25">
        <f t="shared" si="1"/>
        <v>3.2970511174805255</v>
      </c>
    </row>
    <row r="32" spans="1:3">
      <c r="A32" s="1">
        <v>2017</v>
      </c>
      <c r="B32" s="25">
        <v>11.27</v>
      </c>
      <c r="C32" s="25">
        <f t="shared" si="1"/>
        <v>3.3029125416893796</v>
      </c>
    </row>
    <row r="33" spans="1:3">
      <c r="A33" s="1"/>
      <c r="B33" s="1"/>
      <c r="C33" s="1"/>
    </row>
    <row r="34" spans="1:3">
      <c r="A34" s="1"/>
      <c r="B34" s="1"/>
      <c r="C34" s="1"/>
    </row>
    <row r="35" spans="1:3">
      <c r="A35" s="1"/>
      <c r="B35" s="1"/>
      <c r="C35" s="1"/>
    </row>
    <row r="36" spans="1:3">
      <c r="A36" s="1"/>
      <c r="B36" s="1"/>
      <c r="C36" s="1"/>
    </row>
    <row r="37" spans="1:3">
      <c r="A37" s="1"/>
      <c r="B37" s="1"/>
      <c r="C37" s="1"/>
    </row>
    <row r="38" spans="1:3">
      <c r="A38" s="1"/>
      <c r="B38" s="1"/>
      <c r="C38" s="1"/>
    </row>
    <row r="39" spans="1:3">
      <c r="A39" s="1"/>
      <c r="B39" s="1"/>
      <c r="C39" s="1"/>
    </row>
    <row r="40" spans="1:3">
      <c r="A40" s="1"/>
      <c r="B40" s="1"/>
      <c r="C40" s="1"/>
    </row>
    <row r="41" spans="1:3">
      <c r="A41" s="1"/>
      <c r="B41" s="1"/>
      <c r="C41" s="1"/>
    </row>
    <row r="42" spans="1:3">
      <c r="A42" s="1"/>
      <c r="B42" s="1"/>
      <c r="C42" s="1"/>
    </row>
    <row r="43" spans="1:3">
      <c r="A43" s="1"/>
      <c r="B43" s="1"/>
      <c r="C43" s="1"/>
    </row>
    <row r="44" spans="1:3">
      <c r="A44" s="1"/>
      <c r="B44" s="1"/>
      <c r="C44" s="1"/>
    </row>
    <row r="45" spans="1:3">
      <c r="A45" s="1"/>
      <c r="B45" s="1"/>
      <c r="C45" s="1"/>
    </row>
    <row r="46" spans="1:3">
      <c r="A46" s="1"/>
      <c r="B46" s="1"/>
      <c r="C46" s="1"/>
    </row>
    <row r="47" spans="1:3">
      <c r="A47" s="1"/>
      <c r="B47" s="1"/>
      <c r="C47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1:O28"/>
  <sheetViews>
    <sheetView workbookViewId="0">
      <selection activeCell="N4" sqref="N4"/>
    </sheetView>
  </sheetViews>
  <sheetFormatPr defaultRowHeight="14.4"/>
  <cols>
    <col min="12" max="15" width="9.109375" style="1"/>
  </cols>
  <sheetData>
    <row r="1" spans="1:15">
      <c r="A1" t="s">
        <v>0</v>
      </c>
    </row>
    <row r="2" spans="1:15" s="2" customFormat="1">
      <c r="L2" s="3" t="s">
        <v>1</v>
      </c>
      <c r="M2" s="3" t="s">
        <v>2</v>
      </c>
      <c r="N2" s="3" t="s">
        <v>3</v>
      </c>
      <c r="O2" s="3"/>
    </row>
    <row r="3" spans="1:15">
      <c r="L3" s="1">
        <v>1980</v>
      </c>
      <c r="M3" s="1">
        <v>7.02</v>
      </c>
      <c r="N3" s="1">
        <f>M3/3.41214</f>
        <v>2.057359897307848</v>
      </c>
    </row>
    <row r="4" spans="1:15">
      <c r="L4" s="1">
        <v>1990</v>
      </c>
      <c r="M4" s="1">
        <v>8.73</v>
      </c>
      <c r="N4" s="1">
        <f t="shared" ref="N4:N28" si="0">M4/3.41214</f>
        <v>2.558511667164888</v>
      </c>
    </row>
    <row r="5" spans="1:15">
      <c r="L5" s="1">
        <v>1991</v>
      </c>
      <c r="M5" s="1">
        <v>8.8000000000000007</v>
      </c>
      <c r="N5" s="1">
        <f t="shared" si="0"/>
        <v>2.579026651895878</v>
      </c>
    </row>
    <row r="6" spans="1:15">
      <c r="L6" s="1">
        <v>1992</v>
      </c>
      <c r="M6" s="1">
        <v>8.8800000000000008</v>
      </c>
      <c r="N6" s="1">
        <f t="shared" si="0"/>
        <v>2.6024723487312951</v>
      </c>
    </row>
    <row r="7" spans="1:15">
      <c r="L7" s="1">
        <v>1993</v>
      </c>
      <c r="M7" s="1">
        <v>9.0500000000000007</v>
      </c>
      <c r="N7" s="1">
        <f t="shared" si="0"/>
        <v>2.6522944545065563</v>
      </c>
    </row>
    <row r="8" spans="1:15">
      <c r="L8" s="1">
        <v>1994</v>
      </c>
      <c r="M8" s="1">
        <v>8.9700000000000006</v>
      </c>
      <c r="N8" s="1">
        <f t="shared" si="0"/>
        <v>2.6288487576711392</v>
      </c>
    </row>
    <row r="9" spans="1:15">
      <c r="L9" s="1">
        <v>1995</v>
      </c>
      <c r="M9" s="1">
        <v>9.0299999999999994</v>
      </c>
      <c r="N9" s="1">
        <f t="shared" si="0"/>
        <v>2.6464330302977017</v>
      </c>
    </row>
    <row r="10" spans="1:15">
      <c r="L10" s="1">
        <v>1996</v>
      </c>
      <c r="M10" s="1">
        <v>9.08</v>
      </c>
      <c r="N10" s="1">
        <f t="shared" si="0"/>
        <v>2.6610865908198376</v>
      </c>
    </row>
    <row r="11" spans="1:15">
      <c r="L11" s="1">
        <v>1997</v>
      </c>
      <c r="M11" s="1">
        <v>9.09</v>
      </c>
      <c r="N11" s="1">
        <f t="shared" si="0"/>
        <v>2.6640173029242646</v>
      </c>
    </row>
    <row r="12" spans="1:15">
      <c r="L12" s="1">
        <v>1998</v>
      </c>
    </row>
    <row r="13" spans="1:15">
      <c r="L13" s="1">
        <v>1999</v>
      </c>
      <c r="M13" s="1">
        <v>9.07</v>
      </c>
      <c r="N13" s="1">
        <f t="shared" si="0"/>
        <v>2.6581558787154105</v>
      </c>
    </row>
    <row r="14" spans="1:15">
      <c r="L14" s="1">
        <v>2000</v>
      </c>
      <c r="M14" s="1">
        <v>9.3000000000000007</v>
      </c>
      <c r="N14" s="1">
        <f t="shared" si="0"/>
        <v>2.7255622571172347</v>
      </c>
    </row>
    <row r="15" spans="1:15">
      <c r="L15" s="1">
        <v>2001</v>
      </c>
      <c r="M15" s="1">
        <v>9.6300000000000008</v>
      </c>
      <c r="N15" s="1">
        <f t="shared" si="0"/>
        <v>2.8222757565633301</v>
      </c>
    </row>
    <row r="16" spans="1:15">
      <c r="L16" s="1">
        <v>2002</v>
      </c>
      <c r="M16" s="1">
        <v>9.75</v>
      </c>
      <c r="N16" s="1">
        <f t="shared" si="0"/>
        <v>2.8574443018164555</v>
      </c>
    </row>
    <row r="17" spans="12:14">
      <c r="L17" s="1">
        <v>2003</v>
      </c>
      <c r="M17" s="1">
        <v>9.75</v>
      </c>
      <c r="N17" s="1">
        <f t="shared" si="0"/>
        <v>2.8574443018164555</v>
      </c>
    </row>
    <row r="18" spans="12:14">
      <c r="L18" s="1">
        <v>2004</v>
      </c>
      <c r="M18" s="1">
        <v>9.7100000000000009</v>
      </c>
      <c r="N18" s="1">
        <f t="shared" si="0"/>
        <v>2.8457214533987472</v>
      </c>
    </row>
    <row r="19" spans="12:14">
      <c r="L19" s="1">
        <v>2005</v>
      </c>
      <c r="M19" s="1">
        <v>9.9499999999999993</v>
      </c>
      <c r="N19" s="1">
        <f t="shared" si="0"/>
        <v>2.916058543904998</v>
      </c>
    </row>
    <row r="20" spans="12:14">
      <c r="L20" s="1">
        <v>2006</v>
      </c>
      <c r="M20" s="1">
        <v>10.02</v>
      </c>
      <c r="N20" s="1">
        <f t="shared" si="0"/>
        <v>2.936573528635988</v>
      </c>
    </row>
    <row r="21" spans="12:14">
      <c r="L21" s="1">
        <v>2007</v>
      </c>
      <c r="M21" s="1">
        <v>9.81</v>
      </c>
      <c r="N21" s="1">
        <f t="shared" si="0"/>
        <v>2.8750285744430184</v>
      </c>
    </row>
    <row r="22" spans="12:14">
      <c r="L22" s="1">
        <v>2008</v>
      </c>
      <c r="M22" s="1">
        <v>9.93</v>
      </c>
      <c r="N22" s="1">
        <f t="shared" si="0"/>
        <v>2.9101971196961438</v>
      </c>
    </row>
    <row r="23" spans="12:14">
      <c r="L23" s="1">
        <v>2009</v>
      </c>
      <c r="M23" s="1">
        <v>10.050000000000001</v>
      </c>
      <c r="N23" s="1">
        <f t="shared" si="0"/>
        <v>2.9453656649492697</v>
      </c>
    </row>
    <row r="24" spans="12:14">
      <c r="L24" s="1">
        <v>2010</v>
      </c>
      <c r="M24" s="1">
        <v>10.18</v>
      </c>
      <c r="N24" s="1">
        <f t="shared" si="0"/>
        <v>2.9834649223068221</v>
      </c>
    </row>
    <row r="25" spans="12:14">
      <c r="L25" s="1">
        <v>2011</v>
      </c>
      <c r="M25" s="1">
        <v>10.28</v>
      </c>
      <c r="N25" s="1">
        <f t="shared" si="0"/>
        <v>3.0127720433510934</v>
      </c>
    </row>
    <row r="26" spans="12:14">
      <c r="L26" s="1">
        <v>2012</v>
      </c>
      <c r="M26" s="1">
        <v>10.28</v>
      </c>
      <c r="N26" s="1">
        <f t="shared" si="0"/>
        <v>3.0127720433510934</v>
      </c>
    </row>
    <row r="27" spans="12:14">
      <c r="L27" s="1">
        <v>2013</v>
      </c>
      <c r="M27" s="1">
        <v>10.3</v>
      </c>
      <c r="N27" s="1">
        <f t="shared" si="0"/>
        <v>3.018633467559948</v>
      </c>
    </row>
    <row r="28" spans="12:14">
      <c r="L28" s="1">
        <v>2014</v>
      </c>
      <c r="M28" s="1">
        <v>10.47</v>
      </c>
      <c r="N28" s="1">
        <f t="shared" si="0"/>
        <v>3.0684555733352092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N22"/>
  <sheetViews>
    <sheetView workbookViewId="0"/>
  </sheetViews>
  <sheetFormatPr defaultRowHeight="14.4"/>
  <cols>
    <col min="13" max="14" width="9.109375" style="1"/>
  </cols>
  <sheetData>
    <row r="1" spans="1:14">
      <c r="A1" t="s">
        <v>2342</v>
      </c>
    </row>
    <row r="2" spans="1:14">
      <c r="M2" s="3" t="s">
        <v>1</v>
      </c>
      <c r="N2" s="3" t="s">
        <v>2</v>
      </c>
    </row>
    <row r="3" spans="1:14">
      <c r="M3" s="1">
        <v>1980</v>
      </c>
      <c r="N3" s="1">
        <v>7.02</v>
      </c>
    </row>
    <row r="4" spans="1:14">
      <c r="M4" s="1">
        <v>1981</v>
      </c>
      <c r="N4" s="1">
        <v>7.06</v>
      </c>
    </row>
    <row r="5" spans="1:14">
      <c r="M5" s="1">
        <v>1982</v>
      </c>
      <c r="N5" s="1">
        <v>7.14</v>
      </c>
    </row>
    <row r="6" spans="1:14">
      <c r="M6" s="1">
        <v>1983</v>
      </c>
      <c r="N6" s="1">
        <v>7.29</v>
      </c>
    </row>
    <row r="7" spans="1:14">
      <c r="M7" s="1">
        <v>1984</v>
      </c>
      <c r="N7" s="1">
        <v>7.48</v>
      </c>
    </row>
    <row r="8" spans="1:14">
      <c r="M8" s="1">
        <v>1985</v>
      </c>
      <c r="N8" s="1">
        <v>7.7</v>
      </c>
    </row>
    <row r="9" spans="1:14">
      <c r="M9" s="1">
        <v>1986</v>
      </c>
      <c r="N9" s="1">
        <v>7.8</v>
      </c>
    </row>
    <row r="10" spans="1:14">
      <c r="M10" s="1">
        <v>1987</v>
      </c>
      <c r="N10" s="1">
        <v>8.06</v>
      </c>
    </row>
    <row r="11" spans="1:14">
      <c r="M11" s="1">
        <v>1988</v>
      </c>
      <c r="N11" s="1">
        <v>8.23</v>
      </c>
    </row>
    <row r="12" spans="1:14">
      <c r="M12" s="1">
        <v>1989</v>
      </c>
      <c r="N12" s="1">
        <v>8.48</v>
      </c>
    </row>
    <row r="13" spans="1:14">
      <c r="M13" s="1">
        <v>1990</v>
      </c>
      <c r="N13" s="1">
        <v>8.73</v>
      </c>
    </row>
    <row r="14" spans="1:14">
      <c r="M14" s="1">
        <v>1991</v>
      </c>
      <c r="N14" s="1">
        <v>8.8000000000000007</v>
      </c>
    </row>
    <row r="15" spans="1:14">
      <c r="M15" s="1">
        <v>1992</v>
      </c>
      <c r="N15" s="1">
        <v>8.8800000000000008</v>
      </c>
    </row>
    <row r="16" spans="1:14">
      <c r="M16" s="1">
        <v>1993</v>
      </c>
      <c r="N16" s="1">
        <v>9.0500000000000007</v>
      </c>
    </row>
    <row r="17" spans="13:14">
      <c r="M17" s="1">
        <v>1994</v>
      </c>
      <c r="N17" s="1">
        <v>8.9700000000000006</v>
      </c>
    </row>
    <row r="18" spans="13:14">
      <c r="M18" s="1">
        <v>1995</v>
      </c>
      <c r="N18" s="1">
        <v>9.0299999999999994</v>
      </c>
    </row>
    <row r="19" spans="13:14">
      <c r="M19" s="1">
        <v>1996</v>
      </c>
      <c r="N19" s="1">
        <v>9.08</v>
      </c>
    </row>
    <row r="20" spans="13:14">
      <c r="M20" s="1">
        <v>1997</v>
      </c>
      <c r="N20" s="1">
        <v>9.09</v>
      </c>
    </row>
    <row r="21" spans="13:14">
      <c r="M21" s="1">
        <v>1998</v>
      </c>
    </row>
    <row r="22" spans="13:14">
      <c r="M22" s="1">
        <v>1999</v>
      </c>
      <c r="N22" s="1">
        <v>8.99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1:AB1015"/>
  <sheetViews>
    <sheetView topLeftCell="B1" workbookViewId="0">
      <selection activeCell="AB9" sqref="AB9"/>
    </sheetView>
  </sheetViews>
  <sheetFormatPr defaultColWidth="9.109375" defaultRowHeight="13.2"/>
  <cols>
    <col min="1" max="1" width="23.33203125" style="6" bestFit="1" customWidth="1"/>
    <col min="2" max="2" width="21.6640625" style="6" bestFit="1" customWidth="1"/>
    <col min="3" max="3" width="26" style="6" bestFit="1" customWidth="1"/>
    <col min="4" max="4" width="24.109375" style="6" hidden="1" customWidth="1"/>
    <col min="5" max="5" width="22.109375" style="6" bestFit="1" customWidth="1"/>
    <col min="6" max="6" width="15.109375" style="6" hidden="1" customWidth="1"/>
    <col min="7" max="7" width="12.88671875" style="6" hidden="1" customWidth="1"/>
    <col min="8" max="8" width="16.6640625" style="6" hidden="1" customWidth="1"/>
    <col min="9" max="9" width="66.6640625" style="6" hidden="1" customWidth="1"/>
    <col min="10" max="10" width="24.5546875" style="6" hidden="1" customWidth="1"/>
    <col min="11" max="11" width="14.5546875" style="6" hidden="1" customWidth="1"/>
    <col min="12" max="12" width="26.44140625" style="6" hidden="1" customWidth="1"/>
    <col min="13" max="13" width="39.33203125" style="6" bestFit="1" customWidth="1"/>
    <col min="14" max="14" width="45.44140625" style="6" bestFit="1" customWidth="1"/>
    <col min="15" max="15" width="25.109375" style="6" bestFit="1" customWidth="1"/>
    <col min="16" max="16" width="21.44140625" style="6" hidden="1" customWidth="1"/>
    <col min="17" max="17" width="14.33203125" style="6" hidden="1" customWidth="1"/>
    <col min="18" max="18" width="37.5546875" style="6" hidden="1" customWidth="1"/>
    <col min="19" max="19" width="49.5546875" style="6" hidden="1" customWidth="1"/>
    <col min="20" max="20" width="24.5546875" style="7" hidden="1" customWidth="1"/>
    <col min="21" max="21" width="24.5546875" style="7" customWidth="1"/>
    <col min="22" max="22" width="13.5546875" style="7" hidden="1" customWidth="1"/>
    <col min="23" max="23" width="20" style="6" hidden="1" customWidth="1"/>
    <col min="24" max="24" width="80" style="6" hidden="1" customWidth="1"/>
    <col min="25" max="25" width="44" style="6" hidden="1" customWidth="1"/>
    <col min="26" max="26" width="9.109375" style="6"/>
    <col min="27" max="27" width="9.109375" style="10"/>
    <col min="28" max="28" width="12.33203125" style="10" customWidth="1"/>
    <col min="29" max="16384" width="9.109375" style="6"/>
  </cols>
  <sheetData>
    <row r="1" spans="1:28" s="4" customFormat="1">
      <c r="A1" s="4" t="s">
        <v>4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19</v>
      </c>
      <c r="Q1" s="4" t="s">
        <v>20</v>
      </c>
      <c r="R1" s="4" t="s">
        <v>21</v>
      </c>
      <c r="S1" s="4" t="s">
        <v>22</v>
      </c>
      <c r="T1" s="5" t="s">
        <v>23</v>
      </c>
      <c r="U1" s="5" t="s">
        <v>2334</v>
      </c>
      <c r="V1" s="5" t="s">
        <v>24</v>
      </c>
      <c r="W1" s="4" t="s">
        <v>25</v>
      </c>
      <c r="X1" s="4" t="s">
        <v>26</v>
      </c>
      <c r="Y1" s="4" t="s">
        <v>27</v>
      </c>
      <c r="AA1" s="9" t="s">
        <v>1</v>
      </c>
      <c r="AB1" s="9" t="s">
        <v>2335</v>
      </c>
    </row>
    <row r="2" spans="1:28">
      <c r="A2" s="6">
        <v>2254424</v>
      </c>
      <c r="B2" s="6" t="s">
        <v>28</v>
      </c>
      <c r="C2" s="6" t="s">
        <v>29</v>
      </c>
      <c r="E2" s="6">
        <v>12000</v>
      </c>
      <c r="F2" s="6" t="s">
        <v>30</v>
      </c>
      <c r="G2" s="6" t="s">
        <v>31</v>
      </c>
      <c r="H2" s="6" t="s">
        <v>32</v>
      </c>
      <c r="I2" s="6" t="s">
        <v>33</v>
      </c>
      <c r="M2" s="6">
        <v>12</v>
      </c>
      <c r="N2" s="6">
        <v>10</v>
      </c>
      <c r="O2" s="6">
        <v>750</v>
      </c>
      <c r="P2" s="6" t="s">
        <v>31</v>
      </c>
      <c r="T2" s="7">
        <v>42016</v>
      </c>
      <c r="U2" s="8">
        <v>2015</v>
      </c>
      <c r="V2" s="7">
        <v>42228</v>
      </c>
      <c r="W2" s="6" t="s">
        <v>34</v>
      </c>
      <c r="X2" s="6" t="s">
        <v>35</v>
      </c>
      <c r="Y2" s="6" t="s">
        <v>31</v>
      </c>
      <c r="AA2" s="10">
        <v>2015</v>
      </c>
      <c r="AB2" s="10">
        <f>AVERAGE(M2:M87)</f>
        <v>11.525581395348834</v>
      </c>
    </row>
    <row r="3" spans="1:28">
      <c r="A3" s="6">
        <v>2255161</v>
      </c>
      <c r="B3" s="6" t="s">
        <v>28</v>
      </c>
      <c r="C3" s="6" t="s">
        <v>36</v>
      </c>
      <c r="E3" s="6">
        <v>15100</v>
      </c>
      <c r="F3" s="6" t="s">
        <v>30</v>
      </c>
      <c r="G3" s="6" t="s">
        <v>31</v>
      </c>
      <c r="H3" s="6" t="s">
        <v>32</v>
      </c>
      <c r="I3" s="6" t="s">
        <v>37</v>
      </c>
      <c r="M3" s="6">
        <v>11.8</v>
      </c>
      <c r="N3" s="6">
        <v>10</v>
      </c>
      <c r="O3" s="6">
        <v>960</v>
      </c>
      <c r="P3" s="6" t="s">
        <v>31</v>
      </c>
      <c r="T3" s="7">
        <v>42016</v>
      </c>
      <c r="U3" s="8">
        <v>2015</v>
      </c>
      <c r="V3" s="7">
        <v>42228</v>
      </c>
      <c r="W3" s="6" t="s">
        <v>34</v>
      </c>
      <c r="X3" s="6" t="s">
        <v>38</v>
      </c>
      <c r="Y3" s="6" t="s">
        <v>31</v>
      </c>
      <c r="AA3" s="10">
        <v>2016</v>
      </c>
      <c r="AB3" s="10">
        <f>AVERAGE(M88:M213)</f>
        <v>11.460317460317453</v>
      </c>
    </row>
    <row r="4" spans="1:28">
      <c r="A4" s="6">
        <v>2254413</v>
      </c>
      <c r="B4" s="6" t="s">
        <v>28</v>
      </c>
      <c r="C4" s="6" t="s">
        <v>39</v>
      </c>
      <c r="E4" s="6">
        <v>18000</v>
      </c>
      <c r="F4" s="6" t="s">
        <v>30</v>
      </c>
      <c r="G4" s="6" t="s">
        <v>31</v>
      </c>
      <c r="H4" s="6" t="s">
        <v>32</v>
      </c>
      <c r="I4" s="6" t="s">
        <v>37</v>
      </c>
      <c r="M4" s="6">
        <v>11.8</v>
      </c>
      <c r="N4" s="6">
        <v>10</v>
      </c>
      <c r="O4" s="6">
        <v>1144</v>
      </c>
      <c r="P4" s="6" t="s">
        <v>31</v>
      </c>
      <c r="T4" s="7">
        <v>42016</v>
      </c>
      <c r="U4" s="8">
        <v>2015</v>
      </c>
      <c r="V4" s="7">
        <v>42228</v>
      </c>
      <c r="W4" s="6" t="s">
        <v>34</v>
      </c>
      <c r="X4" s="6" t="s">
        <v>40</v>
      </c>
      <c r="Y4" s="6" t="s">
        <v>31</v>
      </c>
      <c r="AA4" s="10">
        <v>2017</v>
      </c>
      <c r="AB4" s="10">
        <f>AVERAGE(M214:M352)</f>
        <v>11.543884892086318</v>
      </c>
    </row>
    <row r="5" spans="1:28">
      <c r="A5" s="6">
        <v>2254412</v>
      </c>
      <c r="B5" s="6" t="s">
        <v>28</v>
      </c>
      <c r="C5" s="6" t="s">
        <v>41</v>
      </c>
      <c r="E5" s="6">
        <v>25000</v>
      </c>
      <c r="F5" s="6" t="s">
        <v>30</v>
      </c>
      <c r="G5" s="6" t="s">
        <v>31</v>
      </c>
      <c r="H5" s="6" t="s">
        <v>32</v>
      </c>
      <c r="I5" s="6" t="s">
        <v>42</v>
      </c>
      <c r="M5" s="6">
        <v>10.3</v>
      </c>
      <c r="N5" s="6">
        <v>10</v>
      </c>
      <c r="O5" s="6">
        <v>1820</v>
      </c>
      <c r="P5" s="6" t="s">
        <v>31</v>
      </c>
      <c r="T5" s="7">
        <v>42016</v>
      </c>
      <c r="U5" s="8">
        <v>2015</v>
      </c>
      <c r="V5" s="7">
        <v>42228</v>
      </c>
      <c r="W5" s="6" t="s">
        <v>34</v>
      </c>
      <c r="X5" s="6" t="s">
        <v>43</v>
      </c>
      <c r="Y5" s="6" t="s">
        <v>31</v>
      </c>
      <c r="AA5" s="10">
        <v>2018</v>
      </c>
      <c r="AB5" s="10">
        <f>AVERAGE(M353:M512)</f>
        <v>11.828124999999991</v>
      </c>
    </row>
    <row r="6" spans="1:28">
      <c r="A6" s="6">
        <v>2254431</v>
      </c>
      <c r="B6" s="6" t="s">
        <v>28</v>
      </c>
      <c r="C6" s="6" t="s">
        <v>44</v>
      </c>
      <c r="E6" s="6">
        <v>5000</v>
      </c>
      <c r="F6" s="6" t="s">
        <v>30</v>
      </c>
      <c r="G6" s="6" t="s">
        <v>31</v>
      </c>
      <c r="H6" s="6" t="s">
        <v>32</v>
      </c>
      <c r="I6" s="6" t="s">
        <v>45</v>
      </c>
      <c r="M6" s="6">
        <v>12.1</v>
      </c>
      <c r="N6" s="6">
        <v>10</v>
      </c>
      <c r="O6" s="6">
        <v>310</v>
      </c>
      <c r="P6" s="6" t="s">
        <v>31</v>
      </c>
      <c r="T6" s="7">
        <v>42016</v>
      </c>
      <c r="U6" s="8">
        <v>2015</v>
      </c>
      <c r="V6" s="7">
        <v>42228</v>
      </c>
      <c r="W6" s="6" t="s">
        <v>34</v>
      </c>
      <c r="X6" s="6" t="s">
        <v>46</v>
      </c>
      <c r="Y6" s="6" t="s">
        <v>31</v>
      </c>
      <c r="AA6" s="10">
        <v>2019</v>
      </c>
      <c r="AB6" s="10">
        <f>AVERAGE(M513:M788)</f>
        <v>11.636594202898547</v>
      </c>
    </row>
    <row r="7" spans="1:28">
      <c r="A7" s="6">
        <v>2254420</v>
      </c>
      <c r="B7" s="6" t="s">
        <v>28</v>
      </c>
      <c r="C7" s="6" t="s">
        <v>47</v>
      </c>
      <c r="E7" s="6">
        <v>6000</v>
      </c>
      <c r="F7" s="6" t="s">
        <v>30</v>
      </c>
      <c r="G7" s="6" t="s">
        <v>31</v>
      </c>
      <c r="H7" s="6" t="s">
        <v>32</v>
      </c>
      <c r="I7" s="6" t="s">
        <v>48</v>
      </c>
      <c r="M7" s="6">
        <v>12.1</v>
      </c>
      <c r="N7" s="6">
        <v>10</v>
      </c>
      <c r="O7" s="6">
        <v>372</v>
      </c>
      <c r="P7" s="6" t="s">
        <v>31</v>
      </c>
      <c r="T7" s="7">
        <v>42016</v>
      </c>
      <c r="U7" s="8">
        <v>2015</v>
      </c>
      <c r="V7" s="7">
        <v>42228</v>
      </c>
      <c r="W7" s="6" t="s">
        <v>34</v>
      </c>
      <c r="X7" s="6" t="s">
        <v>49</v>
      </c>
      <c r="Y7" s="6" t="s">
        <v>31</v>
      </c>
      <c r="AA7" s="10">
        <v>2020</v>
      </c>
      <c r="AB7" s="10">
        <f>AVERAGE(M789:M1002)</f>
        <v>11.651869158878496</v>
      </c>
    </row>
    <row r="8" spans="1:28">
      <c r="A8" s="6">
        <v>2254429</v>
      </c>
      <c r="B8" s="6" t="s">
        <v>28</v>
      </c>
      <c r="C8" s="6" t="s">
        <v>50</v>
      </c>
      <c r="E8" s="6">
        <v>8000</v>
      </c>
      <c r="F8" s="6" t="s">
        <v>30</v>
      </c>
      <c r="G8" s="6" t="s">
        <v>31</v>
      </c>
      <c r="H8" s="6" t="s">
        <v>32</v>
      </c>
      <c r="I8" s="6" t="s">
        <v>33</v>
      </c>
      <c r="M8" s="6">
        <v>12</v>
      </c>
      <c r="N8" s="6">
        <v>10</v>
      </c>
      <c r="O8" s="6">
        <v>500</v>
      </c>
      <c r="P8" s="6" t="s">
        <v>31</v>
      </c>
      <c r="T8" s="7">
        <v>42016</v>
      </c>
      <c r="U8" s="8">
        <v>2015</v>
      </c>
      <c r="V8" s="7">
        <v>42228</v>
      </c>
      <c r="W8" s="6" t="s">
        <v>34</v>
      </c>
      <c r="X8" s="6" t="s">
        <v>51</v>
      </c>
      <c r="Y8" s="6" t="s">
        <v>31</v>
      </c>
      <c r="AA8" s="10">
        <v>2021</v>
      </c>
      <c r="AB8" s="10">
        <f>AVERAGE(M1003:M1015)</f>
        <v>11.992307692307692</v>
      </c>
    </row>
    <row r="9" spans="1:28">
      <c r="A9" s="6">
        <v>2254738</v>
      </c>
      <c r="B9" s="6" t="s">
        <v>52</v>
      </c>
      <c r="C9" s="6" t="s">
        <v>53</v>
      </c>
      <c r="E9" s="6">
        <v>8000</v>
      </c>
      <c r="F9" s="6" t="s">
        <v>30</v>
      </c>
      <c r="G9" s="6" t="s">
        <v>31</v>
      </c>
      <c r="H9" s="6" t="s">
        <v>54</v>
      </c>
      <c r="I9" s="6" t="s">
        <v>55</v>
      </c>
      <c r="M9" s="6">
        <v>11.4</v>
      </c>
      <c r="N9" s="6">
        <v>10</v>
      </c>
      <c r="O9" s="6">
        <v>526</v>
      </c>
      <c r="P9" s="6" t="s">
        <v>31</v>
      </c>
      <c r="T9" s="7">
        <v>42016</v>
      </c>
      <c r="U9" s="8">
        <v>2015</v>
      </c>
      <c r="V9" s="7">
        <v>42228</v>
      </c>
      <c r="W9" s="6" t="s">
        <v>34</v>
      </c>
      <c r="X9" s="6" t="s">
        <v>56</v>
      </c>
      <c r="Y9" s="6" t="s">
        <v>31</v>
      </c>
    </row>
    <row r="10" spans="1:28">
      <c r="A10" s="6">
        <v>2254740</v>
      </c>
      <c r="B10" s="6" t="s">
        <v>52</v>
      </c>
      <c r="C10" s="6" t="s">
        <v>57</v>
      </c>
      <c r="D10" s="6" t="s">
        <v>58</v>
      </c>
      <c r="E10" s="6">
        <v>8000</v>
      </c>
      <c r="F10" s="6" t="s">
        <v>59</v>
      </c>
      <c r="G10" s="6" t="s">
        <v>31</v>
      </c>
      <c r="H10" s="6" t="s">
        <v>32</v>
      </c>
      <c r="I10" s="6" t="s">
        <v>60</v>
      </c>
      <c r="M10" s="6">
        <v>10.6</v>
      </c>
      <c r="N10" s="6">
        <v>10</v>
      </c>
      <c r="O10" s="6">
        <v>566</v>
      </c>
      <c r="P10" s="6" t="s">
        <v>31</v>
      </c>
      <c r="T10" s="7">
        <v>42016</v>
      </c>
      <c r="U10" s="8">
        <v>2015</v>
      </c>
      <c r="V10" s="7">
        <v>42228</v>
      </c>
      <c r="W10" s="6" t="s">
        <v>34</v>
      </c>
      <c r="X10" s="6" t="s">
        <v>61</v>
      </c>
      <c r="Y10" s="6" t="s">
        <v>31</v>
      </c>
    </row>
    <row r="11" spans="1:28">
      <c r="A11" s="6">
        <v>2254739</v>
      </c>
      <c r="B11" s="6" t="s">
        <v>52</v>
      </c>
      <c r="C11" s="6" t="s">
        <v>62</v>
      </c>
      <c r="D11" s="6" t="s">
        <v>63</v>
      </c>
      <c r="E11" s="6">
        <v>10000</v>
      </c>
      <c r="F11" s="6" t="s">
        <v>59</v>
      </c>
      <c r="G11" s="6" t="s">
        <v>31</v>
      </c>
      <c r="H11" s="6" t="s">
        <v>32</v>
      </c>
      <c r="I11" s="6" t="s">
        <v>60</v>
      </c>
      <c r="M11" s="6">
        <v>10.6</v>
      </c>
      <c r="N11" s="6">
        <v>10</v>
      </c>
      <c r="O11" s="6">
        <v>708</v>
      </c>
      <c r="P11" s="6" t="s">
        <v>31</v>
      </c>
      <c r="T11" s="7">
        <v>42016</v>
      </c>
      <c r="U11" s="8">
        <v>2015</v>
      </c>
      <c r="V11" s="7">
        <v>42228</v>
      </c>
      <c r="W11" s="6" t="s">
        <v>34</v>
      </c>
      <c r="X11" s="6" t="s">
        <v>64</v>
      </c>
      <c r="Y11" s="6" t="s">
        <v>31</v>
      </c>
    </row>
    <row r="12" spans="1:28">
      <c r="A12" s="6">
        <v>2254741</v>
      </c>
      <c r="B12" s="6" t="s">
        <v>52</v>
      </c>
      <c r="C12" s="6" t="s">
        <v>65</v>
      </c>
      <c r="E12" s="6">
        <v>10000</v>
      </c>
      <c r="F12" s="6" t="s">
        <v>59</v>
      </c>
      <c r="G12" s="6" t="s">
        <v>31</v>
      </c>
      <c r="H12" s="6" t="s">
        <v>32</v>
      </c>
      <c r="I12" s="6" t="s">
        <v>60</v>
      </c>
      <c r="M12" s="6">
        <v>10.6</v>
      </c>
      <c r="N12" s="6">
        <v>10</v>
      </c>
      <c r="O12" s="6">
        <v>708</v>
      </c>
      <c r="P12" s="6" t="s">
        <v>31</v>
      </c>
      <c r="T12" s="7">
        <v>42016</v>
      </c>
      <c r="U12" s="8">
        <v>2015</v>
      </c>
      <c r="V12" s="7">
        <v>42228</v>
      </c>
      <c r="W12" s="6" t="s">
        <v>34</v>
      </c>
      <c r="X12" s="6" t="s">
        <v>66</v>
      </c>
      <c r="Y12" s="6" t="s">
        <v>31</v>
      </c>
    </row>
    <row r="13" spans="1:28">
      <c r="A13" s="6">
        <v>2254743</v>
      </c>
      <c r="B13" s="6" t="s">
        <v>52</v>
      </c>
      <c r="C13" s="6" t="s">
        <v>67</v>
      </c>
      <c r="D13" s="6" t="s">
        <v>68</v>
      </c>
      <c r="E13" s="6">
        <v>12000</v>
      </c>
      <c r="F13" s="6" t="s">
        <v>59</v>
      </c>
      <c r="G13" s="6" t="s">
        <v>31</v>
      </c>
      <c r="H13" s="6" t="s">
        <v>32</v>
      </c>
      <c r="I13" s="6" t="s">
        <v>69</v>
      </c>
      <c r="M13" s="6">
        <v>10.5</v>
      </c>
      <c r="N13" s="6">
        <v>11</v>
      </c>
      <c r="O13" s="6">
        <v>857</v>
      </c>
      <c r="P13" s="6" t="s">
        <v>31</v>
      </c>
      <c r="T13" s="7">
        <v>42016</v>
      </c>
      <c r="U13" s="8">
        <v>2015</v>
      </c>
      <c r="V13" s="7">
        <v>42228</v>
      </c>
      <c r="W13" s="6" t="s">
        <v>34</v>
      </c>
      <c r="X13" s="6" t="s">
        <v>70</v>
      </c>
      <c r="Y13" s="6" t="s">
        <v>31</v>
      </c>
    </row>
    <row r="14" spans="1:28">
      <c r="A14" s="6">
        <v>2254742</v>
      </c>
      <c r="B14" s="6" t="s">
        <v>52</v>
      </c>
      <c r="C14" s="6" t="s">
        <v>71</v>
      </c>
      <c r="E14" s="6">
        <v>12000</v>
      </c>
      <c r="F14" s="6" t="s">
        <v>59</v>
      </c>
      <c r="G14" s="6" t="s">
        <v>31</v>
      </c>
      <c r="H14" s="6" t="s">
        <v>32</v>
      </c>
      <c r="I14" s="6" t="s">
        <v>69</v>
      </c>
      <c r="M14" s="6">
        <v>10.5</v>
      </c>
      <c r="N14" s="6">
        <v>11</v>
      </c>
      <c r="O14" s="6">
        <v>857</v>
      </c>
      <c r="P14" s="6" t="s">
        <v>31</v>
      </c>
      <c r="T14" s="7">
        <v>42016</v>
      </c>
      <c r="U14" s="8">
        <v>2015</v>
      </c>
      <c r="V14" s="7">
        <v>42228</v>
      </c>
      <c r="W14" s="6" t="s">
        <v>34</v>
      </c>
      <c r="X14" s="6" t="s">
        <v>72</v>
      </c>
      <c r="Y14" s="6" t="s">
        <v>31</v>
      </c>
    </row>
    <row r="15" spans="1:28">
      <c r="A15" s="6">
        <v>2254418</v>
      </c>
      <c r="B15" s="6" t="s">
        <v>28</v>
      </c>
      <c r="C15" s="6" t="s">
        <v>73</v>
      </c>
      <c r="E15" s="6">
        <v>10000</v>
      </c>
      <c r="F15" s="6" t="s">
        <v>59</v>
      </c>
      <c r="G15" s="6" t="s">
        <v>31</v>
      </c>
      <c r="H15" s="6" t="s">
        <v>32</v>
      </c>
      <c r="I15" s="6" t="s">
        <v>60</v>
      </c>
      <c r="M15" s="6">
        <v>10.6</v>
      </c>
      <c r="N15" s="6">
        <v>10</v>
      </c>
      <c r="O15" s="6">
        <v>708</v>
      </c>
      <c r="P15" s="6" t="s">
        <v>31</v>
      </c>
      <c r="T15" s="7">
        <v>42016</v>
      </c>
      <c r="U15" s="8">
        <v>2015</v>
      </c>
      <c r="V15" s="7">
        <v>42228</v>
      </c>
      <c r="W15" s="6" t="s">
        <v>34</v>
      </c>
      <c r="X15" s="6" t="s">
        <v>74</v>
      </c>
      <c r="Y15" s="6" t="s">
        <v>31</v>
      </c>
    </row>
    <row r="16" spans="1:28">
      <c r="A16" s="6">
        <v>2254414</v>
      </c>
      <c r="B16" s="6" t="s">
        <v>28</v>
      </c>
      <c r="C16" s="6" t="s">
        <v>75</v>
      </c>
      <c r="E16" s="6">
        <v>10000</v>
      </c>
      <c r="F16" s="6" t="s">
        <v>59</v>
      </c>
      <c r="G16" s="6" t="s">
        <v>31</v>
      </c>
      <c r="H16" s="6" t="s">
        <v>32</v>
      </c>
      <c r="I16" s="6" t="s">
        <v>60</v>
      </c>
      <c r="M16" s="6">
        <v>10.6</v>
      </c>
      <c r="N16" s="6">
        <v>10</v>
      </c>
      <c r="O16" s="6">
        <v>708</v>
      </c>
      <c r="P16" s="6" t="s">
        <v>31</v>
      </c>
      <c r="T16" s="7">
        <v>42016</v>
      </c>
      <c r="U16" s="8">
        <v>2015</v>
      </c>
      <c r="V16" s="7">
        <v>42228</v>
      </c>
      <c r="W16" s="6" t="s">
        <v>34</v>
      </c>
      <c r="X16" s="6" t="s">
        <v>76</v>
      </c>
      <c r="Y16" s="6" t="s">
        <v>31</v>
      </c>
    </row>
    <row r="17" spans="1:25">
      <c r="A17" s="6">
        <v>2254415</v>
      </c>
      <c r="B17" s="6" t="s">
        <v>28</v>
      </c>
      <c r="C17" s="6" t="s">
        <v>77</v>
      </c>
      <c r="E17" s="6">
        <v>12000</v>
      </c>
      <c r="F17" s="6" t="s">
        <v>59</v>
      </c>
      <c r="G17" s="6" t="s">
        <v>31</v>
      </c>
      <c r="H17" s="6" t="s">
        <v>32</v>
      </c>
      <c r="I17" s="6" t="s">
        <v>69</v>
      </c>
      <c r="M17" s="6">
        <v>10.5</v>
      </c>
      <c r="N17" s="6">
        <v>11</v>
      </c>
      <c r="O17" s="6">
        <v>857</v>
      </c>
      <c r="P17" s="6" t="s">
        <v>31</v>
      </c>
      <c r="T17" s="7">
        <v>42016</v>
      </c>
      <c r="U17" s="8">
        <v>2015</v>
      </c>
      <c r="V17" s="7">
        <v>42228</v>
      </c>
      <c r="W17" s="6" t="s">
        <v>34</v>
      </c>
      <c r="X17" s="6" t="s">
        <v>78</v>
      </c>
      <c r="Y17" s="6" t="s">
        <v>31</v>
      </c>
    </row>
    <row r="18" spans="1:25">
      <c r="A18" s="6">
        <v>2254417</v>
      </c>
      <c r="B18" s="6" t="s">
        <v>28</v>
      </c>
      <c r="C18" s="6" t="s">
        <v>79</v>
      </c>
      <c r="E18" s="6">
        <v>12000</v>
      </c>
      <c r="F18" s="6" t="s">
        <v>59</v>
      </c>
      <c r="G18" s="6" t="s">
        <v>31</v>
      </c>
      <c r="H18" s="6" t="s">
        <v>32</v>
      </c>
      <c r="I18" s="6" t="s">
        <v>69</v>
      </c>
      <c r="M18" s="6">
        <v>10.5</v>
      </c>
      <c r="N18" s="6">
        <v>11</v>
      </c>
      <c r="O18" s="6">
        <v>857</v>
      </c>
      <c r="P18" s="6" t="s">
        <v>31</v>
      </c>
      <c r="T18" s="7">
        <v>42016</v>
      </c>
      <c r="U18" s="8">
        <v>2015</v>
      </c>
      <c r="V18" s="7">
        <v>42228</v>
      </c>
      <c r="W18" s="6" t="s">
        <v>34</v>
      </c>
      <c r="X18" s="6" t="s">
        <v>80</v>
      </c>
      <c r="Y18" s="6" t="s">
        <v>31</v>
      </c>
    </row>
    <row r="19" spans="1:25">
      <c r="A19" s="6">
        <v>2254416</v>
      </c>
      <c r="B19" s="6" t="s">
        <v>28</v>
      </c>
      <c r="C19" s="6" t="s">
        <v>81</v>
      </c>
      <c r="E19" s="6">
        <v>8000</v>
      </c>
      <c r="F19" s="6" t="s">
        <v>59</v>
      </c>
      <c r="G19" s="6" t="s">
        <v>31</v>
      </c>
      <c r="H19" s="6" t="s">
        <v>32</v>
      </c>
      <c r="I19" s="6" t="s">
        <v>60</v>
      </c>
      <c r="M19" s="6">
        <v>10.6</v>
      </c>
      <c r="N19" s="6">
        <v>10</v>
      </c>
      <c r="O19" s="6">
        <v>566</v>
      </c>
      <c r="P19" s="6" t="s">
        <v>31</v>
      </c>
      <c r="T19" s="7">
        <v>42016</v>
      </c>
      <c r="U19" s="8">
        <v>2015</v>
      </c>
      <c r="V19" s="7">
        <v>42228</v>
      </c>
      <c r="W19" s="6" t="s">
        <v>34</v>
      </c>
      <c r="X19" s="6" t="s">
        <v>82</v>
      </c>
      <c r="Y19" s="6" t="s">
        <v>31</v>
      </c>
    </row>
    <row r="20" spans="1:25">
      <c r="A20" s="6">
        <v>2254430</v>
      </c>
      <c r="B20" s="6" t="s">
        <v>28</v>
      </c>
      <c r="C20" s="6" t="s">
        <v>83</v>
      </c>
      <c r="E20" s="6">
        <v>10000</v>
      </c>
      <c r="F20" s="6" t="s">
        <v>30</v>
      </c>
      <c r="G20" s="6" t="s">
        <v>31</v>
      </c>
      <c r="H20" s="6" t="s">
        <v>32</v>
      </c>
      <c r="I20" s="6" t="s">
        <v>33</v>
      </c>
      <c r="M20" s="6">
        <v>12</v>
      </c>
      <c r="N20" s="6">
        <v>10</v>
      </c>
      <c r="O20" s="6">
        <v>625</v>
      </c>
      <c r="P20" s="6" t="s">
        <v>31</v>
      </c>
      <c r="T20" s="7">
        <v>42016</v>
      </c>
      <c r="U20" s="8">
        <v>2015</v>
      </c>
      <c r="V20" s="7">
        <v>42228</v>
      </c>
      <c r="W20" s="6" t="s">
        <v>34</v>
      </c>
      <c r="X20" s="6" t="s">
        <v>84</v>
      </c>
      <c r="Y20" s="6" t="s">
        <v>31</v>
      </c>
    </row>
    <row r="21" spans="1:25">
      <c r="A21" s="6">
        <v>2254410</v>
      </c>
      <c r="B21" s="6" t="s">
        <v>85</v>
      </c>
      <c r="C21" s="6" t="s">
        <v>86</v>
      </c>
      <c r="E21" s="6">
        <v>6000</v>
      </c>
      <c r="F21" s="6" t="s">
        <v>30</v>
      </c>
      <c r="G21" s="6" t="s">
        <v>31</v>
      </c>
      <c r="H21" s="6" t="s">
        <v>32</v>
      </c>
      <c r="I21" s="6" t="s">
        <v>48</v>
      </c>
      <c r="M21" s="6">
        <v>12.1</v>
      </c>
      <c r="N21" s="6">
        <v>10</v>
      </c>
      <c r="O21" s="6">
        <v>372</v>
      </c>
      <c r="P21" s="6" t="s">
        <v>31</v>
      </c>
      <c r="T21" s="7">
        <v>42016</v>
      </c>
      <c r="U21" s="8">
        <v>2015</v>
      </c>
      <c r="V21" s="7">
        <v>42075</v>
      </c>
      <c r="W21" s="6" t="s">
        <v>34</v>
      </c>
      <c r="X21" s="6" t="s">
        <v>87</v>
      </c>
      <c r="Y21" s="6" t="s">
        <v>31</v>
      </c>
    </row>
    <row r="22" spans="1:25">
      <c r="A22" s="6">
        <v>2256965</v>
      </c>
      <c r="B22" s="6" t="s">
        <v>52</v>
      </c>
      <c r="C22" s="6" t="s">
        <v>88</v>
      </c>
      <c r="E22" s="6">
        <v>10000</v>
      </c>
      <c r="F22" s="6" t="s">
        <v>30</v>
      </c>
      <c r="G22" s="6" t="s">
        <v>31</v>
      </c>
      <c r="H22" s="6" t="s">
        <v>32</v>
      </c>
      <c r="I22" s="6" t="s">
        <v>33</v>
      </c>
      <c r="M22" s="6">
        <v>12</v>
      </c>
      <c r="N22" s="6">
        <v>10</v>
      </c>
      <c r="O22" s="6">
        <v>625</v>
      </c>
      <c r="P22" s="6" t="s">
        <v>31</v>
      </c>
      <c r="T22" s="7">
        <v>42075</v>
      </c>
      <c r="U22" s="8">
        <v>2015</v>
      </c>
      <c r="V22" s="7" t="s">
        <v>89</v>
      </c>
      <c r="W22" s="6" t="s">
        <v>90</v>
      </c>
      <c r="X22" s="6" t="s">
        <v>91</v>
      </c>
      <c r="Y22" s="6" t="s">
        <v>31</v>
      </c>
    </row>
    <row r="23" spans="1:25">
      <c r="A23" s="6">
        <v>2256967</v>
      </c>
      <c r="B23" s="6" t="s">
        <v>52</v>
      </c>
      <c r="C23" s="6" t="s">
        <v>92</v>
      </c>
      <c r="E23" s="6">
        <v>12000</v>
      </c>
      <c r="F23" s="6" t="s">
        <v>30</v>
      </c>
      <c r="G23" s="6" t="s">
        <v>31</v>
      </c>
      <c r="H23" s="6" t="s">
        <v>32</v>
      </c>
      <c r="I23" s="6" t="s">
        <v>33</v>
      </c>
      <c r="M23" s="6">
        <v>12</v>
      </c>
      <c r="N23" s="6">
        <v>10</v>
      </c>
      <c r="O23" s="6">
        <v>750</v>
      </c>
      <c r="P23" s="6" t="s">
        <v>31</v>
      </c>
      <c r="T23" s="7">
        <v>42075</v>
      </c>
      <c r="U23" s="8">
        <v>2015</v>
      </c>
      <c r="V23" s="7" t="s">
        <v>89</v>
      </c>
      <c r="W23" s="6" t="s">
        <v>90</v>
      </c>
      <c r="X23" s="6" t="s">
        <v>93</v>
      </c>
      <c r="Y23" s="6" t="s">
        <v>31</v>
      </c>
    </row>
    <row r="24" spans="1:25">
      <c r="A24" s="6">
        <v>2255247</v>
      </c>
      <c r="B24" s="6" t="s">
        <v>52</v>
      </c>
      <c r="C24" s="6" t="s">
        <v>94</v>
      </c>
      <c r="E24" s="6">
        <v>25000</v>
      </c>
      <c r="F24" s="6" t="s">
        <v>30</v>
      </c>
      <c r="G24" s="6" t="s">
        <v>31</v>
      </c>
      <c r="H24" s="6" t="s">
        <v>32</v>
      </c>
      <c r="I24" s="6" t="s">
        <v>42</v>
      </c>
      <c r="M24" s="6">
        <v>10.3</v>
      </c>
      <c r="N24" s="6">
        <v>10</v>
      </c>
      <c r="O24" s="6">
        <v>1820</v>
      </c>
      <c r="P24" s="6" t="s">
        <v>31</v>
      </c>
      <c r="T24" s="7">
        <v>42075</v>
      </c>
      <c r="U24" s="8">
        <v>2015</v>
      </c>
      <c r="V24" s="7" t="s">
        <v>89</v>
      </c>
      <c r="W24" s="6" t="s">
        <v>90</v>
      </c>
      <c r="X24" s="6" t="s">
        <v>95</v>
      </c>
      <c r="Y24" s="6" t="s">
        <v>31</v>
      </c>
    </row>
    <row r="25" spans="1:25">
      <c r="A25" s="6">
        <v>2256960</v>
      </c>
      <c r="B25" s="6" t="s">
        <v>96</v>
      </c>
      <c r="C25" s="6" t="s">
        <v>97</v>
      </c>
      <c r="E25" s="6">
        <v>18000</v>
      </c>
      <c r="F25" s="6" t="s">
        <v>30</v>
      </c>
      <c r="G25" s="6" t="s">
        <v>31</v>
      </c>
      <c r="H25" s="6" t="s">
        <v>32</v>
      </c>
      <c r="I25" s="6" t="s">
        <v>37</v>
      </c>
      <c r="M25" s="6">
        <v>11.8</v>
      </c>
      <c r="N25" s="6">
        <v>10</v>
      </c>
      <c r="O25" s="6">
        <v>1144</v>
      </c>
      <c r="P25" s="6" t="s">
        <v>31</v>
      </c>
      <c r="T25" s="7">
        <v>42075</v>
      </c>
      <c r="U25" s="8">
        <v>2015</v>
      </c>
      <c r="V25" s="7">
        <v>42075</v>
      </c>
      <c r="W25" s="6" t="s">
        <v>90</v>
      </c>
      <c r="X25" s="6" t="s">
        <v>98</v>
      </c>
      <c r="Y25" s="6" t="s">
        <v>31</v>
      </c>
    </row>
    <row r="26" spans="1:25">
      <c r="A26" s="6">
        <v>2255246</v>
      </c>
      <c r="B26" s="6" t="s">
        <v>99</v>
      </c>
      <c r="C26" s="6" t="s">
        <v>100</v>
      </c>
      <c r="E26" s="6">
        <v>18000</v>
      </c>
      <c r="F26" s="6" t="s">
        <v>30</v>
      </c>
      <c r="G26" s="6" t="s">
        <v>31</v>
      </c>
      <c r="H26" s="6" t="s">
        <v>32</v>
      </c>
      <c r="I26" s="6" t="s">
        <v>37</v>
      </c>
      <c r="M26" s="6">
        <v>11.8</v>
      </c>
      <c r="N26" s="6">
        <v>10</v>
      </c>
      <c r="O26" s="6">
        <v>1144</v>
      </c>
      <c r="P26" s="6" t="s">
        <v>31</v>
      </c>
      <c r="T26" s="7">
        <v>42075</v>
      </c>
      <c r="U26" s="8">
        <v>2015</v>
      </c>
      <c r="V26" s="7">
        <v>42075</v>
      </c>
      <c r="W26" s="6" t="s">
        <v>90</v>
      </c>
      <c r="X26" s="6" t="s">
        <v>101</v>
      </c>
      <c r="Y26" s="6" t="s">
        <v>31</v>
      </c>
    </row>
    <row r="27" spans="1:25">
      <c r="A27" s="6">
        <v>2252991</v>
      </c>
      <c r="B27" s="6" t="s">
        <v>102</v>
      </c>
      <c r="C27" s="6" t="s">
        <v>103</v>
      </c>
      <c r="D27" s="6" t="s">
        <v>104</v>
      </c>
      <c r="E27" s="6">
        <v>10000</v>
      </c>
      <c r="F27" s="6" t="s">
        <v>30</v>
      </c>
      <c r="G27" s="6" t="s">
        <v>31</v>
      </c>
      <c r="H27" s="6" t="s">
        <v>32</v>
      </c>
      <c r="I27" s="6" t="s">
        <v>33</v>
      </c>
      <c r="M27" s="6">
        <v>12</v>
      </c>
      <c r="N27" s="6">
        <v>10</v>
      </c>
      <c r="O27" s="6">
        <v>625</v>
      </c>
      <c r="P27" s="6" t="s">
        <v>31</v>
      </c>
      <c r="T27" s="7">
        <v>42166</v>
      </c>
      <c r="U27" s="8">
        <v>2015</v>
      </c>
      <c r="V27" s="7">
        <v>42258</v>
      </c>
      <c r="W27" s="6" t="s">
        <v>34</v>
      </c>
      <c r="X27" s="6" t="s">
        <v>105</v>
      </c>
      <c r="Y27" s="6" t="s">
        <v>31</v>
      </c>
    </row>
    <row r="28" spans="1:25">
      <c r="A28" s="6">
        <v>2252890</v>
      </c>
      <c r="B28" s="6" t="s">
        <v>102</v>
      </c>
      <c r="C28" s="6" t="s">
        <v>106</v>
      </c>
      <c r="D28" s="6" t="s">
        <v>107</v>
      </c>
      <c r="E28" s="6">
        <v>12000</v>
      </c>
      <c r="F28" s="6" t="s">
        <v>30</v>
      </c>
      <c r="G28" s="6" t="s">
        <v>31</v>
      </c>
      <c r="H28" s="6" t="s">
        <v>32</v>
      </c>
      <c r="I28" s="6" t="s">
        <v>33</v>
      </c>
      <c r="M28" s="6">
        <v>12</v>
      </c>
      <c r="N28" s="6">
        <v>10</v>
      </c>
      <c r="O28" s="6">
        <v>750</v>
      </c>
      <c r="P28" s="6" t="s">
        <v>31</v>
      </c>
      <c r="T28" s="7">
        <v>42166</v>
      </c>
      <c r="U28" s="8">
        <v>2015</v>
      </c>
      <c r="V28" s="7">
        <v>42258</v>
      </c>
      <c r="W28" s="6" t="s">
        <v>34</v>
      </c>
      <c r="X28" s="6" t="s">
        <v>108</v>
      </c>
      <c r="Y28" s="6" t="s">
        <v>31</v>
      </c>
    </row>
    <row r="29" spans="1:25">
      <c r="A29" s="6">
        <v>2251609</v>
      </c>
      <c r="B29" s="6" t="s">
        <v>109</v>
      </c>
      <c r="C29" s="6" t="s">
        <v>110</v>
      </c>
      <c r="D29" s="6" t="s">
        <v>111</v>
      </c>
      <c r="E29" s="6">
        <v>8000</v>
      </c>
      <c r="F29" s="6" t="s">
        <v>30</v>
      </c>
      <c r="G29" s="6" t="s">
        <v>31</v>
      </c>
      <c r="H29" s="6" t="s">
        <v>32</v>
      </c>
      <c r="I29" s="6" t="s">
        <v>33</v>
      </c>
      <c r="M29" s="6">
        <v>12</v>
      </c>
      <c r="N29" s="6">
        <v>10</v>
      </c>
      <c r="O29" s="6">
        <v>500</v>
      </c>
      <c r="P29" s="6" t="s">
        <v>31</v>
      </c>
      <c r="T29" s="7" t="s">
        <v>112</v>
      </c>
      <c r="U29" s="8">
        <v>2015</v>
      </c>
      <c r="V29" s="7">
        <v>42046</v>
      </c>
      <c r="W29" s="6" t="s">
        <v>90</v>
      </c>
      <c r="X29" s="6" t="s">
        <v>113</v>
      </c>
      <c r="Y29" s="6" t="s">
        <v>31</v>
      </c>
    </row>
    <row r="30" spans="1:25">
      <c r="A30" s="6">
        <v>2251611</v>
      </c>
      <c r="B30" s="6" t="s">
        <v>109</v>
      </c>
      <c r="C30" s="6" t="s">
        <v>114</v>
      </c>
      <c r="D30" s="6" t="s">
        <v>115</v>
      </c>
      <c r="E30" s="6">
        <v>12000</v>
      </c>
      <c r="F30" s="6" t="s">
        <v>30</v>
      </c>
      <c r="G30" s="6" t="s">
        <v>31</v>
      </c>
      <c r="H30" s="6" t="s">
        <v>32</v>
      </c>
      <c r="I30" s="6" t="s">
        <v>33</v>
      </c>
      <c r="M30" s="6">
        <v>12</v>
      </c>
      <c r="N30" s="6">
        <v>10</v>
      </c>
      <c r="O30" s="6">
        <v>750</v>
      </c>
      <c r="P30" s="6" t="s">
        <v>31</v>
      </c>
      <c r="T30" s="7" t="s">
        <v>112</v>
      </c>
      <c r="U30" s="8">
        <v>2015</v>
      </c>
      <c r="V30" s="7">
        <v>42046</v>
      </c>
      <c r="W30" s="6" t="s">
        <v>90</v>
      </c>
      <c r="X30" s="6" t="s">
        <v>116</v>
      </c>
      <c r="Y30" s="6" t="s">
        <v>31</v>
      </c>
    </row>
    <row r="31" spans="1:25">
      <c r="A31" s="6">
        <v>2256679</v>
      </c>
      <c r="B31" s="6" t="s">
        <v>117</v>
      </c>
      <c r="C31" s="6" t="s">
        <v>118</v>
      </c>
      <c r="E31" s="6">
        <v>12000</v>
      </c>
      <c r="F31" s="6" t="s">
        <v>30</v>
      </c>
      <c r="G31" s="6" t="s">
        <v>31</v>
      </c>
      <c r="H31" s="6" t="s">
        <v>32</v>
      </c>
      <c r="I31" s="6" t="s">
        <v>33</v>
      </c>
      <c r="M31" s="6">
        <v>12</v>
      </c>
      <c r="N31" s="6">
        <v>10</v>
      </c>
      <c r="O31" s="6">
        <v>750</v>
      </c>
      <c r="P31" s="6" t="s">
        <v>31</v>
      </c>
      <c r="T31" s="7" t="s">
        <v>112</v>
      </c>
      <c r="U31" s="8">
        <v>2015</v>
      </c>
      <c r="V31" s="7">
        <v>42046</v>
      </c>
      <c r="W31" s="6" t="s">
        <v>90</v>
      </c>
      <c r="X31" s="6" t="s">
        <v>119</v>
      </c>
      <c r="Y31" s="6" t="s">
        <v>31</v>
      </c>
    </row>
    <row r="32" spans="1:25">
      <c r="A32" s="6">
        <v>2253146</v>
      </c>
      <c r="B32" s="6" t="s">
        <v>120</v>
      </c>
      <c r="C32" s="6" t="s">
        <v>110</v>
      </c>
      <c r="E32" s="6">
        <v>8000</v>
      </c>
      <c r="F32" s="6" t="s">
        <v>30</v>
      </c>
      <c r="G32" s="6" t="s">
        <v>31</v>
      </c>
      <c r="H32" s="6" t="s">
        <v>32</v>
      </c>
      <c r="I32" s="6" t="s">
        <v>33</v>
      </c>
      <c r="M32" s="6">
        <v>12</v>
      </c>
      <c r="N32" s="6">
        <v>10</v>
      </c>
      <c r="O32" s="6">
        <v>500</v>
      </c>
      <c r="P32" s="6" t="s">
        <v>31</v>
      </c>
      <c r="T32" s="7" t="s">
        <v>121</v>
      </c>
      <c r="U32" s="8">
        <v>2015</v>
      </c>
      <c r="V32" s="7" t="s">
        <v>122</v>
      </c>
      <c r="W32" s="6" t="s">
        <v>123</v>
      </c>
      <c r="X32" s="6" t="s">
        <v>124</v>
      </c>
      <c r="Y32" s="6" t="s">
        <v>31</v>
      </c>
    </row>
    <row r="33" spans="1:25">
      <c r="A33" s="6">
        <v>2253149</v>
      </c>
      <c r="B33" s="6" t="s">
        <v>120</v>
      </c>
      <c r="C33" s="6" t="s">
        <v>125</v>
      </c>
      <c r="E33" s="6">
        <v>10000</v>
      </c>
      <c r="F33" s="6" t="s">
        <v>30</v>
      </c>
      <c r="G33" s="6" t="s">
        <v>31</v>
      </c>
      <c r="H33" s="6" t="s">
        <v>32</v>
      </c>
      <c r="I33" s="6" t="s">
        <v>33</v>
      </c>
      <c r="M33" s="6">
        <v>12</v>
      </c>
      <c r="N33" s="6">
        <v>10</v>
      </c>
      <c r="O33" s="6">
        <v>625</v>
      </c>
      <c r="P33" s="6" t="s">
        <v>31</v>
      </c>
      <c r="T33" s="7" t="s">
        <v>121</v>
      </c>
      <c r="U33" s="8">
        <v>2015</v>
      </c>
      <c r="V33" s="7" t="s">
        <v>122</v>
      </c>
      <c r="W33" s="6" t="s">
        <v>123</v>
      </c>
      <c r="X33" s="6" t="s">
        <v>126</v>
      </c>
      <c r="Y33" s="6" t="s">
        <v>31</v>
      </c>
    </row>
    <row r="34" spans="1:25">
      <c r="A34" s="6">
        <v>2253152</v>
      </c>
      <c r="B34" s="6" t="s">
        <v>120</v>
      </c>
      <c r="C34" s="6" t="s">
        <v>114</v>
      </c>
      <c r="E34" s="6">
        <v>12000</v>
      </c>
      <c r="F34" s="6" t="s">
        <v>30</v>
      </c>
      <c r="G34" s="6" t="s">
        <v>31</v>
      </c>
      <c r="H34" s="6" t="s">
        <v>32</v>
      </c>
      <c r="I34" s="6" t="s">
        <v>33</v>
      </c>
      <c r="M34" s="6">
        <v>12</v>
      </c>
      <c r="N34" s="6">
        <v>10</v>
      </c>
      <c r="O34" s="6">
        <v>750</v>
      </c>
      <c r="P34" s="6" t="s">
        <v>31</v>
      </c>
      <c r="T34" s="7" t="s">
        <v>121</v>
      </c>
      <c r="U34" s="8">
        <v>2015</v>
      </c>
      <c r="V34" s="7" t="s">
        <v>122</v>
      </c>
      <c r="W34" s="6" t="s">
        <v>123</v>
      </c>
      <c r="X34" s="6" t="s">
        <v>127</v>
      </c>
      <c r="Y34" s="6" t="s">
        <v>31</v>
      </c>
    </row>
    <row r="35" spans="1:25">
      <c r="A35" s="6">
        <v>2253145</v>
      </c>
      <c r="B35" s="6" t="s">
        <v>52</v>
      </c>
      <c r="C35" s="6" t="s">
        <v>110</v>
      </c>
      <c r="E35" s="6">
        <v>8000</v>
      </c>
      <c r="F35" s="6" t="s">
        <v>30</v>
      </c>
      <c r="G35" s="6" t="s">
        <v>31</v>
      </c>
      <c r="H35" s="6" t="s">
        <v>32</v>
      </c>
      <c r="I35" s="6" t="s">
        <v>33</v>
      </c>
      <c r="M35" s="6">
        <v>12</v>
      </c>
      <c r="N35" s="6">
        <v>10</v>
      </c>
      <c r="O35" s="6">
        <v>500</v>
      </c>
      <c r="P35" s="6" t="s">
        <v>31</v>
      </c>
      <c r="T35" s="7" t="s">
        <v>121</v>
      </c>
      <c r="U35" s="8">
        <v>2015</v>
      </c>
      <c r="V35" s="7" t="s">
        <v>122</v>
      </c>
      <c r="W35" s="6" t="s">
        <v>34</v>
      </c>
      <c r="X35" s="6" t="s">
        <v>128</v>
      </c>
      <c r="Y35" s="6" t="s">
        <v>31</v>
      </c>
    </row>
    <row r="36" spans="1:25">
      <c r="A36" s="6">
        <v>2253148</v>
      </c>
      <c r="B36" s="6" t="s">
        <v>52</v>
      </c>
      <c r="C36" s="6" t="s">
        <v>125</v>
      </c>
      <c r="E36" s="6">
        <v>10000</v>
      </c>
      <c r="F36" s="6" t="s">
        <v>30</v>
      </c>
      <c r="G36" s="6" t="s">
        <v>31</v>
      </c>
      <c r="H36" s="6" t="s">
        <v>32</v>
      </c>
      <c r="I36" s="6" t="s">
        <v>33</v>
      </c>
      <c r="M36" s="6">
        <v>12</v>
      </c>
      <c r="N36" s="6">
        <v>10</v>
      </c>
      <c r="O36" s="6">
        <v>625</v>
      </c>
      <c r="P36" s="6" t="s">
        <v>31</v>
      </c>
      <c r="T36" s="7" t="s">
        <v>121</v>
      </c>
      <c r="U36" s="8">
        <v>2015</v>
      </c>
      <c r="V36" s="7" t="s">
        <v>122</v>
      </c>
      <c r="W36" s="6" t="s">
        <v>34</v>
      </c>
      <c r="X36" s="6" t="s">
        <v>129</v>
      </c>
      <c r="Y36" s="6" t="s">
        <v>31</v>
      </c>
    </row>
    <row r="37" spans="1:25">
      <c r="A37" s="6">
        <v>2253151</v>
      </c>
      <c r="B37" s="6" t="s">
        <v>52</v>
      </c>
      <c r="C37" s="6" t="s">
        <v>114</v>
      </c>
      <c r="E37" s="6">
        <v>12000</v>
      </c>
      <c r="F37" s="6" t="s">
        <v>30</v>
      </c>
      <c r="G37" s="6" t="s">
        <v>31</v>
      </c>
      <c r="H37" s="6" t="s">
        <v>32</v>
      </c>
      <c r="I37" s="6" t="s">
        <v>33</v>
      </c>
      <c r="M37" s="6">
        <v>12</v>
      </c>
      <c r="N37" s="6">
        <v>10</v>
      </c>
      <c r="O37" s="6">
        <v>750</v>
      </c>
      <c r="P37" s="6" t="s">
        <v>31</v>
      </c>
      <c r="T37" s="7" t="s">
        <v>121</v>
      </c>
      <c r="U37" s="8">
        <v>2015</v>
      </c>
      <c r="V37" s="7" t="s">
        <v>122</v>
      </c>
      <c r="W37" s="6" t="s">
        <v>34</v>
      </c>
      <c r="X37" s="6" t="s">
        <v>130</v>
      </c>
      <c r="Y37" s="6" t="s">
        <v>31</v>
      </c>
    </row>
    <row r="38" spans="1:25">
      <c r="A38" s="6">
        <v>2253153</v>
      </c>
      <c r="B38" s="6" t="s">
        <v>52</v>
      </c>
      <c r="C38" s="6" t="s">
        <v>131</v>
      </c>
      <c r="E38" s="6">
        <v>15100</v>
      </c>
      <c r="F38" s="6" t="s">
        <v>30</v>
      </c>
      <c r="G38" s="6" t="s">
        <v>31</v>
      </c>
      <c r="H38" s="6" t="s">
        <v>32</v>
      </c>
      <c r="I38" s="6" t="s">
        <v>37</v>
      </c>
      <c r="M38" s="6">
        <v>11.8</v>
      </c>
      <c r="N38" s="6">
        <v>10</v>
      </c>
      <c r="O38" s="6">
        <v>960</v>
      </c>
      <c r="P38" s="6" t="s">
        <v>31</v>
      </c>
      <c r="T38" s="7" t="s">
        <v>121</v>
      </c>
      <c r="U38" s="8">
        <v>2015</v>
      </c>
      <c r="V38" s="7" t="s">
        <v>122</v>
      </c>
      <c r="W38" s="6" t="s">
        <v>34</v>
      </c>
      <c r="X38" s="6" t="s">
        <v>132</v>
      </c>
      <c r="Y38" s="6" t="s">
        <v>31</v>
      </c>
    </row>
    <row r="39" spans="1:25">
      <c r="A39" s="6">
        <v>2253154</v>
      </c>
      <c r="B39" s="6" t="s">
        <v>52</v>
      </c>
      <c r="C39" s="6" t="s">
        <v>133</v>
      </c>
      <c r="E39" s="6">
        <v>10000</v>
      </c>
      <c r="F39" s="6" t="s">
        <v>59</v>
      </c>
      <c r="G39" s="6" t="s">
        <v>31</v>
      </c>
      <c r="H39" s="6" t="s">
        <v>32</v>
      </c>
      <c r="I39" s="6" t="s">
        <v>60</v>
      </c>
      <c r="M39" s="6">
        <v>10.6</v>
      </c>
      <c r="N39" s="6">
        <v>10</v>
      </c>
      <c r="O39" s="6">
        <v>708</v>
      </c>
      <c r="P39" s="6" t="s">
        <v>31</v>
      </c>
      <c r="T39" s="7" t="s">
        <v>121</v>
      </c>
      <c r="U39" s="8">
        <v>2015</v>
      </c>
      <c r="V39" s="7" t="s">
        <v>122</v>
      </c>
      <c r="W39" s="6" t="s">
        <v>34</v>
      </c>
      <c r="X39" s="6" t="s">
        <v>134</v>
      </c>
      <c r="Y39" s="6" t="s">
        <v>31</v>
      </c>
    </row>
    <row r="40" spans="1:25">
      <c r="A40" s="6">
        <v>2253141</v>
      </c>
      <c r="B40" s="6" t="s">
        <v>135</v>
      </c>
      <c r="C40" s="6" t="s">
        <v>136</v>
      </c>
      <c r="E40" s="6">
        <v>5000</v>
      </c>
      <c r="F40" s="6" t="s">
        <v>30</v>
      </c>
      <c r="G40" s="6" t="s">
        <v>31</v>
      </c>
      <c r="H40" s="6" t="s">
        <v>32</v>
      </c>
      <c r="I40" s="6" t="s">
        <v>45</v>
      </c>
      <c r="M40" s="6">
        <v>12.1</v>
      </c>
      <c r="N40" s="6">
        <v>10</v>
      </c>
      <c r="O40" s="6">
        <v>310</v>
      </c>
      <c r="P40" s="6" t="s">
        <v>31</v>
      </c>
      <c r="T40" s="7" t="s">
        <v>121</v>
      </c>
      <c r="U40" s="8">
        <v>2015</v>
      </c>
      <c r="V40" s="7" t="s">
        <v>122</v>
      </c>
      <c r="W40" s="6" t="s">
        <v>123</v>
      </c>
      <c r="X40" s="6" t="s">
        <v>137</v>
      </c>
      <c r="Y40" s="6" t="s">
        <v>31</v>
      </c>
    </row>
    <row r="41" spans="1:25">
      <c r="A41" s="6">
        <v>2253142</v>
      </c>
      <c r="B41" s="6" t="s">
        <v>135</v>
      </c>
      <c r="C41" s="6" t="s">
        <v>138</v>
      </c>
      <c r="E41" s="6">
        <v>6000</v>
      </c>
      <c r="F41" s="6" t="s">
        <v>30</v>
      </c>
      <c r="G41" s="6" t="s">
        <v>31</v>
      </c>
      <c r="H41" s="6" t="s">
        <v>32</v>
      </c>
      <c r="I41" s="6" t="s">
        <v>48</v>
      </c>
      <c r="M41" s="6">
        <v>12.1</v>
      </c>
      <c r="N41" s="6">
        <v>10</v>
      </c>
      <c r="O41" s="6">
        <v>372</v>
      </c>
      <c r="P41" s="6" t="s">
        <v>31</v>
      </c>
      <c r="T41" s="7" t="s">
        <v>121</v>
      </c>
      <c r="U41" s="8">
        <v>2015</v>
      </c>
      <c r="V41" s="7" t="s">
        <v>122</v>
      </c>
      <c r="W41" s="6" t="s">
        <v>123</v>
      </c>
      <c r="X41" s="6" t="s">
        <v>139</v>
      </c>
      <c r="Y41" s="6" t="s">
        <v>31</v>
      </c>
    </row>
    <row r="42" spans="1:25">
      <c r="A42" s="6">
        <v>2253144</v>
      </c>
      <c r="B42" s="6" t="s">
        <v>135</v>
      </c>
      <c r="C42" s="6" t="s">
        <v>140</v>
      </c>
      <c r="E42" s="6">
        <v>8000</v>
      </c>
      <c r="F42" s="6" t="s">
        <v>30</v>
      </c>
      <c r="G42" s="6" t="s">
        <v>31</v>
      </c>
      <c r="H42" s="6" t="s">
        <v>32</v>
      </c>
      <c r="I42" s="6" t="s">
        <v>33</v>
      </c>
      <c r="M42" s="6">
        <v>12</v>
      </c>
      <c r="N42" s="6">
        <v>10</v>
      </c>
      <c r="O42" s="6">
        <v>500</v>
      </c>
      <c r="P42" s="6" t="s">
        <v>31</v>
      </c>
      <c r="T42" s="7" t="s">
        <v>121</v>
      </c>
      <c r="U42" s="8">
        <v>2015</v>
      </c>
      <c r="V42" s="7" t="s">
        <v>122</v>
      </c>
      <c r="W42" s="6" t="s">
        <v>123</v>
      </c>
      <c r="X42" s="6" t="s">
        <v>141</v>
      </c>
      <c r="Y42" s="6" t="s">
        <v>31</v>
      </c>
    </row>
    <row r="43" spans="1:25">
      <c r="A43" s="6">
        <v>2253143</v>
      </c>
      <c r="B43" s="6" t="s">
        <v>135</v>
      </c>
      <c r="C43" s="6" t="s">
        <v>142</v>
      </c>
      <c r="E43" s="6">
        <v>8000</v>
      </c>
      <c r="F43" s="6" t="s">
        <v>30</v>
      </c>
      <c r="G43" s="6" t="s">
        <v>31</v>
      </c>
      <c r="H43" s="6" t="s">
        <v>54</v>
      </c>
      <c r="I43" s="6" t="s">
        <v>55</v>
      </c>
      <c r="M43" s="6">
        <v>11.4</v>
      </c>
      <c r="N43" s="6">
        <v>10</v>
      </c>
      <c r="O43" s="6">
        <v>526</v>
      </c>
      <c r="P43" s="6" t="s">
        <v>31</v>
      </c>
      <c r="T43" s="7" t="s">
        <v>121</v>
      </c>
      <c r="U43" s="8">
        <v>2015</v>
      </c>
      <c r="V43" s="7" t="s">
        <v>122</v>
      </c>
      <c r="W43" s="6" t="s">
        <v>123</v>
      </c>
      <c r="X43" s="6" t="s">
        <v>143</v>
      </c>
      <c r="Y43" s="6" t="s">
        <v>31</v>
      </c>
    </row>
    <row r="44" spans="1:25">
      <c r="A44" s="6">
        <v>2253147</v>
      </c>
      <c r="B44" s="6" t="s">
        <v>135</v>
      </c>
      <c r="C44" s="6" t="s">
        <v>144</v>
      </c>
      <c r="E44" s="6">
        <v>10000</v>
      </c>
      <c r="F44" s="6" t="s">
        <v>30</v>
      </c>
      <c r="G44" s="6" t="s">
        <v>31</v>
      </c>
      <c r="H44" s="6" t="s">
        <v>32</v>
      </c>
      <c r="I44" s="6" t="s">
        <v>33</v>
      </c>
      <c r="M44" s="6">
        <v>12</v>
      </c>
      <c r="N44" s="6">
        <v>10</v>
      </c>
      <c r="O44" s="6">
        <v>625</v>
      </c>
      <c r="P44" s="6" t="s">
        <v>31</v>
      </c>
      <c r="T44" s="7" t="s">
        <v>121</v>
      </c>
      <c r="U44" s="8">
        <v>2015</v>
      </c>
      <c r="V44" s="7" t="s">
        <v>122</v>
      </c>
      <c r="W44" s="6" t="s">
        <v>123</v>
      </c>
      <c r="X44" s="6" t="s">
        <v>145</v>
      </c>
      <c r="Y44" s="6" t="s">
        <v>31</v>
      </c>
    </row>
    <row r="45" spans="1:25">
      <c r="A45" s="6">
        <v>2253150</v>
      </c>
      <c r="B45" s="6" t="s">
        <v>135</v>
      </c>
      <c r="C45" s="6" t="s">
        <v>146</v>
      </c>
      <c r="E45" s="6">
        <v>12000</v>
      </c>
      <c r="F45" s="6" t="s">
        <v>30</v>
      </c>
      <c r="G45" s="6" t="s">
        <v>31</v>
      </c>
      <c r="H45" s="6" t="s">
        <v>32</v>
      </c>
      <c r="I45" s="6" t="s">
        <v>33</v>
      </c>
      <c r="M45" s="6">
        <v>12</v>
      </c>
      <c r="N45" s="6">
        <v>10</v>
      </c>
      <c r="O45" s="6">
        <v>750</v>
      </c>
      <c r="P45" s="6" t="s">
        <v>31</v>
      </c>
      <c r="T45" s="7" t="s">
        <v>121</v>
      </c>
      <c r="U45" s="8">
        <v>2015</v>
      </c>
      <c r="V45" s="7" t="s">
        <v>122</v>
      </c>
      <c r="W45" s="6" t="s">
        <v>123</v>
      </c>
      <c r="X45" s="6" t="s">
        <v>147</v>
      </c>
      <c r="Y45" s="6" t="s">
        <v>31</v>
      </c>
    </row>
    <row r="46" spans="1:25">
      <c r="A46" s="6">
        <v>2253961</v>
      </c>
      <c r="B46" s="6" t="s">
        <v>85</v>
      </c>
      <c r="C46" s="6" t="s">
        <v>148</v>
      </c>
      <c r="E46" s="6">
        <v>10000</v>
      </c>
      <c r="F46" s="6" t="s">
        <v>30</v>
      </c>
      <c r="G46" s="6" t="s">
        <v>31</v>
      </c>
      <c r="H46" s="6" t="s">
        <v>32</v>
      </c>
      <c r="I46" s="6" t="s">
        <v>33</v>
      </c>
      <c r="M46" s="6">
        <v>12</v>
      </c>
      <c r="N46" s="6">
        <v>10</v>
      </c>
      <c r="O46" s="6">
        <v>625</v>
      </c>
      <c r="P46" s="6" t="s">
        <v>31</v>
      </c>
      <c r="T46" s="7" t="s">
        <v>122</v>
      </c>
      <c r="U46" s="8">
        <v>2015</v>
      </c>
      <c r="V46" s="7" t="s">
        <v>149</v>
      </c>
      <c r="W46" s="6" t="s">
        <v>34</v>
      </c>
      <c r="X46" s="6" t="s">
        <v>150</v>
      </c>
      <c r="Y46" s="6" t="s">
        <v>31</v>
      </c>
    </row>
    <row r="47" spans="1:25">
      <c r="A47" s="6">
        <v>2253965</v>
      </c>
      <c r="B47" s="6" t="s">
        <v>102</v>
      </c>
      <c r="C47" s="6" t="s">
        <v>151</v>
      </c>
      <c r="D47" s="6" t="s">
        <v>152</v>
      </c>
      <c r="E47" s="6">
        <v>15000</v>
      </c>
      <c r="F47" s="6" t="s">
        <v>30</v>
      </c>
      <c r="G47" s="6" t="s">
        <v>31</v>
      </c>
      <c r="H47" s="6" t="s">
        <v>32</v>
      </c>
      <c r="I47" s="6" t="s">
        <v>37</v>
      </c>
      <c r="M47" s="6">
        <v>11.8</v>
      </c>
      <c r="N47" s="6">
        <v>10</v>
      </c>
      <c r="O47" s="6">
        <v>953</v>
      </c>
      <c r="P47" s="6" t="s">
        <v>31</v>
      </c>
      <c r="T47" s="7" t="s">
        <v>122</v>
      </c>
      <c r="U47" s="8">
        <v>2015</v>
      </c>
      <c r="V47" s="7" t="s">
        <v>149</v>
      </c>
      <c r="W47" s="6" t="s">
        <v>34</v>
      </c>
      <c r="X47" s="6" t="s">
        <v>153</v>
      </c>
      <c r="Y47" s="6" t="s">
        <v>31</v>
      </c>
    </row>
    <row r="48" spans="1:25">
      <c r="A48" s="6">
        <v>2283558</v>
      </c>
      <c r="B48" s="6" t="s">
        <v>102</v>
      </c>
      <c r="C48" s="6" t="s">
        <v>154</v>
      </c>
      <c r="D48" s="6" t="s">
        <v>155</v>
      </c>
      <c r="E48" s="6">
        <v>17500</v>
      </c>
      <c r="F48" s="6" t="s">
        <v>30</v>
      </c>
      <c r="G48" s="6" t="s">
        <v>31</v>
      </c>
      <c r="H48" s="6" t="s">
        <v>32</v>
      </c>
      <c r="I48" s="6" t="s">
        <v>37</v>
      </c>
      <c r="M48" s="6">
        <v>11.8</v>
      </c>
      <c r="N48" s="6">
        <v>10</v>
      </c>
      <c r="O48" s="6">
        <v>1112</v>
      </c>
      <c r="P48" s="6" t="s">
        <v>31</v>
      </c>
      <c r="T48" s="7" t="s">
        <v>122</v>
      </c>
      <c r="U48" s="8">
        <v>2015</v>
      </c>
      <c r="V48" s="7" t="s">
        <v>149</v>
      </c>
      <c r="W48" s="6" t="s">
        <v>34</v>
      </c>
      <c r="X48" s="6" t="s">
        <v>156</v>
      </c>
      <c r="Y48" s="6" t="s">
        <v>31</v>
      </c>
    </row>
    <row r="49" spans="1:25">
      <c r="A49" s="6">
        <v>2283559</v>
      </c>
      <c r="B49" s="6" t="s">
        <v>102</v>
      </c>
      <c r="C49" s="6" t="s">
        <v>157</v>
      </c>
      <c r="D49" s="6" t="s">
        <v>158</v>
      </c>
      <c r="E49" s="6">
        <v>18000</v>
      </c>
      <c r="F49" s="6" t="s">
        <v>30</v>
      </c>
      <c r="G49" s="6" t="s">
        <v>31</v>
      </c>
      <c r="H49" s="6" t="s">
        <v>32</v>
      </c>
      <c r="I49" s="6" t="s">
        <v>37</v>
      </c>
      <c r="M49" s="6">
        <v>11.8</v>
      </c>
      <c r="N49" s="6">
        <v>10</v>
      </c>
      <c r="O49" s="6">
        <v>1144</v>
      </c>
      <c r="P49" s="6" t="s">
        <v>31</v>
      </c>
      <c r="T49" s="7" t="s">
        <v>122</v>
      </c>
      <c r="U49" s="8">
        <v>2015</v>
      </c>
      <c r="V49" s="7" t="s">
        <v>149</v>
      </c>
      <c r="W49" s="6" t="s">
        <v>34</v>
      </c>
      <c r="X49" s="6" t="s">
        <v>159</v>
      </c>
      <c r="Y49" s="6" t="s">
        <v>31</v>
      </c>
    </row>
    <row r="50" spans="1:25">
      <c r="A50" s="6">
        <v>2283560</v>
      </c>
      <c r="B50" s="6" t="s">
        <v>102</v>
      </c>
      <c r="C50" s="6" t="s">
        <v>160</v>
      </c>
      <c r="D50" s="6" t="s">
        <v>161</v>
      </c>
      <c r="E50" s="6">
        <v>24000</v>
      </c>
      <c r="F50" s="6" t="s">
        <v>30</v>
      </c>
      <c r="G50" s="6" t="s">
        <v>31</v>
      </c>
      <c r="H50" s="6" t="s">
        <v>32</v>
      </c>
      <c r="I50" s="6" t="s">
        <v>42</v>
      </c>
      <c r="M50" s="6">
        <v>10.3</v>
      </c>
      <c r="N50" s="6">
        <v>10</v>
      </c>
      <c r="O50" s="6">
        <v>1748</v>
      </c>
      <c r="P50" s="6" t="s">
        <v>31</v>
      </c>
      <c r="T50" s="7" t="s">
        <v>122</v>
      </c>
      <c r="U50" s="8">
        <v>2015</v>
      </c>
      <c r="V50" s="7" t="s">
        <v>149</v>
      </c>
      <c r="W50" s="6" t="s">
        <v>34</v>
      </c>
      <c r="X50" s="6" t="s">
        <v>162</v>
      </c>
      <c r="Y50" s="6" t="s">
        <v>31</v>
      </c>
    </row>
    <row r="51" spans="1:25">
      <c r="A51" s="6">
        <v>2283561</v>
      </c>
      <c r="B51" s="6" t="s">
        <v>102</v>
      </c>
      <c r="C51" s="6" t="s">
        <v>163</v>
      </c>
      <c r="D51" s="6" t="s">
        <v>164</v>
      </c>
      <c r="E51" s="6">
        <v>24500</v>
      </c>
      <c r="F51" s="6" t="s">
        <v>30</v>
      </c>
      <c r="G51" s="6" t="s">
        <v>31</v>
      </c>
      <c r="H51" s="6" t="s">
        <v>32</v>
      </c>
      <c r="I51" s="6" t="s">
        <v>42</v>
      </c>
      <c r="M51" s="6">
        <v>10.3</v>
      </c>
      <c r="N51" s="6">
        <v>10</v>
      </c>
      <c r="O51" s="6">
        <v>1784</v>
      </c>
      <c r="P51" s="6" t="s">
        <v>31</v>
      </c>
      <c r="T51" s="7" t="s">
        <v>122</v>
      </c>
      <c r="U51" s="8">
        <v>2015</v>
      </c>
      <c r="V51" s="7" t="s">
        <v>149</v>
      </c>
      <c r="W51" s="6" t="s">
        <v>34</v>
      </c>
      <c r="X51" s="6" t="s">
        <v>165</v>
      </c>
      <c r="Y51" s="6" t="s">
        <v>31</v>
      </c>
    </row>
    <row r="52" spans="1:25">
      <c r="A52" s="6">
        <v>2253967</v>
      </c>
      <c r="B52" s="6" t="s">
        <v>102</v>
      </c>
      <c r="C52" s="6" t="s">
        <v>166</v>
      </c>
      <c r="D52" s="6" t="s">
        <v>167</v>
      </c>
      <c r="E52" s="6">
        <v>8000</v>
      </c>
      <c r="F52" s="6" t="s">
        <v>30</v>
      </c>
      <c r="G52" s="6" t="s">
        <v>31</v>
      </c>
      <c r="H52" s="6" t="s">
        <v>32</v>
      </c>
      <c r="I52" s="6" t="s">
        <v>33</v>
      </c>
      <c r="M52" s="6">
        <v>12</v>
      </c>
      <c r="N52" s="6">
        <v>10</v>
      </c>
      <c r="O52" s="6">
        <v>500</v>
      </c>
      <c r="P52" s="6" t="s">
        <v>31</v>
      </c>
      <c r="T52" s="7" t="s">
        <v>122</v>
      </c>
      <c r="U52" s="8">
        <v>2015</v>
      </c>
      <c r="V52" s="7" t="s">
        <v>149</v>
      </c>
      <c r="W52" s="6" t="s">
        <v>34</v>
      </c>
      <c r="X52" s="6" t="s">
        <v>168</v>
      </c>
      <c r="Y52" s="6" t="s">
        <v>31</v>
      </c>
    </row>
    <row r="53" spans="1:25">
      <c r="A53" s="6">
        <v>2254421</v>
      </c>
      <c r="B53" s="6" t="s">
        <v>169</v>
      </c>
      <c r="C53" s="6" t="s">
        <v>170</v>
      </c>
      <c r="D53" s="6" t="s">
        <v>171</v>
      </c>
      <c r="E53" s="6">
        <v>6000</v>
      </c>
      <c r="F53" s="6" t="s">
        <v>30</v>
      </c>
      <c r="G53" s="6" t="s">
        <v>31</v>
      </c>
      <c r="H53" s="6" t="s">
        <v>32</v>
      </c>
      <c r="I53" s="6" t="s">
        <v>48</v>
      </c>
      <c r="M53" s="6">
        <v>12.1</v>
      </c>
      <c r="N53" s="6">
        <v>10</v>
      </c>
      <c r="O53" s="6">
        <v>372</v>
      </c>
      <c r="P53" s="6" t="s">
        <v>31</v>
      </c>
      <c r="T53" s="7" t="s">
        <v>172</v>
      </c>
      <c r="U53" s="8">
        <v>2015</v>
      </c>
      <c r="V53" s="7">
        <v>42106</v>
      </c>
      <c r="W53" s="6" t="s">
        <v>34</v>
      </c>
      <c r="X53" s="6" t="s">
        <v>173</v>
      </c>
      <c r="Y53" s="6" t="s">
        <v>31</v>
      </c>
    </row>
    <row r="54" spans="1:25">
      <c r="A54" s="6">
        <v>2254427</v>
      </c>
      <c r="B54" s="6" t="s">
        <v>169</v>
      </c>
      <c r="C54" s="6" t="s">
        <v>174</v>
      </c>
      <c r="D54" s="6" t="s">
        <v>175</v>
      </c>
      <c r="E54" s="6">
        <v>8000</v>
      </c>
      <c r="F54" s="6" t="s">
        <v>30</v>
      </c>
      <c r="G54" s="6" t="s">
        <v>31</v>
      </c>
      <c r="H54" s="6" t="s">
        <v>32</v>
      </c>
      <c r="I54" s="6" t="s">
        <v>33</v>
      </c>
      <c r="M54" s="6">
        <v>12</v>
      </c>
      <c r="N54" s="6">
        <v>10</v>
      </c>
      <c r="O54" s="6">
        <v>500</v>
      </c>
      <c r="P54" s="6" t="s">
        <v>31</v>
      </c>
      <c r="T54" s="7" t="s">
        <v>172</v>
      </c>
      <c r="U54" s="8">
        <v>2015</v>
      </c>
      <c r="V54" s="7">
        <v>42106</v>
      </c>
      <c r="W54" s="6" t="s">
        <v>34</v>
      </c>
      <c r="X54" s="6" t="s">
        <v>176</v>
      </c>
      <c r="Y54" s="6" t="s">
        <v>31</v>
      </c>
    </row>
    <row r="55" spans="1:25">
      <c r="A55" s="6">
        <v>2254428</v>
      </c>
      <c r="B55" s="6" t="s">
        <v>169</v>
      </c>
      <c r="C55" s="6" t="s">
        <v>177</v>
      </c>
      <c r="D55" s="6" t="s">
        <v>178</v>
      </c>
      <c r="E55" s="6">
        <v>10000</v>
      </c>
      <c r="F55" s="6" t="s">
        <v>30</v>
      </c>
      <c r="G55" s="6" t="s">
        <v>31</v>
      </c>
      <c r="H55" s="6" t="s">
        <v>32</v>
      </c>
      <c r="I55" s="6" t="s">
        <v>33</v>
      </c>
      <c r="M55" s="6">
        <v>12</v>
      </c>
      <c r="N55" s="6">
        <v>10</v>
      </c>
      <c r="O55" s="6">
        <v>625</v>
      </c>
      <c r="P55" s="6" t="s">
        <v>31</v>
      </c>
      <c r="T55" s="7" t="s">
        <v>172</v>
      </c>
      <c r="U55" s="8">
        <v>2015</v>
      </c>
      <c r="V55" s="7">
        <v>42106</v>
      </c>
      <c r="W55" s="6" t="s">
        <v>34</v>
      </c>
      <c r="X55" s="6" t="s">
        <v>179</v>
      </c>
      <c r="Y55" s="6" t="s">
        <v>31</v>
      </c>
    </row>
    <row r="56" spans="1:25">
      <c r="A56" s="6">
        <v>2255160</v>
      </c>
      <c r="B56" s="6" t="s">
        <v>169</v>
      </c>
      <c r="C56" s="6" t="s">
        <v>180</v>
      </c>
      <c r="D56" s="6" t="s">
        <v>181</v>
      </c>
      <c r="E56" s="6">
        <v>12000</v>
      </c>
      <c r="F56" s="6" t="s">
        <v>30</v>
      </c>
      <c r="G56" s="6" t="s">
        <v>31</v>
      </c>
      <c r="H56" s="6" t="s">
        <v>32</v>
      </c>
      <c r="I56" s="6" t="s">
        <v>33</v>
      </c>
      <c r="M56" s="6">
        <v>12</v>
      </c>
      <c r="N56" s="6">
        <v>10</v>
      </c>
      <c r="O56" s="6">
        <v>750</v>
      </c>
      <c r="P56" s="6" t="s">
        <v>31</v>
      </c>
      <c r="T56" s="7" t="s">
        <v>172</v>
      </c>
      <c r="U56" s="8">
        <v>2015</v>
      </c>
      <c r="V56" s="7">
        <v>42106</v>
      </c>
      <c r="W56" s="6" t="s">
        <v>34</v>
      </c>
      <c r="X56" s="6" t="s">
        <v>182</v>
      </c>
      <c r="Y56" s="6" t="s">
        <v>31</v>
      </c>
    </row>
    <row r="57" spans="1:25">
      <c r="A57" s="6">
        <v>2254422</v>
      </c>
      <c r="B57" s="6" t="s">
        <v>169</v>
      </c>
      <c r="C57" s="6" t="s">
        <v>183</v>
      </c>
      <c r="D57" s="6" t="s">
        <v>184</v>
      </c>
      <c r="E57" s="6">
        <v>15000</v>
      </c>
      <c r="F57" s="6" t="s">
        <v>30</v>
      </c>
      <c r="G57" s="6" t="s">
        <v>31</v>
      </c>
      <c r="H57" s="6" t="s">
        <v>32</v>
      </c>
      <c r="I57" s="6" t="s">
        <v>37</v>
      </c>
      <c r="M57" s="6">
        <v>11.8</v>
      </c>
      <c r="N57" s="6">
        <v>10</v>
      </c>
      <c r="O57" s="6">
        <v>953</v>
      </c>
      <c r="P57" s="6" t="s">
        <v>31</v>
      </c>
      <c r="T57" s="7" t="s">
        <v>172</v>
      </c>
      <c r="U57" s="8">
        <v>2015</v>
      </c>
      <c r="V57" s="7">
        <v>42106</v>
      </c>
      <c r="W57" s="6" t="s">
        <v>34</v>
      </c>
      <c r="X57" s="6" t="s">
        <v>185</v>
      </c>
      <c r="Y57" s="6" t="s">
        <v>31</v>
      </c>
    </row>
    <row r="58" spans="1:25">
      <c r="A58" s="6">
        <v>2255618</v>
      </c>
      <c r="B58" s="6" t="s">
        <v>85</v>
      </c>
      <c r="C58" s="6" t="s">
        <v>186</v>
      </c>
      <c r="E58" s="6">
        <v>8000</v>
      </c>
      <c r="F58" s="6" t="s">
        <v>30</v>
      </c>
      <c r="G58" s="6" t="s">
        <v>31</v>
      </c>
      <c r="H58" s="6" t="s">
        <v>32</v>
      </c>
      <c r="I58" s="6" t="s">
        <v>33</v>
      </c>
      <c r="M58" s="6">
        <v>12</v>
      </c>
      <c r="N58" s="6">
        <v>10</v>
      </c>
      <c r="O58" s="6">
        <v>500</v>
      </c>
      <c r="P58" s="6" t="s">
        <v>31</v>
      </c>
      <c r="T58" s="7" t="s">
        <v>172</v>
      </c>
      <c r="U58" s="8">
        <v>2015</v>
      </c>
      <c r="V58" s="7" t="s">
        <v>187</v>
      </c>
      <c r="W58" s="6" t="s">
        <v>34</v>
      </c>
      <c r="X58" s="6" t="s">
        <v>188</v>
      </c>
      <c r="Y58" s="6" t="s">
        <v>31</v>
      </c>
    </row>
    <row r="59" spans="1:25">
      <c r="A59" s="6">
        <v>2255619</v>
      </c>
      <c r="B59" s="6" t="s">
        <v>85</v>
      </c>
      <c r="C59" s="6" t="s">
        <v>189</v>
      </c>
      <c r="E59" s="6">
        <v>15500</v>
      </c>
      <c r="F59" s="6" t="s">
        <v>30</v>
      </c>
      <c r="G59" s="6" t="s">
        <v>31</v>
      </c>
      <c r="H59" s="6" t="s">
        <v>32</v>
      </c>
      <c r="I59" s="6" t="s">
        <v>37</v>
      </c>
      <c r="M59" s="6">
        <v>11.8</v>
      </c>
      <c r="N59" s="6">
        <v>10</v>
      </c>
      <c r="O59" s="6">
        <v>985</v>
      </c>
      <c r="P59" s="6" t="s">
        <v>31</v>
      </c>
      <c r="T59" s="7" t="s">
        <v>172</v>
      </c>
      <c r="U59" s="8">
        <v>2015</v>
      </c>
      <c r="V59" s="7" t="s">
        <v>187</v>
      </c>
      <c r="W59" s="6" t="s">
        <v>34</v>
      </c>
      <c r="X59" s="6" t="s">
        <v>190</v>
      </c>
      <c r="Y59" s="6" t="s">
        <v>31</v>
      </c>
    </row>
    <row r="60" spans="1:25">
      <c r="A60" s="6">
        <v>2255503</v>
      </c>
      <c r="B60" s="6" t="s">
        <v>191</v>
      </c>
      <c r="C60" s="6" t="s">
        <v>192</v>
      </c>
      <c r="E60" s="6">
        <v>5000</v>
      </c>
      <c r="F60" s="6" t="s">
        <v>30</v>
      </c>
      <c r="G60" s="6" t="s">
        <v>31</v>
      </c>
      <c r="H60" s="6" t="s">
        <v>32</v>
      </c>
      <c r="I60" s="6" t="s">
        <v>45</v>
      </c>
      <c r="M60" s="6">
        <v>12.1</v>
      </c>
      <c r="N60" s="6">
        <v>10</v>
      </c>
      <c r="O60" s="6">
        <v>310</v>
      </c>
      <c r="P60" s="6" t="s">
        <v>31</v>
      </c>
      <c r="T60" s="7" t="s">
        <v>172</v>
      </c>
      <c r="U60" s="8">
        <v>2015</v>
      </c>
      <c r="V60" s="7" t="s">
        <v>193</v>
      </c>
      <c r="W60" s="6" t="s">
        <v>34</v>
      </c>
      <c r="X60" s="6" t="s">
        <v>194</v>
      </c>
      <c r="Y60" s="6" t="s">
        <v>31</v>
      </c>
    </row>
    <row r="61" spans="1:25">
      <c r="A61" s="6">
        <v>2255504</v>
      </c>
      <c r="B61" s="6" t="s">
        <v>191</v>
      </c>
      <c r="C61" s="6" t="s">
        <v>195</v>
      </c>
      <c r="E61" s="6">
        <v>6000</v>
      </c>
      <c r="F61" s="6" t="s">
        <v>30</v>
      </c>
      <c r="G61" s="6" t="s">
        <v>31</v>
      </c>
      <c r="H61" s="6" t="s">
        <v>32</v>
      </c>
      <c r="I61" s="6" t="s">
        <v>48</v>
      </c>
      <c r="M61" s="6">
        <v>12.1</v>
      </c>
      <c r="N61" s="6">
        <v>10</v>
      </c>
      <c r="O61" s="6">
        <v>372</v>
      </c>
      <c r="P61" s="6" t="s">
        <v>31</v>
      </c>
      <c r="T61" s="7" t="s">
        <v>172</v>
      </c>
      <c r="U61" s="8">
        <v>2015</v>
      </c>
      <c r="V61" s="7" t="s">
        <v>193</v>
      </c>
      <c r="W61" s="6" t="s">
        <v>34</v>
      </c>
      <c r="X61" s="6" t="s">
        <v>196</v>
      </c>
      <c r="Y61" s="6" t="s">
        <v>31</v>
      </c>
    </row>
    <row r="62" spans="1:25">
      <c r="A62" s="6">
        <v>2255505</v>
      </c>
      <c r="B62" s="6" t="s">
        <v>191</v>
      </c>
      <c r="C62" s="6" t="s">
        <v>197</v>
      </c>
      <c r="E62" s="6">
        <v>8000</v>
      </c>
      <c r="F62" s="6" t="s">
        <v>30</v>
      </c>
      <c r="G62" s="6" t="s">
        <v>31</v>
      </c>
      <c r="H62" s="6" t="s">
        <v>32</v>
      </c>
      <c r="I62" s="6" t="s">
        <v>33</v>
      </c>
      <c r="M62" s="6">
        <v>12</v>
      </c>
      <c r="N62" s="6">
        <v>10</v>
      </c>
      <c r="O62" s="6">
        <v>500</v>
      </c>
      <c r="P62" s="6" t="s">
        <v>31</v>
      </c>
      <c r="T62" s="7" t="s">
        <v>172</v>
      </c>
      <c r="U62" s="8">
        <v>2015</v>
      </c>
      <c r="V62" s="7" t="s">
        <v>193</v>
      </c>
      <c r="W62" s="6" t="s">
        <v>34</v>
      </c>
      <c r="X62" s="6" t="s">
        <v>198</v>
      </c>
      <c r="Y62" s="6" t="s">
        <v>31</v>
      </c>
    </row>
    <row r="63" spans="1:25">
      <c r="A63" s="6">
        <v>2255506</v>
      </c>
      <c r="B63" s="6" t="s">
        <v>191</v>
      </c>
      <c r="C63" s="6" t="s">
        <v>199</v>
      </c>
      <c r="E63" s="6">
        <v>10000</v>
      </c>
      <c r="F63" s="6" t="s">
        <v>30</v>
      </c>
      <c r="G63" s="6" t="s">
        <v>31</v>
      </c>
      <c r="H63" s="6" t="s">
        <v>32</v>
      </c>
      <c r="I63" s="6" t="s">
        <v>33</v>
      </c>
      <c r="M63" s="6">
        <v>12</v>
      </c>
      <c r="N63" s="6">
        <v>10</v>
      </c>
      <c r="O63" s="6">
        <v>625</v>
      </c>
      <c r="P63" s="6" t="s">
        <v>31</v>
      </c>
      <c r="T63" s="7" t="s">
        <v>172</v>
      </c>
      <c r="U63" s="8">
        <v>2015</v>
      </c>
      <c r="V63" s="7" t="s">
        <v>193</v>
      </c>
      <c r="W63" s="6" t="s">
        <v>34</v>
      </c>
      <c r="X63" s="6" t="s">
        <v>200</v>
      </c>
      <c r="Y63" s="6" t="s">
        <v>31</v>
      </c>
    </row>
    <row r="64" spans="1:25">
      <c r="A64" s="6">
        <v>2255507</v>
      </c>
      <c r="B64" s="6" t="s">
        <v>191</v>
      </c>
      <c r="C64" s="6" t="s">
        <v>201</v>
      </c>
      <c r="E64" s="6">
        <v>12000</v>
      </c>
      <c r="F64" s="6" t="s">
        <v>30</v>
      </c>
      <c r="G64" s="6" t="s">
        <v>31</v>
      </c>
      <c r="H64" s="6" t="s">
        <v>32</v>
      </c>
      <c r="I64" s="6" t="s">
        <v>33</v>
      </c>
      <c r="M64" s="6">
        <v>12</v>
      </c>
      <c r="N64" s="6">
        <v>10</v>
      </c>
      <c r="O64" s="6">
        <v>750</v>
      </c>
      <c r="P64" s="6" t="s">
        <v>31</v>
      </c>
      <c r="T64" s="7" t="s">
        <v>172</v>
      </c>
      <c r="U64" s="8">
        <v>2015</v>
      </c>
      <c r="V64" s="7" t="s">
        <v>193</v>
      </c>
      <c r="W64" s="6" t="s">
        <v>34</v>
      </c>
      <c r="X64" s="6" t="s">
        <v>202</v>
      </c>
      <c r="Y64" s="6" t="s">
        <v>31</v>
      </c>
    </row>
    <row r="65" spans="1:25">
      <c r="A65" s="6">
        <v>2255508</v>
      </c>
      <c r="B65" s="6" t="s">
        <v>191</v>
      </c>
      <c r="C65" s="6" t="s">
        <v>203</v>
      </c>
      <c r="E65" s="6">
        <v>15100</v>
      </c>
      <c r="F65" s="6" t="s">
        <v>30</v>
      </c>
      <c r="G65" s="6" t="s">
        <v>31</v>
      </c>
      <c r="H65" s="6" t="s">
        <v>32</v>
      </c>
      <c r="I65" s="6" t="s">
        <v>37</v>
      </c>
      <c r="M65" s="6">
        <v>11.8</v>
      </c>
      <c r="N65" s="6">
        <v>10</v>
      </c>
      <c r="O65" s="6">
        <v>960</v>
      </c>
      <c r="P65" s="6" t="s">
        <v>31</v>
      </c>
      <c r="T65" s="7" t="s">
        <v>172</v>
      </c>
      <c r="U65" s="8">
        <v>2015</v>
      </c>
      <c r="V65" s="7" t="s">
        <v>193</v>
      </c>
      <c r="W65" s="6" t="s">
        <v>34</v>
      </c>
      <c r="X65" s="6" t="s">
        <v>204</v>
      </c>
      <c r="Y65" s="6" t="s">
        <v>31</v>
      </c>
    </row>
    <row r="66" spans="1:25">
      <c r="A66" s="6">
        <v>2255509</v>
      </c>
      <c r="B66" s="6" t="s">
        <v>191</v>
      </c>
      <c r="C66" s="6" t="s">
        <v>205</v>
      </c>
      <c r="E66" s="6">
        <v>18000</v>
      </c>
      <c r="F66" s="6" t="s">
        <v>30</v>
      </c>
      <c r="G66" s="6" t="s">
        <v>31</v>
      </c>
      <c r="H66" s="6" t="s">
        <v>32</v>
      </c>
      <c r="I66" s="6" t="s">
        <v>37</v>
      </c>
      <c r="M66" s="6">
        <v>11.8</v>
      </c>
      <c r="N66" s="6">
        <v>10</v>
      </c>
      <c r="O66" s="6">
        <v>1144</v>
      </c>
      <c r="P66" s="6" t="s">
        <v>31</v>
      </c>
      <c r="T66" s="7" t="s">
        <v>172</v>
      </c>
      <c r="U66" s="8">
        <v>2015</v>
      </c>
      <c r="V66" s="7" t="s">
        <v>193</v>
      </c>
      <c r="W66" s="6" t="s">
        <v>34</v>
      </c>
      <c r="X66" s="6" t="s">
        <v>206</v>
      </c>
      <c r="Y66" s="6" t="s">
        <v>31</v>
      </c>
    </row>
    <row r="67" spans="1:25">
      <c r="A67" s="6">
        <v>2255510</v>
      </c>
      <c r="B67" s="6" t="s">
        <v>191</v>
      </c>
      <c r="C67" s="6" t="s">
        <v>207</v>
      </c>
      <c r="E67" s="6">
        <v>25000</v>
      </c>
      <c r="F67" s="6" t="s">
        <v>30</v>
      </c>
      <c r="G67" s="6" t="s">
        <v>31</v>
      </c>
      <c r="H67" s="6" t="s">
        <v>32</v>
      </c>
      <c r="I67" s="6" t="s">
        <v>42</v>
      </c>
      <c r="M67" s="6">
        <v>10.3</v>
      </c>
      <c r="N67" s="6">
        <v>10</v>
      </c>
      <c r="O67" s="6">
        <v>1820</v>
      </c>
      <c r="P67" s="6" t="s">
        <v>31</v>
      </c>
      <c r="T67" s="7" t="s">
        <v>172</v>
      </c>
      <c r="U67" s="8">
        <v>2015</v>
      </c>
      <c r="V67" s="7" t="s">
        <v>193</v>
      </c>
      <c r="W67" s="6" t="s">
        <v>34</v>
      </c>
      <c r="X67" s="6" t="s">
        <v>208</v>
      </c>
      <c r="Y67" s="6" t="s">
        <v>31</v>
      </c>
    </row>
    <row r="68" spans="1:25">
      <c r="A68" s="6">
        <v>2255511</v>
      </c>
      <c r="B68" s="6" t="s">
        <v>191</v>
      </c>
      <c r="C68" s="6" t="s">
        <v>209</v>
      </c>
      <c r="E68" s="6">
        <v>10000</v>
      </c>
      <c r="F68" s="6" t="s">
        <v>59</v>
      </c>
      <c r="G68" s="6" t="s">
        <v>31</v>
      </c>
      <c r="H68" s="6" t="s">
        <v>32</v>
      </c>
      <c r="I68" s="6" t="s">
        <v>60</v>
      </c>
      <c r="M68" s="6">
        <v>10.6</v>
      </c>
      <c r="N68" s="6">
        <v>10</v>
      </c>
      <c r="O68" s="6">
        <v>708</v>
      </c>
      <c r="P68" s="6" t="s">
        <v>31</v>
      </c>
      <c r="T68" s="7" t="s">
        <v>172</v>
      </c>
      <c r="U68" s="8">
        <v>2015</v>
      </c>
      <c r="V68" s="7" t="s">
        <v>193</v>
      </c>
      <c r="W68" s="6" t="s">
        <v>34</v>
      </c>
      <c r="X68" s="6" t="s">
        <v>210</v>
      </c>
      <c r="Y68" s="6" t="s">
        <v>31</v>
      </c>
    </row>
    <row r="69" spans="1:25">
      <c r="A69" s="6">
        <v>2255497</v>
      </c>
      <c r="B69" s="6" t="s">
        <v>191</v>
      </c>
      <c r="C69" s="6" t="s">
        <v>211</v>
      </c>
      <c r="E69" s="6">
        <v>12000</v>
      </c>
      <c r="F69" s="6" t="s">
        <v>59</v>
      </c>
      <c r="G69" s="6" t="s">
        <v>31</v>
      </c>
      <c r="H69" s="6" t="s">
        <v>32</v>
      </c>
      <c r="I69" s="6" t="s">
        <v>69</v>
      </c>
      <c r="M69" s="6">
        <v>10.5</v>
      </c>
      <c r="N69" s="6">
        <v>11</v>
      </c>
      <c r="O69" s="6">
        <v>857</v>
      </c>
      <c r="P69" s="6" t="s">
        <v>31</v>
      </c>
      <c r="T69" s="7" t="s">
        <v>172</v>
      </c>
      <c r="U69" s="8">
        <v>2015</v>
      </c>
      <c r="V69" s="7" t="s">
        <v>193</v>
      </c>
      <c r="W69" s="6" t="s">
        <v>34</v>
      </c>
      <c r="X69" s="6" t="s">
        <v>212</v>
      </c>
      <c r="Y69" s="6" t="s">
        <v>31</v>
      </c>
    </row>
    <row r="70" spans="1:25">
      <c r="A70" s="6">
        <v>2283661</v>
      </c>
      <c r="B70" s="6" t="s">
        <v>213</v>
      </c>
      <c r="C70" s="6" t="s">
        <v>214</v>
      </c>
      <c r="D70" s="6" t="s">
        <v>215</v>
      </c>
      <c r="E70" s="6">
        <v>8000</v>
      </c>
      <c r="F70" s="6" t="s">
        <v>59</v>
      </c>
      <c r="G70" s="6" t="s">
        <v>31</v>
      </c>
      <c r="H70" s="6" t="s">
        <v>32</v>
      </c>
      <c r="I70" s="6" t="s">
        <v>60</v>
      </c>
      <c r="M70" s="6">
        <v>10.6</v>
      </c>
      <c r="N70" s="6">
        <v>10</v>
      </c>
      <c r="O70" s="6">
        <v>566</v>
      </c>
      <c r="P70" s="6" t="s">
        <v>31</v>
      </c>
      <c r="T70" s="7" t="s">
        <v>172</v>
      </c>
      <c r="U70" s="8">
        <v>2015</v>
      </c>
      <c r="V70" s="7" t="s">
        <v>216</v>
      </c>
      <c r="W70" s="6" t="s">
        <v>34</v>
      </c>
      <c r="X70" s="6" t="s">
        <v>217</v>
      </c>
      <c r="Y70" s="6" t="s">
        <v>31</v>
      </c>
    </row>
    <row r="71" spans="1:25">
      <c r="A71" s="6">
        <v>2283662</v>
      </c>
      <c r="B71" s="6" t="s">
        <v>213</v>
      </c>
      <c r="C71" s="6" t="s">
        <v>218</v>
      </c>
      <c r="D71" s="6" t="s">
        <v>219</v>
      </c>
      <c r="E71" s="6">
        <v>12000</v>
      </c>
      <c r="F71" s="6" t="s">
        <v>59</v>
      </c>
      <c r="G71" s="6" t="s">
        <v>31</v>
      </c>
      <c r="H71" s="6" t="s">
        <v>32</v>
      </c>
      <c r="I71" s="6" t="s">
        <v>69</v>
      </c>
      <c r="M71" s="6">
        <v>10.5</v>
      </c>
      <c r="N71" s="6">
        <v>11</v>
      </c>
      <c r="O71" s="6">
        <v>857</v>
      </c>
      <c r="P71" s="6" t="s">
        <v>31</v>
      </c>
      <c r="T71" s="7" t="s">
        <v>172</v>
      </c>
      <c r="U71" s="8">
        <v>2015</v>
      </c>
      <c r="V71" s="7" t="s">
        <v>216</v>
      </c>
      <c r="W71" s="6" t="s">
        <v>34</v>
      </c>
      <c r="X71" s="6" t="s">
        <v>220</v>
      </c>
      <c r="Y71" s="6" t="s">
        <v>31</v>
      </c>
    </row>
    <row r="72" spans="1:25">
      <c r="A72" s="6">
        <v>2283663</v>
      </c>
      <c r="B72" s="6" t="s">
        <v>213</v>
      </c>
      <c r="C72" s="6" t="s">
        <v>221</v>
      </c>
      <c r="D72" s="6" t="s">
        <v>222</v>
      </c>
      <c r="E72" s="6">
        <v>12000</v>
      </c>
      <c r="F72" s="6" t="s">
        <v>59</v>
      </c>
      <c r="G72" s="6" t="s">
        <v>31</v>
      </c>
      <c r="H72" s="6" t="s">
        <v>32</v>
      </c>
      <c r="I72" s="6" t="s">
        <v>69</v>
      </c>
      <c r="M72" s="6">
        <v>10.5</v>
      </c>
      <c r="N72" s="6">
        <v>11</v>
      </c>
      <c r="O72" s="6">
        <v>857</v>
      </c>
      <c r="P72" s="6" t="s">
        <v>31</v>
      </c>
      <c r="T72" s="7" t="s">
        <v>172</v>
      </c>
      <c r="U72" s="8">
        <v>2015</v>
      </c>
      <c r="V72" s="7" t="s">
        <v>216</v>
      </c>
      <c r="W72" s="6" t="s">
        <v>34</v>
      </c>
      <c r="X72" s="6" t="s">
        <v>223</v>
      </c>
      <c r="Y72" s="6" t="s">
        <v>31</v>
      </c>
    </row>
    <row r="73" spans="1:25">
      <c r="A73" s="6">
        <v>2255392</v>
      </c>
      <c r="B73" s="6" t="s">
        <v>224</v>
      </c>
      <c r="C73" s="6" t="s">
        <v>225</v>
      </c>
      <c r="E73" s="6">
        <v>10000</v>
      </c>
      <c r="F73" s="6" t="s">
        <v>30</v>
      </c>
      <c r="G73" s="6" t="s">
        <v>31</v>
      </c>
      <c r="H73" s="6" t="s">
        <v>32</v>
      </c>
      <c r="I73" s="6" t="s">
        <v>33</v>
      </c>
      <c r="M73" s="6">
        <v>12</v>
      </c>
      <c r="N73" s="6">
        <v>10</v>
      </c>
      <c r="O73" s="6">
        <v>625</v>
      </c>
      <c r="P73" s="6" t="s">
        <v>31</v>
      </c>
      <c r="T73" s="7" t="s">
        <v>172</v>
      </c>
      <c r="U73" s="8">
        <v>2015</v>
      </c>
      <c r="V73" s="7" t="s">
        <v>193</v>
      </c>
      <c r="W73" s="6" t="s">
        <v>34</v>
      </c>
      <c r="X73" s="6" t="s">
        <v>226</v>
      </c>
      <c r="Y73" s="6" t="s">
        <v>31</v>
      </c>
    </row>
    <row r="74" spans="1:25">
      <c r="A74" s="6">
        <v>2255393</v>
      </c>
      <c r="B74" s="6" t="s">
        <v>224</v>
      </c>
      <c r="C74" s="6" t="s">
        <v>227</v>
      </c>
      <c r="E74" s="6">
        <v>12000</v>
      </c>
      <c r="F74" s="6" t="s">
        <v>30</v>
      </c>
      <c r="G74" s="6" t="s">
        <v>31</v>
      </c>
      <c r="H74" s="6" t="s">
        <v>32</v>
      </c>
      <c r="I74" s="6" t="s">
        <v>33</v>
      </c>
      <c r="M74" s="6">
        <v>12</v>
      </c>
      <c r="N74" s="6">
        <v>10</v>
      </c>
      <c r="O74" s="6">
        <v>750</v>
      </c>
      <c r="P74" s="6" t="s">
        <v>31</v>
      </c>
      <c r="T74" s="7" t="s">
        <v>172</v>
      </c>
      <c r="U74" s="8">
        <v>2015</v>
      </c>
      <c r="V74" s="7" t="s">
        <v>193</v>
      </c>
      <c r="W74" s="6" t="s">
        <v>34</v>
      </c>
      <c r="X74" s="6" t="s">
        <v>228</v>
      </c>
      <c r="Y74" s="6" t="s">
        <v>31</v>
      </c>
    </row>
    <row r="75" spans="1:25">
      <c r="A75" s="6">
        <v>2255394</v>
      </c>
      <c r="B75" s="6" t="s">
        <v>224</v>
      </c>
      <c r="C75" s="6" t="s">
        <v>229</v>
      </c>
      <c r="E75" s="6">
        <v>15100</v>
      </c>
      <c r="F75" s="6" t="s">
        <v>30</v>
      </c>
      <c r="G75" s="6" t="s">
        <v>31</v>
      </c>
      <c r="H75" s="6" t="s">
        <v>32</v>
      </c>
      <c r="I75" s="6" t="s">
        <v>37</v>
      </c>
      <c r="M75" s="6">
        <v>11.8</v>
      </c>
      <c r="N75" s="6">
        <v>10</v>
      </c>
      <c r="O75" s="6">
        <v>960</v>
      </c>
      <c r="P75" s="6" t="s">
        <v>31</v>
      </c>
      <c r="T75" s="7" t="s">
        <v>172</v>
      </c>
      <c r="U75" s="8">
        <v>2015</v>
      </c>
      <c r="V75" s="7" t="s">
        <v>193</v>
      </c>
      <c r="W75" s="6" t="s">
        <v>34</v>
      </c>
      <c r="X75" s="6" t="s">
        <v>230</v>
      </c>
      <c r="Y75" s="6" t="s">
        <v>31</v>
      </c>
    </row>
    <row r="76" spans="1:25">
      <c r="A76" s="6">
        <v>2255396</v>
      </c>
      <c r="B76" s="6" t="s">
        <v>224</v>
      </c>
      <c r="C76" s="6" t="s">
        <v>231</v>
      </c>
      <c r="E76" s="6">
        <v>18000</v>
      </c>
      <c r="F76" s="6" t="s">
        <v>30</v>
      </c>
      <c r="G76" s="6" t="s">
        <v>31</v>
      </c>
      <c r="H76" s="6" t="s">
        <v>32</v>
      </c>
      <c r="I76" s="6" t="s">
        <v>37</v>
      </c>
      <c r="M76" s="6">
        <v>11.8</v>
      </c>
      <c r="N76" s="6">
        <v>10</v>
      </c>
      <c r="O76" s="6">
        <v>1144</v>
      </c>
      <c r="P76" s="6" t="s">
        <v>31</v>
      </c>
      <c r="T76" s="7" t="s">
        <v>172</v>
      </c>
      <c r="U76" s="8">
        <v>2015</v>
      </c>
      <c r="V76" s="7" t="s">
        <v>193</v>
      </c>
      <c r="W76" s="6" t="s">
        <v>34</v>
      </c>
      <c r="X76" s="6" t="s">
        <v>232</v>
      </c>
      <c r="Y76" s="6" t="s">
        <v>31</v>
      </c>
    </row>
    <row r="77" spans="1:25">
      <c r="A77" s="6">
        <v>2255397</v>
      </c>
      <c r="B77" s="6" t="s">
        <v>224</v>
      </c>
      <c r="C77" s="6" t="s">
        <v>233</v>
      </c>
      <c r="E77" s="6">
        <v>25000</v>
      </c>
      <c r="F77" s="6" t="s">
        <v>30</v>
      </c>
      <c r="G77" s="6" t="s">
        <v>31</v>
      </c>
      <c r="H77" s="6" t="s">
        <v>32</v>
      </c>
      <c r="I77" s="6" t="s">
        <v>42</v>
      </c>
      <c r="M77" s="6">
        <v>10.3</v>
      </c>
      <c r="N77" s="6">
        <v>10</v>
      </c>
      <c r="O77" s="6">
        <v>1820</v>
      </c>
      <c r="P77" s="6" t="s">
        <v>31</v>
      </c>
      <c r="T77" s="7" t="s">
        <v>172</v>
      </c>
      <c r="U77" s="8">
        <v>2015</v>
      </c>
      <c r="V77" s="7" t="s">
        <v>193</v>
      </c>
      <c r="W77" s="6" t="s">
        <v>34</v>
      </c>
      <c r="X77" s="6" t="s">
        <v>234</v>
      </c>
      <c r="Y77" s="6" t="s">
        <v>31</v>
      </c>
    </row>
    <row r="78" spans="1:25">
      <c r="A78" s="6">
        <v>2255387</v>
      </c>
      <c r="B78" s="6" t="s">
        <v>224</v>
      </c>
      <c r="C78" s="6" t="s">
        <v>235</v>
      </c>
      <c r="E78" s="6">
        <v>5000</v>
      </c>
      <c r="F78" s="6" t="s">
        <v>30</v>
      </c>
      <c r="G78" s="6" t="s">
        <v>31</v>
      </c>
      <c r="H78" s="6" t="s">
        <v>32</v>
      </c>
      <c r="I78" s="6" t="s">
        <v>45</v>
      </c>
      <c r="M78" s="6">
        <v>12.1</v>
      </c>
      <c r="N78" s="6">
        <v>10</v>
      </c>
      <c r="O78" s="6">
        <v>310</v>
      </c>
      <c r="P78" s="6" t="s">
        <v>31</v>
      </c>
      <c r="T78" s="7" t="s">
        <v>172</v>
      </c>
      <c r="U78" s="8">
        <v>2015</v>
      </c>
      <c r="V78" s="7" t="s">
        <v>193</v>
      </c>
      <c r="W78" s="6" t="s">
        <v>34</v>
      </c>
      <c r="X78" s="6" t="s">
        <v>236</v>
      </c>
      <c r="Y78" s="6" t="s">
        <v>31</v>
      </c>
    </row>
    <row r="79" spans="1:25">
      <c r="A79" s="6">
        <v>2255388</v>
      </c>
      <c r="B79" s="6" t="s">
        <v>224</v>
      </c>
      <c r="C79" s="6" t="s">
        <v>237</v>
      </c>
      <c r="E79" s="6">
        <v>6000</v>
      </c>
      <c r="F79" s="6" t="s">
        <v>30</v>
      </c>
      <c r="G79" s="6" t="s">
        <v>31</v>
      </c>
      <c r="H79" s="6" t="s">
        <v>32</v>
      </c>
      <c r="I79" s="6" t="s">
        <v>48</v>
      </c>
      <c r="M79" s="6">
        <v>12.1</v>
      </c>
      <c r="N79" s="6">
        <v>10</v>
      </c>
      <c r="O79" s="6">
        <v>372</v>
      </c>
      <c r="P79" s="6" t="s">
        <v>31</v>
      </c>
      <c r="T79" s="7" t="s">
        <v>172</v>
      </c>
      <c r="U79" s="8">
        <v>2015</v>
      </c>
      <c r="V79" s="7" t="s">
        <v>193</v>
      </c>
      <c r="W79" s="6" t="s">
        <v>34</v>
      </c>
      <c r="X79" s="6" t="s">
        <v>238</v>
      </c>
      <c r="Y79" s="6" t="s">
        <v>31</v>
      </c>
    </row>
    <row r="80" spans="1:25">
      <c r="A80" s="6">
        <v>2255390</v>
      </c>
      <c r="B80" s="6" t="s">
        <v>224</v>
      </c>
      <c r="C80" s="6" t="s">
        <v>239</v>
      </c>
      <c r="E80" s="6">
        <v>8000</v>
      </c>
      <c r="F80" s="6" t="s">
        <v>30</v>
      </c>
      <c r="G80" s="6" t="s">
        <v>31</v>
      </c>
      <c r="H80" s="6" t="s">
        <v>32</v>
      </c>
      <c r="I80" s="6" t="s">
        <v>33</v>
      </c>
      <c r="M80" s="6">
        <v>12</v>
      </c>
      <c r="N80" s="6">
        <v>10</v>
      </c>
      <c r="O80" s="6">
        <v>500</v>
      </c>
      <c r="P80" s="6" t="s">
        <v>31</v>
      </c>
      <c r="T80" s="7" t="s">
        <v>172</v>
      </c>
      <c r="U80" s="8">
        <v>2015</v>
      </c>
      <c r="V80" s="7" t="s">
        <v>193</v>
      </c>
      <c r="W80" s="6" t="s">
        <v>34</v>
      </c>
      <c r="X80" s="6" t="s">
        <v>240</v>
      </c>
      <c r="Y80" s="6" t="s">
        <v>31</v>
      </c>
    </row>
    <row r="81" spans="1:25">
      <c r="A81" s="6">
        <v>2255395</v>
      </c>
      <c r="B81" s="6" t="s">
        <v>224</v>
      </c>
      <c r="C81" s="6" t="s">
        <v>241</v>
      </c>
      <c r="E81" s="6">
        <v>10000</v>
      </c>
      <c r="F81" s="6" t="s">
        <v>59</v>
      </c>
      <c r="G81" s="6" t="s">
        <v>31</v>
      </c>
      <c r="H81" s="6" t="s">
        <v>32</v>
      </c>
      <c r="I81" s="6" t="s">
        <v>60</v>
      </c>
      <c r="M81" s="6">
        <v>10.6</v>
      </c>
      <c r="N81" s="6">
        <v>10</v>
      </c>
      <c r="O81" s="6">
        <v>708</v>
      </c>
      <c r="P81" s="6" t="s">
        <v>31</v>
      </c>
      <c r="T81" s="7" t="s">
        <v>172</v>
      </c>
      <c r="U81" s="8">
        <v>2015</v>
      </c>
      <c r="V81" s="7" t="s">
        <v>193</v>
      </c>
      <c r="W81" s="6" t="s">
        <v>34</v>
      </c>
      <c r="X81" s="6" t="s">
        <v>242</v>
      </c>
      <c r="Y81" s="6" t="s">
        <v>31</v>
      </c>
    </row>
    <row r="82" spans="1:25">
      <c r="A82" s="6">
        <v>2255386</v>
      </c>
      <c r="B82" s="6" t="s">
        <v>224</v>
      </c>
      <c r="C82" s="6" t="s">
        <v>243</v>
      </c>
      <c r="E82" s="6">
        <v>12000</v>
      </c>
      <c r="F82" s="6" t="s">
        <v>59</v>
      </c>
      <c r="G82" s="6" t="s">
        <v>31</v>
      </c>
      <c r="H82" s="6" t="s">
        <v>32</v>
      </c>
      <c r="I82" s="6" t="s">
        <v>69</v>
      </c>
      <c r="M82" s="6">
        <v>10.5</v>
      </c>
      <c r="N82" s="6">
        <v>11</v>
      </c>
      <c r="O82" s="6">
        <v>857</v>
      </c>
      <c r="P82" s="6" t="s">
        <v>31</v>
      </c>
      <c r="T82" s="7" t="s">
        <v>172</v>
      </c>
      <c r="U82" s="8">
        <v>2015</v>
      </c>
      <c r="V82" s="7" t="s">
        <v>193</v>
      </c>
      <c r="W82" s="6" t="s">
        <v>34</v>
      </c>
      <c r="X82" s="6" t="s">
        <v>244</v>
      </c>
      <c r="Y82" s="6" t="s">
        <v>31</v>
      </c>
    </row>
    <row r="83" spans="1:25">
      <c r="A83" s="6">
        <v>2255389</v>
      </c>
      <c r="B83" s="6" t="s">
        <v>245</v>
      </c>
      <c r="C83" s="6" t="s">
        <v>246</v>
      </c>
      <c r="E83" s="6">
        <v>6000</v>
      </c>
      <c r="F83" s="6" t="s">
        <v>30</v>
      </c>
      <c r="G83" s="6" t="s">
        <v>31</v>
      </c>
      <c r="H83" s="6" t="s">
        <v>32</v>
      </c>
      <c r="I83" s="6" t="s">
        <v>48</v>
      </c>
      <c r="M83" s="6">
        <v>12.1</v>
      </c>
      <c r="N83" s="6">
        <v>10</v>
      </c>
      <c r="O83" s="6">
        <v>372</v>
      </c>
      <c r="P83" s="6" t="s">
        <v>31</v>
      </c>
      <c r="T83" s="7" t="s">
        <v>172</v>
      </c>
      <c r="U83" s="8">
        <v>2015</v>
      </c>
      <c r="V83" s="7" t="s">
        <v>247</v>
      </c>
      <c r="W83" s="6" t="s">
        <v>34</v>
      </c>
      <c r="X83" s="6" t="s">
        <v>248</v>
      </c>
      <c r="Y83" s="6" t="s">
        <v>31</v>
      </c>
    </row>
    <row r="84" spans="1:25">
      <c r="A84" s="6">
        <v>2255391</v>
      </c>
      <c r="B84" s="6" t="s">
        <v>245</v>
      </c>
      <c r="C84" s="6" t="s">
        <v>110</v>
      </c>
      <c r="E84" s="6">
        <v>8000</v>
      </c>
      <c r="F84" s="6" t="s">
        <v>30</v>
      </c>
      <c r="G84" s="6" t="s">
        <v>31</v>
      </c>
      <c r="H84" s="6" t="s">
        <v>32</v>
      </c>
      <c r="I84" s="6" t="s">
        <v>33</v>
      </c>
      <c r="M84" s="6">
        <v>12</v>
      </c>
      <c r="N84" s="6">
        <v>10</v>
      </c>
      <c r="O84" s="6">
        <v>500</v>
      </c>
      <c r="P84" s="6" t="s">
        <v>31</v>
      </c>
      <c r="T84" s="7" t="s">
        <v>172</v>
      </c>
      <c r="U84" s="8">
        <v>2015</v>
      </c>
      <c r="V84" s="7" t="s">
        <v>247</v>
      </c>
      <c r="W84" s="6" t="s">
        <v>34</v>
      </c>
      <c r="X84" s="6" t="s">
        <v>249</v>
      </c>
      <c r="Y84" s="6" t="s">
        <v>31</v>
      </c>
    </row>
    <row r="85" spans="1:25">
      <c r="A85" s="6">
        <v>2256966</v>
      </c>
      <c r="B85" s="6" t="s">
        <v>99</v>
      </c>
      <c r="C85" s="6" t="s">
        <v>250</v>
      </c>
      <c r="E85" s="6">
        <v>10000</v>
      </c>
      <c r="F85" s="6" t="s">
        <v>30</v>
      </c>
      <c r="G85" s="6" t="s">
        <v>31</v>
      </c>
      <c r="H85" s="6" t="s">
        <v>32</v>
      </c>
      <c r="I85" s="6" t="s">
        <v>33</v>
      </c>
      <c r="M85" s="6">
        <v>12</v>
      </c>
      <c r="N85" s="6">
        <v>10</v>
      </c>
      <c r="O85" s="6">
        <v>625</v>
      </c>
      <c r="P85" s="6" t="s">
        <v>31</v>
      </c>
      <c r="T85" s="7" t="s">
        <v>89</v>
      </c>
      <c r="U85" s="8">
        <v>2015</v>
      </c>
      <c r="V85" s="7" t="s">
        <v>89</v>
      </c>
      <c r="W85" s="6" t="s">
        <v>90</v>
      </c>
      <c r="X85" s="6" t="s">
        <v>251</v>
      </c>
      <c r="Y85" s="6" t="s">
        <v>31</v>
      </c>
    </row>
    <row r="86" spans="1:25">
      <c r="A86" s="6">
        <v>2256968</v>
      </c>
      <c r="B86" s="6" t="s">
        <v>99</v>
      </c>
      <c r="C86" s="6" t="s">
        <v>118</v>
      </c>
      <c r="E86" s="6">
        <v>12000</v>
      </c>
      <c r="F86" s="6" t="s">
        <v>30</v>
      </c>
      <c r="G86" s="6" t="s">
        <v>31</v>
      </c>
      <c r="H86" s="6" t="s">
        <v>32</v>
      </c>
      <c r="I86" s="6" t="s">
        <v>33</v>
      </c>
      <c r="M86" s="6">
        <v>12</v>
      </c>
      <c r="N86" s="6">
        <v>10</v>
      </c>
      <c r="O86" s="6">
        <v>750</v>
      </c>
      <c r="P86" s="6" t="s">
        <v>31</v>
      </c>
      <c r="T86" s="7" t="s">
        <v>89</v>
      </c>
      <c r="U86" s="8">
        <v>2015</v>
      </c>
      <c r="V86" s="7" t="s">
        <v>89</v>
      </c>
      <c r="W86" s="6" t="s">
        <v>90</v>
      </c>
      <c r="X86" s="6" t="s">
        <v>252</v>
      </c>
      <c r="Y86" s="6" t="s">
        <v>31</v>
      </c>
    </row>
    <row r="87" spans="1:25">
      <c r="A87" s="6">
        <v>2255248</v>
      </c>
      <c r="B87" s="6" t="s">
        <v>99</v>
      </c>
      <c r="C87" s="6" t="s">
        <v>253</v>
      </c>
      <c r="E87" s="6">
        <v>25000</v>
      </c>
      <c r="F87" s="6" t="s">
        <v>30</v>
      </c>
      <c r="G87" s="6" t="s">
        <v>31</v>
      </c>
      <c r="H87" s="6" t="s">
        <v>32</v>
      </c>
      <c r="I87" s="6" t="s">
        <v>42</v>
      </c>
      <c r="M87" s="6">
        <v>10.3</v>
      </c>
      <c r="N87" s="6">
        <v>10</v>
      </c>
      <c r="O87" s="6">
        <v>1820</v>
      </c>
      <c r="P87" s="6" t="s">
        <v>31</v>
      </c>
      <c r="T87" s="7" t="s">
        <v>89</v>
      </c>
      <c r="U87" s="8">
        <v>2015</v>
      </c>
      <c r="V87" s="7" t="s">
        <v>89</v>
      </c>
      <c r="W87" s="6" t="s">
        <v>90</v>
      </c>
      <c r="X87" s="6" t="s">
        <v>254</v>
      </c>
      <c r="Y87" s="6" t="s">
        <v>31</v>
      </c>
    </row>
    <row r="88" spans="1:25">
      <c r="A88" s="6">
        <v>2254746</v>
      </c>
      <c r="B88" s="6" t="s">
        <v>255</v>
      </c>
      <c r="C88" s="6" t="s">
        <v>256</v>
      </c>
      <c r="D88" s="6" t="s">
        <v>257</v>
      </c>
      <c r="E88" s="6">
        <v>6050</v>
      </c>
      <c r="F88" s="6" t="s">
        <v>30</v>
      </c>
      <c r="G88" s="6" t="s">
        <v>31</v>
      </c>
      <c r="H88" s="6" t="s">
        <v>32</v>
      </c>
      <c r="I88" s="6" t="s">
        <v>48</v>
      </c>
      <c r="M88" s="6">
        <v>12.1</v>
      </c>
      <c r="N88" s="6">
        <v>10</v>
      </c>
      <c r="O88" s="6">
        <v>375</v>
      </c>
      <c r="P88" s="6" t="s">
        <v>31</v>
      </c>
      <c r="T88" s="7">
        <v>42370</v>
      </c>
      <c r="U88" s="8">
        <v>2016</v>
      </c>
      <c r="V88" s="7">
        <v>42320</v>
      </c>
      <c r="W88" s="6" t="s">
        <v>90</v>
      </c>
      <c r="X88" s="6" t="s">
        <v>258</v>
      </c>
      <c r="Y88" s="6" t="s">
        <v>31</v>
      </c>
    </row>
    <row r="89" spans="1:25">
      <c r="A89" s="6">
        <v>2257816</v>
      </c>
      <c r="B89" s="6" t="s">
        <v>259</v>
      </c>
      <c r="C89" s="6" t="s">
        <v>260</v>
      </c>
      <c r="E89" s="6">
        <v>12000</v>
      </c>
      <c r="F89" s="6" t="s">
        <v>30</v>
      </c>
      <c r="G89" s="6" t="s">
        <v>31</v>
      </c>
      <c r="H89" s="6" t="s">
        <v>32</v>
      </c>
      <c r="I89" s="6" t="s">
        <v>33</v>
      </c>
      <c r="M89" s="6">
        <v>12</v>
      </c>
      <c r="N89" s="6">
        <v>10</v>
      </c>
      <c r="O89" s="6">
        <v>750</v>
      </c>
      <c r="P89" s="6" t="s">
        <v>31</v>
      </c>
      <c r="T89" s="7">
        <v>42370</v>
      </c>
      <c r="U89" s="8">
        <v>2016</v>
      </c>
      <c r="V89" s="7">
        <v>42402</v>
      </c>
      <c r="W89" s="6" t="s">
        <v>34</v>
      </c>
      <c r="X89" s="6" t="s">
        <v>261</v>
      </c>
      <c r="Y89" s="6" t="s">
        <v>31</v>
      </c>
    </row>
    <row r="90" spans="1:25">
      <c r="A90" s="6">
        <v>2257607</v>
      </c>
      <c r="B90" s="6" t="s">
        <v>262</v>
      </c>
      <c r="C90" s="6">
        <v>861.10056999999995</v>
      </c>
      <c r="E90" s="6">
        <v>6000</v>
      </c>
      <c r="F90" s="6" t="s">
        <v>30</v>
      </c>
      <c r="G90" s="6" t="s">
        <v>31</v>
      </c>
      <c r="H90" s="6" t="s">
        <v>32</v>
      </c>
      <c r="I90" s="6" t="s">
        <v>48</v>
      </c>
      <c r="M90" s="6">
        <v>12.1</v>
      </c>
      <c r="N90" s="6">
        <v>10</v>
      </c>
      <c r="O90" s="6">
        <v>372</v>
      </c>
      <c r="P90" s="6" t="s">
        <v>31</v>
      </c>
      <c r="T90" s="7">
        <v>42371</v>
      </c>
      <c r="U90" s="8">
        <v>2016</v>
      </c>
      <c r="V90" s="7">
        <v>42371</v>
      </c>
      <c r="W90" s="6" t="s">
        <v>34</v>
      </c>
      <c r="X90" s="6" t="s">
        <v>263</v>
      </c>
      <c r="Y90" s="6" t="s">
        <v>31</v>
      </c>
    </row>
    <row r="91" spans="1:25">
      <c r="A91" s="6">
        <v>2257606</v>
      </c>
      <c r="B91" s="6" t="s">
        <v>262</v>
      </c>
      <c r="C91" s="6">
        <v>861.10058000000004</v>
      </c>
      <c r="E91" s="6">
        <v>8000</v>
      </c>
      <c r="F91" s="6" t="s">
        <v>30</v>
      </c>
      <c r="G91" s="6" t="s">
        <v>31</v>
      </c>
      <c r="H91" s="6" t="s">
        <v>32</v>
      </c>
      <c r="I91" s="6" t="s">
        <v>33</v>
      </c>
      <c r="M91" s="6">
        <v>12</v>
      </c>
      <c r="N91" s="6">
        <v>10</v>
      </c>
      <c r="O91" s="6">
        <v>500</v>
      </c>
      <c r="P91" s="6" t="s">
        <v>31</v>
      </c>
      <c r="T91" s="7">
        <v>42371</v>
      </c>
      <c r="U91" s="8">
        <v>2016</v>
      </c>
      <c r="V91" s="7">
        <v>42371</v>
      </c>
      <c r="W91" s="6" t="s">
        <v>34</v>
      </c>
      <c r="X91" s="6" t="s">
        <v>264</v>
      </c>
      <c r="Y91" s="6" t="s">
        <v>31</v>
      </c>
    </row>
    <row r="92" spans="1:25">
      <c r="A92" s="6">
        <v>2257604</v>
      </c>
      <c r="B92" s="6" t="s">
        <v>262</v>
      </c>
      <c r="C92" s="6">
        <v>861.10059000000001</v>
      </c>
      <c r="E92" s="6">
        <v>12000</v>
      </c>
      <c r="F92" s="6" t="s">
        <v>30</v>
      </c>
      <c r="G92" s="6" t="s">
        <v>31</v>
      </c>
      <c r="H92" s="6" t="s">
        <v>32</v>
      </c>
      <c r="I92" s="6" t="s">
        <v>33</v>
      </c>
      <c r="M92" s="6">
        <v>12</v>
      </c>
      <c r="N92" s="6">
        <v>10</v>
      </c>
      <c r="O92" s="6">
        <v>750</v>
      </c>
      <c r="P92" s="6" t="s">
        <v>31</v>
      </c>
      <c r="T92" s="7">
        <v>42371</v>
      </c>
      <c r="U92" s="8">
        <v>2016</v>
      </c>
      <c r="V92" s="7">
        <v>42371</v>
      </c>
      <c r="W92" s="6" t="s">
        <v>34</v>
      </c>
      <c r="X92" s="6" t="s">
        <v>265</v>
      </c>
      <c r="Y92" s="6" t="s">
        <v>31</v>
      </c>
    </row>
    <row r="93" spans="1:25">
      <c r="A93" s="6">
        <v>2257605</v>
      </c>
      <c r="B93" s="6" t="s">
        <v>262</v>
      </c>
      <c r="C93" s="6">
        <v>861.10063000000002</v>
      </c>
      <c r="E93" s="6">
        <v>10000</v>
      </c>
      <c r="F93" s="6" t="s">
        <v>30</v>
      </c>
      <c r="G93" s="6" t="s">
        <v>31</v>
      </c>
      <c r="H93" s="6" t="s">
        <v>32</v>
      </c>
      <c r="I93" s="6" t="s">
        <v>33</v>
      </c>
      <c r="M93" s="6">
        <v>12</v>
      </c>
      <c r="N93" s="6">
        <v>10</v>
      </c>
      <c r="O93" s="6">
        <v>625</v>
      </c>
      <c r="P93" s="6" t="s">
        <v>31</v>
      </c>
      <c r="T93" s="7">
        <v>42371</v>
      </c>
      <c r="U93" s="8">
        <v>2016</v>
      </c>
      <c r="V93" s="7">
        <v>42371</v>
      </c>
      <c r="W93" s="6" t="s">
        <v>34</v>
      </c>
      <c r="X93" s="6" t="s">
        <v>266</v>
      </c>
      <c r="Y93" s="6" t="s">
        <v>31</v>
      </c>
    </row>
    <row r="94" spans="1:25">
      <c r="A94" s="6">
        <v>2262289</v>
      </c>
      <c r="B94" s="6" t="s">
        <v>267</v>
      </c>
      <c r="C94" s="6">
        <v>2498533</v>
      </c>
      <c r="E94" s="6">
        <v>6000</v>
      </c>
      <c r="F94" s="6" t="s">
        <v>30</v>
      </c>
      <c r="G94" s="6" t="s">
        <v>31</v>
      </c>
      <c r="H94" s="6" t="s">
        <v>32</v>
      </c>
      <c r="I94" s="6" t="s">
        <v>48</v>
      </c>
      <c r="M94" s="6">
        <v>12.1</v>
      </c>
      <c r="N94" s="6">
        <v>10</v>
      </c>
      <c r="O94" s="6">
        <v>372</v>
      </c>
      <c r="P94" s="6" t="s">
        <v>31</v>
      </c>
      <c r="T94" s="7">
        <v>42372</v>
      </c>
      <c r="U94" s="8">
        <v>2016</v>
      </c>
      <c r="V94" s="7">
        <v>42646</v>
      </c>
      <c r="W94" s="6" t="s">
        <v>34</v>
      </c>
      <c r="X94" s="6" t="s">
        <v>268</v>
      </c>
      <c r="Y94" s="6" t="s">
        <v>31</v>
      </c>
    </row>
    <row r="95" spans="1:25">
      <c r="A95" s="6">
        <v>2262290</v>
      </c>
      <c r="B95" s="6" t="s">
        <v>267</v>
      </c>
      <c r="C95" s="6">
        <v>2498534</v>
      </c>
      <c r="E95" s="6">
        <v>8000</v>
      </c>
      <c r="F95" s="6" t="s">
        <v>30</v>
      </c>
      <c r="G95" s="6" t="s">
        <v>31</v>
      </c>
      <c r="H95" s="6" t="s">
        <v>32</v>
      </c>
      <c r="I95" s="6" t="s">
        <v>33</v>
      </c>
      <c r="M95" s="6">
        <v>12</v>
      </c>
      <c r="N95" s="6">
        <v>10</v>
      </c>
      <c r="O95" s="6">
        <v>500</v>
      </c>
      <c r="P95" s="6" t="s">
        <v>31</v>
      </c>
      <c r="T95" s="7">
        <v>42372</v>
      </c>
      <c r="U95" s="8">
        <v>2016</v>
      </c>
      <c r="V95" s="7">
        <v>42646</v>
      </c>
      <c r="W95" s="6" t="s">
        <v>34</v>
      </c>
      <c r="X95" s="6" t="s">
        <v>269</v>
      </c>
      <c r="Y95" s="6" t="s">
        <v>31</v>
      </c>
    </row>
    <row r="96" spans="1:25">
      <c r="A96" s="6">
        <v>2262291</v>
      </c>
      <c r="B96" s="6" t="s">
        <v>267</v>
      </c>
      <c r="C96" s="6">
        <v>2498535</v>
      </c>
      <c r="E96" s="6">
        <v>10000</v>
      </c>
      <c r="F96" s="6" t="s">
        <v>30</v>
      </c>
      <c r="G96" s="6" t="s">
        <v>31</v>
      </c>
      <c r="H96" s="6" t="s">
        <v>32</v>
      </c>
      <c r="I96" s="6" t="s">
        <v>33</v>
      </c>
      <c r="M96" s="6">
        <v>12</v>
      </c>
      <c r="N96" s="6">
        <v>10</v>
      </c>
      <c r="O96" s="6">
        <v>625</v>
      </c>
      <c r="P96" s="6" t="s">
        <v>31</v>
      </c>
      <c r="T96" s="7">
        <v>42372</v>
      </c>
      <c r="U96" s="8">
        <v>2016</v>
      </c>
      <c r="V96" s="7">
        <v>42646</v>
      </c>
      <c r="W96" s="6" t="s">
        <v>34</v>
      </c>
      <c r="X96" s="6" t="s">
        <v>270</v>
      </c>
      <c r="Y96" s="6" t="s">
        <v>31</v>
      </c>
    </row>
    <row r="97" spans="1:25">
      <c r="A97" s="6">
        <v>2262292</v>
      </c>
      <c r="B97" s="6" t="s">
        <v>267</v>
      </c>
      <c r="C97" s="6">
        <v>2498536</v>
      </c>
      <c r="E97" s="6">
        <v>12000</v>
      </c>
      <c r="F97" s="6" t="s">
        <v>30</v>
      </c>
      <c r="G97" s="6" t="s">
        <v>31</v>
      </c>
      <c r="H97" s="6" t="s">
        <v>32</v>
      </c>
      <c r="I97" s="6" t="s">
        <v>33</v>
      </c>
      <c r="M97" s="6">
        <v>12</v>
      </c>
      <c r="N97" s="6">
        <v>10</v>
      </c>
      <c r="O97" s="6">
        <v>750</v>
      </c>
      <c r="P97" s="6" t="s">
        <v>31</v>
      </c>
      <c r="T97" s="7">
        <v>42372</v>
      </c>
      <c r="U97" s="8">
        <v>2016</v>
      </c>
      <c r="V97" s="7">
        <v>42646</v>
      </c>
      <c r="W97" s="6" t="s">
        <v>34</v>
      </c>
      <c r="X97" s="6" t="s">
        <v>271</v>
      </c>
      <c r="Y97" s="6" t="s">
        <v>31</v>
      </c>
    </row>
    <row r="98" spans="1:25">
      <c r="A98" s="6">
        <v>2262293</v>
      </c>
      <c r="B98" s="6" t="s">
        <v>267</v>
      </c>
      <c r="C98" s="6">
        <v>2498538</v>
      </c>
      <c r="E98" s="6">
        <v>18000</v>
      </c>
      <c r="F98" s="6" t="s">
        <v>30</v>
      </c>
      <c r="G98" s="6" t="s">
        <v>31</v>
      </c>
      <c r="H98" s="6" t="s">
        <v>32</v>
      </c>
      <c r="I98" s="6" t="s">
        <v>37</v>
      </c>
      <c r="M98" s="6">
        <v>11.8</v>
      </c>
      <c r="N98" s="6">
        <v>10</v>
      </c>
      <c r="O98" s="6">
        <v>1144</v>
      </c>
      <c r="P98" s="6" t="s">
        <v>31</v>
      </c>
      <c r="T98" s="7">
        <v>42372</v>
      </c>
      <c r="U98" s="8">
        <v>2016</v>
      </c>
      <c r="V98" s="7">
        <v>42646</v>
      </c>
      <c r="W98" s="6" t="s">
        <v>34</v>
      </c>
      <c r="X98" s="6" t="s">
        <v>272</v>
      </c>
      <c r="Y98" s="6" t="s">
        <v>31</v>
      </c>
    </row>
    <row r="99" spans="1:25">
      <c r="A99" s="6">
        <v>2262294</v>
      </c>
      <c r="B99" s="6" t="s">
        <v>267</v>
      </c>
      <c r="C99" s="6">
        <v>2498539</v>
      </c>
      <c r="E99" s="6">
        <v>25000</v>
      </c>
      <c r="F99" s="6" t="s">
        <v>30</v>
      </c>
      <c r="G99" s="6" t="s">
        <v>31</v>
      </c>
      <c r="H99" s="6" t="s">
        <v>32</v>
      </c>
      <c r="I99" s="6" t="s">
        <v>42</v>
      </c>
      <c r="M99" s="6">
        <v>10.3</v>
      </c>
      <c r="N99" s="6">
        <v>10</v>
      </c>
      <c r="O99" s="6">
        <v>1820</v>
      </c>
      <c r="P99" s="6" t="s">
        <v>31</v>
      </c>
      <c r="T99" s="7">
        <v>42372</v>
      </c>
      <c r="U99" s="8">
        <v>2016</v>
      </c>
      <c r="V99" s="7">
        <v>42646</v>
      </c>
      <c r="W99" s="6" t="s">
        <v>34</v>
      </c>
      <c r="X99" s="6" t="s">
        <v>273</v>
      </c>
      <c r="Y99" s="6" t="s">
        <v>31</v>
      </c>
    </row>
    <row r="100" spans="1:25">
      <c r="A100" s="6">
        <v>2262295</v>
      </c>
      <c r="B100" s="6" t="s">
        <v>267</v>
      </c>
      <c r="C100" s="6">
        <v>2498540</v>
      </c>
      <c r="E100" s="6">
        <v>8000</v>
      </c>
      <c r="F100" s="6" t="s">
        <v>59</v>
      </c>
      <c r="G100" s="6" t="s">
        <v>31</v>
      </c>
      <c r="H100" s="6" t="s">
        <v>32</v>
      </c>
      <c r="I100" s="6" t="s">
        <v>60</v>
      </c>
      <c r="M100" s="6">
        <v>10.6</v>
      </c>
      <c r="N100" s="6">
        <v>10</v>
      </c>
      <c r="O100" s="6">
        <v>566</v>
      </c>
      <c r="P100" s="6" t="s">
        <v>31</v>
      </c>
      <c r="T100" s="7">
        <v>42372</v>
      </c>
      <c r="U100" s="8">
        <v>2016</v>
      </c>
      <c r="V100" s="7">
        <v>42646</v>
      </c>
      <c r="W100" s="6" t="s">
        <v>34</v>
      </c>
      <c r="X100" s="6" t="s">
        <v>274</v>
      </c>
      <c r="Y100" s="6" t="s">
        <v>31</v>
      </c>
    </row>
    <row r="101" spans="1:25">
      <c r="A101" s="6">
        <v>2262296</v>
      </c>
      <c r="B101" s="6" t="s">
        <v>267</v>
      </c>
      <c r="C101" s="6">
        <v>2498541</v>
      </c>
      <c r="E101" s="6">
        <v>10000</v>
      </c>
      <c r="F101" s="6" t="s">
        <v>59</v>
      </c>
      <c r="G101" s="6" t="s">
        <v>31</v>
      </c>
      <c r="H101" s="6" t="s">
        <v>32</v>
      </c>
      <c r="I101" s="6" t="s">
        <v>60</v>
      </c>
      <c r="M101" s="6">
        <v>10.6</v>
      </c>
      <c r="N101" s="6">
        <v>10</v>
      </c>
      <c r="O101" s="6">
        <v>708</v>
      </c>
      <c r="P101" s="6" t="s">
        <v>31</v>
      </c>
      <c r="T101" s="7">
        <v>42372</v>
      </c>
      <c r="U101" s="8">
        <v>2016</v>
      </c>
      <c r="V101" s="7">
        <v>42646</v>
      </c>
      <c r="W101" s="6" t="s">
        <v>34</v>
      </c>
      <c r="X101" s="6" t="s">
        <v>275</v>
      </c>
      <c r="Y101" s="6" t="s">
        <v>31</v>
      </c>
    </row>
    <row r="102" spans="1:25">
      <c r="A102" s="6">
        <v>2262297</v>
      </c>
      <c r="B102" s="6" t="s">
        <v>267</v>
      </c>
      <c r="C102" s="6">
        <v>2498542</v>
      </c>
      <c r="E102" s="6">
        <v>10000</v>
      </c>
      <c r="F102" s="6" t="s">
        <v>59</v>
      </c>
      <c r="G102" s="6" t="s">
        <v>31</v>
      </c>
      <c r="H102" s="6" t="s">
        <v>32</v>
      </c>
      <c r="I102" s="6" t="s">
        <v>60</v>
      </c>
      <c r="M102" s="6">
        <v>10.6</v>
      </c>
      <c r="N102" s="6">
        <v>10</v>
      </c>
      <c r="O102" s="6">
        <v>708</v>
      </c>
      <c r="P102" s="6" t="s">
        <v>31</v>
      </c>
      <c r="T102" s="7">
        <v>42372</v>
      </c>
      <c r="U102" s="8">
        <v>2016</v>
      </c>
      <c r="V102" s="7">
        <v>42646</v>
      </c>
      <c r="W102" s="6" t="s">
        <v>34</v>
      </c>
      <c r="X102" s="6" t="s">
        <v>276</v>
      </c>
      <c r="Y102" s="6" t="s">
        <v>31</v>
      </c>
    </row>
    <row r="103" spans="1:25">
      <c r="A103" s="6">
        <v>2262298</v>
      </c>
      <c r="B103" s="6" t="s">
        <v>267</v>
      </c>
      <c r="C103" s="6">
        <v>2498543</v>
      </c>
      <c r="E103" s="6">
        <v>12000</v>
      </c>
      <c r="F103" s="6" t="s">
        <v>59</v>
      </c>
      <c r="G103" s="6" t="s">
        <v>31</v>
      </c>
      <c r="H103" s="6" t="s">
        <v>32</v>
      </c>
      <c r="I103" s="6" t="s">
        <v>69</v>
      </c>
      <c r="M103" s="6">
        <v>10.5</v>
      </c>
      <c r="N103" s="6">
        <v>11</v>
      </c>
      <c r="O103" s="6">
        <v>857</v>
      </c>
      <c r="P103" s="6" t="s">
        <v>31</v>
      </c>
      <c r="T103" s="7">
        <v>42372</v>
      </c>
      <c r="U103" s="8">
        <v>2016</v>
      </c>
      <c r="V103" s="7">
        <v>42646</v>
      </c>
      <c r="W103" s="6" t="s">
        <v>34</v>
      </c>
      <c r="X103" s="6" t="s">
        <v>277</v>
      </c>
      <c r="Y103" s="6" t="s">
        <v>31</v>
      </c>
    </row>
    <row r="104" spans="1:25">
      <c r="A104" s="6">
        <v>2262299</v>
      </c>
      <c r="B104" s="6" t="s">
        <v>267</v>
      </c>
      <c r="C104" s="6">
        <v>2498544</v>
      </c>
      <c r="E104" s="6">
        <v>12000</v>
      </c>
      <c r="F104" s="6" t="s">
        <v>59</v>
      </c>
      <c r="G104" s="6" t="s">
        <v>31</v>
      </c>
      <c r="H104" s="6" t="s">
        <v>32</v>
      </c>
      <c r="I104" s="6" t="s">
        <v>69</v>
      </c>
      <c r="M104" s="6">
        <v>10.5</v>
      </c>
      <c r="N104" s="6">
        <v>11</v>
      </c>
      <c r="O104" s="6">
        <v>857</v>
      </c>
      <c r="P104" s="6" t="s">
        <v>31</v>
      </c>
      <c r="T104" s="7">
        <v>42372</v>
      </c>
      <c r="U104" s="8">
        <v>2016</v>
      </c>
      <c r="V104" s="7">
        <v>42646</v>
      </c>
      <c r="W104" s="6" t="s">
        <v>34</v>
      </c>
      <c r="X104" s="6" t="s">
        <v>278</v>
      </c>
      <c r="Y104" s="6" t="s">
        <v>31</v>
      </c>
    </row>
    <row r="105" spans="1:25">
      <c r="A105" s="6">
        <v>2261754</v>
      </c>
      <c r="B105" s="6" t="s">
        <v>279</v>
      </c>
      <c r="C105" s="6" t="s">
        <v>246</v>
      </c>
      <c r="E105" s="6">
        <v>6000</v>
      </c>
      <c r="F105" s="6" t="s">
        <v>30</v>
      </c>
      <c r="G105" s="6" t="s">
        <v>31</v>
      </c>
      <c r="H105" s="6" t="s">
        <v>32</v>
      </c>
      <c r="I105" s="6" t="s">
        <v>48</v>
      </c>
      <c r="M105" s="6">
        <v>12.1</v>
      </c>
      <c r="N105" s="6">
        <v>10</v>
      </c>
      <c r="O105" s="6">
        <v>372</v>
      </c>
      <c r="P105" s="6" t="s">
        <v>31</v>
      </c>
      <c r="T105" s="7">
        <v>42372</v>
      </c>
      <c r="U105" s="8">
        <v>2016</v>
      </c>
      <c r="V105" s="7">
        <v>42554</v>
      </c>
      <c r="W105" s="6" t="s">
        <v>34</v>
      </c>
      <c r="X105" s="6" t="s">
        <v>280</v>
      </c>
      <c r="Y105" s="6" t="s">
        <v>31</v>
      </c>
    </row>
    <row r="106" spans="1:25">
      <c r="A106" s="6">
        <v>2261753</v>
      </c>
      <c r="B106" s="6" t="s">
        <v>279</v>
      </c>
      <c r="C106" s="6" t="s">
        <v>110</v>
      </c>
      <c r="E106" s="6">
        <v>8000</v>
      </c>
      <c r="F106" s="6" t="s">
        <v>30</v>
      </c>
      <c r="G106" s="6" t="s">
        <v>31</v>
      </c>
      <c r="H106" s="6" t="s">
        <v>32</v>
      </c>
      <c r="I106" s="6" t="s">
        <v>33</v>
      </c>
      <c r="M106" s="6">
        <v>12</v>
      </c>
      <c r="N106" s="6">
        <v>10</v>
      </c>
      <c r="O106" s="6">
        <v>500</v>
      </c>
      <c r="P106" s="6" t="s">
        <v>31</v>
      </c>
      <c r="T106" s="7">
        <v>42372</v>
      </c>
      <c r="U106" s="8">
        <v>2016</v>
      </c>
      <c r="V106" s="7">
        <v>42554</v>
      </c>
      <c r="W106" s="6" t="s">
        <v>34</v>
      </c>
      <c r="X106" s="6" t="s">
        <v>281</v>
      </c>
      <c r="Y106" s="6" t="s">
        <v>31</v>
      </c>
    </row>
    <row r="107" spans="1:25">
      <c r="A107" s="6">
        <v>2261752</v>
      </c>
      <c r="B107" s="6" t="s">
        <v>279</v>
      </c>
      <c r="C107" s="6" t="s">
        <v>125</v>
      </c>
      <c r="E107" s="6">
        <v>10000</v>
      </c>
      <c r="F107" s="6" t="s">
        <v>30</v>
      </c>
      <c r="G107" s="6" t="s">
        <v>31</v>
      </c>
      <c r="H107" s="6" t="s">
        <v>32</v>
      </c>
      <c r="I107" s="6" t="s">
        <v>33</v>
      </c>
      <c r="M107" s="6">
        <v>12</v>
      </c>
      <c r="N107" s="6">
        <v>10</v>
      </c>
      <c r="O107" s="6">
        <v>625</v>
      </c>
      <c r="P107" s="6" t="s">
        <v>31</v>
      </c>
      <c r="T107" s="7">
        <v>42372</v>
      </c>
      <c r="U107" s="8">
        <v>2016</v>
      </c>
      <c r="V107" s="7">
        <v>42554</v>
      </c>
      <c r="W107" s="6" t="s">
        <v>34</v>
      </c>
      <c r="X107" s="6" t="s">
        <v>282</v>
      </c>
      <c r="Y107" s="6" t="s">
        <v>31</v>
      </c>
    </row>
    <row r="108" spans="1:25">
      <c r="A108" s="6">
        <v>2261751</v>
      </c>
      <c r="B108" s="6" t="s">
        <v>279</v>
      </c>
      <c r="C108" s="6" t="s">
        <v>114</v>
      </c>
      <c r="E108" s="6">
        <v>12000</v>
      </c>
      <c r="F108" s="6" t="s">
        <v>30</v>
      </c>
      <c r="G108" s="6" t="s">
        <v>31</v>
      </c>
      <c r="H108" s="6" t="s">
        <v>32</v>
      </c>
      <c r="I108" s="6" t="s">
        <v>33</v>
      </c>
      <c r="M108" s="6">
        <v>12</v>
      </c>
      <c r="N108" s="6">
        <v>10</v>
      </c>
      <c r="O108" s="6">
        <v>750</v>
      </c>
      <c r="P108" s="6" t="s">
        <v>31</v>
      </c>
      <c r="T108" s="7">
        <v>42372</v>
      </c>
      <c r="U108" s="8">
        <v>2016</v>
      </c>
      <c r="V108" s="7">
        <v>42554</v>
      </c>
      <c r="W108" s="6" t="s">
        <v>34</v>
      </c>
      <c r="X108" s="6" t="s">
        <v>283</v>
      </c>
      <c r="Y108" s="6" t="s">
        <v>31</v>
      </c>
    </row>
    <row r="109" spans="1:25">
      <c r="A109" s="6">
        <v>2261750</v>
      </c>
      <c r="B109" s="6" t="s">
        <v>279</v>
      </c>
      <c r="C109" s="6" t="s">
        <v>131</v>
      </c>
      <c r="E109" s="6">
        <v>15100</v>
      </c>
      <c r="F109" s="6" t="s">
        <v>30</v>
      </c>
      <c r="G109" s="6" t="s">
        <v>31</v>
      </c>
      <c r="H109" s="6" t="s">
        <v>32</v>
      </c>
      <c r="I109" s="6" t="s">
        <v>37</v>
      </c>
      <c r="M109" s="6">
        <v>11.8</v>
      </c>
      <c r="N109" s="6">
        <v>10</v>
      </c>
      <c r="O109" s="6">
        <v>960</v>
      </c>
      <c r="P109" s="6" t="s">
        <v>31</v>
      </c>
      <c r="T109" s="7">
        <v>42372</v>
      </c>
      <c r="U109" s="8">
        <v>2016</v>
      </c>
      <c r="V109" s="7">
        <v>42554</v>
      </c>
      <c r="W109" s="6" t="s">
        <v>34</v>
      </c>
      <c r="X109" s="6" t="s">
        <v>284</v>
      </c>
      <c r="Y109" s="6" t="s">
        <v>31</v>
      </c>
    </row>
    <row r="110" spans="1:25">
      <c r="A110" s="6">
        <v>2261749</v>
      </c>
      <c r="B110" s="6" t="s">
        <v>279</v>
      </c>
      <c r="C110" s="6" t="s">
        <v>285</v>
      </c>
      <c r="E110" s="6">
        <v>18000</v>
      </c>
      <c r="F110" s="6" t="s">
        <v>30</v>
      </c>
      <c r="G110" s="6" t="s">
        <v>31</v>
      </c>
      <c r="H110" s="6" t="s">
        <v>32</v>
      </c>
      <c r="I110" s="6" t="s">
        <v>37</v>
      </c>
      <c r="M110" s="6">
        <v>11.8</v>
      </c>
      <c r="N110" s="6">
        <v>10</v>
      </c>
      <c r="O110" s="6">
        <v>1144</v>
      </c>
      <c r="P110" s="6" t="s">
        <v>31</v>
      </c>
      <c r="T110" s="7">
        <v>42372</v>
      </c>
      <c r="U110" s="8">
        <v>2016</v>
      </c>
      <c r="V110" s="7">
        <v>42554</v>
      </c>
      <c r="W110" s="6" t="s">
        <v>34</v>
      </c>
      <c r="X110" s="6" t="s">
        <v>286</v>
      </c>
      <c r="Y110" s="6" t="s">
        <v>31</v>
      </c>
    </row>
    <row r="111" spans="1:25">
      <c r="A111" s="6">
        <v>2261748</v>
      </c>
      <c r="B111" s="6" t="s">
        <v>279</v>
      </c>
      <c r="C111" s="6" t="s">
        <v>287</v>
      </c>
      <c r="E111" s="6">
        <v>25000</v>
      </c>
      <c r="F111" s="6" t="s">
        <v>30</v>
      </c>
      <c r="G111" s="6" t="s">
        <v>31</v>
      </c>
      <c r="H111" s="6" t="s">
        <v>32</v>
      </c>
      <c r="I111" s="6" t="s">
        <v>42</v>
      </c>
      <c r="M111" s="6">
        <v>10.3</v>
      </c>
      <c r="N111" s="6">
        <v>10</v>
      </c>
      <c r="O111" s="6">
        <v>1820</v>
      </c>
      <c r="P111" s="6" t="s">
        <v>31</v>
      </c>
      <c r="T111" s="7">
        <v>42372</v>
      </c>
      <c r="U111" s="8">
        <v>2016</v>
      </c>
      <c r="V111" s="7">
        <v>42554</v>
      </c>
      <c r="W111" s="6" t="s">
        <v>34</v>
      </c>
      <c r="X111" s="6" t="s">
        <v>288</v>
      </c>
      <c r="Y111" s="6" t="s">
        <v>31</v>
      </c>
    </row>
    <row r="112" spans="1:25">
      <c r="A112" s="6">
        <v>2261747</v>
      </c>
      <c r="B112" s="6" t="s">
        <v>279</v>
      </c>
      <c r="C112" s="6" t="s">
        <v>289</v>
      </c>
      <c r="E112" s="6">
        <v>8000</v>
      </c>
      <c r="F112" s="6" t="s">
        <v>30</v>
      </c>
      <c r="G112" s="6" t="s">
        <v>31</v>
      </c>
      <c r="H112" s="6" t="s">
        <v>54</v>
      </c>
      <c r="I112" s="6" t="s">
        <v>55</v>
      </c>
      <c r="M112" s="6">
        <v>11.4</v>
      </c>
      <c r="N112" s="6">
        <v>10</v>
      </c>
      <c r="O112" s="6">
        <v>526</v>
      </c>
      <c r="P112" s="6" t="s">
        <v>31</v>
      </c>
      <c r="T112" s="7">
        <v>42372</v>
      </c>
      <c r="U112" s="8">
        <v>2016</v>
      </c>
      <c r="V112" s="7">
        <v>42554</v>
      </c>
      <c r="W112" s="6" t="s">
        <v>34</v>
      </c>
      <c r="X112" s="6" t="s">
        <v>290</v>
      </c>
      <c r="Y112" s="6" t="s">
        <v>31</v>
      </c>
    </row>
    <row r="113" spans="1:25">
      <c r="A113" s="6">
        <v>2261746</v>
      </c>
      <c r="B113" s="6" t="s">
        <v>279</v>
      </c>
      <c r="C113" s="6" t="s">
        <v>291</v>
      </c>
      <c r="E113" s="6">
        <v>8000</v>
      </c>
      <c r="F113" s="6" t="s">
        <v>59</v>
      </c>
      <c r="G113" s="6" t="s">
        <v>31</v>
      </c>
      <c r="H113" s="6" t="s">
        <v>32</v>
      </c>
      <c r="I113" s="6" t="s">
        <v>60</v>
      </c>
      <c r="M113" s="6">
        <v>10.6</v>
      </c>
      <c r="N113" s="6">
        <v>10</v>
      </c>
      <c r="O113" s="6">
        <v>566</v>
      </c>
      <c r="P113" s="6" t="s">
        <v>31</v>
      </c>
      <c r="T113" s="7">
        <v>42372</v>
      </c>
      <c r="U113" s="8">
        <v>2016</v>
      </c>
      <c r="V113" s="7">
        <v>42554</v>
      </c>
      <c r="W113" s="6" t="s">
        <v>34</v>
      </c>
      <c r="X113" s="6" t="s">
        <v>292</v>
      </c>
      <c r="Y113" s="6" t="s">
        <v>31</v>
      </c>
    </row>
    <row r="114" spans="1:25">
      <c r="A114" s="6">
        <v>2261745</v>
      </c>
      <c r="B114" s="6" t="s">
        <v>279</v>
      </c>
      <c r="C114" s="6" t="s">
        <v>293</v>
      </c>
      <c r="E114" s="6">
        <v>12000</v>
      </c>
      <c r="F114" s="6" t="s">
        <v>59</v>
      </c>
      <c r="G114" s="6" t="s">
        <v>31</v>
      </c>
      <c r="H114" s="6" t="s">
        <v>32</v>
      </c>
      <c r="I114" s="6" t="s">
        <v>69</v>
      </c>
      <c r="M114" s="6">
        <v>10.5</v>
      </c>
      <c r="N114" s="6">
        <v>11</v>
      </c>
      <c r="O114" s="6">
        <v>857</v>
      </c>
      <c r="P114" s="6" t="s">
        <v>31</v>
      </c>
      <c r="T114" s="7">
        <v>42372</v>
      </c>
      <c r="U114" s="8">
        <v>2016</v>
      </c>
      <c r="V114" s="7">
        <v>42554</v>
      </c>
      <c r="W114" s="6" t="s">
        <v>34</v>
      </c>
      <c r="X114" s="6" t="s">
        <v>294</v>
      </c>
      <c r="Y114" s="6" t="s">
        <v>31</v>
      </c>
    </row>
    <row r="115" spans="1:25">
      <c r="A115" s="6">
        <v>2263820</v>
      </c>
      <c r="B115" s="6" t="s">
        <v>295</v>
      </c>
      <c r="C115" s="6" t="s">
        <v>296</v>
      </c>
      <c r="E115" s="6">
        <v>8000</v>
      </c>
      <c r="F115" s="6" t="s">
        <v>59</v>
      </c>
      <c r="G115" s="6" t="s">
        <v>31</v>
      </c>
      <c r="H115" s="6" t="s">
        <v>32</v>
      </c>
      <c r="I115" s="6" t="s">
        <v>60</v>
      </c>
      <c r="M115" s="6">
        <v>10.6</v>
      </c>
      <c r="N115" s="6">
        <v>10</v>
      </c>
      <c r="O115" s="6">
        <v>566</v>
      </c>
      <c r="P115" s="6" t="s">
        <v>31</v>
      </c>
      <c r="T115" s="7">
        <v>42373</v>
      </c>
      <c r="U115" s="8">
        <v>2016</v>
      </c>
      <c r="V115" s="7">
        <v>42525</v>
      </c>
      <c r="W115" s="6" t="s">
        <v>34</v>
      </c>
      <c r="X115" s="6" t="s">
        <v>297</v>
      </c>
      <c r="Y115" s="6" t="s">
        <v>31</v>
      </c>
    </row>
    <row r="116" spans="1:25">
      <c r="A116" s="6">
        <v>2263816</v>
      </c>
      <c r="B116" s="6" t="s">
        <v>295</v>
      </c>
      <c r="C116" s="6" t="s">
        <v>298</v>
      </c>
      <c r="E116" s="6">
        <v>10000</v>
      </c>
      <c r="F116" s="6" t="s">
        <v>59</v>
      </c>
      <c r="G116" s="6" t="s">
        <v>31</v>
      </c>
      <c r="H116" s="6" t="s">
        <v>32</v>
      </c>
      <c r="I116" s="6" t="s">
        <v>60</v>
      </c>
      <c r="M116" s="6">
        <v>10.6</v>
      </c>
      <c r="N116" s="6">
        <v>10</v>
      </c>
      <c r="O116" s="6">
        <v>708</v>
      </c>
      <c r="P116" s="6" t="s">
        <v>31</v>
      </c>
      <c r="T116" s="7">
        <v>42373</v>
      </c>
      <c r="U116" s="8">
        <v>2016</v>
      </c>
      <c r="V116" s="7">
        <v>42525</v>
      </c>
      <c r="W116" s="6" t="s">
        <v>34</v>
      </c>
      <c r="X116" s="6" t="s">
        <v>299</v>
      </c>
      <c r="Y116" s="6" t="s">
        <v>31</v>
      </c>
    </row>
    <row r="117" spans="1:25">
      <c r="A117" s="6">
        <v>2263817</v>
      </c>
      <c r="B117" s="6" t="s">
        <v>295</v>
      </c>
      <c r="C117" s="6" t="s">
        <v>300</v>
      </c>
      <c r="E117" s="6">
        <v>10000</v>
      </c>
      <c r="F117" s="6" t="s">
        <v>59</v>
      </c>
      <c r="G117" s="6" t="s">
        <v>31</v>
      </c>
      <c r="H117" s="6" t="s">
        <v>32</v>
      </c>
      <c r="I117" s="6" t="s">
        <v>60</v>
      </c>
      <c r="M117" s="6">
        <v>10.6</v>
      </c>
      <c r="N117" s="6">
        <v>10</v>
      </c>
      <c r="O117" s="6">
        <v>708</v>
      </c>
      <c r="P117" s="6" t="s">
        <v>31</v>
      </c>
      <c r="T117" s="7">
        <v>42373</v>
      </c>
      <c r="U117" s="8">
        <v>2016</v>
      </c>
      <c r="V117" s="7">
        <v>42525</v>
      </c>
      <c r="W117" s="6" t="s">
        <v>34</v>
      </c>
      <c r="X117" s="6" t="s">
        <v>301</v>
      </c>
      <c r="Y117" s="6" t="s">
        <v>31</v>
      </c>
    </row>
    <row r="118" spans="1:25">
      <c r="A118" s="6">
        <v>2263818</v>
      </c>
      <c r="B118" s="6" t="s">
        <v>295</v>
      </c>
      <c r="C118" s="6" t="s">
        <v>302</v>
      </c>
      <c r="E118" s="6">
        <v>12000</v>
      </c>
      <c r="F118" s="6" t="s">
        <v>59</v>
      </c>
      <c r="G118" s="6" t="s">
        <v>31</v>
      </c>
      <c r="H118" s="6" t="s">
        <v>32</v>
      </c>
      <c r="I118" s="6" t="s">
        <v>69</v>
      </c>
      <c r="M118" s="6">
        <v>10.5</v>
      </c>
      <c r="N118" s="6">
        <v>11</v>
      </c>
      <c r="O118" s="6">
        <v>857</v>
      </c>
      <c r="P118" s="6" t="s">
        <v>31</v>
      </c>
      <c r="T118" s="7">
        <v>42373</v>
      </c>
      <c r="U118" s="8">
        <v>2016</v>
      </c>
      <c r="V118" s="7">
        <v>42525</v>
      </c>
      <c r="W118" s="6" t="s">
        <v>34</v>
      </c>
      <c r="X118" s="6" t="s">
        <v>303</v>
      </c>
      <c r="Y118" s="6" t="s">
        <v>31</v>
      </c>
    </row>
    <row r="119" spans="1:25">
      <c r="A119" s="6">
        <v>2263819</v>
      </c>
      <c r="B119" s="6" t="s">
        <v>295</v>
      </c>
      <c r="C119" s="6" t="s">
        <v>304</v>
      </c>
      <c r="E119" s="6">
        <v>12000</v>
      </c>
      <c r="F119" s="6" t="s">
        <v>59</v>
      </c>
      <c r="G119" s="6" t="s">
        <v>31</v>
      </c>
      <c r="H119" s="6" t="s">
        <v>32</v>
      </c>
      <c r="I119" s="6" t="s">
        <v>69</v>
      </c>
      <c r="M119" s="6">
        <v>10.5</v>
      </c>
      <c r="N119" s="6">
        <v>11</v>
      </c>
      <c r="O119" s="6">
        <v>857</v>
      </c>
      <c r="P119" s="6" t="s">
        <v>31</v>
      </c>
      <c r="T119" s="7">
        <v>42373</v>
      </c>
      <c r="U119" s="8">
        <v>2016</v>
      </c>
      <c r="V119" s="7">
        <v>42525</v>
      </c>
      <c r="W119" s="6" t="s">
        <v>34</v>
      </c>
      <c r="X119" s="6" t="s">
        <v>305</v>
      </c>
      <c r="Y119" s="6" t="s">
        <v>31</v>
      </c>
    </row>
    <row r="120" spans="1:25">
      <c r="A120" s="6">
        <v>2283724</v>
      </c>
      <c r="B120" s="6" t="s">
        <v>245</v>
      </c>
      <c r="C120" s="6" t="s">
        <v>306</v>
      </c>
      <c r="E120" s="6">
        <v>6000</v>
      </c>
      <c r="F120" s="6" t="s">
        <v>30</v>
      </c>
      <c r="G120" s="6" t="s">
        <v>31</v>
      </c>
      <c r="H120" s="6" t="s">
        <v>32</v>
      </c>
      <c r="I120" s="6" t="s">
        <v>48</v>
      </c>
      <c r="M120" s="6">
        <v>12.1</v>
      </c>
      <c r="N120" s="6">
        <v>10</v>
      </c>
      <c r="O120" s="6">
        <v>372</v>
      </c>
      <c r="P120" s="6" t="s">
        <v>31</v>
      </c>
      <c r="T120" s="7">
        <v>42380</v>
      </c>
      <c r="U120" s="8">
        <v>2016</v>
      </c>
      <c r="V120" s="7">
        <v>42654</v>
      </c>
      <c r="W120" s="6" t="s">
        <v>34</v>
      </c>
      <c r="X120" s="6" t="s">
        <v>307</v>
      </c>
      <c r="Y120" s="6" t="s">
        <v>31</v>
      </c>
    </row>
    <row r="121" spans="1:25">
      <c r="A121" s="6">
        <v>2283725</v>
      </c>
      <c r="B121" s="6" t="s">
        <v>245</v>
      </c>
      <c r="C121" s="6" t="s">
        <v>308</v>
      </c>
      <c r="E121" s="6">
        <v>8000</v>
      </c>
      <c r="F121" s="6" t="s">
        <v>30</v>
      </c>
      <c r="G121" s="6" t="s">
        <v>31</v>
      </c>
      <c r="H121" s="6" t="s">
        <v>32</v>
      </c>
      <c r="I121" s="6" t="s">
        <v>33</v>
      </c>
      <c r="M121" s="6">
        <v>12</v>
      </c>
      <c r="N121" s="6">
        <v>10</v>
      </c>
      <c r="O121" s="6">
        <v>500</v>
      </c>
      <c r="P121" s="6" t="s">
        <v>31</v>
      </c>
      <c r="T121" s="7">
        <v>42380</v>
      </c>
      <c r="U121" s="8">
        <v>2016</v>
      </c>
      <c r="V121" s="7">
        <v>42654</v>
      </c>
      <c r="W121" s="6" t="s">
        <v>34</v>
      </c>
      <c r="X121" s="6" t="s">
        <v>309</v>
      </c>
      <c r="Y121" s="6" t="s">
        <v>31</v>
      </c>
    </row>
    <row r="122" spans="1:25">
      <c r="A122" s="6">
        <v>2287350</v>
      </c>
      <c r="B122" s="6" t="s">
        <v>169</v>
      </c>
      <c r="C122" s="6" t="s">
        <v>310</v>
      </c>
      <c r="D122" s="6" t="s">
        <v>311</v>
      </c>
      <c r="E122" s="6">
        <v>18000</v>
      </c>
      <c r="F122" s="6" t="s">
        <v>30</v>
      </c>
      <c r="G122" s="6" t="s">
        <v>31</v>
      </c>
      <c r="H122" s="6" t="s">
        <v>32</v>
      </c>
      <c r="I122" s="6" t="s">
        <v>37</v>
      </c>
      <c r="M122" s="6">
        <v>11.8</v>
      </c>
      <c r="N122" s="6">
        <v>10</v>
      </c>
      <c r="O122" s="6">
        <v>1144</v>
      </c>
      <c r="P122" s="6" t="s">
        <v>31</v>
      </c>
      <c r="T122" s="7">
        <v>42381</v>
      </c>
      <c r="U122" s="8">
        <v>2016</v>
      </c>
      <c r="V122" s="7" t="s">
        <v>312</v>
      </c>
      <c r="W122" s="6" t="s">
        <v>34</v>
      </c>
      <c r="X122" s="6" t="s">
        <v>313</v>
      </c>
      <c r="Y122" s="6" t="s">
        <v>31</v>
      </c>
    </row>
    <row r="123" spans="1:25">
      <c r="A123" s="6">
        <v>2287351</v>
      </c>
      <c r="B123" s="6" t="s">
        <v>169</v>
      </c>
      <c r="C123" s="6" t="s">
        <v>314</v>
      </c>
      <c r="D123" s="6" t="s">
        <v>315</v>
      </c>
      <c r="E123" s="6">
        <v>25000</v>
      </c>
      <c r="F123" s="6" t="s">
        <v>30</v>
      </c>
      <c r="G123" s="6" t="s">
        <v>31</v>
      </c>
      <c r="H123" s="6" t="s">
        <v>32</v>
      </c>
      <c r="I123" s="6" t="s">
        <v>42</v>
      </c>
      <c r="M123" s="6">
        <v>10.3</v>
      </c>
      <c r="N123" s="6">
        <v>10</v>
      </c>
      <c r="O123" s="6">
        <v>1820</v>
      </c>
      <c r="P123" s="6" t="s">
        <v>31</v>
      </c>
      <c r="T123" s="7">
        <v>42381</v>
      </c>
      <c r="U123" s="8">
        <v>2016</v>
      </c>
      <c r="V123" s="7" t="s">
        <v>312</v>
      </c>
      <c r="W123" s="6" t="s">
        <v>34</v>
      </c>
      <c r="X123" s="6" t="s">
        <v>316</v>
      </c>
      <c r="Y123" s="6" t="s">
        <v>31</v>
      </c>
    </row>
    <row r="124" spans="1:25">
      <c r="A124" s="6">
        <v>2286458</v>
      </c>
      <c r="B124" s="6" t="s">
        <v>109</v>
      </c>
      <c r="C124" s="6" t="s">
        <v>306</v>
      </c>
      <c r="E124" s="6">
        <v>6000</v>
      </c>
      <c r="F124" s="6" t="s">
        <v>30</v>
      </c>
      <c r="G124" s="6" t="s">
        <v>31</v>
      </c>
      <c r="H124" s="6" t="s">
        <v>32</v>
      </c>
      <c r="I124" s="6" t="s">
        <v>48</v>
      </c>
      <c r="M124" s="6">
        <v>12.1</v>
      </c>
      <c r="N124" s="6">
        <v>10</v>
      </c>
      <c r="O124" s="6">
        <v>372</v>
      </c>
      <c r="P124" s="6" t="s">
        <v>31</v>
      </c>
      <c r="T124" s="7">
        <v>42381</v>
      </c>
      <c r="U124" s="8">
        <v>2016</v>
      </c>
      <c r="V124" s="7" t="s">
        <v>317</v>
      </c>
      <c r="W124" s="6" t="s">
        <v>34</v>
      </c>
      <c r="X124" s="6" t="s">
        <v>318</v>
      </c>
      <c r="Y124" s="6" t="s">
        <v>31</v>
      </c>
    </row>
    <row r="125" spans="1:25">
      <c r="A125" s="6">
        <v>2286459</v>
      </c>
      <c r="B125" s="6" t="s">
        <v>109</v>
      </c>
      <c r="C125" s="6" t="s">
        <v>308</v>
      </c>
      <c r="E125" s="6">
        <v>8000</v>
      </c>
      <c r="F125" s="6" t="s">
        <v>30</v>
      </c>
      <c r="G125" s="6" t="s">
        <v>31</v>
      </c>
      <c r="H125" s="6" t="s">
        <v>32</v>
      </c>
      <c r="I125" s="6" t="s">
        <v>33</v>
      </c>
      <c r="M125" s="6">
        <v>12</v>
      </c>
      <c r="N125" s="6">
        <v>10</v>
      </c>
      <c r="O125" s="6">
        <v>500</v>
      </c>
      <c r="P125" s="6" t="s">
        <v>31</v>
      </c>
      <c r="T125" s="7">
        <v>42381</v>
      </c>
      <c r="U125" s="8">
        <v>2016</v>
      </c>
      <c r="V125" s="7" t="s">
        <v>317</v>
      </c>
      <c r="W125" s="6" t="s">
        <v>34</v>
      </c>
      <c r="X125" s="6" t="s">
        <v>319</v>
      </c>
      <c r="Y125" s="6" t="s">
        <v>31</v>
      </c>
    </row>
    <row r="126" spans="1:25">
      <c r="A126" s="6">
        <v>2286460</v>
      </c>
      <c r="B126" s="6" t="s">
        <v>109</v>
      </c>
      <c r="C126" s="6" t="s">
        <v>320</v>
      </c>
      <c r="E126" s="6">
        <v>15100</v>
      </c>
      <c r="F126" s="6" t="s">
        <v>30</v>
      </c>
      <c r="G126" s="6" t="s">
        <v>31</v>
      </c>
      <c r="H126" s="6" t="s">
        <v>32</v>
      </c>
      <c r="I126" s="6" t="s">
        <v>37</v>
      </c>
      <c r="M126" s="6">
        <v>11.8</v>
      </c>
      <c r="N126" s="6">
        <v>10</v>
      </c>
      <c r="O126" s="6">
        <v>960</v>
      </c>
      <c r="P126" s="6" t="s">
        <v>31</v>
      </c>
      <c r="T126" s="7">
        <v>42381</v>
      </c>
      <c r="U126" s="8">
        <v>2016</v>
      </c>
      <c r="V126" s="7" t="s">
        <v>317</v>
      </c>
      <c r="W126" s="6" t="s">
        <v>34</v>
      </c>
      <c r="X126" s="6" t="s">
        <v>321</v>
      </c>
      <c r="Y126" s="6" t="s">
        <v>31</v>
      </c>
    </row>
    <row r="127" spans="1:25">
      <c r="A127" s="6">
        <v>2285532</v>
      </c>
      <c r="B127" s="6" t="s">
        <v>191</v>
      </c>
      <c r="C127" s="6" t="s">
        <v>306</v>
      </c>
      <c r="E127" s="6">
        <v>6000</v>
      </c>
      <c r="F127" s="6" t="s">
        <v>30</v>
      </c>
      <c r="G127" s="6" t="s">
        <v>31</v>
      </c>
      <c r="H127" s="6" t="s">
        <v>32</v>
      </c>
      <c r="I127" s="6" t="s">
        <v>48</v>
      </c>
      <c r="M127" s="6">
        <v>12.1</v>
      </c>
      <c r="N127" s="6">
        <v>10</v>
      </c>
      <c r="O127" s="6">
        <v>372</v>
      </c>
      <c r="P127" s="6" t="s">
        <v>31</v>
      </c>
      <c r="T127" s="7">
        <v>42412</v>
      </c>
      <c r="U127" s="8">
        <v>2016</v>
      </c>
      <c r="V127" s="7">
        <v>42533</v>
      </c>
      <c r="W127" s="6" t="s">
        <v>34</v>
      </c>
      <c r="X127" s="6" t="s">
        <v>322</v>
      </c>
      <c r="Y127" s="6" t="s">
        <v>31</v>
      </c>
    </row>
    <row r="128" spans="1:25">
      <c r="A128" s="6">
        <v>2285531</v>
      </c>
      <c r="B128" s="6" t="s">
        <v>191</v>
      </c>
      <c r="C128" s="6" t="s">
        <v>308</v>
      </c>
      <c r="E128" s="6">
        <v>8000</v>
      </c>
      <c r="F128" s="6" t="s">
        <v>30</v>
      </c>
      <c r="G128" s="6" t="s">
        <v>31</v>
      </c>
      <c r="H128" s="6" t="s">
        <v>32</v>
      </c>
      <c r="I128" s="6" t="s">
        <v>33</v>
      </c>
      <c r="M128" s="6">
        <v>12</v>
      </c>
      <c r="N128" s="6">
        <v>10</v>
      </c>
      <c r="O128" s="6">
        <v>500</v>
      </c>
      <c r="P128" s="6" t="s">
        <v>31</v>
      </c>
      <c r="T128" s="7">
        <v>42412</v>
      </c>
      <c r="U128" s="8">
        <v>2016</v>
      </c>
      <c r="V128" s="7">
        <v>42533</v>
      </c>
      <c r="W128" s="6" t="s">
        <v>34</v>
      </c>
      <c r="X128" s="6" t="s">
        <v>323</v>
      </c>
      <c r="Y128" s="6" t="s">
        <v>31</v>
      </c>
    </row>
    <row r="129" spans="1:25">
      <c r="A129" s="6">
        <v>2285530</v>
      </c>
      <c r="B129" s="6" t="s">
        <v>191</v>
      </c>
      <c r="C129" s="6" t="s">
        <v>320</v>
      </c>
      <c r="E129" s="6">
        <v>15000</v>
      </c>
      <c r="F129" s="6" t="s">
        <v>30</v>
      </c>
      <c r="G129" s="6" t="s">
        <v>31</v>
      </c>
      <c r="H129" s="6" t="s">
        <v>32</v>
      </c>
      <c r="I129" s="6" t="s">
        <v>37</v>
      </c>
      <c r="M129" s="6">
        <v>11.8</v>
      </c>
      <c r="N129" s="6">
        <v>10</v>
      </c>
      <c r="O129" s="6">
        <v>953</v>
      </c>
      <c r="P129" s="6" t="s">
        <v>31</v>
      </c>
      <c r="T129" s="7">
        <v>42412</v>
      </c>
      <c r="U129" s="8">
        <v>2016</v>
      </c>
      <c r="V129" s="7">
        <v>42533</v>
      </c>
      <c r="W129" s="6" t="s">
        <v>34</v>
      </c>
      <c r="X129" s="6" t="s">
        <v>324</v>
      </c>
      <c r="Y129" s="6" t="s">
        <v>31</v>
      </c>
    </row>
    <row r="130" spans="1:25">
      <c r="A130" s="6">
        <v>2285669</v>
      </c>
      <c r="B130" s="6" t="s">
        <v>224</v>
      </c>
      <c r="C130" s="6" t="s">
        <v>325</v>
      </c>
      <c r="E130" s="6">
        <v>10000</v>
      </c>
      <c r="F130" s="6" t="s">
        <v>30</v>
      </c>
      <c r="G130" s="6" t="s">
        <v>31</v>
      </c>
      <c r="H130" s="6" t="s">
        <v>32</v>
      </c>
      <c r="I130" s="6" t="s">
        <v>33</v>
      </c>
      <c r="M130" s="6">
        <v>12</v>
      </c>
      <c r="N130" s="6">
        <v>10</v>
      </c>
      <c r="O130" s="6">
        <v>625</v>
      </c>
      <c r="P130" s="6" t="s">
        <v>31</v>
      </c>
      <c r="T130" s="7">
        <v>42563</v>
      </c>
      <c r="U130" s="8">
        <v>2016</v>
      </c>
      <c r="V130" s="7">
        <v>42594</v>
      </c>
      <c r="W130" s="6" t="s">
        <v>34</v>
      </c>
      <c r="X130" s="6" t="s">
        <v>326</v>
      </c>
      <c r="Y130" s="6" t="s">
        <v>31</v>
      </c>
    </row>
    <row r="131" spans="1:25">
      <c r="A131" s="6">
        <v>2285670</v>
      </c>
      <c r="B131" s="6" t="s">
        <v>224</v>
      </c>
      <c r="C131" s="6" t="s">
        <v>327</v>
      </c>
      <c r="E131" s="6">
        <v>12000</v>
      </c>
      <c r="F131" s="6" t="s">
        <v>30</v>
      </c>
      <c r="G131" s="6" t="s">
        <v>31</v>
      </c>
      <c r="H131" s="6" t="s">
        <v>32</v>
      </c>
      <c r="I131" s="6" t="s">
        <v>33</v>
      </c>
      <c r="M131" s="6">
        <v>12</v>
      </c>
      <c r="N131" s="6">
        <v>10</v>
      </c>
      <c r="O131" s="6">
        <v>750</v>
      </c>
      <c r="P131" s="6" t="s">
        <v>31</v>
      </c>
      <c r="T131" s="7">
        <v>42563</v>
      </c>
      <c r="U131" s="8">
        <v>2016</v>
      </c>
      <c r="V131" s="7">
        <v>42594</v>
      </c>
      <c r="W131" s="6" t="s">
        <v>34</v>
      </c>
      <c r="X131" s="6" t="s">
        <v>328</v>
      </c>
      <c r="Y131" s="6" t="s">
        <v>31</v>
      </c>
    </row>
    <row r="132" spans="1:25">
      <c r="A132" s="6">
        <v>2256670</v>
      </c>
      <c r="B132" s="6" t="s">
        <v>117</v>
      </c>
      <c r="C132" s="6" t="s">
        <v>329</v>
      </c>
      <c r="E132" s="6">
        <v>8000</v>
      </c>
      <c r="F132" s="6" t="s">
        <v>30</v>
      </c>
      <c r="G132" s="6" t="s">
        <v>31</v>
      </c>
      <c r="H132" s="6" t="s">
        <v>32</v>
      </c>
      <c r="I132" s="6" t="s">
        <v>33</v>
      </c>
      <c r="M132" s="6">
        <v>12</v>
      </c>
      <c r="N132" s="6">
        <v>10</v>
      </c>
      <c r="O132" s="6">
        <v>500</v>
      </c>
      <c r="P132" s="6" t="s">
        <v>31</v>
      </c>
      <c r="T132" s="7">
        <v>42583</v>
      </c>
      <c r="U132" s="8">
        <v>2016</v>
      </c>
      <c r="V132" s="7">
        <v>42046</v>
      </c>
      <c r="W132" s="6" t="s">
        <v>90</v>
      </c>
      <c r="X132" s="6" t="s">
        <v>330</v>
      </c>
      <c r="Y132" s="6" t="s">
        <v>31</v>
      </c>
    </row>
    <row r="133" spans="1:25">
      <c r="A133" s="6">
        <v>2263640</v>
      </c>
      <c r="B133" s="6" t="s">
        <v>255</v>
      </c>
      <c r="C133" s="6" t="s">
        <v>331</v>
      </c>
      <c r="E133" s="6">
        <v>6600</v>
      </c>
      <c r="F133" s="6" t="s">
        <v>59</v>
      </c>
      <c r="G133" s="6" t="s">
        <v>31</v>
      </c>
      <c r="H133" s="6" t="s">
        <v>32</v>
      </c>
      <c r="I133" s="6" t="s">
        <v>332</v>
      </c>
      <c r="M133" s="6">
        <v>11</v>
      </c>
      <c r="N133" s="6">
        <v>10</v>
      </c>
      <c r="O133" s="6">
        <v>450</v>
      </c>
      <c r="P133" s="6" t="s">
        <v>31</v>
      </c>
      <c r="T133" s="7">
        <v>42586</v>
      </c>
      <c r="U133" s="8">
        <v>2016</v>
      </c>
      <c r="V133" s="7" t="s">
        <v>333</v>
      </c>
      <c r="W133" s="6" t="s">
        <v>90</v>
      </c>
      <c r="X133" s="6" t="s">
        <v>334</v>
      </c>
      <c r="Y133" s="6" t="s">
        <v>31</v>
      </c>
    </row>
    <row r="134" spans="1:25">
      <c r="A134" s="6">
        <v>2263641</v>
      </c>
      <c r="B134" s="6" t="s">
        <v>255</v>
      </c>
      <c r="C134" s="6" t="s">
        <v>335</v>
      </c>
      <c r="D134" s="6" t="s">
        <v>336</v>
      </c>
      <c r="E134" s="6">
        <v>8400</v>
      </c>
      <c r="F134" s="6" t="s">
        <v>59</v>
      </c>
      <c r="G134" s="6" t="s">
        <v>31</v>
      </c>
      <c r="H134" s="6" t="s">
        <v>32</v>
      </c>
      <c r="I134" s="6" t="s">
        <v>60</v>
      </c>
      <c r="M134" s="6">
        <v>10.6</v>
      </c>
      <c r="N134" s="6">
        <v>10</v>
      </c>
      <c r="O134" s="6">
        <v>594</v>
      </c>
      <c r="P134" s="6" t="s">
        <v>31</v>
      </c>
      <c r="T134" s="7">
        <v>42586</v>
      </c>
      <c r="U134" s="8">
        <v>2016</v>
      </c>
      <c r="V134" s="7" t="s">
        <v>333</v>
      </c>
      <c r="W134" s="6" t="s">
        <v>90</v>
      </c>
      <c r="X134" s="6" t="s">
        <v>337</v>
      </c>
      <c r="Y134" s="6" t="s">
        <v>31</v>
      </c>
    </row>
    <row r="135" spans="1:25">
      <c r="A135" s="6">
        <v>2263642</v>
      </c>
      <c r="B135" s="6" t="s">
        <v>255</v>
      </c>
      <c r="C135" s="6" t="s">
        <v>338</v>
      </c>
      <c r="E135" s="6">
        <v>9400</v>
      </c>
      <c r="F135" s="6" t="s">
        <v>59</v>
      </c>
      <c r="G135" s="6" t="s">
        <v>31</v>
      </c>
      <c r="H135" s="6" t="s">
        <v>32</v>
      </c>
      <c r="I135" s="6" t="s">
        <v>60</v>
      </c>
      <c r="M135" s="6">
        <v>10.6</v>
      </c>
      <c r="N135" s="6">
        <v>10</v>
      </c>
      <c r="O135" s="6">
        <v>665</v>
      </c>
      <c r="P135" s="6" t="s">
        <v>31</v>
      </c>
      <c r="T135" s="7">
        <v>42586</v>
      </c>
      <c r="U135" s="8">
        <v>2016</v>
      </c>
      <c r="V135" s="7" t="s">
        <v>333</v>
      </c>
      <c r="W135" s="6" t="s">
        <v>90</v>
      </c>
      <c r="X135" s="6" t="s">
        <v>339</v>
      </c>
      <c r="Y135" s="6" t="s">
        <v>31</v>
      </c>
    </row>
    <row r="136" spans="1:25">
      <c r="A136" s="6">
        <v>2263645</v>
      </c>
      <c r="B136" s="6" t="s">
        <v>255</v>
      </c>
      <c r="C136" s="6" t="s">
        <v>340</v>
      </c>
      <c r="D136" s="6" t="s">
        <v>341</v>
      </c>
      <c r="E136" s="6">
        <v>10200</v>
      </c>
      <c r="F136" s="6" t="s">
        <v>59</v>
      </c>
      <c r="G136" s="6" t="s">
        <v>31</v>
      </c>
      <c r="H136" s="6" t="s">
        <v>32</v>
      </c>
      <c r="I136" s="6" t="s">
        <v>60</v>
      </c>
      <c r="M136" s="6">
        <v>10.6</v>
      </c>
      <c r="N136" s="6">
        <v>10</v>
      </c>
      <c r="O136" s="6">
        <v>722</v>
      </c>
      <c r="P136" s="6" t="s">
        <v>31</v>
      </c>
      <c r="T136" s="7">
        <v>42586</v>
      </c>
      <c r="U136" s="8">
        <v>2016</v>
      </c>
      <c r="V136" s="7" t="s">
        <v>333</v>
      </c>
      <c r="W136" s="6" t="s">
        <v>90</v>
      </c>
      <c r="X136" s="6" t="s">
        <v>342</v>
      </c>
      <c r="Y136" s="6" t="s">
        <v>31</v>
      </c>
    </row>
    <row r="137" spans="1:25">
      <c r="A137" s="6">
        <v>2263644</v>
      </c>
      <c r="B137" s="6" t="s">
        <v>255</v>
      </c>
      <c r="C137" s="6" t="s">
        <v>343</v>
      </c>
      <c r="D137" s="6" t="s">
        <v>344</v>
      </c>
      <c r="E137" s="6">
        <v>10100</v>
      </c>
      <c r="F137" s="6" t="s">
        <v>59</v>
      </c>
      <c r="G137" s="6" t="s">
        <v>31</v>
      </c>
      <c r="H137" s="6" t="s">
        <v>32</v>
      </c>
      <c r="I137" s="6" t="s">
        <v>60</v>
      </c>
      <c r="M137" s="6">
        <v>10.6</v>
      </c>
      <c r="N137" s="6">
        <v>10</v>
      </c>
      <c r="O137" s="6">
        <v>715</v>
      </c>
      <c r="P137" s="6" t="s">
        <v>31</v>
      </c>
      <c r="T137" s="7">
        <v>42586</v>
      </c>
      <c r="U137" s="8">
        <v>2016</v>
      </c>
      <c r="V137" s="7" t="s">
        <v>333</v>
      </c>
      <c r="W137" s="6" t="s">
        <v>90</v>
      </c>
      <c r="X137" s="6" t="s">
        <v>345</v>
      </c>
      <c r="Y137" s="6" t="s">
        <v>31</v>
      </c>
    </row>
    <row r="138" spans="1:25">
      <c r="A138" s="6">
        <v>2263643</v>
      </c>
      <c r="B138" s="6" t="s">
        <v>255</v>
      </c>
      <c r="C138" s="6" t="s">
        <v>346</v>
      </c>
      <c r="D138" s="6" t="s">
        <v>347</v>
      </c>
      <c r="E138" s="6">
        <v>12000</v>
      </c>
      <c r="F138" s="6" t="s">
        <v>59</v>
      </c>
      <c r="G138" s="6" t="s">
        <v>31</v>
      </c>
      <c r="H138" s="6" t="s">
        <v>32</v>
      </c>
      <c r="I138" s="6" t="s">
        <v>69</v>
      </c>
      <c r="M138" s="6">
        <v>10.5</v>
      </c>
      <c r="N138" s="6">
        <v>11</v>
      </c>
      <c r="O138" s="6">
        <v>857</v>
      </c>
      <c r="P138" s="6" t="s">
        <v>31</v>
      </c>
      <c r="T138" s="7">
        <v>42586</v>
      </c>
      <c r="U138" s="8">
        <v>2016</v>
      </c>
      <c r="V138" s="7" t="s">
        <v>333</v>
      </c>
      <c r="W138" s="6" t="s">
        <v>90</v>
      </c>
      <c r="X138" s="6" t="s">
        <v>348</v>
      </c>
      <c r="Y138" s="6" t="s">
        <v>31</v>
      </c>
    </row>
    <row r="139" spans="1:25">
      <c r="A139" s="6">
        <v>2288970</v>
      </c>
      <c r="B139" s="6" t="s">
        <v>255</v>
      </c>
      <c r="C139" s="6" t="s">
        <v>349</v>
      </c>
      <c r="E139" s="6">
        <v>8000</v>
      </c>
      <c r="F139" s="6" t="s">
        <v>30</v>
      </c>
      <c r="G139" s="6" t="s">
        <v>31</v>
      </c>
      <c r="H139" s="6" t="s">
        <v>32</v>
      </c>
      <c r="I139" s="6" t="s">
        <v>33</v>
      </c>
      <c r="M139" s="6">
        <v>12</v>
      </c>
      <c r="N139" s="6">
        <v>10</v>
      </c>
      <c r="O139" s="6">
        <v>500</v>
      </c>
      <c r="P139" s="6" t="s">
        <v>31</v>
      </c>
      <c r="T139" s="7">
        <v>42614</v>
      </c>
      <c r="U139" s="8">
        <v>2016</v>
      </c>
      <c r="V139" s="7" t="s">
        <v>350</v>
      </c>
      <c r="W139" s="6" t="s">
        <v>90</v>
      </c>
      <c r="X139" s="6" t="s">
        <v>351</v>
      </c>
      <c r="Y139" s="6" t="s">
        <v>31</v>
      </c>
    </row>
    <row r="140" spans="1:25">
      <c r="A140" s="6">
        <v>2263997</v>
      </c>
      <c r="B140" s="6" t="s">
        <v>352</v>
      </c>
      <c r="C140" s="6" t="s">
        <v>353</v>
      </c>
      <c r="E140" s="6">
        <v>8000</v>
      </c>
      <c r="F140" s="6" t="s">
        <v>59</v>
      </c>
      <c r="G140" s="6" t="s">
        <v>31</v>
      </c>
      <c r="H140" s="6" t="s">
        <v>32</v>
      </c>
      <c r="I140" s="6" t="s">
        <v>60</v>
      </c>
      <c r="M140" s="6">
        <v>10.6</v>
      </c>
      <c r="N140" s="6">
        <v>10</v>
      </c>
      <c r="O140" s="6">
        <v>566</v>
      </c>
      <c r="P140" s="6" t="s">
        <v>31</v>
      </c>
      <c r="T140" s="7">
        <v>42647</v>
      </c>
      <c r="U140" s="8">
        <v>2016</v>
      </c>
      <c r="V140" s="7">
        <v>42708</v>
      </c>
      <c r="W140" s="6" t="s">
        <v>34</v>
      </c>
      <c r="X140" s="6" t="s">
        <v>354</v>
      </c>
      <c r="Y140" s="6" t="s">
        <v>31</v>
      </c>
    </row>
    <row r="141" spans="1:25">
      <c r="A141" s="6">
        <v>2264001</v>
      </c>
      <c r="B141" s="6" t="s">
        <v>352</v>
      </c>
      <c r="C141" s="6" t="s">
        <v>355</v>
      </c>
      <c r="E141" s="6">
        <v>10000</v>
      </c>
      <c r="F141" s="6" t="s">
        <v>59</v>
      </c>
      <c r="G141" s="6" t="s">
        <v>31</v>
      </c>
      <c r="H141" s="6" t="s">
        <v>32</v>
      </c>
      <c r="I141" s="6" t="s">
        <v>60</v>
      </c>
      <c r="M141" s="6">
        <v>10.6</v>
      </c>
      <c r="N141" s="6">
        <v>10</v>
      </c>
      <c r="O141" s="6">
        <v>708</v>
      </c>
      <c r="P141" s="6" t="s">
        <v>31</v>
      </c>
      <c r="T141" s="7">
        <v>42647</v>
      </c>
      <c r="U141" s="8">
        <v>2016</v>
      </c>
      <c r="V141" s="7">
        <v>42708</v>
      </c>
      <c r="W141" s="6" t="s">
        <v>34</v>
      </c>
      <c r="X141" s="6" t="s">
        <v>356</v>
      </c>
      <c r="Y141" s="6" t="s">
        <v>31</v>
      </c>
    </row>
    <row r="142" spans="1:25">
      <c r="A142" s="6">
        <v>2263989</v>
      </c>
      <c r="B142" s="6" t="s">
        <v>352</v>
      </c>
      <c r="C142" s="6" t="s">
        <v>357</v>
      </c>
      <c r="E142" s="6">
        <v>10000</v>
      </c>
      <c r="F142" s="6" t="s">
        <v>59</v>
      </c>
      <c r="G142" s="6" t="s">
        <v>31</v>
      </c>
      <c r="H142" s="6" t="s">
        <v>32</v>
      </c>
      <c r="I142" s="6" t="s">
        <v>60</v>
      </c>
      <c r="M142" s="6">
        <v>10.6</v>
      </c>
      <c r="N142" s="6">
        <v>10</v>
      </c>
      <c r="O142" s="6">
        <v>708</v>
      </c>
      <c r="P142" s="6" t="s">
        <v>31</v>
      </c>
      <c r="T142" s="7">
        <v>42647</v>
      </c>
      <c r="U142" s="8">
        <v>2016</v>
      </c>
      <c r="V142" s="7">
        <v>42708</v>
      </c>
      <c r="W142" s="6" t="s">
        <v>34</v>
      </c>
      <c r="X142" s="6" t="s">
        <v>358</v>
      </c>
      <c r="Y142" s="6" t="s">
        <v>31</v>
      </c>
    </row>
    <row r="143" spans="1:25">
      <c r="A143" s="6">
        <v>2263990</v>
      </c>
      <c r="B143" s="6" t="s">
        <v>352</v>
      </c>
      <c r="C143" s="6" t="s">
        <v>359</v>
      </c>
      <c r="E143" s="6">
        <v>12000</v>
      </c>
      <c r="F143" s="6" t="s">
        <v>59</v>
      </c>
      <c r="G143" s="6" t="s">
        <v>31</v>
      </c>
      <c r="H143" s="6" t="s">
        <v>32</v>
      </c>
      <c r="I143" s="6" t="s">
        <v>69</v>
      </c>
      <c r="M143" s="6">
        <v>10.5</v>
      </c>
      <c r="N143" s="6">
        <v>11</v>
      </c>
      <c r="O143" s="6">
        <v>857</v>
      </c>
      <c r="P143" s="6" t="s">
        <v>31</v>
      </c>
      <c r="T143" s="7">
        <v>42647</v>
      </c>
      <c r="U143" s="8">
        <v>2016</v>
      </c>
      <c r="V143" s="7">
        <v>42708</v>
      </c>
      <c r="W143" s="6" t="s">
        <v>34</v>
      </c>
      <c r="X143" s="6" t="s">
        <v>360</v>
      </c>
      <c r="Y143" s="6" t="s">
        <v>31</v>
      </c>
    </row>
    <row r="144" spans="1:25">
      <c r="A144" s="6">
        <v>2263991</v>
      </c>
      <c r="B144" s="6" t="s">
        <v>352</v>
      </c>
      <c r="C144" s="6" t="s">
        <v>361</v>
      </c>
      <c r="E144" s="6">
        <v>12000</v>
      </c>
      <c r="F144" s="6" t="s">
        <v>59</v>
      </c>
      <c r="G144" s="6" t="s">
        <v>31</v>
      </c>
      <c r="H144" s="6" t="s">
        <v>32</v>
      </c>
      <c r="I144" s="6" t="s">
        <v>69</v>
      </c>
      <c r="M144" s="6">
        <v>10.5</v>
      </c>
      <c r="N144" s="6">
        <v>11</v>
      </c>
      <c r="O144" s="6">
        <v>857</v>
      </c>
      <c r="P144" s="6" t="s">
        <v>31</v>
      </c>
      <c r="T144" s="7">
        <v>42647</v>
      </c>
      <c r="U144" s="8">
        <v>2016</v>
      </c>
      <c r="V144" s="7">
        <v>42708</v>
      </c>
      <c r="W144" s="6" t="s">
        <v>34</v>
      </c>
      <c r="X144" s="6" t="s">
        <v>362</v>
      </c>
      <c r="Y144" s="6" t="s">
        <v>31</v>
      </c>
    </row>
    <row r="145" spans="1:25">
      <c r="A145" s="6">
        <v>2263998</v>
      </c>
      <c r="B145" s="6" t="s">
        <v>352</v>
      </c>
      <c r="C145" s="6" t="s">
        <v>363</v>
      </c>
      <c r="E145" s="6">
        <v>5000</v>
      </c>
      <c r="F145" s="6" t="s">
        <v>30</v>
      </c>
      <c r="G145" s="6" t="s">
        <v>31</v>
      </c>
      <c r="H145" s="6" t="s">
        <v>32</v>
      </c>
      <c r="I145" s="6" t="s">
        <v>45</v>
      </c>
      <c r="M145" s="6">
        <v>12.1</v>
      </c>
      <c r="N145" s="6">
        <v>10</v>
      </c>
      <c r="O145" s="6">
        <v>310</v>
      </c>
      <c r="P145" s="6" t="s">
        <v>31</v>
      </c>
      <c r="T145" s="7">
        <v>42647</v>
      </c>
      <c r="U145" s="8">
        <v>2016</v>
      </c>
      <c r="V145" s="7">
        <v>42708</v>
      </c>
      <c r="W145" s="6" t="s">
        <v>34</v>
      </c>
      <c r="X145" s="6" t="s">
        <v>364</v>
      </c>
      <c r="Y145" s="6" t="s">
        <v>31</v>
      </c>
    </row>
    <row r="146" spans="1:25">
      <c r="A146" s="6">
        <v>2263999</v>
      </c>
      <c r="B146" s="6" t="s">
        <v>352</v>
      </c>
      <c r="C146" s="6" t="s">
        <v>365</v>
      </c>
      <c r="E146" s="6">
        <v>6000</v>
      </c>
      <c r="F146" s="6" t="s">
        <v>30</v>
      </c>
      <c r="G146" s="6" t="s">
        <v>31</v>
      </c>
      <c r="H146" s="6" t="s">
        <v>32</v>
      </c>
      <c r="I146" s="6" t="s">
        <v>48</v>
      </c>
      <c r="M146" s="6">
        <v>12.1</v>
      </c>
      <c r="N146" s="6">
        <v>10</v>
      </c>
      <c r="O146" s="6">
        <v>372</v>
      </c>
      <c r="P146" s="6" t="s">
        <v>31</v>
      </c>
      <c r="T146" s="7">
        <v>42647</v>
      </c>
      <c r="U146" s="8">
        <v>2016</v>
      </c>
      <c r="V146" s="7">
        <v>42708</v>
      </c>
      <c r="W146" s="6" t="s">
        <v>34</v>
      </c>
      <c r="X146" s="6" t="s">
        <v>366</v>
      </c>
      <c r="Y146" s="6" t="s">
        <v>31</v>
      </c>
    </row>
    <row r="147" spans="1:25">
      <c r="A147" s="6">
        <v>2264000</v>
      </c>
      <c r="B147" s="6" t="s">
        <v>352</v>
      </c>
      <c r="C147" s="6" t="s">
        <v>367</v>
      </c>
      <c r="E147" s="6">
        <v>12000</v>
      </c>
      <c r="F147" s="6" t="s">
        <v>30</v>
      </c>
      <c r="G147" s="6" t="s">
        <v>31</v>
      </c>
      <c r="H147" s="6" t="s">
        <v>32</v>
      </c>
      <c r="I147" s="6" t="s">
        <v>33</v>
      </c>
      <c r="M147" s="6">
        <v>12</v>
      </c>
      <c r="N147" s="6">
        <v>10</v>
      </c>
      <c r="O147" s="6">
        <v>750</v>
      </c>
      <c r="P147" s="6" t="s">
        <v>31</v>
      </c>
      <c r="T147" s="7">
        <v>42647</v>
      </c>
      <c r="U147" s="8">
        <v>2016</v>
      </c>
      <c r="V147" s="7">
        <v>42708</v>
      </c>
      <c r="W147" s="6" t="s">
        <v>34</v>
      </c>
      <c r="X147" s="6" t="s">
        <v>368</v>
      </c>
      <c r="Y147" s="6" t="s">
        <v>31</v>
      </c>
    </row>
    <row r="148" spans="1:25">
      <c r="A148" s="6">
        <v>2269826</v>
      </c>
      <c r="B148" s="6" t="s">
        <v>224</v>
      </c>
      <c r="C148" s="6" t="s">
        <v>369</v>
      </c>
      <c r="E148" s="6">
        <v>10000</v>
      </c>
      <c r="F148" s="6" t="s">
        <v>30</v>
      </c>
      <c r="G148" s="6" t="s">
        <v>31</v>
      </c>
      <c r="H148" s="6" t="s">
        <v>32</v>
      </c>
      <c r="I148" s="6" t="s">
        <v>33</v>
      </c>
      <c r="M148" s="6">
        <v>12</v>
      </c>
      <c r="N148" s="6">
        <v>10</v>
      </c>
      <c r="O148" s="6">
        <v>625</v>
      </c>
      <c r="P148" s="6" t="s">
        <v>31</v>
      </c>
      <c r="T148" s="7">
        <v>42649</v>
      </c>
      <c r="U148" s="8">
        <v>2016</v>
      </c>
      <c r="V148" s="7" t="s">
        <v>370</v>
      </c>
      <c r="W148" s="6" t="s">
        <v>34</v>
      </c>
      <c r="X148" s="6" t="s">
        <v>371</v>
      </c>
      <c r="Y148" s="6" t="s">
        <v>31</v>
      </c>
    </row>
    <row r="149" spans="1:25">
      <c r="A149" s="6">
        <v>2269825</v>
      </c>
      <c r="B149" s="6" t="s">
        <v>224</v>
      </c>
      <c r="C149" s="6" t="s">
        <v>372</v>
      </c>
      <c r="E149" s="6">
        <v>12000</v>
      </c>
      <c r="F149" s="6" t="s">
        <v>30</v>
      </c>
      <c r="G149" s="6" t="s">
        <v>31</v>
      </c>
      <c r="H149" s="6" t="s">
        <v>32</v>
      </c>
      <c r="I149" s="6" t="s">
        <v>33</v>
      </c>
      <c r="M149" s="6">
        <v>12</v>
      </c>
      <c r="N149" s="6">
        <v>10</v>
      </c>
      <c r="O149" s="6">
        <v>750</v>
      </c>
      <c r="P149" s="6" t="s">
        <v>31</v>
      </c>
      <c r="T149" s="7">
        <v>42649</v>
      </c>
      <c r="U149" s="8">
        <v>2016</v>
      </c>
      <c r="V149" s="7" t="s">
        <v>370</v>
      </c>
      <c r="W149" s="6" t="s">
        <v>34</v>
      </c>
      <c r="X149" s="6" t="s">
        <v>373</v>
      </c>
      <c r="Y149" s="6" t="s">
        <v>31</v>
      </c>
    </row>
    <row r="150" spans="1:25">
      <c r="A150" s="6">
        <v>2269824</v>
      </c>
      <c r="B150" s="6" t="s">
        <v>224</v>
      </c>
      <c r="C150" s="6" t="s">
        <v>374</v>
      </c>
      <c r="E150" s="6">
        <v>12000</v>
      </c>
      <c r="F150" s="6" t="s">
        <v>59</v>
      </c>
      <c r="G150" s="6" t="s">
        <v>31</v>
      </c>
      <c r="H150" s="6" t="s">
        <v>32</v>
      </c>
      <c r="I150" s="6" t="s">
        <v>69</v>
      </c>
      <c r="M150" s="6">
        <v>10.5</v>
      </c>
      <c r="N150" s="6">
        <v>11</v>
      </c>
      <c r="O150" s="6">
        <v>857</v>
      </c>
      <c r="P150" s="6" t="s">
        <v>31</v>
      </c>
      <c r="T150" s="7">
        <v>42649</v>
      </c>
      <c r="U150" s="8">
        <v>2016</v>
      </c>
      <c r="V150" s="7" t="s">
        <v>370</v>
      </c>
      <c r="W150" s="6" t="s">
        <v>34</v>
      </c>
      <c r="X150" s="6" t="s">
        <v>375</v>
      </c>
      <c r="Y150" s="6" t="s">
        <v>31</v>
      </c>
    </row>
    <row r="151" spans="1:25">
      <c r="A151" s="6">
        <v>2283684</v>
      </c>
      <c r="B151" s="6" t="s">
        <v>135</v>
      </c>
      <c r="C151" s="6" t="s">
        <v>138</v>
      </c>
      <c r="E151" s="6">
        <v>6000</v>
      </c>
      <c r="F151" s="6" t="s">
        <v>30</v>
      </c>
      <c r="G151" s="6" t="s">
        <v>31</v>
      </c>
      <c r="H151" s="6" t="s">
        <v>32</v>
      </c>
      <c r="I151" s="6" t="s">
        <v>48</v>
      </c>
      <c r="M151" s="6">
        <v>12.1</v>
      </c>
      <c r="N151" s="6">
        <v>10</v>
      </c>
      <c r="O151" s="6">
        <v>372</v>
      </c>
      <c r="P151" s="6" t="s">
        <v>31</v>
      </c>
      <c r="T151" s="7">
        <v>42654</v>
      </c>
      <c r="U151" s="8">
        <v>2016</v>
      </c>
      <c r="V151" s="7">
        <v>42654</v>
      </c>
      <c r="W151" s="6" t="s">
        <v>34</v>
      </c>
      <c r="X151" s="6" t="s">
        <v>376</v>
      </c>
      <c r="Y151" s="6" t="s">
        <v>31</v>
      </c>
    </row>
    <row r="152" spans="1:25">
      <c r="A152" s="6">
        <v>2283685</v>
      </c>
      <c r="B152" s="6" t="s">
        <v>135</v>
      </c>
      <c r="C152" s="6" t="s">
        <v>140</v>
      </c>
      <c r="E152" s="6">
        <v>8000</v>
      </c>
      <c r="F152" s="6" t="s">
        <v>30</v>
      </c>
      <c r="G152" s="6" t="s">
        <v>31</v>
      </c>
      <c r="H152" s="6" t="s">
        <v>32</v>
      </c>
      <c r="I152" s="6" t="s">
        <v>33</v>
      </c>
      <c r="M152" s="6">
        <v>12</v>
      </c>
      <c r="N152" s="6">
        <v>10</v>
      </c>
      <c r="O152" s="6">
        <v>500</v>
      </c>
      <c r="P152" s="6" t="s">
        <v>31</v>
      </c>
      <c r="T152" s="7">
        <v>42654</v>
      </c>
      <c r="U152" s="8">
        <v>2016</v>
      </c>
      <c r="V152" s="7">
        <v>42654</v>
      </c>
      <c r="W152" s="6" t="s">
        <v>34</v>
      </c>
      <c r="X152" s="6" t="s">
        <v>377</v>
      </c>
      <c r="Y152" s="6" t="s">
        <v>31</v>
      </c>
    </row>
    <row r="153" spans="1:25">
      <c r="A153" s="6">
        <v>2256740</v>
      </c>
      <c r="B153" s="6" t="s">
        <v>117</v>
      </c>
      <c r="C153" s="6" t="s">
        <v>100</v>
      </c>
      <c r="E153" s="6">
        <v>18000</v>
      </c>
      <c r="F153" s="6" t="s">
        <v>30</v>
      </c>
      <c r="G153" s="6" t="s">
        <v>31</v>
      </c>
      <c r="H153" s="6" t="s">
        <v>32</v>
      </c>
      <c r="I153" s="6" t="s">
        <v>37</v>
      </c>
      <c r="M153" s="6">
        <v>11.8</v>
      </c>
      <c r="N153" s="6">
        <v>10</v>
      </c>
      <c r="O153" s="6">
        <v>1144</v>
      </c>
      <c r="P153" s="6" t="s">
        <v>31</v>
      </c>
      <c r="T153" s="7">
        <v>42705</v>
      </c>
      <c r="U153" s="8">
        <v>2016</v>
      </c>
      <c r="V153" s="7" t="s">
        <v>378</v>
      </c>
      <c r="W153" s="6" t="s">
        <v>34</v>
      </c>
      <c r="X153" s="6" t="s">
        <v>379</v>
      </c>
      <c r="Y153" s="6" t="s">
        <v>31</v>
      </c>
    </row>
    <row r="154" spans="1:25">
      <c r="A154" s="6">
        <v>2256741</v>
      </c>
      <c r="B154" s="6" t="s">
        <v>117</v>
      </c>
      <c r="C154" s="6" t="s">
        <v>253</v>
      </c>
      <c r="E154" s="6">
        <v>25000</v>
      </c>
      <c r="F154" s="6" t="s">
        <v>30</v>
      </c>
      <c r="G154" s="6" t="s">
        <v>31</v>
      </c>
      <c r="H154" s="6" t="s">
        <v>32</v>
      </c>
      <c r="I154" s="6" t="s">
        <v>42</v>
      </c>
      <c r="M154" s="6">
        <v>10.3</v>
      </c>
      <c r="N154" s="6">
        <v>10</v>
      </c>
      <c r="O154" s="6">
        <v>1820</v>
      </c>
      <c r="P154" s="6" t="s">
        <v>31</v>
      </c>
      <c r="T154" s="7">
        <v>42705</v>
      </c>
      <c r="U154" s="8">
        <v>2016</v>
      </c>
      <c r="V154" s="7" t="s">
        <v>378</v>
      </c>
      <c r="W154" s="6" t="s">
        <v>34</v>
      </c>
      <c r="X154" s="6" t="s">
        <v>380</v>
      </c>
      <c r="Y154" s="6" t="s">
        <v>31</v>
      </c>
    </row>
    <row r="155" spans="1:25">
      <c r="A155" s="6">
        <v>2257818</v>
      </c>
      <c r="B155" s="6" t="s">
        <v>85</v>
      </c>
      <c r="C155" s="6" t="s">
        <v>381</v>
      </c>
      <c r="E155" s="6">
        <v>12000</v>
      </c>
      <c r="F155" s="6" t="s">
        <v>30</v>
      </c>
      <c r="G155" s="6" t="s">
        <v>31</v>
      </c>
      <c r="H155" s="6" t="s">
        <v>32</v>
      </c>
      <c r="I155" s="6" t="s">
        <v>33</v>
      </c>
      <c r="M155" s="6">
        <v>12</v>
      </c>
      <c r="N155" s="6">
        <v>10</v>
      </c>
      <c r="O155" s="6">
        <v>750</v>
      </c>
      <c r="P155" s="6" t="s">
        <v>31</v>
      </c>
      <c r="T155" s="7" t="s">
        <v>382</v>
      </c>
      <c r="U155" s="8">
        <v>2016</v>
      </c>
      <c r="V155" s="7">
        <v>42431</v>
      </c>
      <c r="W155" s="6" t="s">
        <v>34</v>
      </c>
      <c r="X155" s="6" t="s">
        <v>383</v>
      </c>
      <c r="Y155" s="6" t="s">
        <v>31</v>
      </c>
    </row>
    <row r="156" spans="1:25">
      <c r="A156" s="6">
        <v>2260687</v>
      </c>
      <c r="B156" s="6" t="s">
        <v>117</v>
      </c>
      <c r="C156" s="6" t="s">
        <v>384</v>
      </c>
      <c r="E156" s="6">
        <v>10000</v>
      </c>
      <c r="F156" s="6" t="s">
        <v>59</v>
      </c>
      <c r="G156" s="6" t="s">
        <v>31</v>
      </c>
      <c r="H156" s="6" t="s">
        <v>32</v>
      </c>
      <c r="I156" s="6" t="s">
        <v>60</v>
      </c>
      <c r="M156" s="6">
        <v>10.6</v>
      </c>
      <c r="N156" s="6">
        <v>10</v>
      </c>
      <c r="O156" s="6">
        <v>708</v>
      </c>
      <c r="P156" s="6" t="s">
        <v>31</v>
      </c>
      <c r="T156" s="7" t="s">
        <v>385</v>
      </c>
      <c r="U156" s="8">
        <v>2016</v>
      </c>
      <c r="V156" s="7" t="s">
        <v>386</v>
      </c>
      <c r="W156" s="6" t="s">
        <v>34</v>
      </c>
      <c r="X156" s="6" t="s">
        <v>387</v>
      </c>
      <c r="Y156" s="6" t="s">
        <v>31</v>
      </c>
    </row>
    <row r="157" spans="1:25">
      <c r="A157" s="6">
        <v>2260684</v>
      </c>
      <c r="B157" s="6" t="s">
        <v>117</v>
      </c>
      <c r="C157" s="6" t="s">
        <v>388</v>
      </c>
      <c r="E157" s="6">
        <v>12000</v>
      </c>
      <c r="F157" s="6" t="s">
        <v>59</v>
      </c>
      <c r="G157" s="6" t="s">
        <v>31</v>
      </c>
      <c r="H157" s="6" t="s">
        <v>32</v>
      </c>
      <c r="I157" s="6" t="s">
        <v>69</v>
      </c>
      <c r="M157" s="6">
        <v>10.5</v>
      </c>
      <c r="N157" s="6">
        <v>11</v>
      </c>
      <c r="O157" s="6">
        <v>857</v>
      </c>
      <c r="P157" s="6" t="s">
        <v>31</v>
      </c>
      <c r="T157" s="7" t="s">
        <v>385</v>
      </c>
      <c r="U157" s="8">
        <v>2016</v>
      </c>
      <c r="V157" s="7" t="s">
        <v>386</v>
      </c>
      <c r="W157" s="6" t="s">
        <v>34</v>
      </c>
      <c r="X157" s="6" t="s">
        <v>389</v>
      </c>
      <c r="Y157" s="6" t="s">
        <v>31</v>
      </c>
    </row>
    <row r="158" spans="1:25">
      <c r="A158" s="6">
        <v>2260686</v>
      </c>
      <c r="B158" s="6" t="s">
        <v>99</v>
      </c>
      <c r="C158" s="6" t="s">
        <v>384</v>
      </c>
      <c r="E158" s="6">
        <v>10000</v>
      </c>
      <c r="F158" s="6" t="s">
        <v>59</v>
      </c>
      <c r="G158" s="6" t="s">
        <v>31</v>
      </c>
      <c r="H158" s="6" t="s">
        <v>32</v>
      </c>
      <c r="I158" s="6" t="s">
        <v>60</v>
      </c>
      <c r="M158" s="6">
        <v>10.6</v>
      </c>
      <c r="N158" s="6">
        <v>10</v>
      </c>
      <c r="O158" s="6">
        <v>708</v>
      </c>
      <c r="P158" s="6" t="s">
        <v>31</v>
      </c>
      <c r="T158" s="7" t="s">
        <v>385</v>
      </c>
      <c r="U158" s="8">
        <v>2016</v>
      </c>
      <c r="V158" s="7" t="s">
        <v>386</v>
      </c>
      <c r="W158" s="6" t="s">
        <v>34</v>
      </c>
      <c r="X158" s="6" t="s">
        <v>390</v>
      </c>
      <c r="Y158" s="6" t="s">
        <v>31</v>
      </c>
    </row>
    <row r="159" spans="1:25">
      <c r="A159" s="6">
        <v>2260683</v>
      </c>
      <c r="B159" s="6" t="s">
        <v>99</v>
      </c>
      <c r="C159" s="6" t="s">
        <v>388</v>
      </c>
      <c r="E159" s="6">
        <v>12000</v>
      </c>
      <c r="F159" s="6" t="s">
        <v>59</v>
      </c>
      <c r="G159" s="6" t="s">
        <v>31</v>
      </c>
      <c r="H159" s="6" t="s">
        <v>32</v>
      </c>
      <c r="I159" s="6" t="s">
        <v>69</v>
      </c>
      <c r="M159" s="6">
        <v>10.5</v>
      </c>
      <c r="N159" s="6">
        <v>11</v>
      </c>
      <c r="O159" s="6">
        <v>857</v>
      </c>
      <c r="P159" s="6" t="s">
        <v>31</v>
      </c>
      <c r="T159" s="7" t="s">
        <v>385</v>
      </c>
      <c r="U159" s="8">
        <v>2016</v>
      </c>
      <c r="V159" s="7" t="s">
        <v>386</v>
      </c>
      <c r="W159" s="6" t="s">
        <v>34</v>
      </c>
      <c r="X159" s="6" t="s">
        <v>391</v>
      </c>
      <c r="Y159" s="6" t="s">
        <v>31</v>
      </c>
    </row>
    <row r="160" spans="1:25">
      <c r="A160" s="6">
        <v>2262622</v>
      </c>
      <c r="B160" s="6" t="s">
        <v>392</v>
      </c>
      <c r="C160" s="6" t="s">
        <v>393</v>
      </c>
      <c r="E160" s="6">
        <v>5000</v>
      </c>
      <c r="F160" s="6" t="s">
        <v>30</v>
      </c>
      <c r="G160" s="6" t="s">
        <v>31</v>
      </c>
      <c r="H160" s="6" t="s">
        <v>32</v>
      </c>
      <c r="I160" s="6" t="s">
        <v>45</v>
      </c>
      <c r="M160" s="6">
        <v>12.1</v>
      </c>
      <c r="N160" s="6">
        <v>10</v>
      </c>
      <c r="O160" s="6">
        <v>310</v>
      </c>
      <c r="P160" s="6" t="s">
        <v>31</v>
      </c>
      <c r="T160" s="7" t="s">
        <v>394</v>
      </c>
      <c r="U160" s="8">
        <v>2016</v>
      </c>
      <c r="V160" s="7" t="s">
        <v>395</v>
      </c>
      <c r="W160" s="6" t="s">
        <v>34</v>
      </c>
      <c r="X160" s="6" t="s">
        <v>396</v>
      </c>
      <c r="Y160" s="6" t="s">
        <v>31</v>
      </c>
    </row>
    <row r="161" spans="1:25">
      <c r="A161" s="6">
        <v>2262624</v>
      </c>
      <c r="B161" s="6" t="s">
        <v>392</v>
      </c>
      <c r="C161" s="6" t="s">
        <v>397</v>
      </c>
      <c r="E161" s="6">
        <v>10000</v>
      </c>
      <c r="F161" s="6" t="s">
        <v>30</v>
      </c>
      <c r="G161" s="6" t="s">
        <v>31</v>
      </c>
      <c r="H161" s="6" t="s">
        <v>32</v>
      </c>
      <c r="I161" s="6" t="s">
        <v>33</v>
      </c>
      <c r="M161" s="6">
        <v>12</v>
      </c>
      <c r="N161" s="6">
        <v>10</v>
      </c>
      <c r="O161" s="6">
        <v>625</v>
      </c>
      <c r="P161" s="6" t="s">
        <v>31</v>
      </c>
      <c r="T161" s="7" t="s">
        <v>394</v>
      </c>
      <c r="U161" s="8">
        <v>2016</v>
      </c>
      <c r="V161" s="7" t="s">
        <v>395</v>
      </c>
      <c r="W161" s="6" t="s">
        <v>34</v>
      </c>
      <c r="X161" s="6" t="s">
        <v>398</v>
      </c>
      <c r="Y161" s="6" t="s">
        <v>31</v>
      </c>
    </row>
    <row r="162" spans="1:25">
      <c r="A162" s="6">
        <v>2262626</v>
      </c>
      <c r="B162" s="6" t="s">
        <v>392</v>
      </c>
      <c r="C162" s="6" t="s">
        <v>399</v>
      </c>
      <c r="E162" s="6">
        <v>12000</v>
      </c>
      <c r="F162" s="6" t="s">
        <v>30</v>
      </c>
      <c r="G162" s="6" t="s">
        <v>31</v>
      </c>
      <c r="H162" s="6" t="s">
        <v>32</v>
      </c>
      <c r="I162" s="6" t="s">
        <v>33</v>
      </c>
      <c r="M162" s="6">
        <v>12</v>
      </c>
      <c r="N162" s="6">
        <v>10</v>
      </c>
      <c r="O162" s="6">
        <v>750</v>
      </c>
      <c r="P162" s="6" t="s">
        <v>31</v>
      </c>
      <c r="T162" s="7" t="s">
        <v>394</v>
      </c>
      <c r="U162" s="8">
        <v>2016</v>
      </c>
      <c r="V162" s="7" t="s">
        <v>395</v>
      </c>
      <c r="W162" s="6" t="s">
        <v>34</v>
      </c>
      <c r="X162" s="6" t="s">
        <v>400</v>
      </c>
      <c r="Y162" s="6" t="s">
        <v>31</v>
      </c>
    </row>
    <row r="163" spans="1:25">
      <c r="A163" s="6">
        <v>2262623</v>
      </c>
      <c r="B163" s="6" t="s">
        <v>401</v>
      </c>
      <c r="C163" s="6" t="s">
        <v>402</v>
      </c>
      <c r="E163" s="6">
        <v>10000</v>
      </c>
      <c r="F163" s="6" t="s">
        <v>30</v>
      </c>
      <c r="G163" s="6" t="s">
        <v>31</v>
      </c>
      <c r="H163" s="6" t="s">
        <v>32</v>
      </c>
      <c r="I163" s="6" t="s">
        <v>33</v>
      </c>
      <c r="M163" s="6">
        <v>12</v>
      </c>
      <c r="N163" s="6">
        <v>10</v>
      </c>
      <c r="O163" s="6">
        <v>625</v>
      </c>
      <c r="P163" s="6" t="s">
        <v>31</v>
      </c>
      <c r="T163" s="7" t="s">
        <v>394</v>
      </c>
      <c r="U163" s="8">
        <v>2016</v>
      </c>
      <c r="V163" s="7" t="s">
        <v>395</v>
      </c>
      <c r="W163" s="6" t="s">
        <v>34</v>
      </c>
      <c r="X163" s="6" t="s">
        <v>403</v>
      </c>
      <c r="Y163" s="6" t="s">
        <v>31</v>
      </c>
    </row>
    <row r="164" spans="1:25">
      <c r="A164" s="6">
        <v>2262625</v>
      </c>
      <c r="B164" s="6" t="s">
        <v>401</v>
      </c>
      <c r="C164" s="6" t="s">
        <v>404</v>
      </c>
      <c r="E164" s="6">
        <v>12000</v>
      </c>
      <c r="F164" s="6" t="s">
        <v>30</v>
      </c>
      <c r="G164" s="6" t="s">
        <v>31</v>
      </c>
      <c r="H164" s="6" t="s">
        <v>32</v>
      </c>
      <c r="I164" s="6" t="s">
        <v>33</v>
      </c>
      <c r="M164" s="6">
        <v>12</v>
      </c>
      <c r="N164" s="6">
        <v>10</v>
      </c>
      <c r="O164" s="6">
        <v>750</v>
      </c>
      <c r="P164" s="6" t="s">
        <v>31</v>
      </c>
      <c r="T164" s="7" t="s">
        <v>394</v>
      </c>
      <c r="U164" s="8">
        <v>2016</v>
      </c>
      <c r="V164" s="7" t="s">
        <v>395</v>
      </c>
      <c r="W164" s="6" t="s">
        <v>34</v>
      </c>
      <c r="X164" s="6" t="s">
        <v>405</v>
      </c>
      <c r="Y164" s="6" t="s">
        <v>31</v>
      </c>
    </row>
    <row r="165" spans="1:25">
      <c r="A165" s="6">
        <v>2263350</v>
      </c>
      <c r="B165" s="6" t="s">
        <v>406</v>
      </c>
      <c r="C165" s="6" t="s">
        <v>407</v>
      </c>
      <c r="E165" s="6">
        <v>10000</v>
      </c>
      <c r="F165" s="6" t="s">
        <v>30</v>
      </c>
      <c r="G165" s="6" t="s">
        <v>31</v>
      </c>
      <c r="H165" s="6" t="s">
        <v>32</v>
      </c>
      <c r="I165" s="6" t="s">
        <v>33</v>
      </c>
      <c r="M165" s="6">
        <v>12</v>
      </c>
      <c r="N165" s="6">
        <v>10</v>
      </c>
      <c r="O165" s="6">
        <v>625</v>
      </c>
      <c r="P165" s="6" t="s">
        <v>31</v>
      </c>
      <c r="T165" s="7" t="s">
        <v>408</v>
      </c>
      <c r="U165" s="8">
        <v>2016</v>
      </c>
      <c r="V165" s="7" t="s">
        <v>409</v>
      </c>
      <c r="W165" s="6" t="s">
        <v>34</v>
      </c>
      <c r="X165" s="6" t="s">
        <v>410</v>
      </c>
      <c r="Y165" s="6" t="s">
        <v>31</v>
      </c>
    </row>
    <row r="166" spans="1:25">
      <c r="A166" s="6">
        <v>2263352</v>
      </c>
      <c r="B166" s="6" t="s">
        <v>406</v>
      </c>
      <c r="C166" s="6" t="s">
        <v>411</v>
      </c>
      <c r="E166" s="6">
        <v>12000</v>
      </c>
      <c r="F166" s="6" t="s">
        <v>30</v>
      </c>
      <c r="G166" s="6" t="s">
        <v>31</v>
      </c>
      <c r="H166" s="6" t="s">
        <v>32</v>
      </c>
      <c r="I166" s="6" t="s">
        <v>33</v>
      </c>
      <c r="M166" s="6">
        <v>12</v>
      </c>
      <c r="N166" s="6">
        <v>10</v>
      </c>
      <c r="O166" s="6">
        <v>750</v>
      </c>
      <c r="P166" s="6" t="s">
        <v>31</v>
      </c>
      <c r="T166" s="7" t="s">
        <v>408</v>
      </c>
      <c r="U166" s="8">
        <v>2016</v>
      </c>
      <c r="V166" s="7" t="s">
        <v>409</v>
      </c>
      <c r="W166" s="6" t="s">
        <v>34</v>
      </c>
      <c r="X166" s="6" t="s">
        <v>412</v>
      </c>
      <c r="Y166" s="6" t="s">
        <v>31</v>
      </c>
    </row>
    <row r="167" spans="1:25">
      <c r="A167" s="6">
        <v>2263351</v>
      </c>
      <c r="B167" s="6" t="s">
        <v>406</v>
      </c>
      <c r="C167" s="6" t="s">
        <v>413</v>
      </c>
      <c r="E167" s="6">
        <v>8000</v>
      </c>
      <c r="F167" s="6" t="s">
        <v>30</v>
      </c>
      <c r="G167" s="6" t="s">
        <v>31</v>
      </c>
      <c r="H167" s="6" t="s">
        <v>32</v>
      </c>
      <c r="I167" s="6" t="s">
        <v>33</v>
      </c>
      <c r="M167" s="6">
        <v>12</v>
      </c>
      <c r="N167" s="6">
        <v>10</v>
      </c>
      <c r="O167" s="6">
        <v>500</v>
      </c>
      <c r="P167" s="6" t="s">
        <v>31</v>
      </c>
      <c r="T167" s="7" t="s">
        <v>408</v>
      </c>
      <c r="U167" s="8">
        <v>2016</v>
      </c>
      <c r="V167" s="7" t="s">
        <v>409</v>
      </c>
      <c r="W167" s="6" t="s">
        <v>34</v>
      </c>
      <c r="X167" s="6" t="s">
        <v>414</v>
      </c>
      <c r="Y167" s="6" t="s">
        <v>31</v>
      </c>
    </row>
    <row r="168" spans="1:25">
      <c r="A168" s="6">
        <v>2265158</v>
      </c>
      <c r="B168" s="6" t="s">
        <v>267</v>
      </c>
      <c r="C168" s="6">
        <v>2498537</v>
      </c>
      <c r="E168" s="6">
        <v>15100</v>
      </c>
      <c r="F168" s="6" t="s">
        <v>30</v>
      </c>
      <c r="G168" s="6" t="s">
        <v>31</v>
      </c>
      <c r="H168" s="6" t="s">
        <v>32</v>
      </c>
      <c r="I168" s="6" t="s">
        <v>37</v>
      </c>
      <c r="M168" s="6">
        <v>11.8</v>
      </c>
      <c r="N168" s="6">
        <v>10</v>
      </c>
      <c r="O168" s="6">
        <v>960</v>
      </c>
      <c r="P168" s="6" t="s">
        <v>31</v>
      </c>
      <c r="T168" s="7" t="s">
        <v>415</v>
      </c>
      <c r="U168" s="8">
        <v>2016</v>
      </c>
      <c r="V168" s="7" t="s">
        <v>416</v>
      </c>
      <c r="W168" s="6" t="s">
        <v>34</v>
      </c>
      <c r="X168" s="6" t="s">
        <v>417</v>
      </c>
      <c r="Y168" s="6" t="s">
        <v>31</v>
      </c>
    </row>
    <row r="169" spans="1:25">
      <c r="A169" s="6">
        <v>2268161</v>
      </c>
      <c r="B169" s="6" t="s">
        <v>418</v>
      </c>
      <c r="C169" s="6" t="s">
        <v>419</v>
      </c>
      <c r="E169" s="6">
        <v>22000</v>
      </c>
      <c r="F169" s="6" t="s">
        <v>30</v>
      </c>
      <c r="G169" s="6" t="s">
        <v>31</v>
      </c>
      <c r="H169" s="6" t="s">
        <v>32</v>
      </c>
      <c r="I169" s="6" t="s">
        <v>42</v>
      </c>
      <c r="M169" s="6">
        <v>10.3</v>
      </c>
      <c r="N169" s="6">
        <v>10</v>
      </c>
      <c r="O169" s="6">
        <v>1602</v>
      </c>
      <c r="P169" s="6" t="s">
        <v>31</v>
      </c>
      <c r="T169" s="7" t="s">
        <v>420</v>
      </c>
      <c r="U169" s="8">
        <v>2016</v>
      </c>
      <c r="V169" s="7" t="s">
        <v>421</v>
      </c>
      <c r="W169" s="6" t="s">
        <v>34</v>
      </c>
      <c r="X169" s="6" t="s">
        <v>422</v>
      </c>
      <c r="Y169" s="6" t="s">
        <v>31</v>
      </c>
    </row>
    <row r="170" spans="1:25">
      <c r="A170" s="6">
        <v>2268162</v>
      </c>
      <c r="B170" s="6" t="s">
        <v>423</v>
      </c>
      <c r="C170" s="6" t="s">
        <v>424</v>
      </c>
      <c r="E170" s="6">
        <v>22000</v>
      </c>
      <c r="F170" s="6" t="s">
        <v>30</v>
      </c>
      <c r="G170" s="6" t="s">
        <v>31</v>
      </c>
      <c r="H170" s="6" t="s">
        <v>32</v>
      </c>
      <c r="I170" s="6" t="s">
        <v>42</v>
      </c>
      <c r="M170" s="6">
        <v>10.3</v>
      </c>
      <c r="N170" s="6">
        <v>10</v>
      </c>
      <c r="O170" s="6">
        <v>1602</v>
      </c>
      <c r="P170" s="6" t="s">
        <v>31</v>
      </c>
      <c r="T170" s="7" t="s">
        <v>420</v>
      </c>
      <c r="U170" s="8">
        <v>2016</v>
      </c>
      <c r="V170" s="7" t="s">
        <v>421</v>
      </c>
      <c r="W170" s="6" t="s">
        <v>34</v>
      </c>
      <c r="X170" s="6" t="s">
        <v>425</v>
      </c>
      <c r="Y170" s="6" t="s">
        <v>31</v>
      </c>
    </row>
    <row r="171" spans="1:25">
      <c r="A171" s="6">
        <v>2276508</v>
      </c>
      <c r="B171" s="6" t="s">
        <v>117</v>
      </c>
      <c r="C171" s="6" t="s">
        <v>426</v>
      </c>
      <c r="E171" s="6">
        <v>10000</v>
      </c>
      <c r="F171" s="6" t="s">
        <v>59</v>
      </c>
      <c r="G171" s="6" t="s">
        <v>31</v>
      </c>
      <c r="H171" s="6" t="s">
        <v>32</v>
      </c>
      <c r="I171" s="6" t="s">
        <v>60</v>
      </c>
      <c r="M171" s="6">
        <v>10.6</v>
      </c>
      <c r="N171" s="6">
        <v>10</v>
      </c>
      <c r="O171" s="6">
        <v>708</v>
      </c>
      <c r="P171" s="6" t="s">
        <v>31</v>
      </c>
      <c r="T171" s="7" t="s">
        <v>427</v>
      </c>
      <c r="U171" s="8">
        <v>2016</v>
      </c>
      <c r="V171" s="7" t="s">
        <v>428</v>
      </c>
      <c r="W171" s="6" t="s">
        <v>34</v>
      </c>
      <c r="X171" s="6" t="s">
        <v>429</v>
      </c>
      <c r="Y171" s="6" t="s">
        <v>31</v>
      </c>
    </row>
    <row r="172" spans="1:25">
      <c r="A172" s="6">
        <v>2276509</v>
      </c>
      <c r="B172" s="6" t="s">
        <v>99</v>
      </c>
      <c r="C172" s="6" t="s">
        <v>426</v>
      </c>
      <c r="E172" s="6">
        <v>10000</v>
      </c>
      <c r="F172" s="6" t="s">
        <v>59</v>
      </c>
      <c r="G172" s="6" t="s">
        <v>31</v>
      </c>
      <c r="H172" s="6" t="s">
        <v>32</v>
      </c>
      <c r="I172" s="6" t="s">
        <v>60</v>
      </c>
      <c r="M172" s="6">
        <v>10.6</v>
      </c>
      <c r="N172" s="6">
        <v>10</v>
      </c>
      <c r="O172" s="6">
        <v>708</v>
      </c>
      <c r="P172" s="6" t="s">
        <v>31</v>
      </c>
      <c r="T172" s="7" t="s">
        <v>427</v>
      </c>
      <c r="U172" s="8">
        <v>2016</v>
      </c>
      <c r="V172" s="7" t="s">
        <v>428</v>
      </c>
      <c r="W172" s="6" t="s">
        <v>34</v>
      </c>
      <c r="X172" s="6" t="s">
        <v>430</v>
      </c>
      <c r="Y172" s="6" t="s">
        <v>31</v>
      </c>
    </row>
    <row r="173" spans="1:25">
      <c r="A173" s="6">
        <v>2282262</v>
      </c>
      <c r="B173" s="6" t="s">
        <v>52</v>
      </c>
      <c r="C173" s="6" t="s">
        <v>308</v>
      </c>
      <c r="E173" s="6">
        <v>10000</v>
      </c>
      <c r="F173" s="6" t="s">
        <v>59</v>
      </c>
      <c r="G173" s="6" t="s">
        <v>31</v>
      </c>
      <c r="H173" s="6" t="s">
        <v>32</v>
      </c>
      <c r="I173" s="6" t="s">
        <v>60</v>
      </c>
      <c r="M173" s="6">
        <v>12</v>
      </c>
      <c r="N173" s="6">
        <v>25</v>
      </c>
      <c r="O173" s="6">
        <v>625</v>
      </c>
      <c r="P173" s="6" t="s">
        <v>31</v>
      </c>
      <c r="T173" s="7" t="s">
        <v>431</v>
      </c>
      <c r="U173" s="8">
        <v>2016</v>
      </c>
      <c r="V173" s="7" t="s">
        <v>431</v>
      </c>
      <c r="W173" s="6" t="s">
        <v>34</v>
      </c>
      <c r="X173" s="6" t="s">
        <v>432</v>
      </c>
      <c r="Y173" s="6" t="s">
        <v>31</v>
      </c>
    </row>
    <row r="174" spans="1:25">
      <c r="A174" s="6">
        <v>2282263</v>
      </c>
      <c r="B174" s="6" t="s">
        <v>52</v>
      </c>
      <c r="C174" s="6" t="s">
        <v>433</v>
      </c>
      <c r="E174" s="6">
        <v>10000</v>
      </c>
      <c r="F174" s="6" t="s">
        <v>59</v>
      </c>
      <c r="G174" s="6" t="s">
        <v>31</v>
      </c>
      <c r="H174" s="6" t="s">
        <v>32</v>
      </c>
      <c r="I174" s="6" t="s">
        <v>60</v>
      </c>
      <c r="M174" s="6">
        <v>12</v>
      </c>
      <c r="N174" s="6">
        <v>25</v>
      </c>
      <c r="O174" s="6">
        <v>625</v>
      </c>
      <c r="P174" s="6" t="s">
        <v>31</v>
      </c>
      <c r="T174" s="7" t="s">
        <v>431</v>
      </c>
      <c r="U174" s="8">
        <v>2016</v>
      </c>
      <c r="V174" s="7" t="s">
        <v>431</v>
      </c>
      <c r="W174" s="6" t="s">
        <v>90</v>
      </c>
      <c r="X174" s="6" t="s">
        <v>434</v>
      </c>
      <c r="Y174" s="6" t="s">
        <v>31</v>
      </c>
    </row>
    <row r="175" spans="1:25">
      <c r="A175" s="6">
        <v>2286462</v>
      </c>
      <c r="B175" s="6" t="s">
        <v>435</v>
      </c>
      <c r="C175" s="6" t="s">
        <v>436</v>
      </c>
      <c r="E175" s="6">
        <v>10000</v>
      </c>
      <c r="F175" s="6" t="s">
        <v>30</v>
      </c>
      <c r="G175" s="6" t="s">
        <v>31</v>
      </c>
      <c r="H175" s="6" t="s">
        <v>32</v>
      </c>
      <c r="I175" s="6" t="s">
        <v>33</v>
      </c>
      <c r="M175" s="6">
        <v>12</v>
      </c>
      <c r="N175" s="6">
        <v>10</v>
      </c>
      <c r="O175" s="6">
        <v>625</v>
      </c>
      <c r="P175" s="6" t="s">
        <v>31</v>
      </c>
      <c r="T175" s="7" t="s">
        <v>437</v>
      </c>
      <c r="U175" s="8">
        <v>2016</v>
      </c>
      <c r="V175" s="7" t="s">
        <v>317</v>
      </c>
      <c r="W175" s="6" t="s">
        <v>90</v>
      </c>
      <c r="X175" s="6" t="s">
        <v>438</v>
      </c>
      <c r="Y175" s="6" t="s">
        <v>31</v>
      </c>
    </row>
    <row r="176" spans="1:25">
      <c r="A176" s="6">
        <v>2286461</v>
      </c>
      <c r="B176" s="6" t="s">
        <v>435</v>
      </c>
      <c r="C176" s="6" t="s">
        <v>439</v>
      </c>
      <c r="E176" s="6">
        <v>12000</v>
      </c>
      <c r="F176" s="6" t="s">
        <v>30</v>
      </c>
      <c r="G176" s="6" t="s">
        <v>31</v>
      </c>
      <c r="H176" s="6" t="s">
        <v>32</v>
      </c>
      <c r="I176" s="6" t="s">
        <v>33</v>
      </c>
      <c r="M176" s="6">
        <v>12</v>
      </c>
      <c r="N176" s="6">
        <v>10</v>
      </c>
      <c r="O176" s="6">
        <v>750</v>
      </c>
      <c r="P176" s="6" t="s">
        <v>31</v>
      </c>
      <c r="T176" s="7" t="s">
        <v>437</v>
      </c>
      <c r="U176" s="8">
        <v>2016</v>
      </c>
      <c r="V176" s="7" t="s">
        <v>317</v>
      </c>
      <c r="W176" s="6" t="s">
        <v>90</v>
      </c>
      <c r="X176" s="6" t="s">
        <v>440</v>
      </c>
      <c r="Y176" s="6" t="s">
        <v>31</v>
      </c>
    </row>
    <row r="177" spans="1:25">
      <c r="A177" s="6">
        <v>2283162</v>
      </c>
      <c r="B177" s="6" t="s">
        <v>441</v>
      </c>
      <c r="C177" s="6" t="s">
        <v>442</v>
      </c>
      <c r="D177" s="6" t="s">
        <v>443</v>
      </c>
      <c r="E177" s="6">
        <v>18000</v>
      </c>
      <c r="F177" s="6" t="s">
        <v>30</v>
      </c>
      <c r="G177" s="6" t="s">
        <v>31</v>
      </c>
      <c r="H177" s="6" t="s">
        <v>32</v>
      </c>
      <c r="I177" s="6" t="s">
        <v>37</v>
      </c>
      <c r="M177" s="6">
        <v>11.8</v>
      </c>
      <c r="N177" s="6">
        <v>10</v>
      </c>
      <c r="O177" s="6">
        <v>1144</v>
      </c>
      <c r="P177" s="6" t="s">
        <v>31</v>
      </c>
      <c r="T177" s="7" t="s">
        <v>437</v>
      </c>
      <c r="U177" s="8">
        <v>2016</v>
      </c>
      <c r="V177" s="7" t="s">
        <v>444</v>
      </c>
      <c r="W177" s="6" t="s">
        <v>90</v>
      </c>
      <c r="X177" s="6" t="s">
        <v>445</v>
      </c>
      <c r="Y177" s="6" t="s">
        <v>31</v>
      </c>
    </row>
    <row r="178" spans="1:25">
      <c r="A178" s="6">
        <v>2285160</v>
      </c>
      <c r="B178" s="6" t="s">
        <v>446</v>
      </c>
      <c r="C178" s="6" t="s">
        <v>447</v>
      </c>
      <c r="E178" s="6">
        <v>10000</v>
      </c>
      <c r="F178" s="6" t="s">
        <v>30</v>
      </c>
      <c r="G178" s="6" t="s">
        <v>31</v>
      </c>
      <c r="H178" s="6" t="s">
        <v>32</v>
      </c>
      <c r="I178" s="6" t="s">
        <v>33</v>
      </c>
      <c r="M178" s="6">
        <v>12</v>
      </c>
      <c r="N178" s="6">
        <v>10</v>
      </c>
      <c r="O178" s="6">
        <v>625</v>
      </c>
      <c r="P178" s="6" t="s">
        <v>31</v>
      </c>
      <c r="T178" s="7" t="s">
        <v>448</v>
      </c>
      <c r="U178" s="8">
        <v>2016</v>
      </c>
      <c r="V178" s="7" t="s">
        <v>448</v>
      </c>
      <c r="W178" s="6" t="s">
        <v>34</v>
      </c>
      <c r="X178" s="6" t="s">
        <v>449</v>
      </c>
      <c r="Y178" s="6" t="s">
        <v>31</v>
      </c>
    </row>
    <row r="179" spans="1:25">
      <c r="A179" s="6">
        <v>2285897</v>
      </c>
      <c r="B179" s="6" t="s">
        <v>446</v>
      </c>
      <c r="C179" s="6" t="s">
        <v>450</v>
      </c>
      <c r="E179" s="6">
        <v>12000</v>
      </c>
      <c r="F179" s="6" t="s">
        <v>30</v>
      </c>
      <c r="G179" s="6" t="s">
        <v>31</v>
      </c>
      <c r="H179" s="6" t="s">
        <v>32</v>
      </c>
      <c r="I179" s="6" t="s">
        <v>33</v>
      </c>
      <c r="M179" s="6">
        <v>12</v>
      </c>
      <c r="N179" s="6">
        <v>10</v>
      </c>
      <c r="O179" s="6">
        <v>750</v>
      </c>
      <c r="P179" s="6" t="s">
        <v>31</v>
      </c>
      <c r="T179" s="7" t="s">
        <v>448</v>
      </c>
      <c r="U179" s="8">
        <v>2016</v>
      </c>
      <c r="V179" s="7" t="s">
        <v>448</v>
      </c>
      <c r="W179" s="6" t="s">
        <v>34</v>
      </c>
      <c r="X179" s="6" t="s">
        <v>451</v>
      </c>
      <c r="Y179" s="6" t="s">
        <v>31</v>
      </c>
    </row>
    <row r="180" spans="1:25">
      <c r="A180" s="6">
        <v>2284192</v>
      </c>
      <c r="B180" s="6" t="s">
        <v>452</v>
      </c>
      <c r="C180" s="6" t="s">
        <v>453</v>
      </c>
      <c r="E180" s="6">
        <v>10000</v>
      </c>
      <c r="F180" s="6" t="s">
        <v>30</v>
      </c>
      <c r="G180" s="6" t="s">
        <v>31</v>
      </c>
      <c r="H180" s="6" t="s">
        <v>32</v>
      </c>
      <c r="I180" s="6" t="s">
        <v>33</v>
      </c>
      <c r="M180" s="6">
        <v>12</v>
      </c>
      <c r="N180" s="6">
        <v>10</v>
      </c>
      <c r="O180" s="6">
        <v>625</v>
      </c>
      <c r="P180" s="6" t="s">
        <v>31</v>
      </c>
      <c r="T180" s="7" t="s">
        <v>454</v>
      </c>
      <c r="U180" s="8">
        <v>2016</v>
      </c>
      <c r="V180" s="7" t="s">
        <v>454</v>
      </c>
      <c r="W180" s="6" t="s">
        <v>34</v>
      </c>
      <c r="X180" s="6" t="s">
        <v>455</v>
      </c>
      <c r="Y180" s="6" t="s">
        <v>31</v>
      </c>
    </row>
    <row r="181" spans="1:25">
      <c r="A181" s="6">
        <v>2284191</v>
      </c>
      <c r="B181" s="6" t="s">
        <v>452</v>
      </c>
      <c r="C181" s="6" t="s">
        <v>456</v>
      </c>
      <c r="D181" s="6" t="s">
        <v>457</v>
      </c>
      <c r="E181" s="6">
        <v>12000</v>
      </c>
      <c r="F181" s="6" t="s">
        <v>30</v>
      </c>
      <c r="G181" s="6" t="s">
        <v>31</v>
      </c>
      <c r="H181" s="6" t="s">
        <v>32</v>
      </c>
      <c r="I181" s="6" t="s">
        <v>33</v>
      </c>
      <c r="M181" s="6">
        <v>12</v>
      </c>
      <c r="N181" s="6">
        <v>10</v>
      </c>
      <c r="O181" s="6">
        <v>750</v>
      </c>
      <c r="P181" s="6" t="s">
        <v>31</v>
      </c>
      <c r="T181" s="7" t="s">
        <v>454</v>
      </c>
      <c r="U181" s="8">
        <v>2016</v>
      </c>
      <c r="V181" s="7" t="s">
        <v>454</v>
      </c>
      <c r="W181" s="6" t="s">
        <v>34</v>
      </c>
      <c r="X181" s="6" t="s">
        <v>458</v>
      </c>
      <c r="Y181" s="6" t="s">
        <v>31</v>
      </c>
    </row>
    <row r="182" spans="1:25">
      <c r="A182" s="6">
        <v>2284803</v>
      </c>
      <c r="B182" s="6" t="s">
        <v>459</v>
      </c>
      <c r="C182" s="6" t="s">
        <v>460</v>
      </c>
      <c r="D182" s="6" t="s">
        <v>461</v>
      </c>
      <c r="E182" s="6">
        <v>6000</v>
      </c>
      <c r="F182" s="6" t="s">
        <v>30</v>
      </c>
      <c r="G182" s="6" t="s">
        <v>31</v>
      </c>
      <c r="H182" s="6" t="s">
        <v>32</v>
      </c>
      <c r="I182" s="6" t="s">
        <v>48</v>
      </c>
      <c r="M182" s="6">
        <v>12.1</v>
      </c>
      <c r="N182" s="6">
        <v>10</v>
      </c>
      <c r="O182" s="6">
        <v>372</v>
      </c>
      <c r="P182" s="6" t="s">
        <v>31</v>
      </c>
      <c r="T182" s="7" t="s">
        <v>462</v>
      </c>
      <c r="U182" s="8">
        <v>2016</v>
      </c>
      <c r="V182" s="7" t="s">
        <v>463</v>
      </c>
      <c r="W182" s="6" t="s">
        <v>34</v>
      </c>
      <c r="X182" s="6" t="s">
        <v>464</v>
      </c>
      <c r="Y182" s="6" t="s">
        <v>31</v>
      </c>
    </row>
    <row r="183" spans="1:25">
      <c r="A183" s="6">
        <v>2284802</v>
      </c>
      <c r="B183" s="6" t="s">
        <v>459</v>
      </c>
      <c r="C183" s="6" t="s">
        <v>465</v>
      </c>
      <c r="D183" s="6" t="s">
        <v>466</v>
      </c>
      <c r="E183" s="6">
        <v>8000</v>
      </c>
      <c r="F183" s="6" t="s">
        <v>30</v>
      </c>
      <c r="G183" s="6" t="s">
        <v>31</v>
      </c>
      <c r="H183" s="6" t="s">
        <v>32</v>
      </c>
      <c r="I183" s="6" t="s">
        <v>33</v>
      </c>
      <c r="M183" s="6">
        <v>12</v>
      </c>
      <c r="N183" s="6">
        <v>10</v>
      </c>
      <c r="O183" s="6">
        <v>500</v>
      </c>
      <c r="P183" s="6" t="s">
        <v>31</v>
      </c>
      <c r="T183" s="7" t="s">
        <v>462</v>
      </c>
      <c r="U183" s="8">
        <v>2016</v>
      </c>
      <c r="V183" s="7" t="s">
        <v>463</v>
      </c>
      <c r="W183" s="6" t="s">
        <v>34</v>
      </c>
      <c r="X183" s="6" t="s">
        <v>467</v>
      </c>
      <c r="Y183" s="6" t="s">
        <v>31</v>
      </c>
    </row>
    <row r="184" spans="1:25">
      <c r="A184" s="6">
        <v>2284687</v>
      </c>
      <c r="B184" s="6" t="s">
        <v>224</v>
      </c>
      <c r="C184" s="6" t="s">
        <v>468</v>
      </c>
      <c r="E184" s="6">
        <v>10000</v>
      </c>
      <c r="F184" s="6" t="s">
        <v>30</v>
      </c>
      <c r="G184" s="6" t="s">
        <v>31</v>
      </c>
      <c r="H184" s="6" t="s">
        <v>32</v>
      </c>
      <c r="I184" s="6" t="s">
        <v>33</v>
      </c>
      <c r="M184" s="6">
        <v>12</v>
      </c>
      <c r="N184" s="6">
        <v>10</v>
      </c>
      <c r="O184" s="6">
        <v>625</v>
      </c>
      <c r="P184" s="6" t="s">
        <v>31</v>
      </c>
      <c r="T184" s="7" t="s">
        <v>462</v>
      </c>
      <c r="U184" s="8">
        <v>2016</v>
      </c>
      <c r="V184" s="7" t="s">
        <v>462</v>
      </c>
      <c r="W184" s="6" t="s">
        <v>34</v>
      </c>
      <c r="X184" s="6" t="s">
        <v>469</v>
      </c>
      <c r="Y184" s="6" t="s">
        <v>31</v>
      </c>
    </row>
    <row r="185" spans="1:25">
      <c r="A185" s="6">
        <v>2284686</v>
      </c>
      <c r="B185" s="6" t="s">
        <v>224</v>
      </c>
      <c r="C185" s="6" t="s">
        <v>470</v>
      </c>
      <c r="E185" s="6">
        <v>12000</v>
      </c>
      <c r="F185" s="6" t="s">
        <v>30</v>
      </c>
      <c r="G185" s="6" t="s">
        <v>31</v>
      </c>
      <c r="H185" s="6" t="s">
        <v>32</v>
      </c>
      <c r="I185" s="6" t="s">
        <v>33</v>
      </c>
      <c r="M185" s="6">
        <v>12</v>
      </c>
      <c r="N185" s="6">
        <v>10</v>
      </c>
      <c r="O185" s="6">
        <v>750</v>
      </c>
      <c r="P185" s="6" t="s">
        <v>31</v>
      </c>
      <c r="T185" s="7" t="s">
        <v>462</v>
      </c>
      <c r="U185" s="8">
        <v>2016</v>
      </c>
      <c r="V185" s="7" t="s">
        <v>462</v>
      </c>
      <c r="W185" s="6" t="s">
        <v>34</v>
      </c>
      <c r="X185" s="6" t="s">
        <v>471</v>
      </c>
      <c r="Y185" s="6" t="s">
        <v>31</v>
      </c>
    </row>
    <row r="186" spans="1:25">
      <c r="A186" s="6">
        <v>2287788</v>
      </c>
      <c r="B186" s="6" t="s">
        <v>255</v>
      </c>
      <c r="C186" s="6" t="s">
        <v>472</v>
      </c>
      <c r="D186" s="6" t="s">
        <v>473</v>
      </c>
      <c r="E186" s="6">
        <v>6150</v>
      </c>
      <c r="F186" s="6" t="s">
        <v>30</v>
      </c>
      <c r="G186" s="6" t="s">
        <v>31</v>
      </c>
      <c r="H186" s="6" t="s">
        <v>32</v>
      </c>
      <c r="I186" s="6" t="s">
        <v>48</v>
      </c>
      <c r="M186" s="6">
        <v>12.1</v>
      </c>
      <c r="N186" s="6">
        <v>10</v>
      </c>
      <c r="O186" s="6">
        <v>381</v>
      </c>
      <c r="P186" s="6" t="s">
        <v>31</v>
      </c>
      <c r="T186" s="7" t="s">
        <v>317</v>
      </c>
      <c r="U186" s="8">
        <v>2016</v>
      </c>
      <c r="V186" s="7">
        <v>42736</v>
      </c>
      <c r="W186" s="6" t="s">
        <v>90</v>
      </c>
      <c r="X186" s="6" t="s">
        <v>474</v>
      </c>
      <c r="Y186" s="6" t="s">
        <v>31</v>
      </c>
    </row>
    <row r="187" spans="1:25">
      <c r="A187" s="6">
        <v>2287790</v>
      </c>
      <c r="B187" s="6" t="s">
        <v>255</v>
      </c>
      <c r="C187" s="6" t="s">
        <v>475</v>
      </c>
      <c r="D187" s="6" t="s">
        <v>476</v>
      </c>
      <c r="E187" s="6">
        <v>10000</v>
      </c>
      <c r="F187" s="6" t="s">
        <v>30</v>
      </c>
      <c r="G187" s="6" t="s">
        <v>31</v>
      </c>
      <c r="H187" s="6" t="s">
        <v>32</v>
      </c>
      <c r="I187" s="6" t="s">
        <v>33</v>
      </c>
      <c r="M187" s="6">
        <v>12</v>
      </c>
      <c r="N187" s="6">
        <v>10</v>
      </c>
      <c r="O187" s="6">
        <v>625</v>
      </c>
      <c r="P187" s="6" t="s">
        <v>31</v>
      </c>
      <c r="T187" s="7" t="s">
        <v>317</v>
      </c>
      <c r="U187" s="8">
        <v>2016</v>
      </c>
      <c r="V187" s="7">
        <v>42736</v>
      </c>
      <c r="W187" s="6" t="s">
        <v>90</v>
      </c>
      <c r="X187" s="6" t="s">
        <v>477</v>
      </c>
      <c r="Y187" s="6" t="s">
        <v>31</v>
      </c>
    </row>
    <row r="188" spans="1:25">
      <c r="A188" s="6">
        <v>2287792</v>
      </c>
      <c r="B188" s="6" t="s">
        <v>255</v>
      </c>
      <c r="C188" s="6" t="s">
        <v>478</v>
      </c>
      <c r="D188" s="6" t="s">
        <v>479</v>
      </c>
      <c r="E188" s="6">
        <v>11600</v>
      </c>
      <c r="F188" s="6" t="s">
        <v>30</v>
      </c>
      <c r="G188" s="6" t="s">
        <v>31</v>
      </c>
      <c r="H188" s="6" t="s">
        <v>32</v>
      </c>
      <c r="I188" s="6" t="s">
        <v>33</v>
      </c>
      <c r="M188" s="6">
        <v>12</v>
      </c>
      <c r="N188" s="6">
        <v>10</v>
      </c>
      <c r="O188" s="6">
        <v>725</v>
      </c>
      <c r="P188" s="6" t="s">
        <v>31</v>
      </c>
      <c r="T188" s="7" t="s">
        <v>317</v>
      </c>
      <c r="U188" s="8">
        <v>2016</v>
      </c>
      <c r="V188" s="7">
        <v>42736</v>
      </c>
      <c r="W188" s="6" t="s">
        <v>90</v>
      </c>
      <c r="X188" s="6" t="s">
        <v>480</v>
      </c>
      <c r="Y188" s="6" t="s">
        <v>31</v>
      </c>
    </row>
    <row r="189" spans="1:25">
      <c r="A189" s="6">
        <v>2287800</v>
      </c>
      <c r="B189" s="6" t="s">
        <v>255</v>
      </c>
      <c r="C189" s="6" t="s">
        <v>481</v>
      </c>
      <c r="D189" s="6" t="s">
        <v>482</v>
      </c>
      <c r="E189" s="6">
        <v>18000</v>
      </c>
      <c r="F189" s="6" t="s">
        <v>30</v>
      </c>
      <c r="G189" s="6" t="s">
        <v>31</v>
      </c>
      <c r="H189" s="6" t="s">
        <v>32</v>
      </c>
      <c r="I189" s="6" t="s">
        <v>37</v>
      </c>
      <c r="M189" s="6">
        <v>11.8</v>
      </c>
      <c r="N189" s="6">
        <v>10</v>
      </c>
      <c r="O189" s="6">
        <v>1144</v>
      </c>
      <c r="P189" s="6" t="s">
        <v>31</v>
      </c>
      <c r="T189" s="7" t="s">
        <v>317</v>
      </c>
      <c r="U189" s="8">
        <v>2016</v>
      </c>
      <c r="V189" s="7">
        <v>42736</v>
      </c>
      <c r="W189" s="6" t="s">
        <v>90</v>
      </c>
      <c r="X189" s="6" t="s">
        <v>483</v>
      </c>
      <c r="Y189" s="6" t="s">
        <v>31</v>
      </c>
    </row>
    <row r="190" spans="1:25">
      <c r="A190" s="6">
        <v>2287802</v>
      </c>
      <c r="B190" s="6" t="s">
        <v>255</v>
      </c>
      <c r="C190" s="6" t="s">
        <v>484</v>
      </c>
      <c r="D190" s="6" t="s">
        <v>485</v>
      </c>
      <c r="E190" s="6">
        <v>23500</v>
      </c>
      <c r="F190" s="6" t="s">
        <v>30</v>
      </c>
      <c r="G190" s="6" t="s">
        <v>31</v>
      </c>
      <c r="H190" s="6" t="s">
        <v>32</v>
      </c>
      <c r="I190" s="6" t="s">
        <v>42</v>
      </c>
      <c r="M190" s="6">
        <v>10.3</v>
      </c>
      <c r="N190" s="6">
        <v>10</v>
      </c>
      <c r="O190" s="6">
        <v>1711</v>
      </c>
      <c r="P190" s="6" t="s">
        <v>31</v>
      </c>
      <c r="T190" s="7" t="s">
        <v>317</v>
      </c>
      <c r="U190" s="8">
        <v>2016</v>
      </c>
      <c r="V190" s="7">
        <v>42736</v>
      </c>
      <c r="W190" s="6" t="s">
        <v>90</v>
      </c>
      <c r="X190" s="6" t="s">
        <v>486</v>
      </c>
      <c r="Y190" s="6" t="s">
        <v>31</v>
      </c>
    </row>
    <row r="191" spans="1:25">
      <c r="A191" s="6">
        <v>2287803</v>
      </c>
      <c r="B191" s="6" t="s">
        <v>255</v>
      </c>
      <c r="C191" s="6" t="s">
        <v>487</v>
      </c>
      <c r="D191" s="6" t="s">
        <v>488</v>
      </c>
      <c r="E191" s="6">
        <v>5500</v>
      </c>
      <c r="F191" s="6" t="s">
        <v>30</v>
      </c>
      <c r="G191" s="6" t="s">
        <v>31</v>
      </c>
      <c r="H191" s="6" t="s">
        <v>32</v>
      </c>
      <c r="I191" s="6" t="s">
        <v>45</v>
      </c>
      <c r="M191" s="6">
        <v>12.1</v>
      </c>
      <c r="N191" s="6">
        <v>10</v>
      </c>
      <c r="O191" s="6">
        <v>341</v>
      </c>
      <c r="P191" s="6" t="s">
        <v>31</v>
      </c>
      <c r="T191" s="7" t="s">
        <v>317</v>
      </c>
      <c r="U191" s="8">
        <v>2016</v>
      </c>
      <c r="V191" s="7">
        <v>42736</v>
      </c>
      <c r="W191" s="6" t="s">
        <v>90</v>
      </c>
      <c r="X191" s="6" t="s">
        <v>489</v>
      </c>
      <c r="Y191" s="6" t="s">
        <v>31</v>
      </c>
    </row>
    <row r="192" spans="1:25">
      <c r="A192" s="6">
        <v>2287799</v>
      </c>
      <c r="B192" s="6" t="s">
        <v>255</v>
      </c>
      <c r="C192" s="6" t="s">
        <v>490</v>
      </c>
      <c r="D192" s="6" t="s">
        <v>491</v>
      </c>
      <c r="E192" s="6">
        <v>15000</v>
      </c>
      <c r="F192" s="6" t="s">
        <v>30</v>
      </c>
      <c r="G192" s="6" t="s">
        <v>31</v>
      </c>
      <c r="H192" s="6" t="s">
        <v>32</v>
      </c>
      <c r="I192" s="6" t="s">
        <v>37</v>
      </c>
      <c r="M192" s="6">
        <v>11.8</v>
      </c>
      <c r="N192" s="6">
        <v>10</v>
      </c>
      <c r="O192" s="6">
        <v>953</v>
      </c>
      <c r="P192" s="6" t="s">
        <v>31</v>
      </c>
      <c r="T192" s="7" t="s">
        <v>317</v>
      </c>
      <c r="U192" s="8">
        <v>2016</v>
      </c>
      <c r="V192" s="7">
        <v>42736</v>
      </c>
      <c r="W192" s="6" t="s">
        <v>90</v>
      </c>
      <c r="X192" s="6" t="s">
        <v>492</v>
      </c>
      <c r="Y192" s="6" t="s">
        <v>31</v>
      </c>
    </row>
    <row r="193" spans="1:25">
      <c r="A193" s="6">
        <v>2286522</v>
      </c>
      <c r="B193" s="6" t="s">
        <v>493</v>
      </c>
      <c r="C193" s="6" t="s">
        <v>494</v>
      </c>
      <c r="E193" s="6">
        <v>6000</v>
      </c>
      <c r="F193" s="6" t="s">
        <v>30</v>
      </c>
      <c r="G193" s="6" t="s">
        <v>31</v>
      </c>
      <c r="H193" s="6" t="s">
        <v>32</v>
      </c>
      <c r="I193" s="6" t="s">
        <v>48</v>
      </c>
      <c r="M193" s="6">
        <v>12.1</v>
      </c>
      <c r="N193" s="6">
        <v>10</v>
      </c>
      <c r="O193" s="6">
        <v>372</v>
      </c>
      <c r="P193" s="6" t="s">
        <v>31</v>
      </c>
      <c r="T193" s="7" t="s">
        <v>495</v>
      </c>
      <c r="U193" s="8">
        <v>2016</v>
      </c>
      <c r="V193" s="7" t="s">
        <v>317</v>
      </c>
      <c r="W193" s="6" t="s">
        <v>90</v>
      </c>
      <c r="X193" s="6" t="s">
        <v>496</v>
      </c>
      <c r="Y193" s="6" t="s">
        <v>31</v>
      </c>
    </row>
    <row r="194" spans="1:25">
      <c r="A194" s="6">
        <v>2286526</v>
      </c>
      <c r="B194" s="6" t="s">
        <v>493</v>
      </c>
      <c r="C194" s="6" t="s">
        <v>497</v>
      </c>
      <c r="E194" s="6">
        <v>8000</v>
      </c>
      <c r="F194" s="6" t="s">
        <v>30</v>
      </c>
      <c r="G194" s="6" t="s">
        <v>31</v>
      </c>
      <c r="H194" s="6" t="s">
        <v>32</v>
      </c>
      <c r="I194" s="6" t="s">
        <v>33</v>
      </c>
      <c r="M194" s="6">
        <v>12</v>
      </c>
      <c r="N194" s="6">
        <v>10</v>
      </c>
      <c r="O194" s="6">
        <v>500</v>
      </c>
      <c r="P194" s="6" t="s">
        <v>31</v>
      </c>
      <c r="T194" s="7" t="s">
        <v>495</v>
      </c>
      <c r="U194" s="8">
        <v>2016</v>
      </c>
      <c r="V194" s="7" t="s">
        <v>317</v>
      </c>
      <c r="W194" s="6" t="s">
        <v>90</v>
      </c>
      <c r="X194" s="6" t="s">
        <v>498</v>
      </c>
      <c r="Y194" s="6" t="s">
        <v>31</v>
      </c>
    </row>
    <row r="195" spans="1:25">
      <c r="A195" s="6">
        <v>2286532</v>
      </c>
      <c r="B195" s="6" t="s">
        <v>493</v>
      </c>
      <c r="C195" s="6" t="s">
        <v>499</v>
      </c>
      <c r="E195" s="6">
        <v>10000</v>
      </c>
      <c r="F195" s="6" t="s">
        <v>30</v>
      </c>
      <c r="G195" s="6" t="s">
        <v>31</v>
      </c>
      <c r="H195" s="6" t="s">
        <v>32</v>
      </c>
      <c r="I195" s="6" t="s">
        <v>33</v>
      </c>
      <c r="M195" s="6">
        <v>12</v>
      </c>
      <c r="N195" s="6">
        <v>10</v>
      </c>
      <c r="O195" s="6">
        <v>625</v>
      </c>
      <c r="P195" s="6" t="s">
        <v>31</v>
      </c>
      <c r="T195" s="7" t="s">
        <v>495</v>
      </c>
      <c r="U195" s="8">
        <v>2016</v>
      </c>
      <c r="V195" s="7" t="s">
        <v>317</v>
      </c>
      <c r="W195" s="6" t="s">
        <v>90</v>
      </c>
      <c r="X195" s="6" t="s">
        <v>500</v>
      </c>
      <c r="Y195" s="6" t="s">
        <v>31</v>
      </c>
    </row>
    <row r="196" spans="1:25">
      <c r="A196" s="6">
        <v>2286531</v>
      </c>
      <c r="B196" s="6" t="s">
        <v>493</v>
      </c>
      <c r="C196" s="6" t="s">
        <v>501</v>
      </c>
      <c r="E196" s="6">
        <v>12000</v>
      </c>
      <c r="F196" s="6" t="s">
        <v>30</v>
      </c>
      <c r="G196" s="6" t="s">
        <v>31</v>
      </c>
      <c r="H196" s="6" t="s">
        <v>32</v>
      </c>
      <c r="I196" s="6" t="s">
        <v>33</v>
      </c>
      <c r="M196" s="6">
        <v>12</v>
      </c>
      <c r="N196" s="6">
        <v>10</v>
      </c>
      <c r="O196" s="6">
        <v>750</v>
      </c>
      <c r="P196" s="6" t="s">
        <v>31</v>
      </c>
      <c r="T196" s="7" t="s">
        <v>495</v>
      </c>
      <c r="U196" s="8">
        <v>2016</v>
      </c>
      <c r="V196" s="7" t="s">
        <v>317</v>
      </c>
      <c r="W196" s="6" t="s">
        <v>90</v>
      </c>
      <c r="X196" s="6" t="s">
        <v>502</v>
      </c>
      <c r="Y196" s="6" t="s">
        <v>31</v>
      </c>
    </row>
    <row r="197" spans="1:25">
      <c r="A197" s="6">
        <v>2286530</v>
      </c>
      <c r="B197" s="6" t="s">
        <v>493</v>
      </c>
      <c r="C197" s="6" t="s">
        <v>503</v>
      </c>
      <c r="E197" s="6">
        <v>15000</v>
      </c>
      <c r="F197" s="6" t="s">
        <v>30</v>
      </c>
      <c r="G197" s="6" t="s">
        <v>31</v>
      </c>
      <c r="H197" s="6" t="s">
        <v>32</v>
      </c>
      <c r="I197" s="6" t="s">
        <v>37</v>
      </c>
      <c r="M197" s="6">
        <v>11.8</v>
      </c>
      <c r="N197" s="6">
        <v>10</v>
      </c>
      <c r="O197" s="6">
        <v>953</v>
      </c>
      <c r="P197" s="6" t="s">
        <v>31</v>
      </c>
      <c r="T197" s="7" t="s">
        <v>495</v>
      </c>
      <c r="U197" s="8">
        <v>2016</v>
      </c>
      <c r="V197" s="7" t="s">
        <v>317</v>
      </c>
      <c r="W197" s="6" t="s">
        <v>90</v>
      </c>
      <c r="X197" s="6" t="s">
        <v>504</v>
      </c>
      <c r="Y197" s="6" t="s">
        <v>31</v>
      </c>
    </row>
    <row r="198" spans="1:25">
      <c r="A198" s="6">
        <v>2286529</v>
      </c>
      <c r="B198" s="6" t="s">
        <v>493</v>
      </c>
      <c r="C198" s="6" t="s">
        <v>505</v>
      </c>
      <c r="E198" s="6">
        <v>18000</v>
      </c>
      <c r="F198" s="6" t="s">
        <v>30</v>
      </c>
      <c r="G198" s="6" t="s">
        <v>31</v>
      </c>
      <c r="H198" s="6" t="s">
        <v>32</v>
      </c>
      <c r="I198" s="6" t="s">
        <v>37</v>
      </c>
      <c r="M198" s="6">
        <v>11.8</v>
      </c>
      <c r="N198" s="6">
        <v>10</v>
      </c>
      <c r="O198" s="6">
        <v>1144</v>
      </c>
      <c r="P198" s="6" t="s">
        <v>31</v>
      </c>
      <c r="T198" s="7" t="s">
        <v>495</v>
      </c>
      <c r="U198" s="8">
        <v>2016</v>
      </c>
      <c r="V198" s="7" t="s">
        <v>317</v>
      </c>
      <c r="W198" s="6" t="s">
        <v>90</v>
      </c>
      <c r="X198" s="6" t="s">
        <v>506</v>
      </c>
      <c r="Y198" s="6" t="s">
        <v>31</v>
      </c>
    </row>
    <row r="199" spans="1:25">
      <c r="A199" s="6">
        <v>2286528</v>
      </c>
      <c r="B199" s="6" t="s">
        <v>493</v>
      </c>
      <c r="C199" s="6" t="s">
        <v>507</v>
      </c>
      <c r="E199" s="6">
        <v>22000</v>
      </c>
      <c r="F199" s="6" t="s">
        <v>30</v>
      </c>
      <c r="G199" s="6" t="s">
        <v>31</v>
      </c>
      <c r="H199" s="6" t="s">
        <v>32</v>
      </c>
      <c r="I199" s="6" t="s">
        <v>42</v>
      </c>
      <c r="M199" s="6">
        <v>10.3</v>
      </c>
      <c r="N199" s="6">
        <v>10</v>
      </c>
      <c r="O199" s="6">
        <v>1602</v>
      </c>
      <c r="P199" s="6" t="s">
        <v>31</v>
      </c>
      <c r="T199" s="7" t="s">
        <v>495</v>
      </c>
      <c r="U199" s="8">
        <v>2016</v>
      </c>
      <c r="V199" s="7" t="s">
        <v>317</v>
      </c>
      <c r="W199" s="6" t="s">
        <v>90</v>
      </c>
      <c r="X199" s="6" t="s">
        <v>508</v>
      </c>
      <c r="Y199" s="6" t="s">
        <v>31</v>
      </c>
    </row>
    <row r="200" spans="1:25">
      <c r="A200" s="6">
        <v>2286527</v>
      </c>
      <c r="B200" s="6" t="s">
        <v>493</v>
      </c>
      <c r="C200" s="6" t="s">
        <v>509</v>
      </c>
      <c r="E200" s="6">
        <v>24000</v>
      </c>
      <c r="F200" s="6" t="s">
        <v>30</v>
      </c>
      <c r="G200" s="6" t="s">
        <v>31</v>
      </c>
      <c r="H200" s="6" t="s">
        <v>32</v>
      </c>
      <c r="I200" s="6" t="s">
        <v>42</v>
      </c>
      <c r="M200" s="6">
        <v>10.3</v>
      </c>
      <c r="N200" s="6">
        <v>10</v>
      </c>
      <c r="O200" s="6">
        <v>1748</v>
      </c>
      <c r="P200" s="6" t="s">
        <v>31</v>
      </c>
      <c r="T200" s="7" t="s">
        <v>495</v>
      </c>
      <c r="U200" s="8">
        <v>2016</v>
      </c>
      <c r="V200" s="7" t="s">
        <v>317</v>
      </c>
      <c r="W200" s="6" t="s">
        <v>90</v>
      </c>
      <c r="X200" s="6" t="s">
        <v>510</v>
      </c>
      <c r="Y200" s="6" t="s">
        <v>31</v>
      </c>
    </row>
    <row r="201" spans="1:25">
      <c r="A201" s="6">
        <v>2285744</v>
      </c>
      <c r="B201" s="6" t="s">
        <v>85</v>
      </c>
      <c r="C201" s="6" t="s">
        <v>511</v>
      </c>
      <c r="E201" s="6">
        <v>18600</v>
      </c>
      <c r="F201" s="6" t="s">
        <v>30</v>
      </c>
      <c r="G201" s="6" t="s">
        <v>31</v>
      </c>
      <c r="H201" s="6" t="s">
        <v>32</v>
      </c>
      <c r="I201" s="6" t="s">
        <v>37</v>
      </c>
      <c r="M201" s="6">
        <v>11.8</v>
      </c>
      <c r="N201" s="6">
        <v>10</v>
      </c>
      <c r="O201" s="6">
        <v>1182</v>
      </c>
      <c r="P201" s="6" t="s">
        <v>31</v>
      </c>
      <c r="T201" s="7" t="s">
        <v>512</v>
      </c>
      <c r="U201" s="8">
        <v>2016</v>
      </c>
      <c r="V201" s="7">
        <v>42594</v>
      </c>
      <c r="W201" s="6" t="s">
        <v>34</v>
      </c>
      <c r="X201" s="6" t="s">
        <v>513</v>
      </c>
      <c r="Y201" s="6" t="s">
        <v>31</v>
      </c>
    </row>
    <row r="202" spans="1:25">
      <c r="A202" s="6">
        <v>2285745</v>
      </c>
      <c r="B202" s="6" t="s">
        <v>85</v>
      </c>
      <c r="C202" s="6" t="s">
        <v>514</v>
      </c>
      <c r="E202" s="6">
        <v>19000</v>
      </c>
      <c r="F202" s="6" t="s">
        <v>30</v>
      </c>
      <c r="G202" s="6" t="s">
        <v>31</v>
      </c>
      <c r="H202" s="6" t="s">
        <v>32</v>
      </c>
      <c r="I202" s="6" t="s">
        <v>37</v>
      </c>
      <c r="M202" s="6">
        <v>11.8</v>
      </c>
      <c r="N202" s="6">
        <v>10</v>
      </c>
      <c r="O202" s="6">
        <v>1208</v>
      </c>
      <c r="P202" s="6" t="s">
        <v>31</v>
      </c>
      <c r="T202" s="7" t="s">
        <v>512</v>
      </c>
      <c r="U202" s="8">
        <v>2016</v>
      </c>
      <c r="V202" s="7">
        <v>42594</v>
      </c>
      <c r="W202" s="6" t="s">
        <v>34</v>
      </c>
      <c r="X202" s="6" t="s">
        <v>515</v>
      </c>
      <c r="Y202" s="6" t="s">
        <v>31</v>
      </c>
    </row>
    <row r="203" spans="1:25">
      <c r="A203" s="6">
        <v>2285746</v>
      </c>
      <c r="B203" s="6" t="s">
        <v>85</v>
      </c>
      <c r="C203" s="6" t="s">
        <v>516</v>
      </c>
      <c r="E203" s="6">
        <v>23500</v>
      </c>
      <c r="F203" s="6" t="s">
        <v>30</v>
      </c>
      <c r="G203" s="6" t="s">
        <v>31</v>
      </c>
      <c r="H203" s="6" t="s">
        <v>32</v>
      </c>
      <c r="I203" s="6" t="s">
        <v>42</v>
      </c>
      <c r="M203" s="6">
        <v>10.3</v>
      </c>
      <c r="N203" s="6">
        <v>10</v>
      </c>
      <c r="O203" s="6">
        <v>1711</v>
      </c>
      <c r="P203" s="6" t="s">
        <v>31</v>
      </c>
      <c r="T203" s="7" t="s">
        <v>512</v>
      </c>
      <c r="U203" s="8">
        <v>2016</v>
      </c>
      <c r="V203" s="7">
        <v>42594</v>
      </c>
      <c r="W203" s="6" t="s">
        <v>34</v>
      </c>
      <c r="X203" s="6" t="s">
        <v>517</v>
      </c>
      <c r="Y203" s="6" t="s">
        <v>31</v>
      </c>
    </row>
    <row r="204" spans="1:25">
      <c r="A204" s="6">
        <v>2285747</v>
      </c>
      <c r="B204" s="6" t="s">
        <v>85</v>
      </c>
      <c r="C204" s="6" t="s">
        <v>518</v>
      </c>
      <c r="E204" s="6">
        <v>24000</v>
      </c>
      <c r="F204" s="6" t="s">
        <v>30</v>
      </c>
      <c r="G204" s="6" t="s">
        <v>31</v>
      </c>
      <c r="H204" s="6" t="s">
        <v>32</v>
      </c>
      <c r="I204" s="6" t="s">
        <v>42</v>
      </c>
      <c r="M204" s="6">
        <v>10.3</v>
      </c>
      <c r="N204" s="6">
        <v>10</v>
      </c>
      <c r="O204" s="6">
        <v>1748</v>
      </c>
      <c r="P204" s="6" t="s">
        <v>31</v>
      </c>
      <c r="T204" s="7" t="s">
        <v>512</v>
      </c>
      <c r="U204" s="8">
        <v>2016</v>
      </c>
      <c r="V204" s="7">
        <v>42594</v>
      </c>
      <c r="W204" s="6" t="s">
        <v>34</v>
      </c>
      <c r="X204" s="6" t="s">
        <v>519</v>
      </c>
      <c r="Y204" s="6" t="s">
        <v>31</v>
      </c>
    </row>
    <row r="205" spans="1:25">
      <c r="A205" s="6">
        <v>2286752</v>
      </c>
      <c r="B205" s="6" t="s">
        <v>520</v>
      </c>
      <c r="C205" s="6" t="s">
        <v>521</v>
      </c>
      <c r="E205" s="6">
        <v>8000</v>
      </c>
      <c r="F205" s="6" t="s">
        <v>59</v>
      </c>
      <c r="G205" s="6" t="s">
        <v>31</v>
      </c>
      <c r="H205" s="6" t="s">
        <v>32</v>
      </c>
      <c r="I205" s="6" t="s">
        <v>60</v>
      </c>
      <c r="M205" s="6">
        <v>10.6</v>
      </c>
      <c r="N205" s="6">
        <v>10</v>
      </c>
      <c r="O205" s="6">
        <v>566</v>
      </c>
      <c r="P205" s="6" t="s">
        <v>31</v>
      </c>
      <c r="T205" s="7" t="s">
        <v>522</v>
      </c>
      <c r="U205" s="8">
        <v>2016</v>
      </c>
      <c r="V205" s="7" t="s">
        <v>522</v>
      </c>
      <c r="W205" s="6" t="s">
        <v>34</v>
      </c>
      <c r="X205" s="6" t="s">
        <v>523</v>
      </c>
      <c r="Y205" s="6" t="s">
        <v>31</v>
      </c>
    </row>
    <row r="206" spans="1:25">
      <c r="A206" s="6">
        <v>2286753</v>
      </c>
      <c r="B206" s="6" t="s">
        <v>520</v>
      </c>
      <c r="C206" s="6" t="s">
        <v>524</v>
      </c>
      <c r="E206" s="6">
        <v>10000</v>
      </c>
      <c r="F206" s="6" t="s">
        <v>59</v>
      </c>
      <c r="G206" s="6" t="s">
        <v>31</v>
      </c>
      <c r="H206" s="6" t="s">
        <v>32</v>
      </c>
      <c r="I206" s="6" t="s">
        <v>60</v>
      </c>
      <c r="M206" s="6">
        <v>10.6</v>
      </c>
      <c r="N206" s="6">
        <v>10</v>
      </c>
      <c r="O206" s="6">
        <v>708</v>
      </c>
      <c r="P206" s="6" t="s">
        <v>31</v>
      </c>
      <c r="T206" s="7" t="s">
        <v>522</v>
      </c>
      <c r="U206" s="8">
        <v>2016</v>
      </c>
      <c r="V206" s="7" t="s">
        <v>522</v>
      </c>
      <c r="W206" s="6" t="s">
        <v>34</v>
      </c>
      <c r="X206" s="6" t="s">
        <v>525</v>
      </c>
      <c r="Y206" s="6" t="s">
        <v>31</v>
      </c>
    </row>
    <row r="207" spans="1:25">
      <c r="A207" s="6">
        <v>2286754</v>
      </c>
      <c r="B207" s="6" t="s">
        <v>520</v>
      </c>
      <c r="C207" s="6" t="s">
        <v>526</v>
      </c>
      <c r="E207" s="6">
        <v>12000</v>
      </c>
      <c r="F207" s="6" t="s">
        <v>59</v>
      </c>
      <c r="G207" s="6" t="s">
        <v>31</v>
      </c>
      <c r="H207" s="6" t="s">
        <v>32</v>
      </c>
      <c r="I207" s="6" t="s">
        <v>69</v>
      </c>
      <c r="M207" s="6">
        <v>10.5</v>
      </c>
      <c r="N207" s="6">
        <v>11</v>
      </c>
      <c r="O207" s="6">
        <v>857</v>
      </c>
      <c r="P207" s="6" t="s">
        <v>31</v>
      </c>
      <c r="T207" s="7" t="s">
        <v>522</v>
      </c>
      <c r="U207" s="8">
        <v>2016</v>
      </c>
      <c r="V207" s="7" t="s">
        <v>522</v>
      </c>
      <c r="W207" s="6" t="s">
        <v>34</v>
      </c>
      <c r="X207" s="6" t="s">
        <v>527</v>
      </c>
      <c r="Y207" s="6" t="s">
        <v>31</v>
      </c>
    </row>
    <row r="208" spans="1:25">
      <c r="A208" s="6">
        <v>2287356</v>
      </c>
      <c r="B208" s="6" t="s">
        <v>117</v>
      </c>
      <c r="C208" s="6" t="s">
        <v>528</v>
      </c>
      <c r="E208" s="6">
        <v>15000</v>
      </c>
      <c r="F208" s="6" t="s">
        <v>30</v>
      </c>
      <c r="G208" s="6" t="s">
        <v>31</v>
      </c>
      <c r="H208" s="6" t="s">
        <v>32</v>
      </c>
      <c r="I208" s="6" t="s">
        <v>37</v>
      </c>
      <c r="M208" s="6">
        <v>11.8</v>
      </c>
      <c r="N208" s="6">
        <v>10</v>
      </c>
      <c r="O208" s="6">
        <v>953</v>
      </c>
      <c r="P208" s="6" t="s">
        <v>31</v>
      </c>
      <c r="T208" s="7" t="s">
        <v>529</v>
      </c>
      <c r="U208" s="8">
        <v>2016</v>
      </c>
      <c r="V208" s="7" t="s">
        <v>529</v>
      </c>
      <c r="W208" s="6" t="s">
        <v>34</v>
      </c>
      <c r="X208" s="6" t="s">
        <v>530</v>
      </c>
      <c r="Y208" s="6" t="s">
        <v>31</v>
      </c>
    </row>
    <row r="209" spans="1:25">
      <c r="A209" s="6">
        <v>2287352</v>
      </c>
      <c r="B209" s="6" t="s">
        <v>117</v>
      </c>
      <c r="C209" s="6" t="s">
        <v>531</v>
      </c>
      <c r="E209" s="6">
        <v>6000</v>
      </c>
      <c r="F209" s="6" t="s">
        <v>30</v>
      </c>
      <c r="G209" s="6" t="s">
        <v>31</v>
      </c>
      <c r="H209" s="6" t="s">
        <v>32</v>
      </c>
      <c r="I209" s="6" t="s">
        <v>48</v>
      </c>
      <c r="M209" s="6">
        <v>12.1</v>
      </c>
      <c r="N209" s="6">
        <v>10</v>
      </c>
      <c r="O209" s="6">
        <v>372</v>
      </c>
      <c r="P209" s="6" t="s">
        <v>31</v>
      </c>
      <c r="T209" s="7" t="s">
        <v>529</v>
      </c>
      <c r="U209" s="8">
        <v>2016</v>
      </c>
      <c r="V209" s="7" t="s">
        <v>529</v>
      </c>
      <c r="W209" s="6" t="s">
        <v>34</v>
      </c>
      <c r="X209" s="6" t="s">
        <v>532</v>
      </c>
      <c r="Y209" s="6" t="s">
        <v>31</v>
      </c>
    </row>
    <row r="210" spans="1:25">
      <c r="A210" s="6">
        <v>2287354</v>
      </c>
      <c r="B210" s="6" t="s">
        <v>117</v>
      </c>
      <c r="C210" s="6" t="s">
        <v>533</v>
      </c>
      <c r="E210" s="6">
        <v>8000</v>
      </c>
      <c r="F210" s="6" t="s">
        <v>30</v>
      </c>
      <c r="G210" s="6" t="s">
        <v>31</v>
      </c>
      <c r="H210" s="6" t="s">
        <v>32</v>
      </c>
      <c r="I210" s="6" t="s">
        <v>33</v>
      </c>
      <c r="M210" s="6">
        <v>12</v>
      </c>
      <c r="N210" s="6">
        <v>10</v>
      </c>
      <c r="O210" s="6">
        <v>500</v>
      </c>
      <c r="P210" s="6" t="s">
        <v>31</v>
      </c>
      <c r="T210" s="7" t="s">
        <v>529</v>
      </c>
      <c r="U210" s="8">
        <v>2016</v>
      </c>
      <c r="V210" s="7" t="s">
        <v>529</v>
      </c>
      <c r="W210" s="6" t="s">
        <v>34</v>
      </c>
      <c r="X210" s="6" t="s">
        <v>534</v>
      </c>
      <c r="Y210" s="6" t="s">
        <v>31</v>
      </c>
    </row>
    <row r="211" spans="1:25">
      <c r="A211" s="6">
        <v>2287357</v>
      </c>
      <c r="B211" s="6" t="s">
        <v>99</v>
      </c>
      <c r="C211" s="6" t="s">
        <v>528</v>
      </c>
      <c r="E211" s="6">
        <v>15000</v>
      </c>
      <c r="F211" s="6" t="s">
        <v>30</v>
      </c>
      <c r="G211" s="6" t="s">
        <v>31</v>
      </c>
      <c r="H211" s="6" t="s">
        <v>32</v>
      </c>
      <c r="I211" s="6" t="s">
        <v>37</v>
      </c>
      <c r="M211" s="6">
        <v>11.8</v>
      </c>
      <c r="N211" s="6">
        <v>10</v>
      </c>
      <c r="O211" s="6">
        <v>953</v>
      </c>
      <c r="P211" s="6" t="s">
        <v>31</v>
      </c>
      <c r="T211" s="7" t="s">
        <v>529</v>
      </c>
      <c r="U211" s="8">
        <v>2016</v>
      </c>
      <c r="V211" s="7" t="s">
        <v>529</v>
      </c>
      <c r="W211" s="6" t="s">
        <v>34</v>
      </c>
      <c r="X211" s="6" t="s">
        <v>535</v>
      </c>
      <c r="Y211" s="6" t="s">
        <v>31</v>
      </c>
    </row>
    <row r="212" spans="1:25">
      <c r="A212" s="6">
        <v>2287353</v>
      </c>
      <c r="B212" s="6" t="s">
        <v>99</v>
      </c>
      <c r="C212" s="6" t="s">
        <v>531</v>
      </c>
      <c r="E212" s="6">
        <v>6000</v>
      </c>
      <c r="F212" s="6" t="s">
        <v>30</v>
      </c>
      <c r="G212" s="6" t="s">
        <v>31</v>
      </c>
      <c r="H212" s="6" t="s">
        <v>32</v>
      </c>
      <c r="I212" s="6" t="s">
        <v>48</v>
      </c>
      <c r="M212" s="6">
        <v>12.1</v>
      </c>
      <c r="N212" s="6">
        <v>10</v>
      </c>
      <c r="O212" s="6">
        <v>372</v>
      </c>
      <c r="P212" s="6" t="s">
        <v>31</v>
      </c>
      <c r="T212" s="7" t="s">
        <v>529</v>
      </c>
      <c r="U212" s="8">
        <v>2016</v>
      </c>
      <c r="V212" s="7" t="s">
        <v>529</v>
      </c>
      <c r="W212" s="6" t="s">
        <v>34</v>
      </c>
      <c r="X212" s="6" t="s">
        <v>536</v>
      </c>
      <c r="Y212" s="6" t="s">
        <v>31</v>
      </c>
    </row>
    <row r="213" spans="1:25">
      <c r="A213" s="6">
        <v>2287355</v>
      </c>
      <c r="B213" s="6" t="s">
        <v>99</v>
      </c>
      <c r="C213" s="6" t="s">
        <v>533</v>
      </c>
      <c r="E213" s="6">
        <v>8000</v>
      </c>
      <c r="F213" s="6" t="s">
        <v>30</v>
      </c>
      <c r="G213" s="6" t="s">
        <v>31</v>
      </c>
      <c r="H213" s="6" t="s">
        <v>32</v>
      </c>
      <c r="I213" s="6" t="s">
        <v>33</v>
      </c>
      <c r="M213" s="6">
        <v>12</v>
      </c>
      <c r="N213" s="6">
        <v>10</v>
      </c>
      <c r="O213" s="6">
        <v>500</v>
      </c>
      <c r="P213" s="6" t="s">
        <v>31</v>
      </c>
      <c r="T213" s="7" t="s">
        <v>529</v>
      </c>
      <c r="U213" s="8">
        <v>2016</v>
      </c>
      <c r="V213" s="7" t="s">
        <v>529</v>
      </c>
      <c r="W213" s="6" t="s">
        <v>34</v>
      </c>
      <c r="X213" s="6" t="s">
        <v>537</v>
      </c>
      <c r="Y213" s="6" t="s">
        <v>31</v>
      </c>
    </row>
    <row r="214" spans="1:25">
      <c r="A214" s="6">
        <v>2301056</v>
      </c>
      <c r="B214" s="6" t="s">
        <v>352</v>
      </c>
      <c r="C214" s="6" t="s">
        <v>538</v>
      </c>
      <c r="E214" s="6">
        <v>8000</v>
      </c>
      <c r="F214" s="6" t="s">
        <v>30</v>
      </c>
      <c r="G214" s="6" t="s">
        <v>31</v>
      </c>
      <c r="H214" s="6" t="s">
        <v>32</v>
      </c>
      <c r="I214" s="6" t="s">
        <v>33</v>
      </c>
      <c r="M214" s="6">
        <v>12</v>
      </c>
      <c r="N214" s="6">
        <v>10</v>
      </c>
      <c r="O214" s="6">
        <v>500</v>
      </c>
      <c r="P214" s="6" t="s">
        <v>31</v>
      </c>
      <c r="T214" s="7">
        <v>42743</v>
      </c>
      <c r="U214" s="8">
        <v>2017</v>
      </c>
      <c r="V214" s="7">
        <v>42743</v>
      </c>
      <c r="W214" s="6" t="s">
        <v>90</v>
      </c>
      <c r="X214" s="6" t="s">
        <v>539</v>
      </c>
      <c r="Y214" s="6" t="s">
        <v>31</v>
      </c>
    </row>
    <row r="215" spans="1:25">
      <c r="A215" s="6">
        <v>2301055</v>
      </c>
      <c r="B215" s="6" t="s">
        <v>352</v>
      </c>
      <c r="C215" s="6" t="s">
        <v>540</v>
      </c>
      <c r="E215" s="6">
        <v>10000</v>
      </c>
      <c r="F215" s="6" t="s">
        <v>30</v>
      </c>
      <c r="G215" s="6" t="s">
        <v>31</v>
      </c>
      <c r="H215" s="6" t="s">
        <v>32</v>
      </c>
      <c r="I215" s="6" t="s">
        <v>33</v>
      </c>
      <c r="M215" s="6">
        <v>12</v>
      </c>
      <c r="N215" s="6">
        <v>10</v>
      </c>
      <c r="O215" s="6">
        <v>625</v>
      </c>
      <c r="P215" s="6" t="s">
        <v>31</v>
      </c>
      <c r="T215" s="7">
        <v>42743</v>
      </c>
      <c r="U215" s="8">
        <v>2017</v>
      </c>
      <c r="V215" s="7">
        <v>42743</v>
      </c>
      <c r="W215" s="6" t="s">
        <v>90</v>
      </c>
      <c r="X215" s="6" t="s">
        <v>541</v>
      </c>
      <c r="Y215" s="6" t="s">
        <v>31</v>
      </c>
    </row>
    <row r="216" spans="1:25">
      <c r="A216" s="6">
        <v>2307904</v>
      </c>
      <c r="B216" s="6" t="s">
        <v>459</v>
      </c>
      <c r="C216" s="6" t="s">
        <v>542</v>
      </c>
      <c r="E216" s="6">
        <v>8000</v>
      </c>
      <c r="F216" s="6" t="s">
        <v>59</v>
      </c>
      <c r="G216" s="6" t="s">
        <v>31</v>
      </c>
      <c r="H216" s="6" t="s">
        <v>32</v>
      </c>
      <c r="I216" s="6" t="s">
        <v>60</v>
      </c>
      <c r="M216" s="6">
        <v>10.6</v>
      </c>
      <c r="N216" s="6">
        <v>10</v>
      </c>
      <c r="O216" s="6">
        <v>566</v>
      </c>
      <c r="P216" s="6" t="s">
        <v>31</v>
      </c>
      <c r="T216" s="7">
        <v>42747</v>
      </c>
      <c r="U216" s="8">
        <v>2017</v>
      </c>
      <c r="V216" s="7" t="s">
        <v>543</v>
      </c>
      <c r="W216" s="6" t="s">
        <v>34</v>
      </c>
      <c r="X216" s="6" t="s">
        <v>544</v>
      </c>
      <c r="Y216" s="6" t="s">
        <v>31</v>
      </c>
    </row>
    <row r="217" spans="1:25">
      <c r="A217" s="6">
        <v>2307906</v>
      </c>
      <c r="B217" s="6" t="s">
        <v>459</v>
      </c>
      <c r="C217" s="6" t="s">
        <v>545</v>
      </c>
      <c r="E217" s="6">
        <v>10000</v>
      </c>
      <c r="F217" s="6" t="s">
        <v>59</v>
      </c>
      <c r="G217" s="6" t="s">
        <v>31</v>
      </c>
      <c r="H217" s="6" t="s">
        <v>32</v>
      </c>
      <c r="I217" s="6" t="s">
        <v>60</v>
      </c>
      <c r="M217" s="6">
        <v>10.6</v>
      </c>
      <c r="N217" s="6">
        <v>10</v>
      </c>
      <c r="O217" s="6">
        <v>708</v>
      </c>
      <c r="P217" s="6" t="s">
        <v>31</v>
      </c>
      <c r="T217" s="7">
        <v>42747</v>
      </c>
      <c r="U217" s="8">
        <v>2017</v>
      </c>
      <c r="V217" s="7" t="s">
        <v>543</v>
      </c>
      <c r="W217" s="6" t="s">
        <v>34</v>
      </c>
      <c r="X217" s="6" t="s">
        <v>546</v>
      </c>
      <c r="Y217" s="6" t="s">
        <v>31</v>
      </c>
    </row>
    <row r="218" spans="1:25">
      <c r="A218" s="6">
        <v>2307912</v>
      </c>
      <c r="B218" s="6" t="s">
        <v>459</v>
      </c>
      <c r="C218" s="6" t="s">
        <v>547</v>
      </c>
      <c r="E218" s="6">
        <v>10000</v>
      </c>
      <c r="F218" s="6" t="s">
        <v>59</v>
      </c>
      <c r="G218" s="6" t="s">
        <v>31</v>
      </c>
      <c r="H218" s="6" t="s">
        <v>32</v>
      </c>
      <c r="I218" s="6" t="s">
        <v>60</v>
      </c>
      <c r="M218" s="6">
        <v>10.6</v>
      </c>
      <c r="N218" s="6">
        <v>10</v>
      </c>
      <c r="O218" s="6">
        <v>708</v>
      </c>
      <c r="P218" s="6" t="s">
        <v>31</v>
      </c>
      <c r="T218" s="7">
        <v>42747</v>
      </c>
      <c r="U218" s="8">
        <v>2017</v>
      </c>
      <c r="V218" s="7" t="s">
        <v>543</v>
      </c>
      <c r="W218" s="6" t="s">
        <v>34</v>
      </c>
      <c r="X218" s="6" t="s">
        <v>548</v>
      </c>
      <c r="Y218" s="6" t="s">
        <v>31</v>
      </c>
    </row>
    <row r="219" spans="1:25">
      <c r="A219" s="6">
        <v>2307910</v>
      </c>
      <c r="B219" s="6" t="s">
        <v>459</v>
      </c>
      <c r="C219" s="6" t="s">
        <v>549</v>
      </c>
      <c r="E219" s="6">
        <v>12000</v>
      </c>
      <c r="F219" s="6" t="s">
        <v>59</v>
      </c>
      <c r="G219" s="6" t="s">
        <v>31</v>
      </c>
      <c r="H219" s="6" t="s">
        <v>32</v>
      </c>
      <c r="I219" s="6" t="s">
        <v>69</v>
      </c>
      <c r="M219" s="6">
        <v>10.5</v>
      </c>
      <c r="N219" s="6">
        <v>11</v>
      </c>
      <c r="O219" s="6">
        <v>857</v>
      </c>
      <c r="P219" s="6" t="s">
        <v>31</v>
      </c>
      <c r="T219" s="7">
        <v>42747</v>
      </c>
      <c r="U219" s="8">
        <v>2017</v>
      </c>
      <c r="V219" s="7" t="s">
        <v>543</v>
      </c>
      <c r="W219" s="6" t="s">
        <v>34</v>
      </c>
      <c r="X219" s="6" t="s">
        <v>550</v>
      </c>
      <c r="Y219" s="6" t="s">
        <v>31</v>
      </c>
    </row>
    <row r="220" spans="1:25">
      <c r="A220" s="6">
        <v>2307908</v>
      </c>
      <c r="B220" s="6" t="s">
        <v>459</v>
      </c>
      <c r="C220" s="6" t="s">
        <v>551</v>
      </c>
      <c r="E220" s="6">
        <v>12000</v>
      </c>
      <c r="F220" s="6" t="s">
        <v>59</v>
      </c>
      <c r="G220" s="6" t="s">
        <v>31</v>
      </c>
      <c r="H220" s="6" t="s">
        <v>32</v>
      </c>
      <c r="I220" s="6" t="s">
        <v>69</v>
      </c>
      <c r="M220" s="6">
        <v>10.5</v>
      </c>
      <c r="N220" s="6">
        <v>11</v>
      </c>
      <c r="O220" s="6">
        <v>857</v>
      </c>
      <c r="P220" s="6" t="s">
        <v>31</v>
      </c>
      <c r="T220" s="7">
        <v>42747</v>
      </c>
      <c r="U220" s="8">
        <v>2017</v>
      </c>
      <c r="V220" s="7" t="s">
        <v>543</v>
      </c>
      <c r="W220" s="6" t="s">
        <v>34</v>
      </c>
      <c r="X220" s="6" t="s">
        <v>552</v>
      </c>
      <c r="Y220" s="6" t="s">
        <v>31</v>
      </c>
    </row>
    <row r="221" spans="1:25">
      <c r="A221" s="6">
        <v>2307913</v>
      </c>
      <c r="B221" s="6" t="s">
        <v>553</v>
      </c>
      <c r="C221" s="6" t="s">
        <v>554</v>
      </c>
      <c r="E221" s="6">
        <v>10000</v>
      </c>
      <c r="F221" s="6" t="s">
        <v>59</v>
      </c>
      <c r="G221" s="6" t="s">
        <v>31</v>
      </c>
      <c r="H221" s="6" t="s">
        <v>32</v>
      </c>
      <c r="I221" s="6" t="s">
        <v>60</v>
      </c>
      <c r="M221" s="6">
        <v>10.6</v>
      </c>
      <c r="N221" s="6">
        <v>10</v>
      </c>
      <c r="O221" s="6">
        <v>708</v>
      </c>
      <c r="P221" s="6" t="s">
        <v>31</v>
      </c>
      <c r="T221" s="7">
        <v>42747</v>
      </c>
      <c r="U221" s="8">
        <v>2017</v>
      </c>
      <c r="V221" s="7" t="s">
        <v>543</v>
      </c>
      <c r="W221" s="6" t="s">
        <v>34</v>
      </c>
      <c r="X221" s="6" t="s">
        <v>555</v>
      </c>
      <c r="Y221" s="6" t="s">
        <v>31</v>
      </c>
    </row>
    <row r="222" spans="1:25">
      <c r="A222" s="6">
        <v>2297027</v>
      </c>
      <c r="B222" s="6" t="s">
        <v>556</v>
      </c>
      <c r="C222" s="6" t="s">
        <v>557</v>
      </c>
      <c r="E222" s="6">
        <v>18000</v>
      </c>
      <c r="F222" s="6" t="s">
        <v>30</v>
      </c>
      <c r="G222" s="6" t="s">
        <v>31</v>
      </c>
      <c r="H222" s="6" t="s">
        <v>32</v>
      </c>
      <c r="I222" s="6" t="s">
        <v>37</v>
      </c>
      <c r="M222" s="6">
        <v>11.8</v>
      </c>
      <c r="N222" s="6">
        <v>10</v>
      </c>
      <c r="O222" s="6">
        <v>1144</v>
      </c>
      <c r="P222" s="6" t="s">
        <v>31</v>
      </c>
      <c r="T222" s="7">
        <v>42772</v>
      </c>
      <c r="U222" s="8">
        <v>2017</v>
      </c>
      <c r="V222" s="7">
        <v>42772</v>
      </c>
      <c r="W222" s="6" t="s">
        <v>90</v>
      </c>
      <c r="X222" s="6" t="s">
        <v>558</v>
      </c>
      <c r="Y222" s="6" t="s">
        <v>31</v>
      </c>
    </row>
    <row r="223" spans="1:25">
      <c r="A223" s="6">
        <v>2290131</v>
      </c>
      <c r="B223" s="6" t="s">
        <v>406</v>
      </c>
      <c r="C223" s="6" t="s">
        <v>559</v>
      </c>
      <c r="E223" s="6">
        <v>10000</v>
      </c>
      <c r="F223" s="6" t="s">
        <v>59</v>
      </c>
      <c r="G223" s="6" t="s">
        <v>31</v>
      </c>
      <c r="H223" s="6" t="s">
        <v>32</v>
      </c>
      <c r="I223" s="6" t="s">
        <v>60</v>
      </c>
      <c r="M223" s="6">
        <v>10.6</v>
      </c>
      <c r="N223" s="6">
        <v>10</v>
      </c>
      <c r="O223" s="6">
        <v>708</v>
      </c>
      <c r="P223" s="6" t="s">
        <v>31</v>
      </c>
      <c r="T223" s="7">
        <v>42796</v>
      </c>
      <c r="U223" s="8">
        <v>2017</v>
      </c>
      <c r="V223" s="7">
        <v>42796</v>
      </c>
      <c r="W223" s="6" t="s">
        <v>34</v>
      </c>
      <c r="X223" s="6" t="s">
        <v>560</v>
      </c>
      <c r="Y223" s="6" t="s">
        <v>31</v>
      </c>
    </row>
    <row r="224" spans="1:25">
      <c r="A224" s="6">
        <v>2290130</v>
      </c>
      <c r="B224" s="6" t="s">
        <v>406</v>
      </c>
      <c r="C224" s="6" t="s">
        <v>561</v>
      </c>
      <c r="E224" s="6">
        <v>10000</v>
      </c>
      <c r="F224" s="6" t="s">
        <v>59</v>
      </c>
      <c r="G224" s="6" t="s">
        <v>31</v>
      </c>
      <c r="H224" s="6" t="s">
        <v>32</v>
      </c>
      <c r="I224" s="6" t="s">
        <v>60</v>
      </c>
      <c r="M224" s="6">
        <v>10.6</v>
      </c>
      <c r="N224" s="6">
        <v>10</v>
      </c>
      <c r="O224" s="6">
        <v>708</v>
      </c>
      <c r="P224" s="6" t="s">
        <v>31</v>
      </c>
      <c r="T224" s="7">
        <v>42796</v>
      </c>
      <c r="U224" s="8">
        <v>2017</v>
      </c>
      <c r="V224" s="7">
        <v>42796</v>
      </c>
      <c r="W224" s="6" t="s">
        <v>34</v>
      </c>
      <c r="X224" s="6" t="s">
        <v>562</v>
      </c>
      <c r="Y224" s="6" t="s">
        <v>31</v>
      </c>
    </row>
    <row r="225" spans="1:25">
      <c r="A225" s="6">
        <v>2290134</v>
      </c>
      <c r="B225" s="6" t="s">
        <v>406</v>
      </c>
      <c r="C225" s="6" t="s">
        <v>563</v>
      </c>
      <c r="E225" s="6">
        <v>12000</v>
      </c>
      <c r="F225" s="6" t="s">
        <v>59</v>
      </c>
      <c r="G225" s="6" t="s">
        <v>31</v>
      </c>
      <c r="H225" s="6" t="s">
        <v>32</v>
      </c>
      <c r="I225" s="6" t="s">
        <v>69</v>
      </c>
      <c r="M225" s="6">
        <v>10.5</v>
      </c>
      <c r="N225" s="6">
        <v>11</v>
      </c>
      <c r="O225" s="6">
        <v>857</v>
      </c>
      <c r="P225" s="6" t="s">
        <v>31</v>
      </c>
      <c r="T225" s="7">
        <v>42796</v>
      </c>
      <c r="U225" s="8">
        <v>2017</v>
      </c>
      <c r="V225" s="7">
        <v>42796</v>
      </c>
      <c r="W225" s="6" t="s">
        <v>34</v>
      </c>
      <c r="X225" s="6" t="s">
        <v>564</v>
      </c>
      <c r="Y225" s="6" t="s">
        <v>31</v>
      </c>
    </row>
    <row r="226" spans="1:25">
      <c r="A226" s="6">
        <v>2290133</v>
      </c>
      <c r="B226" s="6" t="s">
        <v>406</v>
      </c>
      <c r="C226" s="6" t="s">
        <v>565</v>
      </c>
      <c r="E226" s="6">
        <v>12000</v>
      </c>
      <c r="F226" s="6" t="s">
        <v>59</v>
      </c>
      <c r="G226" s="6" t="s">
        <v>31</v>
      </c>
      <c r="H226" s="6" t="s">
        <v>32</v>
      </c>
      <c r="I226" s="6" t="s">
        <v>69</v>
      </c>
      <c r="M226" s="6">
        <v>10.5</v>
      </c>
      <c r="N226" s="6">
        <v>11</v>
      </c>
      <c r="O226" s="6">
        <v>857</v>
      </c>
      <c r="P226" s="6" t="s">
        <v>31</v>
      </c>
      <c r="T226" s="7">
        <v>42796</v>
      </c>
      <c r="U226" s="8">
        <v>2017</v>
      </c>
      <c r="V226" s="7">
        <v>42796</v>
      </c>
      <c r="W226" s="6" t="s">
        <v>34</v>
      </c>
      <c r="X226" s="6" t="s">
        <v>566</v>
      </c>
      <c r="Y226" s="6" t="s">
        <v>31</v>
      </c>
    </row>
    <row r="227" spans="1:25">
      <c r="A227" s="6">
        <v>2299007</v>
      </c>
      <c r="B227" s="6" t="s">
        <v>224</v>
      </c>
      <c r="C227" s="6" t="s">
        <v>567</v>
      </c>
      <c r="E227" s="6">
        <v>10000</v>
      </c>
      <c r="F227" s="6" t="s">
        <v>59</v>
      </c>
      <c r="G227" s="6" t="s">
        <v>31</v>
      </c>
      <c r="H227" s="6" t="s">
        <v>32</v>
      </c>
      <c r="I227" s="6" t="s">
        <v>60</v>
      </c>
      <c r="M227" s="6">
        <v>10.6</v>
      </c>
      <c r="N227" s="6">
        <v>10</v>
      </c>
      <c r="O227" s="6">
        <v>708</v>
      </c>
      <c r="P227" s="6" t="s">
        <v>31</v>
      </c>
      <c r="T227" s="7">
        <v>42832</v>
      </c>
      <c r="U227" s="8">
        <v>2017</v>
      </c>
      <c r="V227" s="7">
        <v>42862</v>
      </c>
      <c r="W227" s="6" t="s">
        <v>34</v>
      </c>
      <c r="X227" s="6" t="s">
        <v>568</v>
      </c>
      <c r="Y227" s="6" t="s">
        <v>31</v>
      </c>
    </row>
    <row r="228" spans="1:25">
      <c r="A228" s="6">
        <v>2299005</v>
      </c>
      <c r="B228" s="6" t="s">
        <v>224</v>
      </c>
      <c r="C228" s="6" t="s">
        <v>569</v>
      </c>
      <c r="E228" s="6">
        <v>8000</v>
      </c>
      <c r="F228" s="6" t="s">
        <v>59</v>
      </c>
      <c r="G228" s="6" t="s">
        <v>31</v>
      </c>
      <c r="H228" s="6" t="s">
        <v>32</v>
      </c>
      <c r="I228" s="6" t="s">
        <v>60</v>
      </c>
      <c r="M228" s="6">
        <v>10.6</v>
      </c>
      <c r="N228" s="6">
        <v>10</v>
      </c>
      <c r="O228" s="6">
        <v>566</v>
      </c>
      <c r="P228" s="6" t="s">
        <v>31</v>
      </c>
      <c r="T228" s="7">
        <v>42832</v>
      </c>
      <c r="U228" s="8">
        <v>2017</v>
      </c>
      <c r="V228" s="7">
        <v>42862</v>
      </c>
      <c r="W228" s="6" t="s">
        <v>34</v>
      </c>
      <c r="X228" s="6" t="s">
        <v>570</v>
      </c>
      <c r="Y228" s="6" t="s">
        <v>31</v>
      </c>
    </row>
    <row r="229" spans="1:25">
      <c r="A229" s="6">
        <v>2307229</v>
      </c>
      <c r="B229" s="6" t="s">
        <v>571</v>
      </c>
      <c r="C229" s="6" t="s">
        <v>572</v>
      </c>
      <c r="D229" s="6" t="s">
        <v>573</v>
      </c>
      <c r="E229" s="6">
        <v>10000</v>
      </c>
      <c r="F229" s="6" t="s">
        <v>59</v>
      </c>
      <c r="G229" s="6" t="s">
        <v>31</v>
      </c>
      <c r="H229" s="6" t="s">
        <v>32</v>
      </c>
      <c r="I229" s="6" t="s">
        <v>60</v>
      </c>
      <c r="M229" s="6">
        <v>10.6</v>
      </c>
      <c r="N229" s="6">
        <v>10</v>
      </c>
      <c r="O229" s="6">
        <v>708</v>
      </c>
      <c r="P229" s="6" t="s">
        <v>31</v>
      </c>
      <c r="T229" s="7">
        <v>42837</v>
      </c>
      <c r="U229" s="8">
        <v>2017</v>
      </c>
      <c r="V229" s="7">
        <v>42837</v>
      </c>
      <c r="W229" s="6" t="s">
        <v>90</v>
      </c>
      <c r="X229" s="6" t="s">
        <v>574</v>
      </c>
      <c r="Y229" s="6" t="s">
        <v>31</v>
      </c>
    </row>
    <row r="230" spans="1:25">
      <c r="A230" s="6">
        <v>2307228</v>
      </c>
      <c r="B230" s="6" t="s">
        <v>571</v>
      </c>
      <c r="C230" s="6" t="s">
        <v>575</v>
      </c>
      <c r="D230" s="6" t="s">
        <v>576</v>
      </c>
      <c r="E230" s="6">
        <v>12000</v>
      </c>
      <c r="F230" s="6" t="s">
        <v>59</v>
      </c>
      <c r="G230" s="6" t="s">
        <v>31</v>
      </c>
      <c r="H230" s="6" t="s">
        <v>32</v>
      </c>
      <c r="I230" s="6" t="s">
        <v>69</v>
      </c>
      <c r="M230" s="6">
        <v>10.5</v>
      </c>
      <c r="N230" s="6">
        <v>11</v>
      </c>
      <c r="O230" s="6">
        <v>857</v>
      </c>
      <c r="P230" s="6" t="s">
        <v>31</v>
      </c>
      <c r="T230" s="7">
        <v>42837</v>
      </c>
      <c r="U230" s="8">
        <v>2017</v>
      </c>
      <c r="V230" s="7">
        <v>42837</v>
      </c>
      <c r="W230" s="6" t="s">
        <v>90</v>
      </c>
      <c r="X230" s="6" t="s">
        <v>577</v>
      </c>
      <c r="Y230" s="6" t="s">
        <v>31</v>
      </c>
    </row>
    <row r="231" spans="1:25">
      <c r="A231" s="6">
        <v>2290128</v>
      </c>
      <c r="B231" s="6" t="s">
        <v>52</v>
      </c>
      <c r="C231" s="6" t="s">
        <v>578</v>
      </c>
      <c r="D231" s="6" t="s">
        <v>579</v>
      </c>
      <c r="E231" s="6">
        <v>8000</v>
      </c>
      <c r="F231" s="6" t="s">
        <v>30</v>
      </c>
      <c r="G231" s="6" t="s">
        <v>31</v>
      </c>
      <c r="H231" s="6" t="s">
        <v>32</v>
      </c>
      <c r="I231" s="6" t="s">
        <v>33</v>
      </c>
      <c r="M231" s="6">
        <v>12</v>
      </c>
      <c r="N231" s="6">
        <v>10</v>
      </c>
      <c r="O231" s="6">
        <v>500</v>
      </c>
      <c r="P231" s="6" t="s">
        <v>31</v>
      </c>
      <c r="T231" s="7">
        <v>42888</v>
      </c>
      <c r="U231" s="8">
        <v>2017</v>
      </c>
      <c r="V231" s="7">
        <v>42888</v>
      </c>
      <c r="W231" s="6" t="s">
        <v>34</v>
      </c>
      <c r="X231" s="6" t="s">
        <v>580</v>
      </c>
      <c r="Y231" s="6" t="s">
        <v>31</v>
      </c>
    </row>
    <row r="232" spans="1:25">
      <c r="A232" s="6">
        <v>2290125</v>
      </c>
      <c r="B232" s="6" t="s">
        <v>52</v>
      </c>
      <c r="C232" s="6" t="s">
        <v>581</v>
      </c>
      <c r="E232" s="6">
        <v>10000</v>
      </c>
      <c r="F232" s="6" t="s">
        <v>30</v>
      </c>
      <c r="G232" s="6" t="s">
        <v>31</v>
      </c>
      <c r="H232" s="6" t="s">
        <v>32</v>
      </c>
      <c r="I232" s="6" t="s">
        <v>33</v>
      </c>
      <c r="M232" s="6">
        <v>12</v>
      </c>
      <c r="N232" s="6">
        <v>10</v>
      </c>
      <c r="O232" s="6">
        <v>625</v>
      </c>
      <c r="P232" s="6" t="s">
        <v>31</v>
      </c>
      <c r="T232" s="7">
        <v>42888</v>
      </c>
      <c r="U232" s="8">
        <v>2017</v>
      </c>
      <c r="V232" s="7">
        <v>42888</v>
      </c>
      <c r="W232" s="6" t="s">
        <v>34</v>
      </c>
      <c r="X232" s="6" t="s">
        <v>582</v>
      </c>
      <c r="Y232" s="6" t="s">
        <v>31</v>
      </c>
    </row>
    <row r="233" spans="1:25">
      <c r="A233" s="6">
        <v>2290124</v>
      </c>
      <c r="B233" s="6" t="s">
        <v>52</v>
      </c>
      <c r="C233" s="6" t="s">
        <v>583</v>
      </c>
      <c r="E233" s="6">
        <v>12000</v>
      </c>
      <c r="F233" s="6" t="s">
        <v>30</v>
      </c>
      <c r="G233" s="6" t="s">
        <v>31</v>
      </c>
      <c r="H233" s="6" t="s">
        <v>32</v>
      </c>
      <c r="I233" s="6" t="s">
        <v>33</v>
      </c>
      <c r="M233" s="6">
        <v>12</v>
      </c>
      <c r="N233" s="6">
        <v>10</v>
      </c>
      <c r="O233" s="6">
        <v>750</v>
      </c>
      <c r="P233" s="6" t="s">
        <v>31</v>
      </c>
      <c r="T233" s="7">
        <v>42888</v>
      </c>
      <c r="U233" s="8">
        <v>2017</v>
      </c>
      <c r="V233" s="7">
        <v>42888</v>
      </c>
      <c r="W233" s="6" t="s">
        <v>34</v>
      </c>
      <c r="X233" s="6" t="s">
        <v>584</v>
      </c>
      <c r="Y233" s="6" t="s">
        <v>31</v>
      </c>
    </row>
    <row r="234" spans="1:25">
      <c r="A234" s="6">
        <v>2290123</v>
      </c>
      <c r="B234" s="6" t="s">
        <v>52</v>
      </c>
      <c r="C234" s="6" t="s">
        <v>585</v>
      </c>
      <c r="E234" s="6">
        <v>15100</v>
      </c>
      <c r="F234" s="6" t="s">
        <v>30</v>
      </c>
      <c r="G234" s="6" t="s">
        <v>31</v>
      </c>
      <c r="H234" s="6" t="s">
        <v>32</v>
      </c>
      <c r="I234" s="6" t="s">
        <v>37</v>
      </c>
      <c r="M234" s="6">
        <v>11.8</v>
      </c>
      <c r="N234" s="6">
        <v>10</v>
      </c>
      <c r="O234" s="6">
        <v>960</v>
      </c>
      <c r="P234" s="6" t="s">
        <v>31</v>
      </c>
      <c r="T234" s="7">
        <v>42888</v>
      </c>
      <c r="U234" s="8">
        <v>2017</v>
      </c>
      <c r="V234" s="7">
        <v>42888</v>
      </c>
      <c r="W234" s="6" t="s">
        <v>34</v>
      </c>
      <c r="X234" s="6" t="s">
        <v>586</v>
      </c>
      <c r="Y234" s="6" t="s">
        <v>31</v>
      </c>
    </row>
    <row r="235" spans="1:25">
      <c r="A235" s="6">
        <v>2290122</v>
      </c>
      <c r="B235" s="6" t="s">
        <v>52</v>
      </c>
      <c r="C235" s="6" t="s">
        <v>587</v>
      </c>
      <c r="E235" s="6">
        <v>18000</v>
      </c>
      <c r="F235" s="6" t="s">
        <v>30</v>
      </c>
      <c r="G235" s="6" t="s">
        <v>31</v>
      </c>
      <c r="H235" s="6" t="s">
        <v>32</v>
      </c>
      <c r="I235" s="6" t="s">
        <v>37</v>
      </c>
      <c r="M235" s="6">
        <v>11.8</v>
      </c>
      <c r="N235" s="6">
        <v>10</v>
      </c>
      <c r="O235" s="6">
        <v>1144</v>
      </c>
      <c r="P235" s="6" t="s">
        <v>31</v>
      </c>
      <c r="T235" s="7">
        <v>42888</v>
      </c>
      <c r="U235" s="8">
        <v>2017</v>
      </c>
      <c r="V235" s="7">
        <v>42888</v>
      </c>
      <c r="W235" s="6" t="s">
        <v>34</v>
      </c>
      <c r="X235" s="6" t="s">
        <v>588</v>
      </c>
      <c r="Y235" s="6" t="s">
        <v>31</v>
      </c>
    </row>
    <row r="236" spans="1:25">
      <c r="A236" s="6">
        <v>2290129</v>
      </c>
      <c r="B236" s="6" t="s">
        <v>589</v>
      </c>
      <c r="C236" s="6" t="s">
        <v>590</v>
      </c>
      <c r="E236" s="6">
        <v>8000</v>
      </c>
      <c r="F236" s="6" t="s">
        <v>30</v>
      </c>
      <c r="G236" s="6" t="s">
        <v>31</v>
      </c>
      <c r="H236" s="6" t="s">
        <v>32</v>
      </c>
      <c r="I236" s="6" t="s">
        <v>33</v>
      </c>
      <c r="M236" s="6">
        <v>12</v>
      </c>
      <c r="N236" s="6">
        <v>10</v>
      </c>
      <c r="O236" s="6">
        <v>500</v>
      </c>
      <c r="P236" s="6" t="s">
        <v>31</v>
      </c>
      <c r="T236" s="7">
        <v>42888</v>
      </c>
      <c r="U236" s="8">
        <v>2017</v>
      </c>
      <c r="V236" s="7">
        <v>42888</v>
      </c>
      <c r="W236" s="6" t="s">
        <v>34</v>
      </c>
      <c r="X236" s="6" t="s">
        <v>591</v>
      </c>
      <c r="Y236" s="6" t="s">
        <v>31</v>
      </c>
    </row>
    <row r="237" spans="1:25">
      <c r="A237" s="6">
        <v>2290126</v>
      </c>
      <c r="B237" s="6" t="s">
        <v>109</v>
      </c>
      <c r="C237" s="6" t="s">
        <v>592</v>
      </c>
      <c r="E237" s="6">
        <v>10000</v>
      </c>
      <c r="F237" s="6" t="s">
        <v>30</v>
      </c>
      <c r="G237" s="6" t="s">
        <v>31</v>
      </c>
      <c r="H237" s="6" t="s">
        <v>32</v>
      </c>
      <c r="I237" s="6" t="s">
        <v>33</v>
      </c>
      <c r="M237" s="6">
        <v>12</v>
      </c>
      <c r="N237" s="6">
        <v>10</v>
      </c>
      <c r="O237" s="6">
        <v>625</v>
      </c>
      <c r="P237" s="6" t="s">
        <v>31</v>
      </c>
      <c r="T237" s="7">
        <v>42888</v>
      </c>
      <c r="U237" s="8">
        <v>2017</v>
      </c>
      <c r="V237" s="7">
        <v>42888</v>
      </c>
      <c r="W237" s="6" t="s">
        <v>34</v>
      </c>
      <c r="X237" s="6" t="s">
        <v>593</v>
      </c>
      <c r="Y237" s="6" t="s">
        <v>31</v>
      </c>
    </row>
    <row r="238" spans="1:25">
      <c r="A238" s="6">
        <v>2290127</v>
      </c>
      <c r="B238" s="6" t="s">
        <v>109</v>
      </c>
      <c r="C238" s="6" t="s">
        <v>594</v>
      </c>
      <c r="E238" s="6">
        <v>10000</v>
      </c>
      <c r="F238" s="6" t="s">
        <v>30</v>
      </c>
      <c r="G238" s="6" t="s">
        <v>31</v>
      </c>
      <c r="H238" s="6" t="s">
        <v>32</v>
      </c>
      <c r="I238" s="6" t="s">
        <v>33</v>
      </c>
      <c r="M238" s="6">
        <v>12</v>
      </c>
      <c r="N238" s="6">
        <v>10</v>
      </c>
      <c r="O238" s="6">
        <v>625</v>
      </c>
      <c r="P238" s="6" t="s">
        <v>31</v>
      </c>
      <c r="T238" s="7">
        <v>42888</v>
      </c>
      <c r="U238" s="8">
        <v>2017</v>
      </c>
      <c r="V238" s="7">
        <v>42888</v>
      </c>
      <c r="W238" s="6" t="s">
        <v>34</v>
      </c>
      <c r="X238" s="6" t="s">
        <v>595</v>
      </c>
      <c r="Y238" s="6" t="s">
        <v>31</v>
      </c>
    </row>
    <row r="239" spans="1:25">
      <c r="A239" s="6">
        <v>2303245</v>
      </c>
      <c r="B239" s="6" t="s">
        <v>459</v>
      </c>
      <c r="C239" s="6" t="s">
        <v>596</v>
      </c>
      <c r="E239" s="6">
        <v>6000</v>
      </c>
      <c r="F239" s="6" t="s">
        <v>30</v>
      </c>
      <c r="G239" s="6" t="s">
        <v>31</v>
      </c>
      <c r="H239" s="6" t="s">
        <v>32</v>
      </c>
      <c r="I239" s="6" t="s">
        <v>48</v>
      </c>
      <c r="M239" s="6">
        <v>12.1</v>
      </c>
      <c r="N239" s="6">
        <v>10</v>
      </c>
      <c r="O239" s="6">
        <v>372</v>
      </c>
      <c r="P239" s="6" t="s">
        <v>31</v>
      </c>
      <c r="T239" s="7">
        <v>42895</v>
      </c>
      <c r="U239" s="8">
        <v>2017</v>
      </c>
      <c r="V239" s="7">
        <v>42895</v>
      </c>
      <c r="W239" s="6" t="s">
        <v>34</v>
      </c>
      <c r="X239" s="6" t="s">
        <v>597</v>
      </c>
      <c r="Y239" s="6" t="s">
        <v>31</v>
      </c>
    </row>
    <row r="240" spans="1:25">
      <c r="A240" s="6">
        <v>2303246</v>
      </c>
      <c r="B240" s="6" t="s">
        <v>459</v>
      </c>
      <c r="C240" s="6" t="s">
        <v>598</v>
      </c>
      <c r="E240" s="6">
        <v>8000</v>
      </c>
      <c r="F240" s="6" t="s">
        <v>30</v>
      </c>
      <c r="G240" s="6" t="s">
        <v>31</v>
      </c>
      <c r="H240" s="6" t="s">
        <v>32</v>
      </c>
      <c r="I240" s="6" t="s">
        <v>33</v>
      </c>
      <c r="M240" s="6">
        <v>12</v>
      </c>
      <c r="N240" s="6">
        <v>10</v>
      </c>
      <c r="O240" s="6">
        <v>500</v>
      </c>
      <c r="P240" s="6" t="s">
        <v>31</v>
      </c>
      <c r="T240" s="7">
        <v>42895</v>
      </c>
      <c r="U240" s="8">
        <v>2017</v>
      </c>
      <c r="V240" s="7">
        <v>42895</v>
      </c>
      <c r="W240" s="6" t="s">
        <v>34</v>
      </c>
      <c r="X240" s="6" t="s">
        <v>599</v>
      </c>
      <c r="Y240" s="6" t="s">
        <v>31</v>
      </c>
    </row>
    <row r="241" spans="1:25">
      <c r="A241" s="6">
        <v>2301978</v>
      </c>
      <c r="B241" s="6" t="s">
        <v>109</v>
      </c>
      <c r="C241" s="6" t="s">
        <v>600</v>
      </c>
      <c r="E241" s="6">
        <v>6000</v>
      </c>
      <c r="F241" s="6" t="s">
        <v>30</v>
      </c>
      <c r="G241" s="6" t="s">
        <v>31</v>
      </c>
      <c r="H241" s="6" t="s">
        <v>32</v>
      </c>
      <c r="I241" s="6" t="s">
        <v>48</v>
      </c>
      <c r="M241" s="6">
        <v>12.1</v>
      </c>
      <c r="N241" s="6">
        <v>10</v>
      </c>
      <c r="O241" s="6">
        <v>372</v>
      </c>
      <c r="P241" s="6" t="s">
        <v>31</v>
      </c>
      <c r="T241" s="7">
        <v>42986</v>
      </c>
      <c r="U241" s="8">
        <v>2017</v>
      </c>
      <c r="V241" s="7">
        <v>42986</v>
      </c>
      <c r="W241" s="6" t="s">
        <v>90</v>
      </c>
      <c r="X241" s="6" t="s">
        <v>601</v>
      </c>
      <c r="Y241" s="6" t="s">
        <v>31</v>
      </c>
    </row>
    <row r="242" spans="1:25">
      <c r="A242" s="6">
        <v>2301979</v>
      </c>
      <c r="B242" s="6" t="s">
        <v>109</v>
      </c>
      <c r="C242" s="6" t="s">
        <v>602</v>
      </c>
      <c r="E242" s="6">
        <v>6000</v>
      </c>
      <c r="F242" s="6" t="s">
        <v>30</v>
      </c>
      <c r="G242" s="6" t="s">
        <v>31</v>
      </c>
      <c r="H242" s="6" t="s">
        <v>32</v>
      </c>
      <c r="I242" s="6" t="s">
        <v>48</v>
      </c>
      <c r="M242" s="6">
        <v>12.1</v>
      </c>
      <c r="N242" s="6">
        <v>10</v>
      </c>
      <c r="O242" s="6">
        <v>372</v>
      </c>
      <c r="P242" s="6" t="s">
        <v>31</v>
      </c>
      <c r="T242" s="7">
        <v>42986</v>
      </c>
      <c r="U242" s="8">
        <v>2017</v>
      </c>
      <c r="V242" s="7">
        <v>42986</v>
      </c>
      <c r="W242" s="6" t="s">
        <v>90</v>
      </c>
      <c r="X242" s="6" t="s">
        <v>603</v>
      </c>
      <c r="Y242" s="6" t="s">
        <v>31</v>
      </c>
    </row>
    <row r="243" spans="1:25">
      <c r="A243" s="6">
        <v>2301976</v>
      </c>
      <c r="B243" s="6" t="s">
        <v>109</v>
      </c>
      <c r="C243" s="6" t="s">
        <v>604</v>
      </c>
      <c r="E243" s="6">
        <v>8000</v>
      </c>
      <c r="F243" s="6" t="s">
        <v>30</v>
      </c>
      <c r="G243" s="6" t="s">
        <v>31</v>
      </c>
      <c r="H243" s="6" t="s">
        <v>32</v>
      </c>
      <c r="I243" s="6" t="s">
        <v>33</v>
      </c>
      <c r="M243" s="6">
        <v>12</v>
      </c>
      <c r="N243" s="6">
        <v>10</v>
      </c>
      <c r="O243" s="6">
        <v>500</v>
      </c>
      <c r="P243" s="6" t="s">
        <v>31</v>
      </c>
      <c r="T243" s="7">
        <v>42986</v>
      </c>
      <c r="U243" s="8">
        <v>2017</v>
      </c>
      <c r="V243" s="7">
        <v>42986</v>
      </c>
      <c r="W243" s="6" t="s">
        <v>90</v>
      </c>
      <c r="X243" s="6" t="s">
        <v>605</v>
      </c>
      <c r="Y243" s="6" t="s">
        <v>31</v>
      </c>
    </row>
    <row r="244" spans="1:25">
      <c r="A244" s="6">
        <v>2301977</v>
      </c>
      <c r="B244" s="6" t="s">
        <v>109</v>
      </c>
      <c r="C244" s="6" t="s">
        <v>606</v>
      </c>
      <c r="E244" s="6">
        <v>8000</v>
      </c>
      <c r="F244" s="6" t="s">
        <v>30</v>
      </c>
      <c r="G244" s="6" t="s">
        <v>31</v>
      </c>
      <c r="H244" s="6" t="s">
        <v>32</v>
      </c>
      <c r="I244" s="6" t="s">
        <v>33</v>
      </c>
      <c r="M244" s="6">
        <v>12</v>
      </c>
      <c r="N244" s="6">
        <v>10</v>
      </c>
      <c r="O244" s="6">
        <v>500</v>
      </c>
      <c r="P244" s="6" t="s">
        <v>31</v>
      </c>
      <c r="T244" s="7">
        <v>42986</v>
      </c>
      <c r="U244" s="8">
        <v>2017</v>
      </c>
      <c r="V244" s="7">
        <v>42986</v>
      </c>
      <c r="W244" s="6" t="s">
        <v>90</v>
      </c>
      <c r="X244" s="6" t="s">
        <v>607</v>
      </c>
      <c r="Y244" s="6" t="s">
        <v>31</v>
      </c>
    </row>
    <row r="245" spans="1:25">
      <c r="A245" s="6">
        <v>2301974</v>
      </c>
      <c r="B245" s="6" t="s">
        <v>109</v>
      </c>
      <c r="C245" s="6" t="s">
        <v>608</v>
      </c>
      <c r="E245" s="6">
        <v>10000</v>
      </c>
      <c r="F245" s="6" t="s">
        <v>30</v>
      </c>
      <c r="G245" s="6" t="s">
        <v>31</v>
      </c>
      <c r="H245" s="6" t="s">
        <v>32</v>
      </c>
      <c r="I245" s="6" t="s">
        <v>33</v>
      </c>
      <c r="M245" s="6">
        <v>12</v>
      </c>
      <c r="N245" s="6">
        <v>10</v>
      </c>
      <c r="O245" s="6">
        <v>625</v>
      </c>
      <c r="P245" s="6" t="s">
        <v>31</v>
      </c>
      <c r="T245" s="7">
        <v>42986</v>
      </c>
      <c r="U245" s="8">
        <v>2017</v>
      </c>
      <c r="V245" s="7">
        <v>42986</v>
      </c>
      <c r="W245" s="6" t="s">
        <v>90</v>
      </c>
      <c r="X245" s="6" t="s">
        <v>609</v>
      </c>
      <c r="Y245" s="6" t="s">
        <v>31</v>
      </c>
    </row>
    <row r="246" spans="1:25">
      <c r="A246" s="6">
        <v>2301975</v>
      </c>
      <c r="B246" s="6" t="s">
        <v>109</v>
      </c>
      <c r="C246" s="6" t="s">
        <v>610</v>
      </c>
      <c r="E246" s="6">
        <v>10000</v>
      </c>
      <c r="F246" s="6" t="s">
        <v>30</v>
      </c>
      <c r="G246" s="6" t="s">
        <v>31</v>
      </c>
      <c r="H246" s="6" t="s">
        <v>32</v>
      </c>
      <c r="I246" s="6" t="s">
        <v>33</v>
      </c>
      <c r="M246" s="6">
        <v>12</v>
      </c>
      <c r="N246" s="6">
        <v>10</v>
      </c>
      <c r="O246" s="6">
        <v>625</v>
      </c>
      <c r="P246" s="6" t="s">
        <v>31</v>
      </c>
      <c r="T246" s="7">
        <v>42986</v>
      </c>
      <c r="U246" s="8">
        <v>2017</v>
      </c>
      <c r="V246" s="7">
        <v>42986</v>
      </c>
      <c r="W246" s="6" t="s">
        <v>90</v>
      </c>
      <c r="X246" s="6" t="s">
        <v>611</v>
      </c>
      <c r="Y246" s="6" t="s">
        <v>31</v>
      </c>
    </row>
    <row r="247" spans="1:25">
      <c r="A247" s="6">
        <v>2301972</v>
      </c>
      <c r="B247" s="6" t="s">
        <v>109</v>
      </c>
      <c r="C247" s="6" t="s">
        <v>612</v>
      </c>
      <c r="E247" s="6">
        <v>12000</v>
      </c>
      <c r="F247" s="6" t="s">
        <v>30</v>
      </c>
      <c r="G247" s="6" t="s">
        <v>31</v>
      </c>
      <c r="H247" s="6" t="s">
        <v>32</v>
      </c>
      <c r="I247" s="6" t="s">
        <v>33</v>
      </c>
      <c r="M247" s="6">
        <v>12</v>
      </c>
      <c r="N247" s="6">
        <v>10</v>
      </c>
      <c r="O247" s="6">
        <v>750</v>
      </c>
      <c r="P247" s="6" t="s">
        <v>31</v>
      </c>
      <c r="T247" s="7">
        <v>42986</v>
      </c>
      <c r="U247" s="8">
        <v>2017</v>
      </c>
      <c r="V247" s="7">
        <v>42986</v>
      </c>
      <c r="W247" s="6" t="s">
        <v>90</v>
      </c>
      <c r="X247" s="6" t="s">
        <v>613</v>
      </c>
      <c r="Y247" s="6" t="s">
        <v>31</v>
      </c>
    </row>
    <row r="248" spans="1:25">
      <c r="A248" s="6">
        <v>2301973</v>
      </c>
      <c r="B248" s="6" t="s">
        <v>109</v>
      </c>
      <c r="C248" s="6" t="s">
        <v>614</v>
      </c>
      <c r="E248" s="6">
        <v>12000</v>
      </c>
      <c r="F248" s="6" t="s">
        <v>30</v>
      </c>
      <c r="G248" s="6" t="s">
        <v>31</v>
      </c>
      <c r="H248" s="6" t="s">
        <v>32</v>
      </c>
      <c r="I248" s="6" t="s">
        <v>33</v>
      </c>
      <c r="M248" s="6">
        <v>12</v>
      </c>
      <c r="N248" s="6">
        <v>10</v>
      </c>
      <c r="O248" s="6">
        <v>750</v>
      </c>
      <c r="P248" s="6" t="s">
        <v>31</v>
      </c>
      <c r="T248" s="7">
        <v>42986</v>
      </c>
      <c r="U248" s="8">
        <v>2017</v>
      </c>
      <c r="V248" s="7">
        <v>42986</v>
      </c>
      <c r="W248" s="6" t="s">
        <v>90</v>
      </c>
      <c r="X248" s="6" t="s">
        <v>615</v>
      </c>
      <c r="Y248" s="6" t="s">
        <v>31</v>
      </c>
    </row>
    <row r="249" spans="1:25">
      <c r="A249" s="6">
        <v>2306169</v>
      </c>
      <c r="B249" s="6" t="s">
        <v>255</v>
      </c>
      <c r="C249" s="6" t="s">
        <v>616</v>
      </c>
      <c r="E249" s="6">
        <v>8000</v>
      </c>
      <c r="F249" s="6" t="s">
        <v>30</v>
      </c>
      <c r="G249" s="6" t="s">
        <v>31</v>
      </c>
      <c r="H249" s="6" t="s">
        <v>32</v>
      </c>
      <c r="I249" s="6" t="s">
        <v>33</v>
      </c>
      <c r="M249" s="6">
        <v>12</v>
      </c>
      <c r="N249" s="6">
        <v>10</v>
      </c>
      <c r="O249" s="6">
        <v>500</v>
      </c>
      <c r="P249" s="6" t="s">
        <v>31</v>
      </c>
      <c r="T249" s="7">
        <v>42989</v>
      </c>
      <c r="U249" s="8">
        <v>2017</v>
      </c>
      <c r="V249" s="7">
        <v>42989</v>
      </c>
      <c r="W249" s="6" t="s">
        <v>90</v>
      </c>
      <c r="X249" s="6" t="s">
        <v>617</v>
      </c>
      <c r="Y249" s="6" t="s">
        <v>31</v>
      </c>
    </row>
    <row r="250" spans="1:25">
      <c r="A250" s="6">
        <v>2306170</v>
      </c>
      <c r="B250" s="6" t="s">
        <v>255</v>
      </c>
      <c r="C250" s="6" t="s">
        <v>618</v>
      </c>
      <c r="E250" s="6">
        <v>10200</v>
      </c>
      <c r="F250" s="6" t="s">
        <v>30</v>
      </c>
      <c r="G250" s="6" t="s">
        <v>31</v>
      </c>
      <c r="H250" s="6" t="s">
        <v>32</v>
      </c>
      <c r="I250" s="6" t="s">
        <v>33</v>
      </c>
      <c r="M250" s="6">
        <v>12</v>
      </c>
      <c r="N250" s="6">
        <v>10</v>
      </c>
      <c r="O250" s="6">
        <v>638</v>
      </c>
      <c r="P250" s="6" t="s">
        <v>31</v>
      </c>
      <c r="T250" s="7">
        <v>42989</v>
      </c>
      <c r="U250" s="8">
        <v>2017</v>
      </c>
      <c r="V250" s="7">
        <v>42989</v>
      </c>
      <c r="W250" s="6" t="s">
        <v>90</v>
      </c>
      <c r="X250" s="6" t="s">
        <v>619</v>
      </c>
      <c r="Y250" s="6" t="s">
        <v>31</v>
      </c>
    </row>
    <row r="251" spans="1:25">
      <c r="A251" s="6">
        <v>2306172</v>
      </c>
      <c r="B251" s="6" t="s">
        <v>255</v>
      </c>
      <c r="C251" s="6" t="s">
        <v>620</v>
      </c>
      <c r="E251" s="6">
        <v>12100</v>
      </c>
      <c r="F251" s="6" t="s">
        <v>30</v>
      </c>
      <c r="G251" s="6" t="s">
        <v>31</v>
      </c>
      <c r="H251" s="6" t="s">
        <v>32</v>
      </c>
      <c r="I251" s="6" t="s">
        <v>33</v>
      </c>
      <c r="M251" s="6">
        <v>12</v>
      </c>
      <c r="N251" s="6">
        <v>10</v>
      </c>
      <c r="O251" s="6">
        <v>756</v>
      </c>
      <c r="P251" s="6" t="s">
        <v>31</v>
      </c>
      <c r="T251" s="7">
        <v>42989</v>
      </c>
      <c r="U251" s="8">
        <v>2017</v>
      </c>
      <c r="V251" s="7">
        <v>42989</v>
      </c>
      <c r="W251" s="6" t="s">
        <v>90</v>
      </c>
      <c r="X251" s="6" t="s">
        <v>621</v>
      </c>
      <c r="Y251" s="6" t="s">
        <v>31</v>
      </c>
    </row>
    <row r="252" spans="1:25">
      <c r="A252" s="6">
        <v>2306171</v>
      </c>
      <c r="B252" s="6" t="s">
        <v>255</v>
      </c>
      <c r="C252" s="6" t="s">
        <v>622</v>
      </c>
      <c r="E252" s="6">
        <v>8000</v>
      </c>
      <c r="F252" s="6" t="s">
        <v>30</v>
      </c>
      <c r="G252" s="6" t="s">
        <v>31</v>
      </c>
      <c r="H252" s="6" t="s">
        <v>32</v>
      </c>
      <c r="I252" s="6" t="s">
        <v>33</v>
      </c>
      <c r="M252" s="6">
        <v>12</v>
      </c>
      <c r="N252" s="6">
        <v>10</v>
      </c>
      <c r="O252" s="6">
        <v>500</v>
      </c>
      <c r="P252" s="6" t="s">
        <v>31</v>
      </c>
      <c r="T252" s="7">
        <v>42989</v>
      </c>
      <c r="U252" s="8">
        <v>2017</v>
      </c>
      <c r="V252" s="7">
        <v>42989</v>
      </c>
      <c r="W252" s="6" t="s">
        <v>90</v>
      </c>
      <c r="X252" s="6" t="s">
        <v>623</v>
      </c>
      <c r="Y252" s="6" t="s">
        <v>31</v>
      </c>
    </row>
    <row r="253" spans="1:25">
      <c r="A253" s="6">
        <v>2306840</v>
      </c>
      <c r="B253" s="6" t="s">
        <v>255</v>
      </c>
      <c r="C253" s="6" t="s">
        <v>624</v>
      </c>
      <c r="E253" s="6">
        <v>8050</v>
      </c>
      <c r="F253" s="6" t="s">
        <v>30</v>
      </c>
      <c r="G253" s="6" t="s">
        <v>31</v>
      </c>
      <c r="H253" s="6" t="s">
        <v>32</v>
      </c>
      <c r="I253" s="6" t="s">
        <v>33</v>
      </c>
      <c r="M253" s="6">
        <v>12</v>
      </c>
      <c r="N253" s="6">
        <v>10</v>
      </c>
      <c r="O253" s="6">
        <v>503</v>
      </c>
      <c r="P253" s="6" t="s">
        <v>31</v>
      </c>
      <c r="T253" s="7">
        <v>42989</v>
      </c>
      <c r="U253" s="8">
        <v>2017</v>
      </c>
      <c r="V253" s="7" t="s">
        <v>625</v>
      </c>
      <c r="W253" s="6" t="s">
        <v>90</v>
      </c>
      <c r="X253" s="6" t="s">
        <v>626</v>
      </c>
      <c r="Y253" s="6" t="s">
        <v>31</v>
      </c>
    </row>
    <row r="254" spans="1:25">
      <c r="A254" s="6">
        <v>2303497</v>
      </c>
      <c r="B254" s="6" t="s">
        <v>627</v>
      </c>
      <c r="C254" s="6" t="s">
        <v>628</v>
      </c>
      <c r="E254" s="6">
        <v>12000</v>
      </c>
      <c r="F254" s="6" t="s">
        <v>30</v>
      </c>
      <c r="G254" s="6" t="s">
        <v>31</v>
      </c>
      <c r="H254" s="6" t="s">
        <v>32</v>
      </c>
      <c r="I254" s="6" t="s">
        <v>33</v>
      </c>
      <c r="M254" s="6">
        <v>12</v>
      </c>
      <c r="N254" s="6">
        <v>10</v>
      </c>
      <c r="O254" s="6">
        <v>750</v>
      </c>
      <c r="P254" s="6" t="s">
        <v>31</v>
      </c>
      <c r="T254" s="7">
        <v>43048</v>
      </c>
      <c r="U254" s="8">
        <v>2017</v>
      </c>
      <c r="V254" s="7">
        <v>43048</v>
      </c>
      <c r="W254" s="6" t="s">
        <v>90</v>
      </c>
      <c r="X254" s="6" t="s">
        <v>629</v>
      </c>
      <c r="Y254" s="6" t="s">
        <v>31</v>
      </c>
    </row>
    <row r="255" spans="1:25">
      <c r="A255" s="6">
        <v>2303496</v>
      </c>
      <c r="B255" s="6" t="s">
        <v>627</v>
      </c>
      <c r="C255" s="6" t="s">
        <v>630</v>
      </c>
      <c r="E255" s="6">
        <v>15100</v>
      </c>
      <c r="F255" s="6" t="s">
        <v>30</v>
      </c>
      <c r="G255" s="6" t="s">
        <v>31</v>
      </c>
      <c r="H255" s="6" t="s">
        <v>32</v>
      </c>
      <c r="I255" s="6" t="s">
        <v>37</v>
      </c>
      <c r="M255" s="6">
        <v>11.8</v>
      </c>
      <c r="N255" s="6">
        <v>10</v>
      </c>
      <c r="O255" s="6">
        <v>960</v>
      </c>
      <c r="P255" s="6" t="s">
        <v>31</v>
      </c>
      <c r="T255" s="7">
        <v>43048</v>
      </c>
      <c r="U255" s="8">
        <v>2017</v>
      </c>
      <c r="V255" s="7">
        <v>43048</v>
      </c>
      <c r="W255" s="6" t="s">
        <v>90</v>
      </c>
      <c r="X255" s="6" t="s">
        <v>631</v>
      </c>
      <c r="Y255" s="6" t="s">
        <v>31</v>
      </c>
    </row>
    <row r="256" spans="1:25">
      <c r="A256" s="6">
        <v>2303495</v>
      </c>
      <c r="B256" s="6" t="s">
        <v>627</v>
      </c>
      <c r="C256" s="6" t="s">
        <v>632</v>
      </c>
      <c r="E256" s="6">
        <v>18000</v>
      </c>
      <c r="F256" s="6" t="s">
        <v>30</v>
      </c>
      <c r="G256" s="6" t="s">
        <v>31</v>
      </c>
      <c r="H256" s="6" t="s">
        <v>32</v>
      </c>
      <c r="I256" s="6" t="s">
        <v>37</v>
      </c>
      <c r="M256" s="6">
        <v>11.8</v>
      </c>
      <c r="N256" s="6">
        <v>10</v>
      </c>
      <c r="O256" s="6">
        <v>1144</v>
      </c>
      <c r="P256" s="6" t="s">
        <v>31</v>
      </c>
      <c r="T256" s="7">
        <v>43048</v>
      </c>
      <c r="U256" s="8">
        <v>2017</v>
      </c>
      <c r="V256" s="7">
        <v>43048</v>
      </c>
      <c r="W256" s="6" t="s">
        <v>90</v>
      </c>
      <c r="X256" s="6" t="s">
        <v>633</v>
      </c>
      <c r="Y256" s="6" t="s">
        <v>31</v>
      </c>
    </row>
    <row r="257" spans="1:25">
      <c r="A257" s="6">
        <v>2303494</v>
      </c>
      <c r="B257" s="6" t="s">
        <v>627</v>
      </c>
      <c r="C257" s="6" t="s">
        <v>634</v>
      </c>
      <c r="E257" s="6">
        <v>8000</v>
      </c>
      <c r="F257" s="6" t="s">
        <v>30</v>
      </c>
      <c r="G257" s="6" t="s">
        <v>31</v>
      </c>
      <c r="H257" s="6" t="s">
        <v>32</v>
      </c>
      <c r="I257" s="6" t="s">
        <v>33</v>
      </c>
      <c r="M257" s="6">
        <v>12</v>
      </c>
      <c r="N257" s="6">
        <v>10</v>
      </c>
      <c r="O257" s="6">
        <v>500</v>
      </c>
      <c r="P257" s="6" t="s">
        <v>31</v>
      </c>
      <c r="T257" s="7">
        <v>43048</v>
      </c>
      <c r="U257" s="8">
        <v>2017</v>
      </c>
      <c r="V257" s="7">
        <v>43048</v>
      </c>
      <c r="W257" s="6" t="s">
        <v>90</v>
      </c>
      <c r="X257" s="6" t="s">
        <v>635</v>
      </c>
      <c r="Y257" s="6" t="s">
        <v>31</v>
      </c>
    </row>
    <row r="258" spans="1:25">
      <c r="A258" s="6">
        <v>2303498</v>
      </c>
      <c r="B258" s="6" t="s">
        <v>627</v>
      </c>
      <c r="C258" s="6" t="s">
        <v>636</v>
      </c>
      <c r="E258" s="6">
        <v>10000</v>
      </c>
      <c r="F258" s="6" t="s">
        <v>30</v>
      </c>
      <c r="G258" s="6" t="s">
        <v>31</v>
      </c>
      <c r="H258" s="6" t="s">
        <v>32</v>
      </c>
      <c r="I258" s="6" t="s">
        <v>33</v>
      </c>
      <c r="M258" s="6">
        <v>12</v>
      </c>
      <c r="N258" s="6">
        <v>10</v>
      </c>
      <c r="O258" s="6">
        <v>625</v>
      </c>
      <c r="P258" s="6" t="s">
        <v>31</v>
      </c>
      <c r="T258" s="7">
        <v>43048</v>
      </c>
      <c r="U258" s="8">
        <v>2017</v>
      </c>
      <c r="V258" s="7">
        <v>43048</v>
      </c>
      <c r="W258" s="6" t="s">
        <v>90</v>
      </c>
      <c r="X258" s="6" t="s">
        <v>637</v>
      </c>
      <c r="Y258" s="6" t="s">
        <v>31</v>
      </c>
    </row>
    <row r="259" spans="1:25">
      <c r="A259" s="6">
        <v>2294270</v>
      </c>
      <c r="B259" s="6" t="s">
        <v>638</v>
      </c>
      <c r="C259" s="6" t="s">
        <v>639</v>
      </c>
      <c r="E259" s="6">
        <v>6000</v>
      </c>
      <c r="F259" s="6" t="s">
        <v>30</v>
      </c>
      <c r="G259" s="6" t="s">
        <v>31</v>
      </c>
      <c r="H259" s="6" t="s">
        <v>32</v>
      </c>
      <c r="I259" s="6" t="s">
        <v>48</v>
      </c>
      <c r="M259" s="6">
        <v>12.1</v>
      </c>
      <c r="N259" s="6">
        <v>10</v>
      </c>
      <c r="O259" s="6">
        <v>372</v>
      </c>
      <c r="P259" s="6" t="s">
        <v>31</v>
      </c>
      <c r="T259" s="7">
        <v>43073</v>
      </c>
      <c r="U259" s="8">
        <v>2017</v>
      </c>
      <c r="V259" s="7">
        <v>43073</v>
      </c>
      <c r="W259" s="6" t="s">
        <v>90</v>
      </c>
      <c r="X259" s="6" t="s">
        <v>640</v>
      </c>
      <c r="Y259" s="6" t="s">
        <v>31</v>
      </c>
    </row>
    <row r="260" spans="1:25">
      <c r="A260" s="6">
        <v>2294271</v>
      </c>
      <c r="B260" s="6" t="s">
        <v>638</v>
      </c>
      <c r="C260" s="6" t="s">
        <v>641</v>
      </c>
      <c r="E260" s="6">
        <v>8000</v>
      </c>
      <c r="F260" s="6" t="s">
        <v>30</v>
      </c>
      <c r="G260" s="6" t="s">
        <v>31</v>
      </c>
      <c r="H260" s="6" t="s">
        <v>32</v>
      </c>
      <c r="I260" s="6" t="s">
        <v>33</v>
      </c>
      <c r="M260" s="6">
        <v>12</v>
      </c>
      <c r="N260" s="6">
        <v>10</v>
      </c>
      <c r="O260" s="6">
        <v>500</v>
      </c>
      <c r="P260" s="6" t="s">
        <v>31</v>
      </c>
      <c r="T260" s="7">
        <v>43073</v>
      </c>
      <c r="U260" s="8">
        <v>2017</v>
      </c>
      <c r="V260" s="7">
        <v>43073</v>
      </c>
      <c r="W260" s="6" t="s">
        <v>90</v>
      </c>
      <c r="X260" s="6" t="s">
        <v>642</v>
      </c>
      <c r="Y260" s="6" t="s">
        <v>31</v>
      </c>
    </row>
    <row r="261" spans="1:25">
      <c r="A261" s="6">
        <v>2294272</v>
      </c>
      <c r="B261" s="6" t="s">
        <v>638</v>
      </c>
      <c r="C261" s="6" t="s">
        <v>643</v>
      </c>
      <c r="E261" s="6">
        <v>10000</v>
      </c>
      <c r="F261" s="6" t="s">
        <v>30</v>
      </c>
      <c r="G261" s="6" t="s">
        <v>31</v>
      </c>
      <c r="H261" s="6" t="s">
        <v>32</v>
      </c>
      <c r="I261" s="6" t="s">
        <v>33</v>
      </c>
      <c r="M261" s="6">
        <v>12</v>
      </c>
      <c r="N261" s="6">
        <v>10</v>
      </c>
      <c r="O261" s="6">
        <v>625</v>
      </c>
      <c r="P261" s="6" t="s">
        <v>31</v>
      </c>
      <c r="T261" s="7">
        <v>43073</v>
      </c>
      <c r="U261" s="8">
        <v>2017</v>
      </c>
      <c r="V261" s="7">
        <v>43073</v>
      </c>
      <c r="W261" s="6" t="s">
        <v>90</v>
      </c>
      <c r="X261" s="6" t="s">
        <v>644</v>
      </c>
      <c r="Y261" s="6" t="s">
        <v>31</v>
      </c>
    </row>
    <row r="262" spans="1:25">
      <c r="A262" s="6">
        <v>2294273</v>
      </c>
      <c r="B262" s="6" t="s">
        <v>638</v>
      </c>
      <c r="C262" s="6" t="s">
        <v>645</v>
      </c>
      <c r="E262" s="6">
        <v>12000</v>
      </c>
      <c r="F262" s="6" t="s">
        <v>30</v>
      </c>
      <c r="G262" s="6" t="s">
        <v>31</v>
      </c>
      <c r="H262" s="6" t="s">
        <v>32</v>
      </c>
      <c r="I262" s="6" t="s">
        <v>33</v>
      </c>
      <c r="M262" s="6">
        <v>12</v>
      </c>
      <c r="N262" s="6">
        <v>10</v>
      </c>
      <c r="O262" s="6">
        <v>750</v>
      </c>
      <c r="P262" s="6" t="s">
        <v>31</v>
      </c>
      <c r="T262" s="7">
        <v>43073</v>
      </c>
      <c r="U262" s="8">
        <v>2017</v>
      </c>
      <c r="V262" s="7">
        <v>43073</v>
      </c>
      <c r="W262" s="6" t="s">
        <v>90</v>
      </c>
      <c r="X262" s="6" t="s">
        <v>646</v>
      </c>
      <c r="Y262" s="6" t="s">
        <v>31</v>
      </c>
    </row>
    <row r="263" spans="1:25">
      <c r="A263" s="6">
        <v>2294276</v>
      </c>
      <c r="B263" s="6" t="s">
        <v>571</v>
      </c>
      <c r="C263" s="6" t="s">
        <v>647</v>
      </c>
      <c r="D263" s="6" t="s">
        <v>648</v>
      </c>
      <c r="E263" s="6">
        <v>8000</v>
      </c>
      <c r="F263" s="6" t="s">
        <v>59</v>
      </c>
      <c r="G263" s="6" t="s">
        <v>31</v>
      </c>
      <c r="H263" s="6" t="s">
        <v>32</v>
      </c>
      <c r="I263" s="6" t="s">
        <v>60</v>
      </c>
      <c r="M263" s="6">
        <v>10.6</v>
      </c>
      <c r="N263" s="6">
        <v>10</v>
      </c>
      <c r="O263" s="6">
        <v>566</v>
      </c>
      <c r="P263" s="6" t="s">
        <v>31</v>
      </c>
      <c r="T263" s="7">
        <v>43073</v>
      </c>
      <c r="U263" s="8">
        <v>2017</v>
      </c>
      <c r="V263" s="7">
        <v>43073</v>
      </c>
      <c r="W263" s="6" t="s">
        <v>34</v>
      </c>
      <c r="X263" s="6" t="s">
        <v>649</v>
      </c>
      <c r="Y263" s="6" t="s">
        <v>31</v>
      </c>
    </row>
    <row r="264" spans="1:25">
      <c r="A264" s="6">
        <v>2294275</v>
      </c>
      <c r="B264" s="6" t="s">
        <v>571</v>
      </c>
      <c r="C264" s="6" t="s">
        <v>650</v>
      </c>
      <c r="D264" s="6" t="s">
        <v>651</v>
      </c>
      <c r="E264" s="6">
        <v>10000</v>
      </c>
      <c r="F264" s="6" t="s">
        <v>59</v>
      </c>
      <c r="G264" s="6" t="s">
        <v>31</v>
      </c>
      <c r="H264" s="6" t="s">
        <v>32</v>
      </c>
      <c r="I264" s="6" t="s">
        <v>60</v>
      </c>
      <c r="M264" s="6">
        <v>10.6</v>
      </c>
      <c r="N264" s="6">
        <v>10</v>
      </c>
      <c r="O264" s="6">
        <v>708</v>
      </c>
      <c r="P264" s="6" t="s">
        <v>31</v>
      </c>
      <c r="T264" s="7">
        <v>43073</v>
      </c>
      <c r="U264" s="8">
        <v>2017</v>
      </c>
      <c r="V264" s="7">
        <v>43073</v>
      </c>
      <c r="W264" s="6" t="s">
        <v>34</v>
      </c>
      <c r="X264" s="6" t="s">
        <v>652</v>
      </c>
      <c r="Y264" s="6" t="s">
        <v>31</v>
      </c>
    </row>
    <row r="265" spans="1:25">
      <c r="A265" s="6">
        <v>2294274</v>
      </c>
      <c r="B265" s="6" t="s">
        <v>571</v>
      </c>
      <c r="C265" s="6" t="s">
        <v>653</v>
      </c>
      <c r="D265" s="6" t="s">
        <v>654</v>
      </c>
      <c r="E265" s="6">
        <v>12000</v>
      </c>
      <c r="F265" s="6" t="s">
        <v>59</v>
      </c>
      <c r="G265" s="6" t="s">
        <v>31</v>
      </c>
      <c r="H265" s="6" t="s">
        <v>32</v>
      </c>
      <c r="I265" s="6" t="s">
        <v>69</v>
      </c>
      <c r="M265" s="6">
        <v>10.5</v>
      </c>
      <c r="N265" s="6">
        <v>11</v>
      </c>
      <c r="O265" s="6">
        <v>857</v>
      </c>
      <c r="P265" s="6" t="s">
        <v>31</v>
      </c>
      <c r="T265" s="7">
        <v>43073</v>
      </c>
      <c r="U265" s="8">
        <v>2017</v>
      </c>
      <c r="V265" s="7">
        <v>43073</v>
      </c>
      <c r="W265" s="6" t="s">
        <v>34</v>
      </c>
      <c r="X265" s="6" t="s">
        <v>655</v>
      </c>
      <c r="Y265" s="6" t="s">
        <v>31</v>
      </c>
    </row>
    <row r="266" spans="1:25">
      <c r="A266" s="6">
        <v>2289280</v>
      </c>
      <c r="B266" s="6" t="s">
        <v>656</v>
      </c>
      <c r="C266" s="6" t="s">
        <v>657</v>
      </c>
      <c r="D266" s="6" t="s">
        <v>658</v>
      </c>
      <c r="E266" s="6">
        <v>6400</v>
      </c>
      <c r="F266" s="6" t="s">
        <v>30</v>
      </c>
      <c r="G266" s="6" t="s">
        <v>31</v>
      </c>
      <c r="H266" s="6" t="s">
        <v>32</v>
      </c>
      <c r="I266" s="6" t="s">
        <v>48</v>
      </c>
      <c r="M266" s="6">
        <v>12.1</v>
      </c>
      <c r="N266" s="6">
        <v>10</v>
      </c>
      <c r="O266" s="6">
        <v>397</v>
      </c>
      <c r="P266" s="6" t="s">
        <v>31</v>
      </c>
      <c r="T266" s="7" t="s">
        <v>659</v>
      </c>
      <c r="U266" s="8">
        <v>2017</v>
      </c>
      <c r="V266" s="7" t="s">
        <v>660</v>
      </c>
      <c r="W266" s="6" t="s">
        <v>34</v>
      </c>
      <c r="X266" s="6" t="s">
        <v>661</v>
      </c>
      <c r="Y266" s="6" t="s">
        <v>31</v>
      </c>
    </row>
    <row r="267" spans="1:25">
      <c r="A267" s="6">
        <v>2289281</v>
      </c>
      <c r="B267" s="6" t="s">
        <v>656</v>
      </c>
      <c r="C267" s="6" t="s">
        <v>662</v>
      </c>
      <c r="D267" s="6" t="s">
        <v>663</v>
      </c>
      <c r="E267" s="6">
        <v>8500</v>
      </c>
      <c r="F267" s="6" t="s">
        <v>30</v>
      </c>
      <c r="G267" s="6" t="s">
        <v>31</v>
      </c>
      <c r="H267" s="6" t="s">
        <v>32</v>
      </c>
      <c r="I267" s="6" t="s">
        <v>33</v>
      </c>
      <c r="M267" s="6">
        <v>12</v>
      </c>
      <c r="N267" s="6">
        <v>10</v>
      </c>
      <c r="O267" s="6">
        <v>531</v>
      </c>
      <c r="P267" s="6" t="s">
        <v>31</v>
      </c>
      <c r="T267" s="7" t="s">
        <v>659</v>
      </c>
      <c r="U267" s="8">
        <v>2017</v>
      </c>
      <c r="V267" s="7" t="s">
        <v>660</v>
      </c>
      <c r="W267" s="6" t="s">
        <v>34</v>
      </c>
      <c r="X267" s="6" t="s">
        <v>664</v>
      </c>
      <c r="Y267" s="6" t="s">
        <v>31</v>
      </c>
    </row>
    <row r="268" spans="1:25">
      <c r="A268" s="6">
        <v>2289282</v>
      </c>
      <c r="B268" s="6" t="s">
        <v>656</v>
      </c>
      <c r="C268" s="6" t="s">
        <v>665</v>
      </c>
      <c r="D268" s="6" t="s">
        <v>666</v>
      </c>
      <c r="E268" s="6">
        <v>10200</v>
      </c>
      <c r="F268" s="6" t="s">
        <v>30</v>
      </c>
      <c r="G268" s="6" t="s">
        <v>31</v>
      </c>
      <c r="H268" s="6" t="s">
        <v>32</v>
      </c>
      <c r="I268" s="6" t="s">
        <v>33</v>
      </c>
      <c r="M268" s="6">
        <v>12</v>
      </c>
      <c r="N268" s="6">
        <v>10</v>
      </c>
      <c r="O268" s="6">
        <v>638</v>
      </c>
      <c r="P268" s="6" t="s">
        <v>31</v>
      </c>
      <c r="T268" s="7" t="s">
        <v>659</v>
      </c>
      <c r="U268" s="8">
        <v>2017</v>
      </c>
      <c r="V268" s="7" t="s">
        <v>660</v>
      </c>
      <c r="W268" s="6" t="s">
        <v>34</v>
      </c>
      <c r="X268" s="6" t="s">
        <v>667</v>
      </c>
      <c r="Y268" s="6" t="s">
        <v>31</v>
      </c>
    </row>
    <row r="269" spans="1:25">
      <c r="A269" s="6">
        <v>2289283</v>
      </c>
      <c r="B269" s="6" t="s">
        <v>656</v>
      </c>
      <c r="C269" s="6" t="s">
        <v>668</v>
      </c>
      <c r="D269" s="6" t="s">
        <v>669</v>
      </c>
      <c r="E269" s="6">
        <v>12600</v>
      </c>
      <c r="F269" s="6" t="s">
        <v>30</v>
      </c>
      <c r="G269" s="6" t="s">
        <v>31</v>
      </c>
      <c r="H269" s="6" t="s">
        <v>32</v>
      </c>
      <c r="I269" s="6" t="s">
        <v>33</v>
      </c>
      <c r="M269" s="6">
        <v>12</v>
      </c>
      <c r="N269" s="6">
        <v>10</v>
      </c>
      <c r="O269" s="6">
        <v>788</v>
      </c>
      <c r="P269" s="6" t="s">
        <v>31</v>
      </c>
      <c r="T269" s="7" t="s">
        <v>659</v>
      </c>
      <c r="U269" s="8">
        <v>2017</v>
      </c>
      <c r="V269" s="7" t="s">
        <v>660</v>
      </c>
      <c r="W269" s="6" t="s">
        <v>34</v>
      </c>
      <c r="X269" s="6" t="s">
        <v>670</v>
      </c>
      <c r="Y269" s="6" t="s">
        <v>31</v>
      </c>
    </row>
    <row r="270" spans="1:25">
      <c r="A270" s="6">
        <v>2289284</v>
      </c>
      <c r="B270" s="6" t="s">
        <v>656</v>
      </c>
      <c r="C270" s="6" t="s">
        <v>671</v>
      </c>
      <c r="D270" s="6" t="s">
        <v>672</v>
      </c>
      <c r="E270" s="6">
        <v>15400</v>
      </c>
      <c r="F270" s="6" t="s">
        <v>30</v>
      </c>
      <c r="G270" s="6" t="s">
        <v>31</v>
      </c>
      <c r="H270" s="6" t="s">
        <v>32</v>
      </c>
      <c r="I270" s="6" t="s">
        <v>37</v>
      </c>
      <c r="M270" s="6">
        <v>11.8</v>
      </c>
      <c r="N270" s="6">
        <v>10</v>
      </c>
      <c r="O270" s="6">
        <v>979</v>
      </c>
      <c r="P270" s="6" t="s">
        <v>31</v>
      </c>
      <c r="T270" s="7" t="s">
        <v>659</v>
      </c>
      <c r="U270" s="8">
        <v>2017</v>
      </c>
      <c r="V270" s="7" t="s">
        <v>660</v>
      </c>
      <c r="W270" s="6" t="s">
        <v>34</v>
      </c>
      <c r="X270" s="6" t="s">
        <v>673</v>
      </c>
      <c r="Y270" s="6" t="s">
        <v>31</v>
      </c>
    </row>
    <row r="271" spans="1:25">
      <c r="A271" s="6">
        <v>2289285</v>
      </c>
      <c r="B271" s="6" t="s">
        <v>656</v>
      </c>
      <c r="C271" s="6" t="s">
        <v>674</v>
      </c>
      <c r="D271" s="6" t="s">
        <v>675</v>
      </c>
      <c r="E271" s="6">
        <v>18300</v>
      </c>
      <c r="F271" s="6" t="s">
        <v>30</v>
      </c>
      <c r="G271" s="6" t="s">
        <v>31</v>
      </c>
      <c r="H271" s="6" t="s">
        <v>32</v>
      </c>
      <c r="I271" s="6" t="s">
        <v>37</v>
      </c>
      <c r="M271" s="6">
        <v>11.8</v>
      </c>
      <c r="N271" s="6">
        <v>10</v>
      </c>
      <c r="O271" s="6">
        <v>1163</v>
      </c>
      <c r="P271" s="6" t="s">
        <v>31</v>
      </c>
      <c r="T271" s="7" t="s">
        <v>659</v>
      </c>
      <c r="U271" s="8">
        <v>2017</v>
      </c>
      <c r="V271" s="7" t="s">
        <v>660</v>
      </c>
      <c r="W271" s="6" t="s">
        <v>34</v>
      </c>
      <c r="X271" s="6" t="s">
        <v>676</v>
      </c>
      <c r="Y271" s="6" t="s">
        <v>31</v>
      </c>
    </row>
    <row r="272" spans="1:25">
      <c r="A272" s="6">
        <v>2289279</v>
      </c>
      <c r="B272" s="6" t="s">
        <v>656</v>
      </c>
      <c r="C272" s="6" t="s">
        <v>677</v>
      </c>
      <c r="D272" s="6" t="s">
        <v>678</v>
      </c>
      <c r="E272" s="6">
        <v>24700</v>
      </c>
      <c r="F272" s="6" t="s">
        <v>30</v>
      </c>
      <c r="G272" s="6" t="s">
        <v>31</v>
      </c>
      <c r="H272" s="6" t="s">
        <v>32</v>
      </c>
      <c r="I272" s="6" t="s">
        <v>42</v>
      </c>
      <c r="M272" s="6">
        <v>10.3</v>
      </c>
      <c r="N272" s="6">
        <v>10</v>
      </c>
      <c r="O272" s="6">
        <v>1798</v>
      </c>
      <c r="P272" s="6" t="s">
        <v>31</v>
      </c>
      <c r="T272" s="7" t="s">
        <v>659</v>
      </c>
      <c r="U272" s="8">
        <v>2017</v>
      </c>
      <c r="V272" s="7" t="s">
        <v>660</v>
      </c>
      <c r="W272" s="6" t="s">
        <v>34</v>
      </c>
      <c r="X272" s="6" t="s">
        <v>679</v>
      </c>
      <c r="Y272" s="6" t="s">
        <v>31</v>
      </c>
    </row>
    <row r="273" spans="1:25">
      <c r="A273" s="6">
        <v>2289126</v>
      </c>
      <c r="B273" s="6" t="s">
        <v>680</v>
      </c>
      <c r="C273" s="6" t="s">
        <v>681</v>
      </c>
      <c r="E273" s="6">
        <v>10000</v>
      </c>
      <c r="F273" s="6" t="s">
        <v>59</v>
      </c>
      <c r="G273" s="6" t="s">
        <v>31</v>
      </c>
      <c r="H273" s="6" t="s">
        <v>32</v>
      </c>
      <c r="I273" s="6" t="s">
        <v>60</v>
      </c>
      <c r="M273" s="6">
        <v>10.6</v>
      </c>
      <c r="N273" s="6">
        <v>10</v>
      </c>
      <c r="O273" s="6">
        <v>708</v>
      </c>
      <c r="P273" s="6" t="s">
        <v>31</v>
      </c>
      <c r="T273" s="7" t="s">
        <v>682</v>
      </c>
      <c r="U273" s="8">
        <v>2017</v>
      </c>
      <c r="V273" s="7" t="s">
        <v>682</v>
      </c>
      <c r="W273" s="6" t="s">
        <v>34</v>
      </c>
      <c r="X273" s="6" t="s">
        <v>683</v>
      </c>
      <c r="Y273" s="6" t="s">
        <v>31</v>
      </c>
    </row>
    <row r="274" spans="1:25">
      <c r="A274" s="6">
        <v>2289125</v>
      </c>
      <c r="B274" s="6" t="s">
        <v>680</v>
      </c>
      <c r="C274" s="6" t="s">
        <v>684</v>
      </c>
      <c r="E274" s="6">
        <v>12000</v>
      </c>
      <c r="F274" s="6" t="s">
        <v>59</v>
      </c>
      <c r="G274" s="6" t="s">
        <v>31</v>
      </c>
      <c r="H274" s="6" t="s">
        <v>32</v>
      </c>
      <c r="I274" s="6" t="s">
        <v>69</v>
      </c>
      <c r="M274" s="6">
        <v>10.5</v>
      </c>
      <c r="N274" s="6">
        <v>11</v>
      </c>
      <c r="O274" s="6">
        <v>857</v>
      </c>
      <c r="P274" s="6" t="s">
        <v>31</v>
      </c>
      <c r="T274" s="7" t="s">
        <v>682</v>
      </c>
      <c r="U274" s="8">
        <v>2017</v>
      </c>
      <c r="V274" s="7" t="s">
        <v>682</v>
      </c>
      <c r="W274" s="6" t="s">
        <v>34</v>
      </c>
      <c r="X274" s="6" t="s">
        <v>685</v>
      </c>
      <c r="Y274" s="6" t="s">
        <v>31</v>
      </c>
    </row>
    <row r="275" spans="1:25">
      <c r="A275" s="6">
        <v>2289128</v>
      </c>
      <c r="B275" s="6" t="s">
        <v>680</v>
      </c>
      <c r="C275" s="6" t="s">
        <v>686</v>
      </c>
      <c r="E275" s="6">
        <v>12000</v>
      </c>
      <c r="F275" s="6" t="s">
        <v>59</v>
      </c>
      <c r="G275" s="6" t="s">
        <v>31</v>
      </c>
      <c r="H275" s="6" t="s">
        <v>32</v>
      </c>
      <c r="I275" s="6" t="s">
        <v>69</v>
      </c>
      <c r="M275" s="6">
        <v>10.5</v>
      </c>
      <c r="N275" s="6">
        <v>11</v>
      </c>
      <c r="O275" s="6">
        <v>857</v>
      </c>
      <c r="P275" s="6" t="s">
        <v>31</v>
      </c>
      <c r="T275" s="7" t="s">
        <v>682</v>
      </c>
      <c r="U275" s="8">
        <v>2017</v>
      </c>
      <c r="V275" s="7" t="s">
        <v>682</v>
      </c>
      <c r="W275" s="6" t="s">
        <v>34</v>
      </c>
      <c r="X275" s="6" t="s">
        <v>687</v>
      </c>
      <c r="Y275" s="6" t="s">
        <v>31</v>
      </c>
    </row>
    <row r="276" spans="1:25">
      <c r="A276" s="6">
        <v>2289417</v>
      </c>
      <c r="B276" s="6" t="s">
        <v>255</v>
      </c>
      <c r="C276" s="6" t="s">
        <v>688</v>
      </c>
      <c r="E276" s="6">
        <v>8000</v>
      </c>
      <c r="F276" s="6" t="s">
        <v>30</v>
      </c>
      <c r="G276" s="6" t="s">
        <v>31</v>
      </c>
      <c r="H276" s="6" t="s">
        <v>32</v>
      </c>
      <c r="I276" s="6" t="s">
        <v>33</v>
      </c>
      <c r="M276" s="6">
        <v>12</v>
      </c>
      <c r="N276" s="6">
        <v>10</v>
      </c>
      <c r="O276" s="6">
        <v>500</v>
      </c>
      <c r="P276" s="6" t="s">
        <v>31</v>
      </c>
      <c r="T276" s="7" t="s">
        <v>689</v>
      </c>
      <c r="U276" s="8">
        <v>2017</v>
      </c>
      <c r="V276" s="7" t="s">
        <v>690</v>
      </c>
      <c r="W276" s="6" t="s">
        <v>90</v>
      </c>
      <c r="X276" s="6" t="s">
        <v>691</v>
      </c>
      <c r="Y276" s="6" t="s">
        <v>31</v>
      </c>
    </row>
    <row r="277" spans="1:25">
      <c r="A277" s="6">
        <v>2289414</v>
      </c>
      <c r="B277" s="6" t="s">
        <v>255</v>
      </c>
      <c r="C277" s="6" t="s">
        <v>692</v>
      </c>
      <c r="D277" s="6" t="s">
        <v>693</v>
      </c>
      <c r="E277" s="6">
        <v>24000</v>
      </c>
      <c r="F277" s="6" t="s">
        <v>30</v>
      </c>
      <c r="G277" s="6" t="s">
        <v>31</v>
      </c>
      <c r="H277" s="6" t="s">
        <v>32</v>
      </c>
      <c r="I277" s="6" t="s">
        <v>42</v>
      </c>
      <c r="M277" s="6">
        <v>10.3</v>
      </c>
      <c r="N277" s="6">
        <v>10</v>
      </c>
      <c r="O277" s="6">
        <v>1748</v>
      </c>
      <c r="P277" s="6" t="s">
        <v>31</v>
      </c>
      <c r="T277" s="7" t="s">
        <v>689</v>
      </c>
      <c r="U277" s="8">
        <v>2017</v>
      </c>
      <c r="V277" s="7" t="s">
        <v>690</v>
      </c>
      <c r="W277" s="6" t="s">
        <v>90</v>
      </c>
      <c r="X277" s="6" t="s">
        <v>694</v>
      </c>
      <c r="Y277" s="6" t="s">
        <v>31</v>
      </c>
    </row>
    <row r="278" spans="1:25">
      <c r="A278" s="6">
        <v>2289411</v>
      </c>
      <c r="B278" s="6" t="s">
        <v>255</v>
      </c>
      <c r="C278" s="6" t="s">
        <v>695</v>
      </c>
      <c r="E278" s="6">
        <v>8000</v>
      </c>
      <c r="F278" s="6" t="s">
        <v>30</v>
      </c>
      <c r="G278" s="6" t="s">
        <v>31</v>
      </c>
      <c r="H278" s="6" t="s">
        <v>32</v>
      </c>
      <c r="I278" s="6" t="s">
        <v>33</v>
      </c>
      <c r="M278" s="6">
        <v>12</v>
      </c>
      <c r="N278" s="6">
        <v>10</v>
      </c>
      <c r="O278" s="6">
        <v>500</v>
      </c>
      <c r="P278" s="6" t="s">
        <v>31</v>
      </c>
      <c r="T278" s="7" t="s">
        <v>689</v>
      </c>
      <c r="U278" s="8">
        <v>2017</v>
      </c>
      <c r="V278" s="7" t="s">
        <v>696</v>
      </c>
      <c r="W278" s="6" t="s">
        <v>90</v>
      </c>
      <c r="X278" s="6" t="s">
        <v>697</v>
      </c>
      <c r="Y278" s="6" t="s">
        <v>31</v>
      </c>
    </row>
    <row r="279" spans="1:25">
      <c r="A279" s="6">
        <v>2290338</v>
      </c>
      <c r="B279" s="6" t="s">
        <v>255</v>
      </c>
      <c r="C279" s="6" t="s">
        <v>698</v>
      </c>
      <c r="D279" s="6" t="s">
        <v>699</v>
      </c>
      <c r="E279" s="6">
        <v>12050</v>
      </c>
      <c r="F279" s="6" t="s">
        <v>30</v>
      </c>
      <c r="G279" s="6" t="s">
        <v>31</v>
      </c>
      <c r="H279" s="6" t="s">
        <v>32</v>
      </c>
      <c r="I279" s="6" t="s">
        <v>33</v>
      </c>
      <c r="M279" s="6">
        <v>12</v>
      </c>
      <c r="N279" s="6">
        <v>10</v>
      </c>
      <c r="O279" s="6">
        <v>753</v>
      </c>
      <c r="P279" s="6" t="s">
        <v>31</v>
      </c>
      <c r="T279" s="7" t="s">
        <v>689</v>
      </c>
      <c r="U279" s="8">
        <v>2017</v>
      </c>
      <c r="V279" s="7">
        <v>42980</v>
      </c>
      <c r="W279" s="6" t="s">
        <v>90</v>
      </c>
      <c r="X279" s="6" t="s">
        <v>700</v>
      </c>
      <c r="Y279" s="6" t="s">
        <v>31</v>
      </c>
    </row>
    <row r="280" spans="1:25">
      <c r="A280" s="6">
        <v>2289413</v>
      </c>
      <c r="B280" s="6" t="s">
        <v>255</v>
      </c>
      <c r="C280" s="6" t="s">
        <v>701</v>
      </c>
      <c r="D280" s="6" t="s">
        <v>702</v>
      </c>
      <c r="E280" s="6">
        <v>18000</v>
      </c>
      <c r="F280" s="6" t="s">
        <v>30</v>
      </c>
      <c r="G280" s="6" t="s">
        <v>31</v>
      </c>
      <c r="H280" s="6" t="s">
        <v>32</v>
      </c>
      <c r="I280" s="6" t="s">
        <v>37</v>
      </c>
      <c r="M280" s="6">
        <v>11.8</v>
      </c>
      <c r="N280" s="6">
        <v>10</v>
      </c>
      <c r="O280" s="6">
        <v>1144</v>
      </c>
      <c r="P280" s="6" t="s">
        <v>31</v>
      </c>
      <c r="T280" s="7" t="s">
        <v>689</v>
      </c>
      <c r="U280" s="8">
        <v>2017</v>
      </c>
      <c r="V280" s="7" t="s">
        <v>696</v>
      </c>
      <c r="W280" s="6" t="s">
        <v>90</v>
      </c>
      <c r="X280" s="6" t="s">
        <v>703</v>
      </c>
      <c r="Y280" s="6" t="s">
        <v>31</v>
      </c>
    </row>
    <row r="281" spans="1:25">
      <c r="A281" s="6">
        <v>2290339</v>
      </c>
      <c r="B281" s="6" t="s">
        <v>255</v>
      </c>
      <c r="C281" s="6" t="s">
        <v>704</v>
      </c>
      <c r="D281" s="6" t="s">
        <v>705</v>
      </c>
      <c r="E281" s="6">
        <v>10000</v>
      </c>
      <c r="F281" s="6" t="s">
        <v>30</v>
      </c>
      <c r="G281" s="6" t="s">
        <v>31</v>
      </c>
      <c r="H281" s="6" t="s">
        <v>32</v>
      </c>
      <c r="I281" s="6" t="s">
        <v>33</v>
      </c>
      <c r="M281" s="6">
        <v>12.1</v>
      </c>
      <c r="N281" s="6">
        <v>11</v>
      </c>
      <c r="O281" s="6">
        <v>620</v>
      </c>
      <c r="P281" s="6" t="s">
        <v>31</v>
      </c>
      <c r="T281" s="7" t="s">
        <v>689</v>
      </c>
      <c r="U281" s="8">
        <v>2017</v>
      </c>
      <c r="V281" s="7">
        <v>42980</v>
      </c>
      <c r="W281" s="6" t="s">
        <v>90</v>
      </c>
      <c r="X281" s="6" t="s">
        <v>706</v>
      </c>
      <c r="Y281" s="6" t="s">
        <v>31</v>
      </c>
    </row>
    <row r="282" spans="1:25">
      <c r="A282" s="6">
        <v>2289412</v>
      </c>
      <c r="B282" s="6" t="s">
        <v>255</v>
      </c>
      <c r="C282" s="6" t="s">
        <v>707</v>
      </c>
      <c r="D282" s="6" t="s">
        <v>708</v>
      </c>
      <c r="E282" s="6">
        <v>14300</v>
      </c>
      <c r="F282" s="6" t="s">
        <v>30</v>
      </c>
      <c r="G282" s="6" t="s">
        <v>31</v>
      </c>
      <c r="H282" s="6" t="s">
        <v>32</v>
      </c>
      <c r="I282" s="6" t="s">
        <v>37</v>
      </c>
      <c r="M282" s="6">
        <v>11.8</v>
      </c>
      <c r="N282" s="6">
        <v>10</v>
      </c>
      <c r="O282" s="6">
        <v>909</v>
      </c>
      <c r="P282" s="6" t="s">
        <v>31</v>
      </c>
      <c r="T282" s="7" t="s">
        <v>689</v>
      </c>
      <c r="U282" s="8">
        <v>2017</v>
      </c>
      <c r="V282" s="7" t="s">
        <v>696</v>
      </c>
      <c r="W282" s="6" t="s">
        <v>90</v>
      </c>
      <c r="X282" s="6" t="s">
        <v>709</v>
      </c>
      <c r="Y282" s="6" t="s">
        <v>31</v>
      </c>
    </row>
    <row r="283" spans="1:25">
      <c r="A283" s="6">
        <v>2286972</v>
      </c>
      <c r="B283" s="6" t="s">
        <v>102</v>
      </c>
      <c r="C283" s="6" t="s">
        <v>710</v>
      </c>
      <c r="E283" s="6">
        <v>8000</v>
      </c>
      <c r="F283" s="6" t="s">
        <v>59</v>
      </c>
      <c r="G283" s="6" t="s">
        <v>31</v>
      </c>
      <c r="H283" s="6" t="s">
        <v>32</v>
      </c>
      <c r="I283" s="6" t="s">
        <v>60</v>
      </c>
      <c r="M283" s="6">
        <v>10.6</v>
      </c>
      <c r="N283" s="6">
        <v>10</v>
      </c>
      <c r="O283" s="6">
        <v>566</v>
      </c>
      <c r="P283" s="6" t="s">
        <v>31</v>
      </c>
      <c r="T283" s="7" t="s">
        <v>711</v>
      </c>
      <c r="U283" s="8">
        <v>2017</v>
      </c>
      <c r="V283" s="7" t="s">
        <v>712</v>
      </c>
      <c r="W283" s="6" t="s">
        <v>34</v>
      </c>
      <c r="X283" s="6" t="s">
        <v>713</v>
      </c>
      <c r="Y283" s="6" t="s">
        <v>31</v>
      </c>
    </row>
    <row r="284" spans="1:25">
      <c r="A284" s="6">
        <v>2286970</v>
      </c>
      <c r="B284" s="6" t="s">
        <v>102</v>
      </c>
      <c r="C284" s="6" t="s">
        <v>714</v>
      </c>
      <c r="E284" s="6">
        <v>9800</v>
      </c>
      <c r="F284" s="6" t="s">
        <v>59</v>
      </c>
      <c r="G284" s="6" t="s">
        <v>31</v>
      </c>
      <c r="H284" s="6" t="s">
        <v>32</v>
      </c>
      <c r="I284" s="6" t="s">
        <v>60</v>
      </c>
      <c r="M284" s="6">
        <v>10.6</v>
      </c>
      <c r="N284" s="6">
        <v>10</v>
      </c>
      <c r="O284" s="6">
        <v>693</v>
      </c>
      <c r="P284" s="6" t="s">
        <v>31</v>
      </c>
      <c r="T284" s="7" t="s">
        <v>711</v>
      </c>
      <c r="U284" s="8">
        <v>2017</v>
      </c>
      <c r="V284" s="7" t="s">
        <v>712</v>
      </c>
      <c r="W284" s="6" t="s">
        <v>34</v>
      </c>
      <c r="X284" s="6" t="s">
        <v>715</v>
      </c>
      <c r="Y284" s="6" t="s">
        <v>31</v>
      </c>
    </row>
    <row r="285" spans="1:25">
      <c r="A285" s="6">
        <v>2286966</v>
      </c>
      <c r="B285" s="6" t="s">
        <v>102</v>
      </c>
      <c r="C285" s="6" t="s">
        <v>716</v>
      </c>
      <c r="E285" s="6">
        <v>9500</v>
      </c>
      <c r="F285" s="6" t="s">
        <v>59</v>
      </c>
      <c r="G285" s="6" t="s">
        <v>31</v>
      </c>
      <c r="H285" s="6" t="s">
        <v>32</v>
      </c>
      <c r="I285" s="6" t="s">
        <v>60</v>
      </c>
      <c r="M285" s="6">
        <v>10.6</v>
      </c>
      <c r="N285" s="6">
        <v>10</v>
      </c>
      <c r="O285" s="6">
        <v>672</v>
      </c>
      <c r="P285" s="6" t="s">
        <v>31</v>
      </c>
      <c r="T285" s="7" t="s">
        <v>711</v>
      </c>
      <c r="U285" s="8">
        <v>2017</v>
      </c>
      <c r="V285" s="7" t="s">
        <v>712</v>
      </c>
      <c r="W285" s="6" t="s">
        <v>34</v>
      </c>
      <c r="X285" s="6" t="s">
        <v>717</v>
      </c>
      <c r="Y285" s="6" t="s">
        <v>31</v>
      </c>
    </row>
    <row r="286" spans="1:25">
      <c r="A286" s="6">
        <v>2286967</v>
      </c>
      <c r="B286" s="6" t="s">
        <v>102</v>
      </c>
      <c r="C286" s="6" t="s">
        <v>718</v>
      </c>
      <c r="E286" s="6">
        <v>9800</v>
      </c>
      <c r="F286" s="6" t="s">
        <v>59</v>
      </c>
      <c r="G286" s="6" t="s">
        <v>31</v>
      </c>
      <c r="H286" s="6" t="s">
        <v>32</v>
      </c>
      <c r="I286" s="6" t="s">
        <v>60</v>
      </c>
      <c r="M286" s="6">
        <v>10.6</v>
      </c>
      <c r="N286" s="6">
        <v>10</v>
      </c>
      <c r="O286" s="6">
        <v>693</v>
      </c>
      <c r="P286" s="6" t="s">
        <v>31</v>
      </c>
      <c r="T286" s="7" t="s">
        <v>711</v>
      </c>
      <c r="U286" s="8">
        <v>2017</v>
      </c>
      <c r="V286" s="7" t="s">
        <v>712</v>
      </c>
      <c r="W286" s="6" t="s">
        <v>34</v>
      </c>
      <c r="X286" s="6" t="s">
        <v>719</v>
      </c>
      <c r="Y286" s="6" t="s">
        <v>31</v>
      </c>
    </row>
    <row r="287" spans="1:25">
      <c r="A287" s="6">
        <v>2286964</v>
      </c>
      <c r="B287" s="6" t="s">
        <v>102</v>
      </c>
      <c r="C287" s="6" t="s">
        <v>720</v>
      </c>
      <c r="E287" s="6">
        <v>11800</v>
      </c>
      <c r="F287" s="6" t="s">
        <v>59</v>
      </c>
      <c r="G287" s="6" t="s">
        <v>31</v>
      </c>
      <c r="H287" s="6" t="s">
        <v>32</v>
      </c>
      <c r="I287" s="6" t="s">
        <v>69</v>
      </c>
      <c r="M287" s="6">
        <v>10.5</v>
      </c>
      <c r="N287" s="6">
        <v>11</v>
      </c>
      <c r="O287" s="6">
        <v>843</v>
      </c>
      <c r="P287" s="6" t="s">
        <v>31</v>
      </c>
      <c r="T287" s="7" t="s">
        <v>711</v>
      </c>
      <c r="U287" s="8">
        <v>2017</v>
      </c>
      <c r="V287" s="7" t="s">
        <v>712</v>
      </c>
      <c r="W287" s="6" t="s">
        <v>34</v>
      </c>
      <c r="X287" s="6" t="s">
        <v>721</v>
      </c>
      <c r="Y287" s="6" t="s">
        <v>31</v>
      </c>
    </row>
    <row r="288" spans="1:25">
      <c r="A288" s="6">
        <v>2286960</v>
      </c>
      <c r="B288" s="6" t="s">
        <v>102</v>
      </c>
      <c r="C288" s="6" t="s">
        <v>722</v>
      </c>
      <c r="E288" s="6">
        <v>11500</v>
      </c>
      <c r="F288" s="6" t="s">
        <v>59</v>
      </c>
      <c r="G288" s="6" t="s">
        <v>31</v>
      </c>
      <c r="H288" s="6" t="s">
        <v>32</v>
      </c>
      <c r="I288" s="6" t="s">
        <v>69</v>
      </c>
      <c r="M288" s="6">
        <v>10.5</v>
      </c>
      <c r="N288" s="6">
        <v>11</v>
      </c>
      <c r="O288" s="6">
        <v>821</v>
      </c>
      <c r="P288" s="6" t="s">
        <v>31</v>
      </c>
      <c r="T288" s="7" t="s">
        <v>711</v>
      </c>
      <c r="U288" s="8">
        <v>2017</v>
      </c>
      <c r="V288" s="7" t="s">
        <v>712</v>
      </c>
      <c r="W288" s="6" t="s">
        <v>34</v>
      </c>
      <c r="X288" s="6" t="s">
        <v>723</v>
      </c>
      <c r="Y288" s="6" t="s">
        <v>31</v>
      </c>
    </row>
    <row r="289" spans="1:25">
      <c r="A289" s="6">
        <v>2286961</v>
      </c>
      <c r="B289" s="6" t="s">
        <v>102</v>
      </c>
      <c r="C289" s="6" t="s">
        <v>724</v>
      </c>
      <c r="E289" s="6">
        <v>11800</v>
      </c>
      <c r="F289" s="6" t="s">
        <v>59</v>
      </c>
      <c r="G289" s="6" t="s">
        <v>31</v>
      </c>
      <c r="H289" s="6" t="s">
        <v>32</v>
      </c>
      <c r="I289" s="6" t="s">
        <v>69</v>
      </c>
      <c r="M289" s="6">
        <v>10.5</v>
      </c>
      <c r="N289" s="6">
        <v>11</v>
      </c>
      <c r="O289" s="6">
        <v>843</v>
      </c>
      <c r="P289" s="6" t="s">
        <v>31</v>
      </c>
      <c r="T289" s="7" t="s">
        <v>711</v>
      </c>
      <c r="U289" s="8">
        <v>2017</v>
      </c>
      <c r="V289" s="7" t="s">
        <v>712</v>
      </c>
      <c r="W289" s="6" t="s">
        <v>34</v>
      </c>
      <c r="X289" s="6" t="s">
        <v>725</v>
      </c>
      <c r="Y289" s="6" t="s">
        <v>31</v>
      </c>
    </row>
    <row r="290" spans="1:25">
      <c r="A290" s="6">
        <v>2291081</v>
      </c>
      <c r="B290" s="6" t="s">
        <v>120</v>
      </c>
      <c r="C290" s="6" t="s">
        <v>308</v>
      </c>
      <c r="E290" s="6">
        <v>8000</v>
      </c>
      <c r="F290" s="6" t="s">
        <v>59</v>
      </c>
      <c r="G290" s="6" t="s">
        <v>31</v>
      </c>
      <c r="H290" s="6" t="s">
        <v>32</v>
      </c>
      <c r="I290" s="6" t="s">
        <v>60</v>
      </c>
      <c r="M290" s="6">
        <v>12</v>
      </c>
      <c r="N290" s="6">
        <v>25</v>
      </c>
      <c r="O290" s="6">
        <v>500</v>
      </c>
      <c r="P290" s="6" t="s">
        <v>31</v>
      </c>
      <c r="T290" s="7" t="s">
        <v>726</v>
      </c>
      <c r="U290" s="8">
        <v>2017</v>
      </c>
      <c r="V290" s="7" t="s">
        <v>726</v>
      </c>
      <c r="W290" s="6" t="s">
        <v>34</v>
      </c>
      <c r="X290" s="6" t="s">
        <v>727</v>
      </c>
      <c r="Y290" s="6" t="s">
        <v>31</v>
      </c>
    </row>
    <row r="291" spans="1:25">
      <c r="A291" s="6">
        <v>2291788</v>
      </c>
      <c r="B291" s="6" t="s">
        <v>728</v>
      </c>
      <c r="C291" s="6">
        <v>246540</v>
      </c>
      <c r="E291" s="6">
        <v>8000</v>
      </c>
      <c r="F291" s="6" t="s">
        <v>59</v>
      </c>
      <c r="G291" s="6" t="s">
        <v>31</v>
      </c>
      <c r="H291" s="6" t="s">
        <v>32</v>
      </c>
      <c r="I291" s="6" t="s">
        <v>60</v>
      </c>
      <c r="M291" s="6">
        <v>10.6</v>
      </c>
      <c r="N291" s="6">
        <v>10</v>
      </c>
      <c r="O291" s="6">
        <v>566</v>
      </c>
      <c r="P291" s="6" t="s">
        <v>31</v>
      </c>
      <c r="T291" s="7" t="s">
        <v>729</v>
      </c>
      <c r="U291" s="8">
        <v>2017</v>
      </c>
      <c r="V291" s="7" t="s">
        <v>729</v>
      </c>
      <c r="W291" s="6" t="s">
        <v>34</v>
      </c>
      <c r="X291" s="6" t="s">
        <v>730</v>
      </c>
      <c r="Y291" s="6" t="s">
        <v>31</v>
      </c>
    </row>
    <row r="292" spans="1:25">
      <c r="A292" s="6">
        <v>2291789</v>
      </c>
      <c r="B292" s="6" t="s">
        <v>728</v>
      </c>
      <c r="C292" s="6">
        <v>246541</v>
      </c>
      <c r="E292" s="6">
        <v>12000</v>
      </c>
      <c r="F292" s="6" t="s">
        <v>59</v>
      </c>
      <c r="G292" s="6" t="s">
        <v>31</v>
      </c>
      <c r="H292" s="6" t="s">
        <v>32</v>
      </c>
      <c r="I292" s="6" t="s">
        <v>69</v>
      </c>
      <c r="M292" s="6">
        <v>10.5</v>
      </c>
      <c r="N292" s="6">
        <v>11</v>
      </c>
      <c r="O292" s="6">
        <v>857</v>
      </c>
      <c r="P292" s="6" t="s">
        <v>31</v>
      </c>
      <c r="T292" s="7" t="s">
        <v>729</v>
      </c>
      <c r="U292" s="8">
        <v>2017</v>
      </c>
      <c r="V292" s="7" t="s">
        <v>729</v>
      </c>
      <c r="W292" s="6" t="s">
        <v>34</v>
      </c>
      <c r="X292" s="6" t="s">
        <v>731</v>
      </c>
      <c r="Y292" s="6" t="s">
        <v>31</v>
      </c>
    </row>
    <row r="293" spans="1:25">
      <c r="A293" s="6">
        <v>2291790</v>
      </c>
      <c r="B293" s="6" t="s">
        <v>728</v>
      </c>
      <c r="C293" s="6">
        <v>292458</v>
      </c>
      <c r="E293" s="6">
        <v>8000</v>
      </c>
      <c r="F293" s="6" t="s">
        <v>30</v>
      </c>
      <c r="G293" s="6" t="s">
        <v>31</v>
      </c>
      <c r="H293" s="6" t="s">
        <v>32</v>
      </c>
      <c r="I293" s="6" t="s">
        <v>33</v>
      </c>
      <c r="M293" s="6">
        <v>12</v>
      </c>
      <c r="N293" s="6">
        <v>10</v>
      </c>
      <c r="O293" s="6">
        <v>500</v>
      </c>
      <c r="P293" s="6" t="s">
        <v>31</v>
      </c>
      <c r="T293" s="7" t="s">
        <v>729</v>
      </c>
      <c r="U293" s="8">
        <v>2017</v>
      </c>
      <c r="V293" s="7" t="s">
        <v>729</v>
      </c>
      <c r="W293" s="6" t="s">
        <v>34</v>
      </c>
      <c r="X293" s="6" t="s">
        <v>732</v>
      </c>
      <c r="Y293" s="6" t="s">
        <v>31</v>
      </c>
    </row>
    <row r="294" spans="1:25">
      <c r="A294" s="6">
        <v>2291787</v>
      </c>
      <c r="B294" s="6" t="s">
        <v>728</v>
      </c>
      <c r="C294" s="6">
        <v>292459</v>
      </c>
      <c r="E294" s="6">
        <v>12000</v>
      </c>
      <c r="F294" s="6" t="s">
        <v>30</v>
      </c>
      <c r="G294" s="6" t="s">
        <v>31</v>
      </c>
      <c r="H294" s="6" t="s">
        <v>32</v>
      </c>
      <c r="I294" s="6" t="s">
        <v>33</v>
      </c>
      <c r="M294" s="6">
        <v>12</v>
      </c>
      <c r="N294" s="6">
        <v>10</v>
      </c>
      <c r="O294" s="6">
        <v>750</v>
      </c>
      <c r="P294" s="6" t="s">
        <v>31</v>
      </c>
      <c r="T294" s="7" t="s">
        <v>729</v>
      </c>
      <c r="U294" s="8">
        <v>2017</v>
      </c>
      <c r="V294" s="7" t="s">
        <v>729</v>
      </c>
      <c r="W294" s="6" t="s">
        <v>34</v>
      </c>
      <c r="X294" s="6" t="s">
        <v>733</v>
      </c>
      <c r="Y294" s="6" t="s">
        <v>31</v>
      </c>
    </row>
    <row r="295" spans="1:25">
      <c r="A295" s="6">
        <v>2291791</v>
      </c>
      <c r="B295" s="6" t="s">
        <v>728</v>
      </c>
      <c r="C295" s="6">
        <v>292461</v>
      </c>
      <c r="E295" s="6">
        <v>8000</v>
      </c>
      <c r="F295" s="6" t="s">
        <v>30</v>
      </c>
      <c r="G295" s="6" t="s">
        <v>31</v>
      </c>
      <c r="H295" s="6" t="s">
        <v>54</v>
      </c>
      <c r="I295" s="6" t="s">
        <v>55</v>
      </c>
      <c r="M295" s="6">
        <v>11.4</v>
      </c>
      <c r="N295" s="6">
        <v>10</v>
      </c>
      <c r="O295" s="6">
        <v>526</v>
      </c>
      <c r="P295" s="6" t="s">
        <v>31</v>
      </c>
      <c r="T295" s="7" t="s">
        <v>729</v>
      </c>
      <c r="U295" s="8">
        <v>2017</v>
      </c>
      <c r="V295" s="7" t="s">
        <v>729</v>
      </c>
      <c r="W295" s="6" t="s">
        <v>34</v>
      </c>
      <c r="X295" s="6" t="s">
        <v>734</v>
      </c>
      <c r="Y295" s="6" t="s">
        <v>31</v>
      </c>
    </row>
    <row r="296" spans="1:25">
      <c r="A296" s="6">
        <v>2293320</v>
      </c>
      <c r="B296" s="6" t="s">
        <v>571</v>
      </c>
      <c r="C296" s="6" t="s">
        <v>735</v>
      </c>
      <c r="E296" s="6">
        <v>10000</v>
      </c>
      <c r="F296" s="6" t="s">
        <v>30</v>
      </c>
      <c r="G296" s="6" t="s">
        <v>31</v>
      </c>
      <c r="H296" s="6" t="s">
        <v>32</v>
      </c>
      <c r="I296" s="6" t="s">
        <v>33</v>
      </c>
      <c r="M296" s="6">
        <v>12</v>
      </c>
      <c r="N296" s="6">
        <v>10</v>
      </c>
      <c r="O296" s="6">
        <v>625</v>
      </c>
      <c r="P296" s="6" t="s">
        <v>31</v>
      </c>
      <c r="T296" s="7" t="s">
        <v>736</v>
      </c>
      <c r="U296" s="8">
        <v>2017</v>
      </c>
      <c r="V296" s="7" t="s">
        <v>736</v>
      </c>
      <c r="W296" s="6" t="s">
        <v>90</v>
      </c>
      <c r="X296" s="6" t="s">
        <v>737</v>
      </c>
      <c r="Y296" s="6" t="s">
        <v>31</v>
      </c>
    </row>
    <row r="297" spans="1:25">
      <c r="A297" s="6">
        <v>2293319</v>
      </c>
      <c r="B297" s="6" t="s">
        <v>571</v>
      </c>
      <c r="C297" s="6" t="s">
        <v>738</v>
      </c>
      <c r="E297" s="6">
        <v>12000</v>
      </c>
      <c r="F297" s="6" t="s">
        <v>30</v>
      </c>
      <c r="G297" s="6" t="s">
        <v>31</v>
      </c>
      <c r="H297" s="6" t="s">
        <v>32</v>
      </c>
      <c r="I297" s="6" t="s">
        <v>33</v>
      </c>
      <c r="M297" s="6">
        <v>12</v>
      </c>
      <c r="N297" s="6">
        <v>10</v>
      </c>
      <c r="O297" s="6">
        <v>750</v>
      </c>
      <c r="P297" s="6" t="s">
        <v>31</v>
      </c>
      <c r="T297" s="7" t="s">
        <v>736</v>
      </c>
      <c r="U297" s="8">
        <v>2017</v>
      </c>
      <c r="V297" s="7" t="s">
        <v>736</v>
      </c>
      <c r="W297" s="6" t="s">
        <v>90</v>
      </c>
      <c r="X297" s="6" t="s">
        <v>739</v>
      </c>
      <c r="Y297" s="6" t="s">
        <v>31</v>
      </c>
    </row>
    <row r="298" spans="1:25">
      <c r="A298" s="6">
        <v>2293318</v>
      </c>
      <c r="B298" s="6" t="s">
        <v>571</v>
      </c>
      <c r="C298" s="6" t="s">
        <v>740</v>
      </c>
      <c r="E298" s="6">
        <v>15000</v>
      </c>
      <c r="F298" s="6" t="s">
        <v>30</v>
      </c>
      <c r="G298" s="6" t="s">
        <v>31</v>
      </c>
      <c r="H298" s="6" t="s">
        <v>32</v>
      </c>
      <c r="I298" s="6" t="s">
        <v>37</v>
      </c>
      <c r="M298" s="6">
        <v>11.8</v>
      </c>
      <c r="N298" s="6">
        <v>10</v>
      </c>
      <c r="O298" s="6">
        <v>953</v>
      </c>
      <c r="P298" s="6" t="s">
        <v>31</v>
      </c>
      <c r="T298" s="7" t="s">
        <v>736</v>
      </c>
      <c r="U298" s="8">
        <v>2017</v>
      </c>
      <c r="V298" s="7" t="s">
        <v>736</v>
      </c>
      <c r="W298" s="6" t="s">
        <v>90</v>
      </c>
      <c r="X298" s="6" t="s">
        <v>741</v>
      </c>
      <c r="Y298" s="6" t="s">
        <v>31</v>
      </c>
    </row>
    <row r="299" spans="1:25">
      <c r="A299" s="6">
        <v>2293317</v>
      </c>
      <c r="B299" s="6" t="s">
        <v>571</v>
      </c>
      <c r="C299" s="6" t="s">
        <v>742</v>
      </c>
      <c r="E299" s="6">
        <v>18000</v>
      </c>
      <c r="F299" s="6" t="s">
        <v>30</v>
      </c>
      <c r="G299" s="6" t="s">
        <v>31</v>
      </c>
      <c r="H299" s="6" t="s">
        <v>32</v>
      </c>
      <c r="I299" s="6" t="s">
        <v>37</v>
      </c>
      <c r="M299" s="6">
        <v>11.8</v>
      </c>
      <c r="N299" s="6">
        <v>10</v>
      </c>
      <c r="O299" s="6">
        <v>1144</v>
      </c>
      <c r="P299" s="6" t="s">
        <v>31</v>
      </c>
      <c r="T299" s="7" t="s">
        <v>736</v>
      </c>
      <c r="U299" s="8">
        <v>2017</v>
      </c>
      <c r="V299" s="7" t="s">
        <v>736</v>
      </c>
      <c r="W299" s="6" t="s">
        <v>90</v>
      </c>
      <c r="X299" s="6" t="s">
        <v>743</v>
      </c>
      <c r="Y299" s="6" t="s">
        <v>31</v>
      </c>
    </row>
    <row r="300" spans="1:25">
      <c r="A300" s="6">
        <v>2293316</v>
      </c>
      <c r="B300" s="6" t="s">
        <v>571</v>
      </c>
      <c r="C300" s="6" t="s">
        <v>744</v>
      </c>
      <c r="E300" s="6">
        <v>22000</v>
      </c>
      <c r="F300" s="6" t="s">
        <v>30</v>
      </c>
      <c r="G300" s="6" t="s">
        <v>31</v>
      </c>
      <c r="H300" s="6" t="s">
        <v>32</v>
      </c>
      <c r="I300" s="6" t="s">
        <v>42</v>
      </c>
      <c r="M300" s="6">
        <v>10.3</v>
      </c>
      <c r="N300" s="6">
        <v>10</v>
      </c>
      <c r="O300" s="6">
        <v>1602</v>
      </c>
      <c r="P300" s="6" t="s">
        <v>31</v>
      </c>
      <c r="T300" s="7" t="s">
        <v>736</v>
      </c>
      <c r="U300" s="8">
        <v>2017</v>
      </c>
      <c r="V300" s="7" t="s">
        <v>736</v>
      </c>
      <c r="W300" s="6" t="s">
        <v>90</v>
      </c>
      <c r="X300" s="6" t="s">
        <v>745</v>
      </c>
      <c r="Y300" s="6" t="s">
        <v>31</v>
      </c>
    </row>
    <row r="301" spans="1:25">
      <c r="A301" s="6">
        <v>2293315</v>
      </c>
      <c r="B301" s="6" t="s">
        <v>571</v>
      </c>
      <c r="C301" s="6" t="s">
        <v>746</v>
      </c>
      <c r="E301" s="6">
        <v>24000</v>
      </c>
      <c r="F301" s="6" t="s">
        <v>30</v>
      </c>
      <c r="G301" s="6" t="s">
        <v>31</v>
      </c>
      <c r="H301" s="6" t="s">
        <v>32</v>
      </c>
      <c r="I301" s="6" t="s">
        <v>42</v>
      </c>
      <c r="M301" s="6">
        <v>10.3</v>
      </c>
      <c r="N301" s="6">
        <v>10</v>
      </c>
      <c r="O301" s="6">
        <v>1748</v>
      </c>
      <c r="P301" s="6" t="s">
        <v>31</v>
      </c>
      <c r="T301" s="7" t="s">
        <v>736</v>
      </c>
      <c r="U301" s="8">
        <v>2017</v>
      </c>
      <c r="V301" s="7" t="s">
        <v>736</v>
      </c>
      <c r="W301" s="6" t="s">
        <v>90</v>
      </c>
      <c r="X301" s="6" t="s">
        <v>747</v>
      </c>
      <c r="Y301" s="6" t="s">
        <v>31</v>
      </c>
    </row>
    <row r="302" spans="1:25">
      <c r="A302" s="6">
        <v>2293314</v>
      </c>
      <c r="B302" s="6" t="s">
        <v>571</v>
      </c>
      <c r="C302" s="6" t="s">
        <v>748</v>
      </c>
      <c r="E302" s="6">
        <v>6000</v>
      </c>
      <c r="F302" s="6" t="s">
        <v>30</v>
      </c>
      <c r="G302" s="6" t="s">
        <v>31</v>
      </c>
      <c r="H302" s="6" t="s">
        <v>32</v>
      </c>
      <c r="I302" s="6" t="s">
        <v>48</v>
      </c>
      <c r="M302" s="6">
        <v>12.1</v>
      </c>
      <c r="N302" s="6">
        <v>10</v>
      </c>
      <c r="O302" s="6">
        <v>372</v>
      </c>
      <c r="P302" s="6" t="s">
        <v>31</v>
      </c>
      <c r="T302" s="7" t="s">
        <v>736</v>
      </c>
      <c r="U302" s="8">
        <v>2017</v>
      </c>
      <c r="V302" s="7" t="s">
        <v>736</v>
      </c>
      <c r="W302" s="6" t="s">
        <v>90</v>
      </c>
      <c r="X302" s="6" t="s">
        <v>749</v>
      </c>
      <c r="Y302" s="6" t="s">
        <v>31</v>
      </c>
    </row>
    <row r="303" spans="1:25">
      <c r="A303" s="6">
        <v>2293321</v>
      </c>
      <c r="B303" s="6" t="s">
        <v>571</v>
      </c>
      <c r="C303" s="6" t="s">
        <v>750</v>
      </c>
      <c r="E303" s="6">
        <v>8000</v>
      </c>
      <c r="F303" s="6" t="s">
        <v>30</v>
      </c>
      <c r="G303" s="6" t="s">
        <v>31</v>
      </c>
      <c r="H303" s="6" t="s">
        <v>32</v>
      </c>
      <c r="I303" s="6" t="s">
        <v>33</v>
      </c>
      <c r="M303" s="6">
        <v>12</v>
      </c>
      <c r="N303" s="6">
        <v>10</v>
      </c>
      <c r="O303" s="6">
        <v>500</v>
      </c>
      <c r="P303" s="6" t="s">
        <v>31</v>
      </c>
      <c r="T303" s="7" t="s">
        <v>736</v>
      </c>
      <c r="U303" s="8">
        <v>2017</v>
      </c>
      <c r="V303" s="7" t="s">
        <v>736</v>
      </c>
      <c r="W303" s="6" t="s">
        <v>90</v>
      </c>
      <c r="X303" s="6" t="s">
        <v>751</v>
      </c>
      <c r="Y303" s="6" t="s">
        <v>31</v>
      </c>
    </row>
    <row r="304" spans="1:25">
      <c r="A304" s="6">
        <v>2293298</v>
      </c>
      <c r="B304" s="6" t="s">
        <v>295</v>
      </c>
      <c r="C304" s="6" t="s">
        <v>752</v>
      </c>
      <c r="E304" s="6">
        <v>6000</v>
      </c>
      <c r="F304" s="6" t="s">
        <v>30</v>
      </c>
      <c r="G304" s="6" t="s">
        <v>31</v>
      </c>
      <c r="H304" s="6" t="s">
        <v>32</v>
      </c>
      <c r="I304" s="6" t="s">
        <v>48</v>
      </c>
      <c r="M304" s="6">
        <v>12.1</v>
      </c>
      <c r="N304" s="6">
        <v>10</v>
      </c>
      <c r="O304" s="6">
        <v>372</v>
      </c>
      <c r="P304" s="6" t="s">
        <v>31</v>
      </c>
      <c r="T304" s="7" t="s">
        <v>736</v>
      </c>
      <c r="U304" s="8">
        <v>2017</v>
      </c>
      <c r="V304" s="7" t="s">
        <v>736</v>
      </c>
      <c r="W304" s="6" t="s">
        <v>34</v>
      </c>
      <c r="X304" s="6" t="s">
        <v>753</v>
      </c>
      <c r="Y304" s="6" t="s">
        <v>31</v>
      </c>
    </row>
    <row r="305" spans="1:25">
      <c r="A305" s="6">
        <v>2293309</v>
      </c>
      <c r="B305" s="6" t="s">
        <v>295</v>
      </c>
      <c r="C305" s="6" t="s">
        <v>754</v>
      </c>
      <c r="E305" s="6">
        <v>8000</v>
      </c>
      <c r="F305" s="6" t="s">
        <v>30</v>
      </c>
      <c r="G305" s="6" t="s">
        <v>31</v>
      </c>
      <c r="H305" s="6" t="s">
        <v>32</v>
      </c>
      <c r="I305" s="6" t="s">
        <v>33</v>
      </c>
      <c r="M305" s="6">
        <v>12</v>
      </c>
      <c r="N305" s="6">
        <v>10</v>
      </c>
      <c r="O305" s="6">
        <v>500</v>
      </c>
      <c r="P305" s="6" t="s">
        <v>31</v>
      </c>
      <c r="T305" s="7" t="s">
        <v>736</v>
      </c>
      <c r="U305" s="8">
        <v>2017</v>
      </c>
      <c r="V305" s="7" t="s">
        <v>736</v>
      </c>
      <c r="W305" s="6" t="s">
        <v>34</v>
      </c>
      <c r="X305" s="6" t="s">
        <v>755</v>
      </c>
      <c r="Y305" s="6" t="s">
        <v>31</v>
      </c>
    </row>
    <row r="306" spans="1:25">
      <c r="A306" s="6">
        <v>2293306</v>
      </c>
      <c r="B306" s="6" t="s">
        <v>295</v>
      </c>
      <c r="C306" s="6" t="s">
        <v>756</v>
      </c>
      <c r="E306" s="6">
        <v>10000</v>
      </c>
      <c r="F306" s="6" t="s">
        <v>30</v>
      </c>
      <c r="G306" s="6" t="s">
        <v>31</v>
      </c>
      <c r="H306" s="6" t="s">
        <v>32</v>
      </c>
      <c r="I306" s="6" t="s">
        <v>33</v>
      </c>
      <c r="M306" s="6">
        <v>12</v>
      </c>
      <c r="N306" s="6">
        <v>10</v>
      </c>
      <c r="O306" s="6">
        <v>625</v>
      </c>
      <c r="P306" s="6" t="s">
        <v>31</v>
      </c>
      <c r="T306" s="7" t="s">
        <v>736</v>
      </c>
      <c r="U306" s="8">
        <v>2017</v>
      </c>
      <c r="V306" s="7" t="s">
        <v>736</v>
      </c>
      <c r="W306" s="6" t="s">
        <v>34</v>
      </c>
      <c r="X306" s="6" t="s">
        <v>757</v>
      </c>
      <c r="Y306" s="6" t="s">
        <v>31</v>
      </c>
    </row>
    <row r="307" spans="1:25">
      <c r="A307" s="6">
        <v>2293303</v>
      </c>
      <c r="B307" s="6" t="s">
        <v>295</v>
      </c>
      <c r="C307" s="6" t="s">
        <v>758</v>
      </c>
      <c r="E307" s="6">
        <v>12000</v>
      </c>
      <c r="F307" s="6" t="s">
        <v>30</v>
      </c>
      <c r="G307" s="6" t="s">
        <v>31</v>
      </c>
      <c r="H307" s="6" t="s">
        <v>32</v>
      </c>
      <c r="I307" s="6" t="s">
        <v>33</v>
      </c>
      <c r="M307" s="6">
        <v>12</v>
      </c>
      <c r="N307" s="6">
        <v>10</v>
      </c>
      <c r="O307" s="6">
        <v>750</v>
      </c>
      <c r="P307" s="6" t="s">
        <v>31</v>
      </c>
      <c r="T307" s="7" t="s">
        <v>736</v>
      </c>
      <c r="U307" s="8">
        <v>2017</v>
      </c>
      <c r="V307" s="7" t="s">
        <v>736</v>
      </c>
      <c r="W307" s="6" t="s">
        <v>34</v>
      </c>
      <c r="X307" s="6" t="s">
        <v>759</v>
      </c>
      <c r="Y307" s="6" t="s">
        <v>31</v>
      </c>
    </row>
    <row r="308" spans="1:25">
      <c r="A308" s="6">
        <v>2293301</v>
      </c>
      <c r="B308" s="6" t="s">
        <v>295</v>
      </c>
      <c r="C308" s="6" t="s">
        <v>760</v>
      </c>
      <c r="E308" s="6">
        <v>15000</v>
      </c>
      <c r="F308" s="6" t="s">
        <v>30</v>
      </c>
      <c r="G308" s="6" t="s">
        <v>31</v>
      </c>
      <c r="H308" s="6" t="s">
        <v>32</v>
      </c>
      <c r="I308" s="6" t="s">
        <v>37</v>
      </c>
      <c r="M308" s="6">
        <v>11.8</v>
      </c>
      <c r="N308" s="6">
        <v>10</v>
      </c>
      <c r="O308" s="6">
        <v>953</v>
      </c>
      <c r="P308" s="6" t="s">
        <v>31</v>
      </c>
      <c r="T308" s="7" t="s">
        <v>736</v>
      </c>
      <c r="U308" s="8">
        <v>2017</v>
      </c>
      <c r="V308" s="7" t="s">
        <v>736</v>
      </c>
      <c r="W308" s="6" t="s">
        <v>34</v>
      </c>
      <c r="X308" s="6" t="s">
        <v>761</v>
      </c>
      <c r="Y308" s="6" t="s">
        <v>31</v>
      </c>
    </row>
    <row r="309" spans="1:25">
      <c r="A309" s="6">
        <v>2293300</v>
      </c>
      <c r="B309" s="6" t="s">
        <v>295</v>
      </c>
      <c r="C309" s="6" t="s">
        <v>762</v>
      </c>
      <c r="E309" s="6">
        <v>18000</v>
      </c>
      <c r="F309" s="6" t="s">
        <v>30</v>
      </c>
      <c r="G309" s="6" t="s">
        <v>31</v>
      </c>
      <c r="H309" s="6" t="s">
        <v>32</v>
      </c>
      <c r="I309" s="6" t="s">
        <v>37</v>
      </c>
      <c r="M309" s="6">
        <v>11.8</v>
      </c>
      <c r="N309" s="6">
        <v>10</v>
      </c>
      <c r="O309" s="6">
        <v>1144</v>
      </c>
      <c r="P309" s="6" t="s">
        <v>31</v>
      </c>
      <c r="T309" s="7" t="s">
        <v>736</v>
      </c>
      <c r="U309" s="8">
        <v>2017</v>
      </c>
      <c r="V309" s="7" t="s">
        <v>763</v>
      </c>
      <c r="W309" s="6" t="s">
        <v>34</v>
      </c>
      <c r="X309" s="6" t="s">
        <v>764</v>
      </c>
      <c r="Y309" s="6" t="s">
        <v>31</v>
      </c>
    </row>
    <row r="310" spans="1:25">
      <c r="A310" s="6">
        <v>2293411</v>
      </c>
      <c r="B310" s="6" t="s">
        <v>52</v>
      </c>
      <c r="C310" s="6" t="s">
        <v>765</v>
      </c>
      <c r="E310" s="6">
        <v>25000</v>
      </c>
      <c r="F310" s="6" t="s">
        <v>30</v>
      </c>
      <c r="G310" s="6" t="s">
        <v>31</v>
      </c>
      <c r="H310" s="6" t="s">
        <v>32</v>
      </c>
      <c r="I310" s="6" t="s">
        <v>42</v>
      </c>
      <c r="M310" s="6">
        <v>10.3</v>
      </c>
      <c r="N310" s="6">
        <v>10</v>
      </c>
      <c r="O310" s="6">
        <v>1820</v>
      </c>
      <c r="P310" s="6" t="s">
        <v>31</v>
      </c>
      <c r="T310" s="7" t="s">
        <v>766</v>
      </c>
      <c r="U310" s="8">
        <v>2017</v>
      </c>
      <c r="V310" s="7" t="s">
        <v>766</v>
      </c>
      <c r="W310" s="6" t="s">
        <v>34</v>
      </c>
      <c r="X310" s="6" t="s">
        <v>767</v>
      </c>
      <c r="Y310" s="6" t="s">
        <v>31</v>
      </c>
    </row>
    <row r="311" spans="1:25">
      <c r="A311" s="6">
        <v>2302523</v>
      </c>
      <c r="B311" s="6" t="s">
        <v>768</v>
      </c>
      <c r="C311" s="6">
        <v>102087</v>
      </c>
      <c r="E311" s="6">
        <v>18000</v>
      </c>
      <c r="F311" s="6" t="s">
        <v>30</v>
      </c>
      <c r="G311" s="6" t="s">
        <v>31</v>
      </c>
      <c r="H311" s="6" t="s">
        <v>32</v>
      </c>
      <c r="I311" s="6" t="s">
        <v>37</v>
      </c>
      <c r="M311" s="6">
        <v>11.8</v>
      </c>
      <c r="N311" s="6">
        <v>10</v>
      </c>
      <c r="O311" s="6">
        <v>1144</v>
      </c>
      <c r="P311" s="6" t="s">
        <v>31</v>
      </c>
      <c r="T311" s="7" t="s">
        <v>769</v>
      </c>
      <c r="U311" s="8">
        <v>2017</v>
      </c>
      <c r="V311" s="7" t="s">
        <v>769</v>
      </c>
      <c r="W311" s="6" t="s">
        <v>34</v>
      </c>
      <c r="X311" s="6" t="s">
        <v>770</v>
      </c>
      <c r="Y311" s="6" t="s">
        <v>31</v>
      </c>
    </row>
    <row r="312" spans="1:25">
      <c r="A312" s="6">
        <v>2302992</v>
      </c>
      <c r="B312" s="6" t="s">
        <v>423</v>
      </c>
      <c r="C312" s="6" t="s">
        <v>771</v>
      </c>
      <c r="E312" s="6">
        <v>15100</v>
      </c>
      <c r="F312" s="6" t="s">
        <v>30</v>
      </c>
      <c r="G312" s="6" t="s">
        <v>31</v>
      </c>
      <c r="H312" s="6" t="s">
        <v>32</v>
      </c>
      <c r="I312" s="6" t="s">
        <v>37</v>
      </c>
      <c r="M312" s="6">
        <v>11.8</v>
      </c>
      <c r="N312" s="6">
        <v>10</v>
      </c>
      <c r="O312" s="6">
        <v>960</v>
      </c>
      <c r="P312" s="6" t="s">
        <v>31</v>
      </c>
      <c r="T312" s="7" t="s">
        <v>772</v>
      </c>
      <c r="U312" s="8">
        <v>2017</v>
      </c>
      <c r="V312" s="7" t="s">
        <v>773</v>
      </c>
      <c r="W312" s="6" t="s">
        <v>34</v>
      </c>
      <c r="X312" s="6" t="s">
        <v>774</v>
      </c>
      <c r="Y312" s="6" t="s">
        <v>31</v>
      </c>
    </row>
    <row r="313" spans="1:25">
      <c r="A313" s="6">
        <v>2302994</v>
      </c>
      <c r="B313" s="6" t="s">
        <v>423</v>
      </c>
      <c r="C313" s="6" t="s">
        <v>775</v>
      </c>
      <c r="E313" s="6">
        <v>18000</v>
      </c>
      <c r="F313" s="6" t="s">
        <v>30</v>
      </c>
      <c r="G313" s="6" t="s">
        <v>31</v>
      </c>
      <c r="H313" s="6" t="s">
        <v>32</v>
      </c>
      <c r="I313" s="6" t="s">
        <v>37</v>
      </c>
      <c r="M313" s="6">
        <v>11.8</v>
      </c>
      <c r="N313" s="6">
        <v>10</v>
      </c>
      <c r="O313" s="6">
        <v>1144</v>
      </c>
      <c r="P313" s="6" t="s">
        <v>31</v>
      </c>
      <c r="T313" s="7" t="s">
        <v>772</v>
      </c>
      <c r="U313" s="8">
        <v>2017</v>
      </c>
      <c r="V313" s="7" t="s">
        <v>773</v>
      </c>
      <c r="W313" s="6" t="s">
        <v>34</v>
      </c>
      <c r="X313" s="6" t="s">
        <v>776</v>
      </c>
      <c r="Y313" s="6" t="s">
        <v>31</v>
      </c>
    </row>
    <row r="314" spans="1:25">
      <c r="A314" s="6">
        <v>2302993</v>
      </c>
      <c r="B314" s="6" t="s">
        <v>423</v>
      </c>
      <c r="C314" s="6" t="s">
        <v>777</v>
      </c>
      <c r="E314" s="6">
        <v>25000</v>
      </c>
      <c r="F314" s="6" t="s">
        <v>30</v>
      </c>
      <c r="G314" s="6" t="s">
        <v>31</v>
      </c>
      <c r="H314" s="6" t="s">
        <v>32</v>
      </c>
      <c r="I314" s="6" t="s">
        <v>42</v>
      </c>
      <c r="M314" s="6">
        <v>10.3</v>
      </c>
      <c r="N314" s="6">
        <v>10</v>
      </c>
      <c r="O314" s="6">
        <v>1820</v>
      </c>
      <c r="P314" s="6" t="s">
        <v>31</v>
      </c>
      <c r="T314" s="7" t="s">
        <v>772</v>
      </c>
      <c r="U314" s="8">
        <v>2017</v>
      </c>
      <c r="V314" s="7" t="s">
        <v>773</v>
      </c>
      <c r="W314" s="6" t="s">
        <v>34</v>
      </c>
      <c r="X314" s="6" t="s">
        <v>778</v>
      </c>
      <c r="Y314" s="6" t="s">
        <v>31</v>
      </c>
    </row>
    <row r="315" spans="1:25">
      <c r="A315" s="6">
        <v>2304367</v>
      </c>
      <c r="B315" s="6" t="s">
        <v>109</v>
      </c>
      <c r="C315" s="6" t="s">
        <v>779</v>
      </c>
      <c r="E315" s="6">
        <v>10000</v>
      </c>
      <c r="F315" s="6" t="s">
        <v>30</v>
      </c>
      <c r="G315" s="6" t="s">
        <v>31</v>
      </c>
      <c r="H315" s="6" t="s">
        <v>32</v>
      </c>
      <c r="I315" s="6" t="s">
        <v>33</v>
      </c>
      <c r="M315" s="6">
        <v>12</v>
      </c>
      <c r="N315" s="6">
        <v>10</v>
      </c>
      <c r="O315" s="6">
        <v>625</v>
      </c>
      <c r="P315" s="6" t="s">
        <v>31</v>
      </c>
      <c r="T315" s="7" t="s">
        <v>780</v>
      </c>
      <c r="U315" s="8">
        <v>2017</v>
      </c>
      <c r="V315" s="7" t="s">
        <v>780</v>
      </c>
      <c r="W315" s="6" t="s">
        <v>90</v>
      </c>
      <c r="X315" s="6" t="s">
        <v>781</v>
      </c>
      <c r="Y315" s="6" t="s">
        <v>31</v>
      </c>
    </row>
    <row r="316" spans="1:25">
      <c r="A316" s="6">
        <v>2304365</v>
      </c>
      <c r="B316" s="6" t="s">
        <v>109</v>
      </c>
      <c r="C316" s="6" t="s">
        <v>782</v>
      </c>
      <c r="E316" s="6">
        <v>12000</v>
      </c>
      <c r="F316" s="6" t="s">
        <v>30</v>
      </c>
      <c r="G316" s="6" t="s">
        <v>31</v>
      </c>
      <c r="H316" s="6" t="s">
        <v>32</v>
      </c>
      <c r="I316" s="6" t="s">
        <v>33</v>
      </c>
      <c r="M316" s="6">
        <v>12</v>
      </c>
      <c r="N316" s="6">
        <v>10</v>
      </c>
      <c r="O316" s="6">
        <v>750</v>
      </c>
      <c r="P316" s="6" t="s">
        <v>31</v>
      </c>
      <c r="T316" s="7" t="s">
        <v>780</v>
      </c>
      <c r="U316" s="8">
        <v>2017</v>
      </c>
      <c r="V316" s="7" t="s">
        <v>780</v>
      </c>
      <c r="W316" s="6" t="s">
        <v>90</v>
      </c>
      <c r="X316" s="6" t="s">
        <v>783</v>
      </c>
      <c r="Y316" s="6" t="s">
        <v>31</v>
      </c>
    </row>
    <row r="317" spans="1:25">
      <c r="A317" s="6">
        <v>2304369</v>
      </c>
      <c r="B317" s="6" t="s">
        <v>109</v>
      </c>
      <c r="C317" s="6" t="s">
        <v>784</v>
      </c>
      <c r="E317" s="6">
        <v>8000</v>
      </c>
      <c r="F317" s="6" t="s">
        <v>30</v>
      </c>
      <c r="G317" s="6" t="s">
        <v>31</v>
      </c>
      <c r="H317" s="6" t="s">
        <v>32</v>
      </c>
      <c r="I317" s="6" t="s">
        <v>33</v>
      </c>
      <c r="M317" s="6">
        <v>12</v>
      </c>
      <c r="N317" s="6">
        <v>10</v>
      </c>
      <c r="O317" s="6">
        <v>500</v>
      </c>
      <c r="P317" s="6" t="s">
        <v>31</v>
      </c>
      <c r="T317" s="7" t="s">
        <v>780</v>
      </c>
      <c r="U317" s="8">
        <v>2017</v>
      </c>
      <c r="V317" s="7" t="s">
        <v>780</v>
      </c>
      <c r="W317" s="6" t="s">
        <v>90</v>
      </c>
      <c r="X317" s="6" t="s">
        <v>785</v>
      </c>
      <c r="Y317" s="6" t="s">
        <v>31</v>
      </c>
    </row>
    <row r="318" spans="1:25">
      <c r="A318" s="6">
        <v>2304368</v>
      </c>
      <c r="B318" s="6" t="s">
        <v>109</v>
      </c>
      <c r="C318" s="6" t="s">
        <v>786</v>
      </c>
      <c r="E318" s="6">
        <v>10000</v>
      </c>
      <c r="F318" s="6" t="s">
        <v>30</v>
      </c>
      <c r="G318" s="6" t="s">
        <v>31</v>
      </c>
      <c r="H318" s="6" t="s">
        <v>32</v>
      </c>
      <c r="I318" s="6" t="s">
        <v>33</v>
      </c>
      <c r="M318" s="6">
        <v>12</v>
      </c>
      <c r="N318" s="6">
        <v>10</v>
      </c>
      <c r="O318" s="6">
        <v>625</v>
      </c>
      <c r="P318" s="6" t="s">
        <v>31</v>
      </c>
      <c r="T318" s="7" t="s">
        <v>780</v>
      </c>
      <c r="U318" s="8">
        <v>2017</v>
      </c>
      <c r="V318" s="7" t="s">
        <v>780</v>
      </c>
      <c r="W318" s="6" t="s">
        <v>90</v>
      </c>
      <c r="X318" s="6" t="s">
        <v>787</v>
      </c>
      <c r="Y318" s="6" t="s">
        <v>31</v>
      </c>
    </row>
    <row r="319" spans="1:25">
      <c r="A319" s="6">
        <v>2304366</v>
      </c>
      <c r="B319" s="6" t="s">
        <v>109</v>
      </c>
      <c r="C319" s="6" t="s">
        <v>788</v>
      </c>
      <c r="E319" s="6">
        <v>12000</v>
      </c>
      <c r="F319" s="6" t="s">
        <v>30</v>
      </c>
      <c r="G319" s="6" t="s">
        <v>31</v>
      </c>
      <c r="H319" s="6" t="s">
        <v>32</v>
      </c>
      <c r="I319" s="6" t="s">
        <v>33</v>
      </c>
      <c r="M319" s="6">
        <v>12</v>
      </c>
      <c r="N319" s="6">
        <v>10</v>
      </c>
      <c r="O319" s="6">
        <v>750</v>
      </c>
      <c r="P319" s="6" t="s">
        <v>31</v>
      </c>
      <c r="T319" s="7" t="s">
        <v>780</v>
      </c>
      <c r="U319" s="8">
        <v>2017</v>
      </c>
      <c r="V319" s="7" t="s">
        <v>780</v>
      </c>
      <c r="W319" s="6" t="s">
        <v>90</v>
      </c>
      <c r="X319" s="6" t="s">
        <v>789</v>
      </c>
      <c r="Y319" s="6" t="s">
        <v>31</v>
      </c>
    </row>
    <row r="320" spans="1:25">
      <c r="A320" s="6">
        <v>2305437</v>
      </c>
      <c r="B320" s="6" t="s">
        <v>459</v>
      </c>
      <c r="C320" s="6" t="s">
        <v>790</v>
      </c>
      <c r="D320" s="6" t="s">
        <v>791</v>
      </c>
      <c r="E320" s="6">
        <v>6000</v>
      </c>
      <c r="F320" s="6" t="s">
        <v>30</v>
      </c>
      <c r="G320" s="6" t="s">
        <v>31</v>
      </c>
      <c r="H320" s="6" t="s">
        <v>32</v>
      </c>
      <c r="I320" s="6" t="s">
        <v>48</v>
      </c>
      <c r="M320" s="6">
        <v>12.1</v>
      </c>
      <c r="N320" s="6">
        <v>10</v>
      </c>
      <c r="O320" s="6">
        <v>372</v>
      </c>
      <c r="P320" s="6" t="s">
        <v>31</v>
      </c>
      <c r="T320" s="7" t="s">
        <v>792</v>
      </c>
      <c r="U320" s="8">
        <v>2017</v>
      </c>
      <c r="V320" s="7" t="s">
        <v>793</v>
      </c>
      <c r="W320" s="6" t="s">
        <v>34</v>
      </c>
      <c r="X320" s="6" t="s">
        <v>794</v>
      </c>
      <c r="Y320" s="6" t="s">
        <v>31</v>
      </c>
    </row>
    <row r="321" spans="1:25">
      <c r="A321" s="6">
        <v>2305436</v>
      </c>
      <c r="B321" s="6" t="s">
        <v>459</v>
      </c>
      <c r="C321" s="6" t="s">
        <v>795</v>
      </c>
      <c r="E321" s="6">
        <v>8000</v>
      </c>
      <c r="F321" s="6" t="s">
        <v>30</v>
      </c>
      <c r="G321" s="6" t="s">
        <v>31</v>
      </c>
      <c r="H321" s="6" t="s">
        <v>32</v>
      </c>
      <c r="I321" s="6" t="s">
        <v>33</v>
      </c>
      <c r="M321" s="6">
        <v>12</v>
      </c>
      <c r="N321" s="6">
        <v>10</v>
      </c>
      <c r="O321" s="6">
        <v>500</v>
      </c>
      <c r="P321" s="6" t="s">
        <v>31</v>
      </c>
      <c r="T321" s="7" t="s">
        <v>792</v>
      </c>
      <c r="U321" s="8">
        <v>2017</v>
      </c>
      <c r="V321" s="7" t="s">
        <v>793</v>
      </c>
      <c r="W321" s="6" t="s">
        <v>34</v>
      </c>
      <c r="X321" s="6" t="s">
        <v>796</v>
      </c>
      <c r="Y321" s="6" t="s">
        <v>31</v>
      </c>
    </row>
    <row r="322" spans="1:25">
      <c r="A322" s="6">
        <v>2306773</v>
      </c>
      <c r="B322" s="6" t="s">
        <v>459</v>
      </c>
      <c r="C322" s="6" t="s">
        <v>797</v>
      </c>
      <c r="D322" s="6" t="s">
        <v>798</v>
      </c>
      <c r="E322" s="6">
        <v>5200</v>
      </c>
      <c r="F322" s="6" t="s">
        <v>30</v>
      </c>
      <c r="G322" s="6" t="s">
        <v>31</v>
      </c>
      <c r="H322" s="6" t="s">
        <v>32</v>
      </c>
      <c r="I322" s="6" t="s">
        <v>45</v>
      </c>
      <c r="M322" s="6">
        <v>12.1</v>
      </c>
      <c r="N322" s="6">
        <v>10</v>
      </c>
      <c r="O322" s="6">
        <v>322</v>
      </c>
      <c r="P322" s="6" t="s">
        <v>31</v>
      </c>
      <c r="T322" s="7" t="s">
        <v>799</v>
      </c>
      <c r="U322" s="8">
        <v>2017</v>
      </c>
      <c r="V322" s="7" t="s">
        <v>800</v>
      </c>
      <c r="W322" s="6" t="s">
        <v>34</v>
      </c>
      <c r="X322" s="6" t="s">
        <v>801</v>
      </c>
      <c r="Y322" s="6" t="s">
        <v>31</v>
      </c>
    </row>
    <row r="323" spans="1:25">
      <c r="A323" s="6">
        <v>2306791</v>
      </c>
      <c r="B323" s="6" t="s">
        <v>459</v>
      </c>
      <c r="C323" s="6" t="s">
        <v>802</v>
      </c>
      <c r="D323" s="6" t="s">
        <v>803</v>
      </c>
      <c r="E323" s="6">
        <v>6000</v>
      </c>
      <c r="F323" s="6" t="s">
        <v>30</v>
      </c>
      <c r="G323" s="6" t="s">
        <v>31</v>
      </c>
      <c r="H323" s="6" t="s">
        <v>32</v>
      </c>
      <c r="I323" s="6" t="s">
        <v>48</v>
      </c>
      <c r="M323" s="6">
        <v>12.1</v>
      </c>
      <c r="N323" s="6">
        <v>10</v>
      </c>
      <c r="O323" s="6">
        <v>372</v>
      </c>
      <c r="P323" s="6" t="s">
        <v>31</v>
      </c>
      <c r="T323" s="7" t="s">
        <v>799</v>
      </c>
      <c r="U323" s="8">
        <v>2017</v>
      </c>
      <c r="V323" s="7" t="s">
        <v>800</v>
      </c>
      <c r="W323" s="6" t="s">
        <v>34</v>
      </c>
      <c r="X323" s="6" t="s">
        <v>804</v>
      </c>
      <c r="Y323" s="6" t="s">
        <v>31</v>
      </c>
    </row>
    <row r="324" spans="1:25">
      <c r="A324" s="6">
        <v>2306774</v>
      </c>
      <c r="B324" s="6" t="s">
        <v>459</v>
      </c>
      <c r="C324" s="6" t="s">
        <v>805</v>
      </c>
      <c r="D324" s="6" t="s">
        <v>806</v>
      </c>
      <c r="E324" s="6">
        <v>8000</v>
      </c>
      <c r="F324" s="6" t="s">
        <v>30</v>
      </c>
      <c r="G324" s="6" t="s">
        <v>31</v>
      </c>
      <c r="H324" s="6" t="s">
        <v>32</v>
      </c>
      <c r="I324" s="6" t="s">
        <v>33</v>
      </c>
      <c r="M324" s="6">
        <v>12</v>
      </c>
      <c r="N324" s="6">
        <v>10</v>
      </c>
      <c r="O324" s="6">
        <v>500</v>
      </c>
      <c r="P324" s="6" t="s">
        <v>31</v>
      </c>
      <c r="T324" s="7" t="s">
        <v>799</v>
      </c>
      <c r="U324" s="8">
        <v>2017</v>
      </c>
      <c r="V324" s="7" t="s">
        <v>800</v>
      </c>
      <c r="W324" s="6" t="s">
        <v>34</v>
      </c>
      <c r="X324" s="6" t="s">
        <v>807</v>
      </c>
      <c r="Y324" s="6" t="s">
        <v>31</v>
      </c>
    </row>
    <row r="325" spans="1:25">
      <c r="A325" s="6">
        <v>2306771</v>
      </c>
      <c r="B325" s="6" t="s">
        <v>459</v>
      </c>
      <c r="C325" s="6" t="s">
        <v>808</v>
      </c>
      <c r="D325" s="6" t="s">
        <v>809</v>
      </c>
      <c r="E325" s="6">
        <v>10200</v>
      </c>
      <c r="F325" s="6" t="s">
        <v>30</v>
      </c>
      <c r="G325" s="6" t="s">
        <v>31</v>
      </c>
      <c r="H325" s="6" t="s">
        <v>32</v>
      </c>
      <c r="I325" s="6" t="s">
        <v>33</v>
      </c>
      <c r="M325" s="6">
        <v>12</v>
      </c>
      <c r="N325" s="6">
        <v>10</v>
      </c>
      <c r="O325" s="6">
        <v>638</v>
      </c>
      <c r="P325" s="6" t="s">
        <v>31</v>
      </c>
      <c r="T325" s="7" t="s">
        <v>799</v>
      </c>
      <c r="U325" s="8">
        <v>2017</v>
      </c>
      <c r="V325" s="7" t="s">
        <v>800</v>
      </c>
      <c r="W325" s="6" t="s">
        <v>34</v>
      </c>
      <c r="X325" s="6" t="s">
        <v>810</v>
      </c>
      <c r="Y325" s="6" t="s">
        <v>31</v>
      </c>
    </row>
    <row r="326" spans="1:25">
      <c r="A326" s="6">
        <v>2306785</v>
      </c>
      <c r="B326" s="6" t="s">
        <v>459</v>
      </c>
      <c r="C326" s="6" t="s">
        <v>811</v>
      </c>
      <c r="D326" s="6" t="s">
        <v>812</v>
      </c>
      <c r="E326" s="6">
        <v>15000</v>
      </c>
      <c r="F326" s="6" t="s">
        <v>30</v>
      </c>
      <c r="G326" s="6" t="s">
        <v>31</v>
      </c>
      <c r="H326" s="6" t="s">
        <v>32</v>
      </c>
      <c r="I326" s="6" t="s">
        <v>37</v>
      </c>
      <c r="M326" s="6">
        <v>11.8</v>
      </c>
      <c r="N326" s="6">
        <v>10</v>
      </c>
      <c r="O326" s="6">
        <v>953</v>
      </c>
      <c r="P326" s="6" t="s">
        <v>31</v>
      </c>
      <c r="T326" s="7" t="s">
        <v>799</v>
      </c>
      <c r="U326" s="8">
        <v>2017</v>
      </c>
      <c r="V326" s="7" t="s">
        <v>800</v>
      </c>
      <c r="W326" s="6" t="s">
        <v>34</v>
      </c>
      <c r="X326" s="6" t="s">
        <v>813</v>
      </c>
      <c r="Y326" s="6" t="s">
        <v>31</v>
      </c>
    </row>
    <row r="327" spans="1:25">
      <c r="A327" s="6">
        <v>2306780</v>
      </c>
      <c r="B327" s="6" t="s">
        <v>459</v>
      </c>
      <c r="C327" s="6" t="s">
        <v>814</v>
      </c>
      <c r="D327" s="6" t="s">
        <v>815</v>
      </c>
      <c r="E327" s="6">
        <v>18000</v>
      </c>
      <c r="F327" s="6" t="s">
        <v>30</v>
      </c>
      <c r="G327" s="6" t="s">
        <v>31</v>
      </c>
      <c r="H327" s="6" t="s">
        <v>32</v>
      </c>
      <c r="I327" s="6" t="s">
        <v>37</v>
      </c>
      <c r="M327" s="6">
        <v>11.8</v>
      </c>
      <c r="N327" s="6">
        <v>10</v>
      </c>
      <c r="O327" s="6">
        <v>1144</v>
      </c>
      <c r="P327" s="6" t="s">
        <v>31</v>
      </c>
      <c r="T327" s="7" t="s">
        <v>799</v>
      </c>
      <c r="U327" s="8">
        <v>2017</v>
      </c>
      <c r="V327" s="7" t="s">
        <v>800</v>
      </c>
      <c r="W327" s="6" t="s">
        <v>34</v>
      </c>
      <c r="X327" s="6" t="s">
        <v>816</v>
      </c>
      <c r="Y327" s="6" t="s">
        <v>31</v>
      </c>
    </row>
    <row r="328" spans="1:25">
      <c r="A328" s="6">
        <v>2306790</v>
      </c>
      <c r="B328" s="6" t="s">
        <v>459</v>
      </c>
      <c r="C328" s="6" t="s">
        <v>817</v>
      </c>
      <c r="D328" s="6" t="s">
        <v>818</v>
      </c>
      <c r="E328" s="6">
        <v>22000</v>
      </c>
      <c r="F328" s="6" t="s">
        <v>30</v>
      </c>
      <c r="G328" s="6" t="s">
        <v>31</v>
      </c>
      <c r="H328" s="6" t="s">
        <v>32</v>
      </c>
      <c r="I328" s="6" t="s">
        <v>42</v>
      </c>
      <c r="M328" s="6">
        <v>10.3</v>
      </c>
      <c r="N328" s="6">
        <v>10</v>
      </c>
      <c r="O328" s="6">
        <v>1602</v>
      </c>
      <c r="P328" s="6" t="s">
        <v>31</v>
      </c>
      <c r="T328" s="7" t="s">
        <v>799</v>
      </c>
      <c r="U328" s="8">
        <v>2017</v>
      </c>
      <c r="V328" s="7" t="s">
        <v>800</v>
      </c>
      <c r="W328" s="6" t="s">
        <v>34</v>
      </c>
      <c r="X328" s="6" t="s">
        <v>819</v>
      </c>
      <c r="Y328" s="6" t="s">
        <v>31</v>
      </c>
    </row>
    <row r="329" spans="1:25">
      <c r="A329" s="6">
        <v>2306781</v>
      </c>
      <c r="B329" s="6" t="s">
        <v>459</v>
      </c>
      <c r="C329" s="6" t="s">
        <v>820</v>
      </c>
      <c r="D329" s="6" t="s">
        <v>821</v>
      </c>
      <c r="E329" s="6">
        <v>25000</v>
      </c>
      <c r="F329" s="6" t="s">
        <v>30</v>
      </c>
      <c r="G329" s="6" t="s">
        <v>31</v>
      </c>
      <c r="H329" s="6" t="s">
        <v>32</v>
      </c>
      <c r="I329" s="6" t="s">
        <v>42</v>
      </c>
      <c r="M329" s="6">
        <v>10.3</v>
      </c>
      <c r="N329" s="6">
        <v>10</v>
      </c>
      <c r="O329" s="6">
        <v>1820</v>
      </c>
      <c r="P329" s="6" t="s">
        <v>31</v>
      </c>
      <c r="T329" s="7" t="s">
        <v>799</v>
      </c>
      <c r="U329" s="8">
        <v>2017</v>
      </c>
      <c r="V329" s="7" t="s">
        <v>800</v>
      </c>
      <c r="W329" s="6" t="s">
        <v>34</v>
      </c>
      <c r="X329" s="6" t="s">
        <v>822</v>
      </c>
      <c r="Y329" s="6" t="s">
        <v>31</v>
      </c>
    </row>
    <row r="330" spans="1:25">
      <c r="A330" s="6">
        <v>2306872</v>
      </c>
      <c r="B330" s="6" t="s">
        <v>823</v>
      </c>
      <c r="C330" s="6" t="s">
        <v>824</v>
      </c>
      <c r="E330" s="6">
        <v>6000</v>
      </c>
      <c r="F330" s="6" t="s">
        <v>30</v>
      </c>
      <c r="G330" s="6" t="s">
        <v>31</v>
      </c>
      <c r="H330" s="6" t="s">
        <v>32</v>
      </c>
      <c r="I330" s="6" t="s">
        <v>48</v>
      </c>
      <c r="M330" s="6">
        <v>12.1</v>
      </c>
      <c r="N330" s="6">
        <v>10</v>
      </c>
      <c r="O330" s="6">
        <v>372</v>
      </c>
      <c r="P330" s="6" t="s">
        <v>31</v>
      </c>
      <c r="T330" s="7" t="s">
        <v>825</v>
      </c>
      <c r="U330" s="8">
        <v>2017</v>
      </c>
      <c r="V330" s="7" t="s">
        <v>825</v>
      </c>
      <c r="W330" s="6" t="s">
        <v>90</v>
      </c>
      <c r="X330" s="6" t="s">
        <v>826</v>
      </c>
      <c r="Y330" s="6" t="s">
        <v>31</v>
      </c>
    </row>
    <row r="331" spans="1:25">
      <c r="A331" s="6">
        <v>2306873</v>
      </c>
      <c r="B331" s="6" t="s">
        <v>823</v>
      </c>
      <c r="C331" s="6" t="s">
        <v>827</v>
      </c>
      <c r="E331" s="6">
        <v>8000</v>
      </c>
      <c r="F331" s="6" t="s">
        <v>30</v>
      </c>
      <c r="G331" s="6" t="s">
        <v>31</v>
      </c>
      <c r="H331" s="6" t="s">
        <v>32</v>
      </c>
      <c r="I331" s="6" t="s">
        <v>33</v>
      </c>
      <c r="M331" s="6">
        <v>12</v>
      </c>
      <c r="N331" s="6">
        <v>10</v>
      </c>
      <c r="O331" s="6">
        <v>500</v>
      </c>
      <c r="P331" s="6" t="s">
        <v>31</v>
      </c>
      <c r="T331" s="7" t="s">
        <v>825</v>
      </c>
      <c r="U331" s="8">
        <v>2017</v>
      </c>
      <c r="V331" s="7" t="s">
        <v>825</v>
      </c>
      <c r="W331" s="6" t="s">
        <v>90</v>
      </c>
      <c r="X331" s="6" t="s">
        <v>828</v>
      </c>
      <c r="Y331" s="6" t="s">
        <v>31</v>
      </c>
    </row>
    <row r="332" spans="1:25">
      <c r="A332" s="6">
        <v>2306878</v>
      </c>
      <c r="B332" s="6" t="s">
        <v>823</v>
      </c>
      <c r="C332" s="6" t="s">
        <v>829</v>
      </c>
      <c r="E332" s="6">
        <v>10000</v>
      </c>
      <c r="F332" s="6" t="s">
        <v>30</v>
      </c>
      <c r="G332" s="6" t="s">
        <v>31</v>
      </c>
      <c r="H332" s="6" t="s">
        <v>32</v>
      </c>
      <c r="I332" s="6" t="s">
        <v>33</v>
      </c>
      <c r="M332" s="6">
        <v>12</v>
      </c>
      <c r="N332" s="6">
        <v>10</v>
      </c>
      <c r="O332" s="6">
        <v>625</v>
      </c>
      <c r="P332" s="6" t="s">
        <v>31</v>
      </c>
      <c r="T332" s="7" t="s">
        <v>825</v>
      </c>
      <c r="U332" s="8">
        <v>2017</v>
      </c>
      <c r="V332" s="7" t="s">
        <v>825</v>
      </c>
      <c r="W332" s="6" t="s">
        <v>90</v>
      </c>
      <c r="X332" s="6" t="s">
        <v>830</v>
      </c>
      <c r="Y332" s="6" t="s">
        <v>31</v>
      </c>
    </row>
    <row r="333" spans="1:25">
      <c r="A333" s="6">
        <v>2306877</v>
      </c>
      <c r="B333" s="6" t="s">
        <v>823</v>
      </c>
      <c r="C333" s="6" t="s">
        <v>831</v>
      </c>
      <c r="E333" s="6">
        <v>12000</v>
      </c>
      <c r="F333" s="6" t="s">
        <v>30</v>
      </c>
      <c r="G333" s="6" t="s">
        <v>31</v>
      </c>
      <c r="H333" s="6" t="s">
        <v>32</v>
      </c>
      <c r="I333" s="6" t="s">
        <v>33</v>
      </c>
      <c r="M333" s="6">
        <v>12</v>
      </c>
      <c r="N333" s="6">
        <v>10</v>
      </c>
      <c r="O333" s="6">
        <v>750</v>
      </c>
      <c r="P333" s="6" t="s">
        <v>31</v>
      </c>
      <c r="T333" s="7" t="s">
        <v>825</v>
      </c>
      <c r="U333" s="8">
        <v>2017</v>
      </c>
      <c r="V333" s="7" t="s">
        <v>825</v>
      </c>
      <c r="W333" s="6" t="s">
        <v>90</v>
      </c>
      <c r="X333" s="6" t="s">
        <v>832</v>
      </c>
      <c r="Y333" s="6" t="s">
        <v>31</v>
      </c>
    </row>
    <row r="334" spans="1:25">
      <c r="A334" s="6">
        <v>2306876</v>
      </c>
      <c r="B334" s="6" t="s">
        <v>823</v>
      </c>
      <c r="C334" s="6" t="s">
        <v>833</v>
      </c>
      <c r="E334" s="6">
        <v>15000</v>
      </c>
      <c r="F334" s="6" t="s">
        <v>30</v>
      </c>
      <c r="G334" s="6" t="s">
        <v>31</v>
      </c>
      <c r="H334" s="6" t="s">
        <v>32</v>
      </c>
      <c r="I334" s="6" t="s">
        <v>37</v>
      </c>
      <c r="M334" s="6">
        <v>11.8</v>
      </c>
      <c r="N334" s="6">
        <v>10</v>
      </c>
      <c r="O334" s="6">
        <v>953</v>
      </c>
      <c r="P334" s="6" t="s">
        <v>31</v>
      </c>
      <c r="T334" s="7" t="s">
        <v>825</v>
      </c>
      <c r="U334" s="8">
        <v>2017</v>
      </c>
      <c r="V334" s="7" t="s">
        <v>825</v>
      </c>
      <c r="W334" s="6" t="s">
        <v>90</v>
      </c>
      <c r="X334" s="6" t="s">
        <v>834</v>
      </c>
      <c r="Y334" s="6" t="s">
        <v>31</v>
      </c>
    </row>
    <row r="335" spans="1:25">
      <c r="A335" s="6">
        <v>2306875</v>
      </c>
      <c r="B335" s="6" t="s">
        <v>823</v>
      </c>
      <c r="C335" s="6" t="s">
        <v>835</v>
      </c>
      <c r="E335" s="6">
        <v>18000</v>
      </c>
      <c r="F335" s="6" t="s">
        <v>30</v>
      </c>
      <c r="G335" s="6" t="s">
        <v>31</v>
      </c>
      <c r="H335" s="6" t="s">
        <v>32</v>
      </c>
      <c r="I335" s="6" t="s">
        <v>37</v>
      </c>
      <c r="M335" s="6">
        <v>11.8</v>
      </c>
      <c r="N335" s="6">
        <v>10</v>
      </c>
      <c r="O335" s="6">
        <v>1144</v>
      </c>
      <c r="P335" s="6" t="s">
        <v>31</v>
      </c>
      <c r="T335" s="7" t="s">
        <v>825</v>
      </c>
      <c r="U335" s="8">
        <v>2017</v>
      </c>
      <c r="V335" s="7" t="s">
        <v>825</v>
      </c>
      <c r="W335" s="6" t="s">
        <v>90</v>
      </c>
      <c r="X335" s="6" t="s">
        <v>836</v>
      </c>
      <c r="Y335" s="6" t="s">
        <v>31</v>
      </c>
    </row>
    <row r="336" spans="1:25">
      <c r="A336" s="6">
        <v>2306880</v>
      </c>
      <c r="B336" s="6" t="s">
        <v>823</v>
      </c>
      <c r="C336" s="6" t="s">
        <v>837</v>
      </c>
      <c r="E336" s="6">
        <v>24000</v>
      </c>
      <c r="F336" s="6" t="s">
        <v>30</v>
      </c>
      <c r="G336" s="6" t="s">
        <v>31</v>
      </c>
      <c r="H336" s="6" t="s">
        <v>32</v>
      </c>
      <c r="I336" s="6" t="s">
        <v>42</v>
      </c>
      <c r="M336" s="6">
        <v>10.3</v>
      </c>
      <c r="N336" s="6">
        <v>10</v>
      </c>
      <c r="O336" s="6">
        <v>1748</v>
      </c>
      <c r="P336" s="6" t="s">
        <v>31</v>
      </c>
      <c r="T336" s="7" t="s">
        <v>825</v>
      </c>
      <c r="U336" s="8">
        <v>2017</v>
      </c>
      <c r="V336" s="7" t="s">
        <v>825</v>
      </c>
      <c r="W336" s="6" t="s">
        <v>90</v>
      </c>
      <c r="X336" s="6" t="s">
        <v>838</v>
      </c>
      <c r="Y336" s="6" t="s">
        <v>31</v>
      </c>
    </row>
    <row r="337" spans="1:25">
      <c r="A337" s="6">
        <v>2308363</v>
      </c>
      <c r="B337" s="6" t="s">
        <v>839</v>
      </c>
      <c r="C337" s="6" t="s">
        <v>840</v>
      </c>
      <c r="E337" s="6">
        <v>10000</v>
      </c>
      <c r="F337" s="6" t="s">
        <v>30</v>
      </c>
      <c r="G337" s="6" t="s">
        <v>31</v>
      </c>
      <c r="H337" s="6" t="s">
        <v>32</v>
      </c>
      <c r="I337" s="6" t="s">
        <v>33</v>
      </c>
      <c r="M337" s="6">
        <v>12</v>
      </c>
      <c r="N337" s="6">
        <v>10</v>
      </c>
      <c r="O337" s="6">
        <v>625</v>
      </c>
      <c r="P337" s="6" t="s">
        <v>31</v>
      </c>
      <c r="T337" s="7" t="s">
        <v>543</v>
      </c>
      <c r="U337" s="8">
        <v>2017</v>
      </c>
      <c r="V337" s="7" t="s">
        <v>841</v>
      </c>
      <c r="W337" s="6" t="s">
        <v>34</v>
      </c>
      <c r="X337" s="6" t="s">
        <v>842</v>
      </c>
      <c r="Y337" s="6" t="s">
        <v>31</v>
      </c>
    </row>
    <row r="338" spans="1:25">
      <c r="A338" s="6">
        <v>2308361</v>
      </c>
      <c r="B338" s="6" t="s">
        <v>839</v>
      </c>
      <c r="C338" s="6" t="s">
        <v>843</v>
      </c>
      <c r="E338" s="6">
        <v>12000</v>
      </c>
      <c r="F338" s="6" t="s">
        <v>30</v>
      </c>
      <c r="G338" s="6" t="s">
        <v>31</v>
      </c>
      <c r="H338" s="6" t="s">
        <v>32</v>
      </c>
      <c r="I338" s="6" t="s">
        <v>33</v>
      </c>
      <c r="M338" s="6">
        <v>12</v>
      </c>
      <c r="N338" s="6">
        <v>10</v>
      </c>
      <c r="O338" s="6">
        <v>750</v>
      </c>
      <c r="P338" s="6" t="s">
        <v>31</v>
      </c>
      <c r="T338" s="7" t="s">
        <v>543</v>
      </c>
      <c r="U338" s="8">
        <v>2017</v>
      </c>
      <c r="V338" s="7" t="s">
        <v>841</v>
      </c>
      <c r="W338" s="6" t="s">
        <v>34</v>
      </c>
      <c r="X338" s="6" t="s">
        <v>844</v>
      </c>
      <c r="Y338" s="6" t="s">
        <v>31</v>
      </c>
    </row>
    <row r="339" spans="1:25">
      <c r="A339" s="6">
        <v>2308359</v>
      </c>
      <c r="B339" s="6" t="s">
        <v>839</v>
      </c>
      <c r="C339" s="6" t="s">
        <v>845</v>
      </c>
      <c r="E339" s="6">
        <v>15100</v>
      </c>
      <c r="F339" s="6" t="s">
        <v>30</v>
      </c>
      <c r="G339" s="6" t="s">
        <v>31</v>
      </c>
      <c r="H339" s="6" t="s">
        <v>32</v>
      </c>
      <c r="I339" s="6" t="s">
        <v>37</v>
      </c>
      <c r="M339" s="6">
        <v>11.8</v>
      </c>
      <c r="N339" s="6">
        <v>10</v>
      </c>
      <c r="O339" s="6">
        <v>960</v>
      </c>
      <c r="P339" s="6" t="s">
        <v>31</v>
      </c>
      <c r="T339" s="7" t="s">
        <v>543</v>
      </c>
      <c r="U339" s="8">
        <v>2017</v>
      </c>
      <c r="V339" s="7" t="s">
        <v>841</v>
      </c>
      <c r="W339" s="6" t="s">
        <v>34</v>
      </c>
      <c r="X339" s="6" t="s">
        <v>846</v>
      </c>
      <c r="Y339" s="6" t="s">
        <v>31</v>
      </c>
    </row>
    <row r="340" spans="1:25">
      <c r="A340" s="6">
        <v>2308357</v>
      </c>
      <c r="B340" s="6" t="s">
        <v>839</v>
      </c>
      <c r="C340" s="6" t="s">
        <v>847</v>
      </c>
      <c r="E340" s="6">
        <v>6000</v>
      </c>
      <c r="F340" s="6" t="s">
        <v>30</v>
      </c>
      <c r="G340" s="6" t="s">
        <v>31</v>
      </c>
      <c r="H340" s="6" t="s">
        <v>32</v>
      </c>
      <c r="I340" s="6" t="s">
        <v>48</v>
      </c>
      <c r="M340" s="6">
        <v>12.1</v>
      </c>
      <c r="N340" s="6">
        <v>10</v>
      </c>
      <c r="O340" s="6">
        <v>372</v>
      </c>
      <c r="P340" s="6" t="s">
        <v>31</v>
      </c>
      <c r="T340" s="7" t="s">
        <v>543</v>
      </c>
      <c r="U340" s="8">
        <v>2017</v>
      </c>
      <c r="V340" s="7" t="s">
        <v>841</v>
      </c>
      <c r="W340" s="6" t="s">
        <v>34</v>
      </c>
      <c r="X340" s="6" t="s">
        <v>848</v>
      </c>
      <c r="Y340" s="6" t="s">
        <v>31</v>
      </c>
    </row>
    <row r="341" spans="1:25">
      <c r="A341" s="6">
        <v>2308365</v>
      </c>
      <c r="B341" s="6" t="s">
        <v>839</v>
      </c>
      <c r="C341" s="6" t="s">
        <v>849</v>
      </c>
      <c r="E341" s="6">
        <v>8000</v>
      </c>
      <c r="F341" s="6" t="s">
        <v>30</v>
      </c>
      <c r="G341" s="6" t="s">
        <v>31</v>
      </c>
      <c r="H341" s="6" t="s">
        <v>32</v>
      </c>
      <c r="I341" s="6" t="s">
        <v>33</v>
      </c>
      <c r="M341" s="6">
        <v>12</v>
      </c>
      <c r="N341" s="6">
        <v>10</v>
      </c>
      <c r="O341" s="6">
        <v>500</v>
      </c>
      <c r="P341" s="6" t="s">
        <v>31</v>
      </c>
      <c r="T341" s="7" t="s">
        <v>543</v>
      </c>
      <c r="U341" s="8">
        <v>2017</v>
      </c>
      <c r="V341" s="7" t="s">
        <v>841</v>
      </c>
      <c r="W341" s="6" t="s">
        <v>34</v>
      </c>
      <c r="X341" s="6" t="s">
        <v>850</v>
      </c>
      <c r="Y341" s="6" t="s">
        <v>31</v>
      </c>
    </row>
    <row r="342" spans="1:25">
      <c r="A342" s="6">
        <v>2308364</v>
      </c>
      <c r="B342" s="6" t="s">
        <v>851</v>
      </c>
      <c r="C342" s="6" t="s">
        <v>852</v>
      </c>
      <c r="E342" s="6">
        <v>10000</v>
      </c>
      <c r="F342" s="6" t="s">
        <v>30</v>
      </c>
      <c r="G342" s="6" t="s">
        <v>31</v>
      </c>
      <c r="H342" s="6" t="s">
        <v>32</v>
      </c>
      <c r="I342" s="6" t="s">
        <v>33</v>
      </c>
      <c r="M342" s="6">
        <v>12</v>
      </c>
      <c r="N342" s="6">
        <v>10</v>
      </c>
      <c r="O342" s="6">
        <v>625</v>
      </c>
      <c r="P342" s="6" t="s">
        <v>31</v>
      </c>
      <c r="T342" s="7" t="s">
        <v>543</v>
      </c>
      <c r="U342" s="8">
        <v>2017</v>
      </c>
      <c r="V342" s="7" t="s">
        <v>841</v>
      </c>
      <c r="W342" s="6" t="s">
        <v>34</v>
      </c>
      <c r="X342" s="6" t="s">
        <v>853</v>
      </c>
      <c r="Y342" s="6" t="s">
        <v>31</v>
      </c>
    </row>
    <row r="343" spans="1:25">
      <c r="A343" s="6">
        <v>2308362</v>
      </c>
      <c r="B343" s="6" t="s">
        <v>851</v>
      </c>
      <c r="C343" s="6" t="s">
        <v>854</v>
      </c>
      <c r="E343" s="6">
        <v>12000</v>
      </c>
      <c r="F343" s="6" t="s">
        <v>30</v>
      </c>
      <c r="G343" s="6" t="s">
        <v>31</v>
      </c>
      <c r="H343" s="6" t="s">
        <v>32</v>
      </c>
      <c r="I343" s="6" t="s">
        <v>33</v>
      </c>
      <c r="M343" s="6">
        <v>12</v>
      </c>
      <c r="N343" s="6">
        <v>10</v>
      </c>
      <c r="O343" s="6">
        <v>750</v>
      </c>
      <c r="P343" s="6" t="s">
        <v>31</v>
      </c>
      <c r="T343" s="7" t="s">
        <v>543</v>
      </c>
      <c r="U343" s="8">
        <v>2017</v>
      </c>
      <c r="V343" s="7" t="s">
        <v>841</v>
      </c>
      <c r="W343" s="6" t="s">
        <v>34</v>
      </c>
      <c r="X343" s="6" t="s">
        <v>855</v>
      </c>
      <c r="Y343" s="6" t="s">
        <v>31</v>
      </c>
    </row>
    <row r="344" spans="1:25">
      <c r="A344" s="6">
        <v>2308360</v>
      </c>
      <c r="B344" s="6" t="s">
        <v>851</v>
      </c>
      <c r="C344" s="6" t="s">
        <v>856</v>
      </c>
      <c r="E344" s="6">
        <v>15100</v>
      </c>
      <c r="F344" s="6" t="s">
        <v>30</v>
      </c>
      <c r="G344" s="6" t="s">
        <v>31</v>
      </c>
      <c r="H344" s="6" t="s">
        <v>32</v>
      </c>
      <c r="I344" s="6" t="s">
        <v>37</v>
      </c>
      <c r="M344" s="6">
        <v>11.8</v>
      </c>
      <c r="N344" s="6">
        <v>10</v>
      </c>
      <c r="O344" s="6">
        <v>960</v>
      </c>
      <c r="P344" s="6" t="s">
        <v>31</v>
      </c>
      <c r="T344" s="7" t="s">
        <v>543</v>
      </c>
      <c r="U344" s="8">
        <v>2017</v>
      </c>
      <c r="V344" s="7" t="s">
        <v>841</v>
      </c>
      <c r="W344" s="6" t="s">
        <v>34</v>
      </c>
      <c r="X344" s="6" t="s">
        <v>857</v>
      </c>
      <c r="Y344" s="6" t="s">
        <v>31</v>
      </c>
    </row>
    <row r="345" spans="1:25">
      <c r="A345" s="6">
        <v>2308358</v>
      </c>
      <c r="B345" s="6" t="s">
        <v>851</v>
      </c>
      <c r="C345" s="6" t="s">
        <v>858</v>
      </c>
      <c r="E345" s="6">
        <v>6000</v>
      </c>
      <c r="F345" s="6" t="s">
        <v>30</v>
      </c>
      <c r="G345" s="6" t="s">
        <v>31</v>
      </c>
      <c r="H345" s="6" t="s">
        <v>32</v>
      </c>
      <c r="I345" s="6" t="s">
        <v>48</v>
      </c>
      <c r="M345" s="6">
        <v>12.1</v>
      </c>
      <c r="N345" s="6">
        <v>10</v>
      </c>
      <c r="O345" s="6">
        <v>372</v>
      </c>
      <c r="P345" s="6" t="s">
        <v>31</v>
      </c>
      <c r="T345" s="7" t="s">
        <v>543</v>
      </c>
      <c r="U345" s="8">
        <v>2017</v>
      </c>
      <c r="V345" s="7" t="s">
        <v>841</v>
      </c>
      <c r="W345" s="6" t="s">
        <v>34</v>
      </c>
      <c r="X345" s="6" t="s">
        <v>859</v>
      </c>
      <c r="Y345" s="6" t="s">
        <v>31</v>
      </c>
    </row>
    <row r="346" spans="1:25">
      <c r="A346" s="6">
        <v>2308366</v>
      </c>
      <c r="B346" s="6" t="s">
        <v>851</v>
      </c>
      <c r="C346" s="6" t="s">
        <v>860</v>
      </c>
      <c r="E346" s="6">
        <v>8000</v>
      </c>
      <c r="F346" s="6" t="s">
        <v>30</v>
      </c>
      <c r="G346" s="6" t="s">
        <v>31</v>
      </c>
      <c r="H346" s="6" t="s">
        <v>32</v>
      </c>
      <c r="I346" s="6" t="s">
        <v>33</v>
      </c>
      <c r="M346" s="6">
        <v>12</v>
      </c>
      <c r="N346" s="6">
        <v>10</v>
      </c>
      <c r="O346" s="6">
        <v>500</v>
      </c>
      <c r="P346" s="6" t="s">
        <v>31</v>
      </c>
      <c r="T346" s="7" t="s">
        <v>543</v>
      </c>
      <c r="U346" s="8">
        <v>2017</v>
      </c>
      <c r="V346" s="7" t="s">
        <v>841</v>
      </c>
      <c r="W346" s="6" t="s">
        <v>34</v>
      </c>
      <c r="X346" s="6" t="s">
        <v>861</v>
      </c>
      <c r="Y346" s="6" t="s">
        <v>31</v>
      </c>
    </row>
    <row r="347" spans="1:25">
      <c r="A347" s="6">
        <v>2308026</v>
      </c>
      <c r="B347" s="6" t="s">
        <v>169</v>
      </c>
      <c r="C347" s="6" t="s">
        <v>862</v>
      </c>
      <c r="E347" s="6">
        <v>6000</v>
      </c>
      <c r="F347" s="6" t="s">
        <v>30</v>
      </c>
      <c r="G347" s="6" t="s">
        <v>31</v>
      </c>
      <c r="H347" s="6" t="s">
        <v>32</v>
      </c>
      <c r="I347" s="6" t="s">
        <v>48</v>
      </c>
      <c r="M347" s="6">
        <v>12.1</v>
      </c>
      <c r="N347" s="6">
        <v>10</v>
      </c>
      <c r="O347" s="6">
        <v>372</v>
      </c>
      <c r="P347" s="6" t="s">
        <v>31</v>
      </c>
      <c r="T347" s="7" t="s">
        <v>863</v>
      </c>
      <c r="U347" s="8">
        <v>2017</v>
      </c>
      <c r="V347" s="7" t="s">
        <v>863</v>
      </c>
      <c r="W347" s="6" t="s">
        <v>34</v>
      </c>
      <c r="X347" s="6" t="s">
        <v>864</v>
      </c>
      <c r="Y347" s="6" t="s">
        <v>31</v>
      </c>
    </row>
    <row r="348" spans="1:25">
      <c r="A348" s="6">
        <v>2308024</v>
      </c>
      <c r="B348" s="6" t="s">
        <v>169</v>
      </c>
      <c r="C348" s="6" t="s">
        <v>865</v>
      </c>
      <c r="E348" s="6">
        <v>8000</v>
      </c>
      <c r="F348" s="6" t="s">
        <v>30</v>
      </c>
      <c r="G348" s="6" t="s">
        <v>31</v>
      </c>
      <c r="H348" s="6" t="s">
        <v>32</v>
      </c>
      <c r="I348" s="6" t="s">
        <v>33</v>
      </c>
      <c r="M348" s="6">
        <v>12</v>
      </c>
      <c r="N348" s="6">
        <v>10</v>
      </c>
      <c r="O348" s="6">
        <v>500</v>
      </c>
      <c r="P348" s="6" t="s">
        <v>31</v>
      </c>
      <c r="T348" s="7" t="s">
        <v>863</v>
      </c>
      <c r="U348" s="8">
        <v>2017</v>
      </c>
      <c r="V348" s="7" t="s">
        <v>863</v>
      </c>
      <c r="W348" s="6" t="s">
        <v>34</v>
      </c>
      <c r="X348" s="6" t="s">
        <v>866</v>
      </c>
      <c r="Y348" s="6" t="s">
        <v>31</v>
      </c>
    </row>
    <row r="349" spans="1:25">
      <c r="A349" s="6">
        <v>2308029</v>
      </c>
      <c r="B349" s="6" t="s">
        <v>169</v>
      </c>
      <c r="C349" s="6" t="s">
        <v>867</v>
      </c>
      <c r="E349" s="6">
        <v>8000</v>
      </c>
      <c r="F349" s="6" t="s">
        <v>59</v>
      </c>
      <c r="G349" s="6" t="s">
        <v>31</v>
      </c>
      <c r="H349" s="6" t="s">
        <v>32</v>
      </c>
      <c r="I349" s="6" t="s">
        <v>60</v>
      </c>
      <c r="M349" s="6">
        <v>10.6</v>
      </c>
      <c r="N349" s="6">
        <v>10</v>
      </c>
      <c r="O349" s="6">
        <v>566</v>
      </c>
      <c r="P349" s="6" t="s">
        <v>31</v>
      </c>
      <c r="T349" s="7" t="s">
        <v>863</v>
      </c>
      <c r="U349" s="8">
        <v>2017</v>
      </c>
      <c r="V349" s="7" t="s">
        <v>863</v>
      </c>
      <c r="W349" s="6" t="s">
        <v>34</v>
      </c>
      <c r="X349" s="6" t="s">
        <v>868</v>
      </c>
      <c r="Y349" s="6" t="s">
        <v>31</v>
      </c>
    </row>
    <row r="350" spans="1:25">
      <c r="A350" s="6">
        <v>2308028</v>
      </c>
      <c r="B350" s="6" t="s">
        <v>169</v>
      </c>
      <c r="C350" s="6" t="s">
        <v>869</v>
      </c>
      <c r="E350" s="6">
        <v>12000</v>
      </c>
      <c r="F350" s="6" t="s">
        <v>59</v>
      </c>
      <c r="G350" s="6" t="s">
        <v>31</v>
      </c>
      <c r="H350" s="6" t="s">
        <v>32</v>
      </c>
      <c r="I350" s="6" t="s">
        <v>69</v>
      </c>
      <c r="M350" s="6">
        <v>10.5</v>
      </c>
      <c r="N350" s="6">
        <v>11</v>
      </c>
      <c r="O350" s="6">
        <v>857</v>
      </c>
      <c r="P350" s="6" t="s">
        <v>31</v>
      </c>
      <c r="T350" s="7" t="s">
        <v>863</v>
      </c>
      <c r="U350" s="8">
        <v>2017</v>
      </c>
      <c r="V350" s="7" t="s">
        <v>863</v>
      </c>
      <c r="W350" s="6" t="s">
        <v>34</v>
      </c>
      <c r="X350" s="6" t="s">
        <v>870</v>
      </c>
      <c r="Y350" s="6" t="s">
        <v>31</v>
      </c>
    </row>
    <row r="351" spans="1:25">
      <c r="A351" s="6">
        <v>2308027</v>
      </c>
      <c r="B351" s="6" t="s">
        <v>109</v>
      </c>
      <c r="C351" s="6" t="s">
        <v>871</v>
      </c>
      <c r="E351" s="6">
        <v>6000</v>
      </c>
      <c r="F351" s="6" t="s">
        <v>30</v>
      </c>
      <c r="G351" s="6" t="s">
        <v>31</v>
      </c>
      <c r="H351" s="6" t="s">
        <v>32</v>
      </c>
      <c r="I351" s="6" t="s">
        <v>48</v>
      </c>
      <c r="M351" s="6">
        <v>12.1</v>
      </c>
      <c r="N351" s="6">
        <v>10</v>
      </c>
      <c r="O351" s="6">
        <v>372</v>
      </c>
      <c r="P351" s="6" t="s">
        <v>31</v>
      </c>
      <c r="T351" s="7" t="s">
        <v>863</v>
      </c>
      <c r="U351" s="8">
        <v>2017</v>
      </c>
      <c r="V351" s="7" t="s">
        <v>863</v>
      </c>
      <c r="W351" s="6" t="s">
        <v>34</v>
      </c>
      <c r="X351" s="6" t="s">
        <v>872</v>
      </c>
      <c r="Y351" s="6" t="s">
        <v>31</v>
      </c>
    </row>
    <row r="352" spans="1:25">
      <c r="A352" s="6">
        <v>2308025</v>
      </c>
      <c r="B352" s="6" t="s">
        <v>109</v>
      </c>
      <c r="C352" s="6" t="s">
        <v>873</v>
      </c>
      <c r="E352" s="6">
        <v>8000</v>
      </c>
      <c r="F352" s="6" t="s">
        <v>30</v>
      </c>
      <c r="G352" s="6" t="s">
        <v>31</v>
      </c>
      <c r="H352" s="6" t="s">
        <v>32</v>
      </c>
      <c r="I352" s="6" t="s">
        <v>33</v>
      </c>
      <c r="M352" s="6">
        <v>12</v>
      </c>
      <c r="N352" s="6">
        <v>10</v>
      </c>
      <c r="O352" s="6">
        <v>500</v>
      </c>
      <c r="P352" s="6" t="s">
        <v>31</v>
      </c>
      <c r="T352" s="7" t="s">
        <v>863</v>
      </c>
      <c r="U352" s="8">
        <v>2017</v>
      </c>
      <c r="V352" s="7" t="s">
        <v>863</v>
      </c>
      <c r="W352" s="6" t="s">
        <v>34</v>
      </c>
      <c r="X352" s="6" t="s">
        <v>874</v>
      </c>
      <c r="Y352" s="6" t="s">
        <v>31</v>
      </c>
    </row>
    <row r="353" spans="1:25">
      <c r="A353" s="6">
        <v>2308404</v>
      </c>
      <c r="B353" s="6" t="s">
        <v>255</v>
      </c>
      <c r="C353" s="6" t="s">
        <v>875</v>
      </c>
      <c r="E353" s="6">
        <v>6150</v>
      </c>
      <c r="F353" s="6" t="s">
        <v>30</v>
      </c>
      <c r="G353" s="6" t="s">
        <v>31</v>
      </c>
      <c r="H353" s="6" t="s">
        <v>32</v>
      </c>
      <c r="I353" s="6" t="s">
        <v>48</v>
      </c>
      <c r="M353" s="6">
        <v>12.1</v>
      </c>
      <c r="N353" s="6">
        <v>10</v>
      </c>
      <c r="O353" s="6">
        <v>381</v>
      </c>
      <c r="P353" s="6" t="s">
        <v>31</v>
      </c>
      <c r="T353" s="7">
        <v>43101</v>
      </c>
      <c r="U353" s="8">
        <v>2018</v>
      </c>
      <c r="V353" s="7" t="s">
        <v>841</v>
      </c>
      <c r="W353" s="6" t="s">
        <v>90</v>
      </c>
      <c r="X353" s="6" t="s">
        <v>876</v>
      </c>
      <c r="Y353" s="6" t="s">
        <v>31</v>
      </c>
    </row>
    <row r="354" spans="1:25">
      <c r="A354" s="6">
        <v>2308603</v>
      </c>
      <c r="B354" s="6" t="s">
        <v>255</v>
      </c>
      <c r="C354" s="6" t="s">
        <v>877</v>
      </c>
      <c r="E354" s="6">
        <v>8050</v>
      </c>
      <c r="F354" s="6" t="s">
        <v>30</v>
      </c>
      <c r="G354" s="6" t="s">
        <v>31</v>
      </c>
      <c r="H354" s="6" t="s">
        <v>32</v>
      </c>
      <c r="I354" s="6" t="s">
        <v>33</v>
      </c>
      <c r="M354" s="6">
        <v>12</v>
      </c>
      <c r="N354" s="6">
        <v>10</v>
      </c>
      <c r="O354" s="6">
        <v>503</v>
      </c>
      <c r="P354" s="6" t="s">
        <v>31</v>
      </c>
      <c r="T354" s="7">
        <v>43101</v>
      </c>
      <c r="U354" s="8">
        <v>2018</v>
      </c>
      <c r="V354" s="7">
        <v>43132</v>
      </c>
      <c r="W354" s="6" t="s">
        <v>90</v>
      </c>
      <c r="X354" s="6" t="s">
        <v>878</v>
      </c>
      <c r="Y354" s="6" t="s">
        <v>31</v>
      </c>
    </row>
    <row r="355" spans="1:25">
      <c r="A355" s="6">
        <v>2308413</v>
      </c>
      <c r="B355" s="6" t="s">
        <v>255</v>
      </c>
      <c r="C355" s="6" t="s">
        <v>879</v>
      </c>
      <c r="D355" s="6" t="s">
        <v>880</v>
      </c>
      <c r="E355" s="6">
        <v>10000</v>
      </c>
      <c r="F355" s="6" t="s">
        <v>30</v>
      </c>
      <c r="G355" s="6" t="s">
        <v>31</v>
      </c>
      <c r="H355" s="6" t="s">
        <v>32</v>
      </c>
      <c r="I355" s="6" t="s">
        <v>33</v>
      </c>
      <c r="M355" s="6">
        <v>12</v>
      </c>
      <c r="N355" s="6">
        <v>10</v>
      </c>
      <c r="O355" s="6">
        <v>625</v>
      </c>
      <c r="P355" s="6" t="s">
        <v>31</v>
      </c>
      <c r="T355" s="7">
        <v>43101</v>
      </c>
      <c r="U355" s="8">
        <v>2018</v>
      </c>
      <c r="V355" s="7" t="s">
        <v>841</v>
      </c>
      <c r="W355" s="6" t="s">
        <v>90</v>
      </c>
      <c r="X355" s="6" t="s">
        <v>881</v>
      </c>
      <c r="Y355" s="6" t="s">
        <v>31</v>
      </c>
    </row>
    <row r="356" spans="1:25">
      <c r="A356" s="6">
        <v>2308604</v>
      </c>
      <c r="B356" s="6" t="s">
        <v>259</v>
      </c>
      <c r="C356" s="6" t="s">
        <v>882</v>
      </c>
      <c r="D356" s="6" t="s">
        <v>883</v>
      </c>
      <c r="E356" s="6">
        <v>8050</v>
      </c>
      <c r="F356" s="6" t="s">
        <v>30</v>
      </c>
      <c r="G356" s="6" t="s">
        <v>31</v>
      </c>
      <c r="H356" s="6" t="s">
        <v>32</v>
      </c>
      <c r="I356" s="6" t="s">
        <v>33</v>
      </c>
      <c r="M356" s="6">
        <v>12</v>
      </c>
      <c r="N356" s="6">
        <v>10</v>
      </c>
      <c r="O356" s="6">
        <v>503</v>
      </c>
      <c r="P356" s="6" t="s">
        <v>31</v>
      </c>
      <c r="T356" s="7">
        <v>43101</v>
      </c>
      <c r="U356" s="8">
        <v>2018</v>
      </c>
      <c r="V356" s="7">
        <v>43132</v>
      </c>
      <c r="W356" s="6" t="s">
        <v>90</v>
      </c>
      <c r="X356" s="6" t="s">
        <v>884</v>
      </c>
      <c r="Y356" s="6" t="s">
        <v>31</v>
      </c>
    </row>
    <row r="357" spans="1:25">
      <c r="A357" s="6">
        <v>2308414</v>
      </c>
      <c r="B357" s="6" t="s">
        <v>259</v>
      </c>
      <c r="C357" s="6" t="s">
        <v>885</v>
      </c>
      <c r="D357" s="6" t="s">
        <v>886</v>
      </c>
      <c r="E357" s="6">
        <v>10000</v>
      </c>
      <c r="F357" s="6" t="s">
        <v>30</v>
      </c>
      <c r="G357" s="6" t="s">
        <v>31</v>
      </c>
      <c r="H357" s="6" t="s">
        <v>32</v>
      </c>
      <c r="I357" s="6" t="s">
        <v>33</v>
      </c>
      <c r="M357" s="6">
        <v>12</v>
      </c>
      <c r="N357" s="6">
        <v>10</v>
      </c>
      <c r="O357" s="6">
        <v>625</v>
      </c>
      <c r="P357" s="6" t="s">
        <v>31</v>
      </c>
      <c r="T357" s="7">
        <v>43101</v>
      </c>
      <c r="U357" s="8">
        <v>2018</v>
      </c>
      <c r="V357" s="7" t="s">
        <v>887</v>
      </c>
      <c r="W357" s="6" t="s">
        <v>90</v>
      </c>
      <c r="X357" s="6" t="s">
        <v>888</v>
      </c>
      <c r="Y357" s="6" t="s">
        <v>31</v>
      </c>
    </row>
    <row r="358" spans="1:25">
      <c r="A358" s="6">
        <v>2308415</v>
      </c>
      <c r="B358" s="6" t="s">
        <v>259</v>
      </c>
      <c r="C358" s="6" t="s">
        <v>889</v>
      </c>
      <c r="D358" s="6" t="s">
        <v>890</v>
      </c>
      <c r="E358" s="6">
        <v>11600</v>
      </c>
      <c r="F358" s="6" t="s">
        <v>30</v>
      </c>
      <c r="G358" s="6" t="s">
        <v>31</v>
      </c>
      <c r="H358" s="6" t="s">
        <v>32</v>
      </c>
      <c r="I358" s="6" t="s">
        <v>33</v>
      </c>
      <c r="M358" s="6">
        <v>12</v>
      </c>
      <c r="N358" s="6">
        <v>10</v>
      </c>
      <c r="O358" s="6">
        <v>725</v>
      </c>
      <c r="P358" s="6" t="s">
        <v>31</v>
      </c>
      <c r="T358" s="7">
        <v>43101</v>
      </c>
      <c r="U358" s="8">
        <v>2018</v>
      </c>
      <c r="V358" s="7" t="s">
        <v>841</v>
      </c>
      <c r="W358" s="6" t="s">
        <v>90</v>
      </c>
      <c r="X358" s="6" t="s">
        <v>891</v>
      </c>
      <c r="Y358" s="6" t="s">
        <v>31</v>
      </c>
    </row>
    <row r="359" spans="1:25">
      <c r="A359" s="6">
        <v>2308417</v>
      </c>
      <c r="B359" s="6" t="s">
        <v>259</v>
      </c>
      <c r="C359" s="6" t="s">
        <v>892</v>
      </c>
      <c r="D359" s="6" t="s">
        <v>893</v>
      </c>
      <c r="E359" s="6">
        <v>15000</v>
      </c>
      <c r="F359" s="6" t="s">
        <v>30</v>
      </c>
      <c r="G359" s="6" t="s">
        <v>31</v>
      </c>
      <c r="H359" s="6" t="s">
        <v>32</v>
      </c>
      <c r="I359" s="6" t="s">
        <v>37</v>
      </c>
      <c r="M359" s="6">
        <v>11.8</v>
      </c>
      <c r="N359" s="6">
        <v>10</v>
      </c>
      <c r="O359" s="6">
        <v>953</v>
      </c>
      <c r="P359" s="6" t="s">
        <v>31</v>
      </c>
      <c r="T359" s="7">
        <v>43101</v>
      </c>
      <c r="U359" s="8">
        <v>2018</v>
      </c>
      <c r="V359" s="7" t="s">
        <v>841</v>
      </c>
      <c r="W359" s="6" t="s">
        <v>90</v>
      </c>
      <c r="X359" s="6" t="s">
        <v>894</v>
      </c>
      <c r="Y359" s="6" t="s">
        <v>31</v>
      </c>
    </row>
    <row r="360" spans="1:25">
      <c r="A360" s="6">
        <v>2308605</v>
      </c>
      <c r="B360" s="6" t="s">
        <v>259</v>
      </c>
      <c r="C360" s="6" t="s">
        <v>895</v>
      </c>
      <c r="D360" s="6" t="s">
        <v>896</v>
      </c>
      <c r="E360" s="6">
        <v>18000</v>
      </c>
      <c r="F360" s="6" t="s">
        <v>30</v>
      </c>
      <c r="G360" s="6" t="s">
        <v>31</v>
      </c>
      <c r="H360" s="6" t="s">
        <v>32</v>
      </c>
      <c r="I360" s="6" t="s">
        <v>37</v>
      </c>
      <c r="M360" s="6">
        <v>11.8</v>
      </c>
      <c r="N360" s="6">
        <v>10</v>
      </c>
      <c r="O360" s="6">
        <v>1144</v>
      </c>
      <c r="P360" s="6" t="s">
        <v>31</v>
      </c>
      <c r="T360" s="7">
        <v>43101</v>
      </c>
      <c r="U360" s="8">
        <v>2018</v>
      </c>
      <c r="V360" s="7">
        <v>43132</v>
      </c>
      <c r="W360" s="6" t="s">
        <v>90</v>
      </c>
      <c r="X360" s="6" t="s">
        <v>897</v>
      </c>
      <c r="Y360" s="6" t="s">
        <v>31</v>
      </c>
    </row>
    <row r="361" spans="1:25">
      <c r="A361" s="6">
        <v>2308416</v>
      </c>
      <c r="B361" s="6" t="s">
        <v>259</v>
      </c>
      <c r="C361" s="6" t="s">
        <v>898</v>
      </c>
      <c r="D361" s="6" t="s">
        <v>899</v>
      </c>
      <c r="E361" s="6">
        <v>23500</v>
      </c>
      <c r="F361" s="6" t="s">
        <v>30</v>
      </c>
      <c r="G361" s="6" t="s">
        <v>31</v>
      </c>
      <c r="H361" s="6" t="s">
        <v>32</v>
      </c>
      <c r="I361" s="6" t="s">
        <v>42</v>
      </c>
      <c r="M361" s="6">
        <v>10.3</v>
      </c>
      <c r="N361" s="6">
        <v>10</v>
      </c>
      <c r="O361" s="6">
        <v>1711</v>
      </c>
      <c r="P361" s="6" t="s">
        <v>31</v>
      </c>
      <c r="T361" s="7">
        <v>43101</v>
      </c>
      <c r="U361" s="8">
        <v>2018</v>
      </c>
      <c r="V361" s="7" t="s">
        <v>841</v>
      </c>
      <c r="W361" s="6" t="s">
        <v>90</v>
      </c>
      <c r="X361" s="6" t="s">
        <v>900</v>
      </c>
      <c r="Y361" s="6" t="s">
        <v>31</v>
      </c>
    </row>
    <row r="362" spans="1:25">
      <c r="A362" s="6">
        <v>2329129</v>
      </c>
      <c r="B362" s="6" t="s">
        <v>406</v>
      </c>
      <c r="C362" s="6" t="s">
        <v>901</v>
      </c>
      <c r="E362" s="6">
        <v>8300</v>
      </c>
      <c r="F362" s="6" t="s">
        <v>59</v>
      </c>
      <c r="G362" s="6" t="s">
        <v>31</v>
      </c>
      <c r="H362" s="6" t="s">
        <v>32</v>
      </c>
      <c r="I362" s="6" t="s">
        <v>60</v>
      </c>
      <c r="J362" s="6" t="s">
        <v>31</v>
      </c>
      <c r="M362" s="6">
        <v>10.6</v>
      </c>
      <c r="N362" s="6">
        <v>10</v>
      </c>
      <c r="O362" s="6">
        <v>587</v>
      </c>
      <c r="P362" s="6" t="s">
        <v>31</v>
      </c>
      <c r="T362" s="7">
        <v>43109</v>
      </c>
      <c r="U362" s="8">
        <v>2018</v>
      </c>
      <c r="V362" s="7">
        <v>43231</v>
      </c>
      <c r="W362" s="6" t="s">
        <v>90</v>
      </c>
      <c r="X362" s="6" t="s">
        <v>902</v>
      </c>
      <c r="Y362" s="6" t="s">
        <v>31</v>
      </c>
    </row>
    <row r="363" spans="1:25">
      <c r="A363" s="6">
        <v>2327872</v>
      </c>
      <c r="B363" s="6" t="s">
        <v>52</v>
      </c>
      <c r="C363" s="6" t="s">
        <v>903</v>
      </c>
      <c r="E363" s="6">
        <v>6000</v>
      </c>
      <c r="F363" s="6" t="s">
        <v>30</v>
      </c>
      <c r="G363" s="6" t="s">
        <v>31</v>
      </c>
      <c r="H363" s="6" t="s">
        <v>32</v>
      </c>
      <c r="I363" s="6" t="s">
        <v>48</v>
      </c>
      <c r="J363" s="6" t="s">
        <v>31</v>
      </c>
      <c r="M363" s="6">
        <v>12.1</v>
      </c>
      <c r="N363" s="6">
        <v>10</v>
      </c>
      <c r="O363" s="6">
        <v>372</v>
      </c>
      <c r="P363" s="6" t="s">
        <v>31</v>
      </c>
      <c r="T363" s="7">
        <v>43110</v>
      </c>
      <c r="U363" s="8">
        <v>2018</v>
      </c>
      <c r="V363" s="7" t="s">
        <v>904</v>
      </c>
      <c r="W363" s="6" t="s">
        <v>34</v>
      </c>
      <c r="X363" s="6" t="s">
        <v>905</v>
      </c>
      <c r="Y363" s="6" t="s">
        <v>31</v>
      </c>
    </row>
    <row r="364" spans="1:25">
      <c r="A364" s="6">
        <v>2327873</v>
      </c>
      <c r="B364" s="6" t="s">
        <v>52</v>
      </c>
      <c r="C364" s="6" t="s">
        <v>906</v>
      </c>
      <c r="E364" s="6">
        <v>8000</v>
      </c>
      <c r="F364" s="6" t="s">
        <v>30</v>
      </c>
      <c r="G364" s="6" t="s">
        <v>31</v>
      </c>
      <c r="H364" s="6" t="s">
        <v>32</v>
      </c>
      <c r="I364" s="6" t="s">
        <v>33</v>
      </c>
      <c r="J364" s="6" t="s">
        <v>31</v>
      </c>
      <c r="M364" s="6">
        <v>12</v>
      </c>
      <c r="N364" s="6">
        <v>10</v>
      </c>
      <c r="O364" s="6">
        <v>500</v>
      </c>
      <c r="P364" s="6" t="s">
        <v>31</v>
      </c>
      <c r="T364" s="7">
        <v>43110</v>
      </c>
      <c r="U364" s="8">
        <v>2018</v>
      </c>
      <c r="V364" s="7" t="s">
        <v>904</v>
      </c>
      <c r="W364" s="6" t="s">
        <v>34</v>
      </c>
      <c r="X364" s="6" t="s">
        <v>907</v>
      </c>
      <c r="Y364" s="6" t="s">
        <v>31</v>
      </c>
    </row>
    <row r="365" spans="1:25">
      <c r="A365" s="6">
        <v>2327874</v>
      </c>
      <c r="B365" s="6" t="s">
        <v>52</v>
      </c>
      <c r="C365" s="6" t="s">
        <v>908</v>
      </c>
      <c r="E365" s="6">
        <v>10000</v>
      </c>
      <c r="F365" s="6" t="s">
        <v>30</v>
      </c>
      <c r="G365" s="6" t="s">
        <v>31</v>
      </c>
      <c r="H365" s="6" t="s">
        <v>32</v>
      </c>
      <c r="I365" s="6" t="s">
        <v>33</v>
      </c>
      <c r="J365" s="6" t="s">
        <v>31</v>
      </c>
      <c r="M365" s="6">
        <v>12</v>
      </c>
      <c r="N365" s="6">
        <v>10</v>
      </c>
      <c r="O365" s="6">
        <v>625</v>
      </c>
      <c r="P365" s="6" t="s">
        <v>31</v>
      </c>
      <c r="T365" s="7">
        <v>43110</v>
      </c>
      <c r="U365" s="8">
        <v>2018</v>
      </c>
      <c r="V365" s="7" t="s">
        <v>904</v>
      </c>
      <c r="W365" s="6" t="s">
        <v>34</v>
      </c>
      <c r="X365" s="6" t="s">
        <v>909</v>
      </c>
      <c r="Y365" s="6" t="s">
        <v>31</v>
      </c>
    </row>
    <row r="366" spans="1:25">
      <c r="A366" s="6">
        <v>2327875</v>
      </c>
      <c r="B366" s="6" t="s">
        <v>52</v>
      </c>
      <c r="C366" s="6" t="s">
        <v>910</v>
      </c>
      <c r="E366" s="6">
        <v>12000</v>
      </c>
      <c r="F366" s="6" t="s">
        <v>30</v>
      </c>
      <c r="G366" s="6" t="s">
        <v>31</v>
      </c>
      <c r="H366" s="6" t="s">
        <v>32</v>
      </c>
      <c r="I366" s="6" t="s">
        <v>33</v>
      </c>
      <c r="J366" s="6" t="s">
        <v>31</v>
      </c>
      <c r="M366" s="6">
        <v>12</v>
      </c>
      <c r="N366" s="6">
        <v>10</v>
      </c>
      <c r="O366" s="6">
        <v>750</v>
      </c>
      <c r="P366" s="6" t="s">
        <v>31</v>
      </c>
      <c r="T366" s="7">
        <v>43110</v>
      </c>
      <c r="U366" s="8">
        <v>2018</v>
      </c>
      <c r="V366" s="7" t="s">
        <v>904</v>
      </c>
      <c r="W366" s="6" t="s">
        <v>34</v>
      </c>
      <c r="X366" s="6" t="s">
        <v>911</v>
      </c>
      <c r="Y366" s="6" t="s">
        <v>31</v>
      </c>
    </row>
    <row r="367" spans="1:25">
      <c r="A367" s="6">
        <v>2327876</v>
      </c>
      <c r="B367" s="6" t="s">
        <v>52</v>
      </c>
      <c r="C367" s="6" t="s">
        <v>912</v>
      </c>
      <c r="E367" s="6">
        <v>15100</v>
      </c>
      <c r="F367" s="6" t="s">
        <v>30</v>
      </c>
      <c r="G367" s="6" t="s">
        <v>31</v>
      </c>
      <c r="H367" s="6" t="s">
        <v>32</v>
      </c>
      <c r="I367" s="6" t="s">
        <v>37</v>
      </c>
      <c r="J367" s="6" t="s">
        <v>31</v>
      </c>
      <c r="M367" s="6">
        <v>11.8</v>
      </c>
      <c r="N367" s="6">
        <v>10</v>
      </c>
      <c r="O367" s="6">
        <v>960</v>
      </c>
      <c r="P367" s="6" t="s">
        <v>31</v>
      </c>
      <c r="T367" s="7">
        <v>43110</v>
      </c>
      <c r="U367" s="8">
        <v>2018</v>
      </c>
      <c r="V367" s="7" t="s">
        <v>904</v>
      </c>
      <c r="W367" s="6" t="s">
        <v>34</v>
      </c>
      <c r="X367" s="6" t="s">
        <v>913</v>
      </c>
      <c r="Y367" s="6" t="s">
        <v>31</v>
      </c>
    </row>
    <row r="368" spans="1:25">
      <c r="A368" s="6">
        <v>2327877</v>
      </c>
      <c r="B368" s="6" t="s">
        <v>52</v>
      </c>
      <c r="C368" s="6" t="s">
        <v>914</v>
      </c>
      <c r="E368" s="6">
        <v>8000</v>
      </c>
      <c r="F368" s="6" t="s">
        <v>30</v>
      </c>
      <c r="G368" s="6" t="s">
        <v>31</v>
      </c>
      <c r="H368" s="6" t="s">
        <v>32</v>
      </c>
      <c r="I368" s="6" t="s">
        <v>33</v>
      </c>
      <c r="J368" s="6" t="s">
        <v>31</v>
      </c>
      <c r="M368" s="6">
        <v>12</v>
      </c>
      <c r="N368" s="6">
        <v>10</v>
      </c>
      <c r="O368" s="6">
        <v>500</v>
      </c>
      <c r="P368" s="6" t="s">
        <v>31</v>
      </c>
      <c r="T368" s="7">
        <v>43110</v>
      </c>
      <c r="U368" s="8">
        <v>2018</v>
      </c>
      <c r="V368" s="7" t="s">
        <v>904</v>
      </c>
      <c r="W368" s="6" t="s">
        <v>34</v>
      </c>
      <c r="X368" s="6" t="s">
        <v>915</v>
      </c>
      <c r="Y368" s="6" t="s">
        <v>31</v>
      </c>
    </row>
    <row r="369" spans="1:25">
      <c r="A369" s="6">
        <v>2328038</v>
      </c>
      <c r="B369" s="6" t="s">
        <v>52</v>
      </c>
      <c r="C369" s="6" t="s">
        <v>916</v>
      </c>
      <c r="E369" s="6">
        <v>15100</v>
      </c>
      <c r="F369" s="6" t="s">
        <v>30</v>
      </c>
      <c r="G369" s="6" t="s">
        <v>31</v>
      </c>
      <c r="H369" s="6" t="s">
        <v>32</v>
      </c>
      <c r="I369" s="6" t="s">
        <v>37</v>
      </c>
      <c r="J369" s="6" t="s">
        <v>31</v>
      </c>
      <c r="M369" s="6">
        <v>11.8</v>
      </c>
      <c r="N369" s="6">
        <v>10</v>
      </c>
      <c r="O369" s="6">
        <v>960</v>
      </c>
      <c r="P369" s="6" t="s">
        <v>31</v>
      </c>
      <c r="T369" s="7">
        <v>43110</v>
      </c>
      <c r="U369" s="8">
        <v>2018</v>
      </c>
      <c r="V369" s="7" t="s">
        <v>904</v>
      </c>
      <c r="W369" s="6" t="s">
        <v>34</v>
      </c>
      <c r="X369" s="6" t="s">
        <v>917</v>
      </c>
      <c r="Y369" s="6" t="s">
        <v>31</v>
      </c>
    </row>
    <row r="370" spans="1:25">
      <c r="A370" s="6">
        <v>2327867</v>
      </c>
      <c r="B370" s="6" t="s">
        <v>109</v>
      </c>
      <c r="C370" s="6" t="s">
        <v>903</v>
      </c>
      <c r="E370" s="6">
        <v>6000</v>
      </c>
      <c r="F370" s="6" t="s">
        <v>30</v>
      </c>
      <c r="G370" s="6" t="s">
        <v>31</v>
      </c>
      <c r="H370" s="6" t="s">
        <v>32</v>
      </c>
      <c r="I370" s="6" t="s">
        <v>48</v>
      </c>
      <c r="J370" s="6" t="s">
        <v>31</v>
      </c>
      <c r="M370" s="6">
        <v>12.1</v>
      </c>
      <c r="N370" s="6">
        <v>10</v>
      </c>
      <c r="O370" s="6">
        <v>372</v>
      </c>
      <c r="P370" s="6" t="s">
        <v>31</v>
      </c>
      <c r="T370" s="7">
        <v>43110</v>
      </c>
      <c r="U370" s="8">
        <v>2018</v>
      </c>
      <c r="V370" s="7" t="s">
        <v>904</v>
      </c>
      <c r="W370" s="6" t="s">
        <v>34</v>
      </c>
      <c r="X370" s="6" t="s">
        <v>918</v>
      </c>
      <c r="Y370" s="6" t="s">
        <v>31</v>
      </c>
    </row>
    <row r="371" spans="1:25">
      <c r="A371" s="6">
        <v>2327868</v>
      </c>
      <c r="B371" s="6" t="s">
        <v>109</v>
      </c>
      <c r="C371" s="6" t="s">
        <v>906</v>
      </c>
      <c r="E371" s="6">
        <v>8000</v>
      </c>
      <c r="F371" s="6" t="s">
        <v>30</v>
      </c>
      <c r="G371" s="6" t="s">
        <v>31</v>
      </c>
      <c r="H371" s="6" t="s">
        <v>32</v>
      </c>
      <c r="I371" s="6" t="s">
        <v>33</v>
      </c>
      <c r="J371" s="6" t="s">
        <v>31</v>
      </c>
      <c r="M371" s="6">
        <v>12</v>
      </c>
      <c r="N371" s="6">
        <v>10</v>
      </c>
      <c r="O371" s="6">
        <v>500</v>
      </c>
      <c r="P371" s="6" t="s">
        <v>31</v>
      </c>
      <c r="T371" s="7">
        <v>43110</v>
      </c>
      <c r="U371" s="8">
        <v>2018</v>
      </c>
      <c r="V371" s="7" t="s">
        <v>904</v>
      </c>
      <c r="W371" s="6" t="s">
        <v>34</v>
      </c>
      <c r="X371" s="6" t="s">
        <v>919</v>
      </c>
      <c r="Y371" s="6" t="s">
        <v>31</v>
      </c>
    </row>
    <row r="372" spans="1:25">
      <c r="A372" s="6">
        <v>2327869</v>
      </c>
      <c r="B372" s="6" t="s">
        <v>109</v>
      </c>
      <c r="C372" s="6" t="s">
        <v>908</v>
      </c>
      <c r="E372" s="6">
        <v>10000</v>
      </c>
      <c r="F372" s="6" t="s">
        <v>30</v>
      </c>
      <c r="G372" s="6" t="s">
        <v>31</v>
      </c>
      <c r="H372" s="6" t="s">
        <v>32</v>
      </c>
      <c r="I372" s="6" t="s">
        <v>33</v>
      </c>
      <c r="J372" s="6" t="s">
        <v>31</v>
      </c>
      <c r="M372" s="6">
        <v>12</v>
      </c>
      <c r="N372" s="6">
        <v>10</v>
      </c>
      <c r="O372" s="6">
        <v>625</v>
      </c>
      <c r="P372" s="6" t="s">
        <v>31</v>
      </c>
      <c r="T372" s="7">
        <v>43110</v>
      </c>
      <c r="U372" s="8">
        <v>2018</v>
      </c>
      <c r="V372" s="7" t="s">
        <v>904</v>
      </c>
      <c r="W372" s="6" t="s">
        <v>34</v>
      </c>
      <c r="X372" s="6" t="s">
        <v>920</v>
      </c>
      <c r="Y372" s="6" t="s">
        <v>31</v>
      </c>
    </row>
    <row r="373" spans="1:25">
      <c r="A373" s="6">
        <v>2327870</v>
      </c>
      <c r="B373" s="6" t="s">
        <v>109</v>
      </c>
      <c r="C373" s="6" t="s">
        <v>910</v>
      </c>
      <c r="E373" s="6">
        <v>12000</v>
      </c>
      <c r="F373" s="6" t="s">
        <v>30</v>
      </c>
      <c r="G373" s="6" t="s">
        <v>31</v>
      </c>
      <c r="H373" s="6" t="s">
        <v>32</v>
      </c>
      <c r="I373" s="6" t="s">
        <v>33</v>
      </c>
      <c r="J373" s="6" t="s">
        <v>31</v>
      </c>
      <c r="M373" s="6">
        <v>12</v>
      </c>
      <c r="N373" s="6">
        <v>10</v>
      </c>
      <c r="O373" s="6">
        <v>750</v>
      </c>
      <c r="P373" s="6" t="s">
        <v>31</v>
      </c>
      <c r="T373" s="7">
        <v>43110</v>
      </c>
      <c r="U373" s="8">
        <v>2018</v>
      </c>
      <c r="V373" s="7" t="s">
        <v>904</v>
      </c>
      <c r="W373" s="6" t="s">
        <v>34</v>
      </c>
      <c r="X373" s="6" t="s">
        <v>921</v>
      </c>
      <c r="Y373" s="6" t="s">
        <v>31</v>
      </c>
    </row>
    <row r="374" spans="1:25">
      <c r="A374" s="6">
        <v>2327871</v>
      </c>
      <c r="B374" s="6" t="s">
        <v>109</v>
      </c>
      <c r="C374" s="6" t="s">
        <v>912</v>
      </c>
      <c r="E374" s="6">
        <v>15100</v>
      </c>
      <c r="F374" s="6" t="s">
        <v>30</v>
      </c>
      <c r="G374" s="6" t="s">
        <v>31</v>
      </c>
      <c r="H374" s="6" t="s">
        <v>32</v>
      </c>
      <c r="I374" s="6" t="s">
        <v>37</v>
      </c>
      <c r="J374" s="6" t="s">
        <v>31</v>
      </c>
      <c r="M374" s="6">
        <v>11.8</v>
      </c>
      <c r="N374" s="6">
        <v>10</v>
      </c>
      <c r="O374" s="6">
        <v>960</v>
      </c>
      <c r="P374" s="6" t="s">
        <v>31</v>
      </c>
      <c r="T374" s="7">
        <v>43110</v>
      </c>
      <c r="U374" s="8">
        <v>2018</v>
      </c>
      <c r="V374" s="7" t="s">
        <v>904</v>
      </c>
      <c r="W374" s="6" t="s">
        <v>34</v>
      </c>
      <c r="X374" s="6" t="s">
        <v>922</v>
      </c>
      <c r="Y374" s="6" t="s">
        <v>31</v>
      </c>
    </row>
    <row r="375" spans="1:25">
      <c r="A375" s="6">
        <v>2329580</v>
      </c>
      <c r="B375" s="6" t="s">
        <v>923</v>
      </c>
      <c r="C375" s="6" t="s">
        <v>924</v>
      </c>
      <c r="E375" s="6">
        <v>10000</v>
      </c>
      <c r="F375" s="6" t="s">
        <v>30</v>
      </c>
      <c r="G375" s="6" t="s">
        <v>31</v>
      </c>
      <c r="H375" s="6" t="s">
        <v>32</v>
      </c>
      <c r="I375" s="6" t="s">
        <v>33</v>
      </c>
      <c r="J375" s="6" t="s">
        <v>31</v>
      </c>
      <c r="M375" s="6">
        <v>12</v>
      </c>
      <c r="N375" s="6">
        <v>10</v>
      </c>
      <c r="O375" s="6">
        <v>625</v>
      </c>
      <c r="P375" s="6" t="s">
        <v>31</v>
      </c>
      <c r="T375" s="7">
        <v>43111</v>
      </c>
      <c r="U375" s="8">
        <v>2018</v>
      </c>
      <c r="V375" s="7">
        <v>43323</v>
      </c>
      <c r="W375" s="6" t="s">
        <v>34</v>
      </c>
      <c r="X375" s="6" t="s">
        <v>925</v>
      </c>
      <c r="Y375" s="6" t="s">
        <v>31</v>
      </c>
    </row>
    <row r="376" spans="1:25">
      <c r="A376" s="6">
        <v>2329581</v>
      </c>
      <c r="B376" s="6" t="s">
        <v>923</v>
      </c>
      <c r="C376" s="6" t="s">
        <v>926</v>
      </c>
      <c r="E376" s="6">
        <v>12000</v>
      </c>
      <c r="F376" s="6" t="s">
        <v>30</v>
      </c>
      <c r="G376" s="6" t="s">
        <v>31</v>
      </c>
      <c r="H376" s="6" t="s">
        <v>32</v>
      </c>
      <c r="I376" s="6" t="s">
        <v>33</v>
      </c>
      <c r="J376" s="6" t="s">
        <v>31</v>
      </c>
      <c r="M376" s="6">
        <v>12</v>
      </c>
      <c r="N376" s="6">
        <v>10</v>
      </c>
      <c r="O376" s="6">
        <v>750</v>
      </c>
      <c r="P376" s="6" t="s">
        <v>31</v>
      </c>
      <c r="T376" s="7">
        <v>43111</v>
      </c>
      <c r="U376" s="8">
        <v>2018</v>
      </c>
      <c r="V376" s="7">
        <v>43323</v>
      </c>
      <c r="W376" s="6" t="s">
        <v>34</v>
      </c>
      <c r="X376" s="6" t="s">
        <v>927</v>
      </c>
      <c r="Y376" s="6" t="s">
        <v>31</v>
      </c>
    </row>
    <row r="377" spans="1:25">
      <c r="A377" s="6">
        <v>2329583</v>
      </c>
      <c r="B377" s="6" t="s">
        <v>923</v>
      </c>
      <c r="C377" s="6" t="s">
        <v>928</v>
      </c>
      <c r="E377" s="6">
        <v>15100</v>
      </c>
      <c r="F377" s="6" t="s">
        <v>30</v>
      </c>
      <c r="G377" s="6" t="s">
        <v>31</v>
      </c>
      <c r="H377" s="6" t="s">
        <v>32</v>
      </c>
      <c r="I377" s="6" t="s">
        <v>37</v>
      </c>
      <c r="J377" s="6" t="s">
        <v>31</v>
      </c>
      <c r="M377" s="6">
        <v>11.8</v>
      </c>
      <c r="N377" s="6">
        <v>10</v>
      </c>
      <c r="O377" s="6">
        <v>960</v>
      </c>
      <c r="P377" s="6" t="s">
        <v>31</v>
      </c>
      <c r="T377" s="7">
        <v>43111</v>
      </c>
      <c r="U377" s="8">
        <v>2018</v>
      </c>
      <c r="V377" s="7">
        <v>43323</v>
      </c>
      <c r="W377" s="6" t="s">
        <v>34</v>
      </c>
      <c r="X377" s="6" t="s">
        <v>929</v>
      </c>
      <c r="Y377" s="6" t="s">
        <v>31</v>
      </c>
    </row>
    <row r="378" spans="1:25">
      <c r="A378" s="6">
        <v>2329578</v>
      </c>
      <c r="B378" s="6" t="s">
        <v>923</v>
      </c>
      <c r="C378" s="6" t="s">
        <v>930</v>
      </c>
      <c r="E378" s="6">
        <v>5000</v>
      </c>
      <c r="F378" s="6" t="s">
        <v>30</v>
      </c>
      <c r="G378" s="6" t="s">
        <v>31</v>
      </c>
      <c r="H378" s="6" t="s">
        <v>32</v>
      </c>
      <c r="I378" s="6" t="s">
        <v>45</v>
      </c>
      <c r="J378" s="6" t="s">
        <v>31</v>
      </c>
      <c r="M378" s="6">
        <v>12.1</v>
      </c>
      <c r="N378" s="6">
        <v>10</v>
      </c>
      <c r="O378" s="6">
        <v>310</v>
      </c>
      <c r="P378" s="6" t="s">
        <v>31</v>
      </c>
      <c r="T378" s="7">
        <v>43111</v>
      </c>
      <c r="U378" s="8">
        <v>2018</v>
      </c>
      <c r="V378" s="7">
        <v>43323</v>
      </c>
      <c r="W378" s="6" t="s">
        <v>34</v>
      </c>
      <c r="X378" s="6" t="s">
        <v>931</v>
      </c>
      <c r="Y378" s="6" t="s">
        <v>31</v>
      </c>
    </row>
    <row r="379" spans="1:25">
      <c r="A379" s="6">
        <v>2329579</v>
      </c>
      <c r="B379" s="6" t="s">
        <v>923</v>
      </c>
      <c r="C379" s="6" t="s">
        <v>932</v>
      </c>
      <c r="E379" s="6">
        <v>6000</v>
      </c>
      <c r="F379" s="6" t="s">
        <v>30</v>
      </c>
      <c r="G379" s="6" t="s">
        <v>31</v>
      </c>
      <c r="H379" s="6" t="s">
        <v>32</v>
      </c>
      <c r="I379" s="6" t="s">
        <v>48</v>
      </c>
      <c r="J379" s="6" t="s">
        <v>31</v>
      </c>
      <c r="M379" s="6">
        <v>12.1</v>
      </c>
      <c r="N379" s="6">
        <v>10</v>
      </c>
      <c r="O379" s="6">
        <v>372</v>
      </c>
      <c r="P379" s="6" t="s">
        <v>31</v>
      </c>
      <c r="T379" s="7">
        <v>43111</v>
      </c>
      <c r="U379" s="8">
        <v>2018</v>
      </c>
      <c r="V379" s="7">
        <v>43323</v>
      </c>
      <c r="W379" s="6" t="s">
        <v>34</v>
      </c>
      <c r="X379" s="6" t="s">
        <v>933</v>
      </c>
      <c r="Y379" s="6" t="s">
        <v>31</v>
      </c>
    </row>
    <row r="380" spans="1:25">
      <c r="A380" s="6">
        <v>2329582</v>
      </c>
      <c r="B380" s="6" t="s">
        <v>923</v>
      </c>
      <c r="C380" s="6" t="s">
        <v>934</v>
      </c>
      <c r="E380" s="6">
        <v>8000</v>
      </c>
      <c r="F380" s="6" t="s">
        <v>30</v>
      </c>
      <c r="G380" s="6" t="s">
        <v>31</v>
      </c>
      <c r="H380" s="6" t="s">
        <v>32</v>
      </c>
      <c r="I380" s="6" t="s">
        <v>33</v>
      </c>
      <c r="J380" s="6" t="s">
        <v>31</v>
      </c>
      <c r="M380" s="6">
        <v>12</v>
      </c>
      <c r="N380" s="6">
        <v>10</v>
      </c>
      <c r="O380" s="6">
        <v>500</v>
      </c>
      <c r="P380" s="6" t="s">
        <v>31</v>
      </c>
      <c r="T380" s="7">
        <v>43111</v>
      </c>
      <c r="U380" s="8">
        <v>2018</v>
      </c>
      <c r="V380" s="7">
        <v>43323</v>
      </c>
      <c r="W380" s="6" t="s">
        <v>34</v>
      </c>
      <c r="X380" s="6" t="s">
        <v>935</v>
      </c>
      <c r="Y380" s="6" t="s">
        <v>31</v>
      </c>
    </row>
    <row r="381" spans="1:25">
      <c r="A381" s="6">
        <v>2328322</v>
      </c>
      <c r="B381" s="6" t="s">
        <v>553</v>
      </c>
      <c r="C381" s="6" t="s">
        <v>936</v>
      </c>
      <c r="E381" s="6">
        <v>5200</v>
      </c>
      <c r="F381" s="6" t="s">
        <v>30</v>
      </c>
      <c r="G381" s="6" t="s">
        <v>31</v>
      </c>
      <c r="H381" s="6" t="s">
        <v>32</v>
      </c>
      <c r="I381" s="6" t="s">
        <v>45</v>
      </c>
      <c r="J381" s="6" t="s">
        <v>31</v>
      </c>
      <c r="M381" s="6">
        <v>12.1</v>
      </c>
      <c r="N381" s="6">
        <v>10</v>
      </c>
      <c r="O381" s="6">
        <v>322</v>
      </c>
      <c r="P381" s="6" t="s">
        <v>31</v>
      </c>
      <c r="T381" s="7">
        <v>43111</v>
      </c>
      <c r="U381" s="8">
        <v>2018</v>
      </c>
      <c r="V381" s="7" t="s">
        <v>937</v>
      </c>
      <c r="W381" s="6" t="s">
        <v>34</v>
      </c>
      <c r="X381" s="6" t="s">
        <v>938</v>
      </c>
      <c r="Y381" s="6" t="s">
        <v>31</v>
      </c>
    </row>
    <row r="382" spans="1:25">
      <c r="A382" s="6">
        <v>2328323</v>
      </c>
      <c r="B382" s="6" t="s">
        <v>553</v>
      </c>
      <c r="C382" s="6" t="s">
        <v>939</v>
      </c>
      <c r="E382" s="6">
        <v>6000</v>
      </c>
      <c r="F382" s="6" t="s">
        <v>30</v>
      </c>
      <c r="G382" s="6" t="s">
        <v>31</v>
      </c>
      <c r="H382" s="6" t="s">
        <v>32</v>
      </c>
      <c r="I382" s="6" t="s">
        <v>48</v>
      </c>
      <c r="J382" s="6" t="s">
        <v>31</v>
      </c>
      <c r="M382" s="6">
        <v>12.1</v>
      </c>
      <c r="N382" s="6">
        <v>10</v>
      </c>
      <c r="O382" s="6">
        <v>372</v>
      </c>
      <c r="P382" s="6" t="s">
        <v>31</v>
      </c>
      <c r="T382" s="7">
        <v>43111</v>
      </c>
      <c r="U382" s="8">
        <v>2018</v>
      </c>
      <c r="V382" s="7" t="s">
        <v>937</v>
      </c>
      <c r="W382" s="6" t="s">
        <v>34</v>
      </c>
      <c r="X382" s="6" t="s">
        <v>940</v>
      </c>
      <c r="Y382" s="6" t="s">
        <v>31</v>
      </c>
    </row>
    <row r="383" spans="1:25">
      <c r="A383" s="6">
        <v>2328324</v>
      </c>
      <c r="B383" s="6" t="s">
        <v>553</v>
      </c>
      <c r="C383" s="6" t="s">
        <v>941</v>
      </c>
      <c r="E383" s="6">
        <v>8000</v>
      </c>
      <c r="F383" s="6" t="s">
        <v>30</v>
      </c>
      <c r="G383" s="6" t="s">
        <v>31</v>
      </c>
      <c r="H383" s="6" t="s">
        <v>32</v>
      </c>
      <c r="I383" s="6" t="s">
        <v>33</v>
      </c>
      <c r="J383" s="6" t="s">
        <v>31</v>
      </c>
      <c r="M383" s="6">
        <v>12</v>
      </c>
      <c r="N383" s="6">
        <v>10</v>
      </c>
      <c r="O383" s="6">
        <v>500</v>
      </c>
      <c r="P383" s="6" t="s">
        <v>31</v>
      </c>
      <c r="T383" s="7">
        <v>43111</v>
      </c>
      <c r="U383" s="8">
        <v>2018</v>
      </c>
      <c r="V383" s="7" t="s">
        <v>937</v>
      </c>
      <c r="W383" s="6" t="s">
        <v>34</v>
      </c>
      <c r="X383" s="6" t="s">
        <v>942</v>
      </c>
      <c r="Y383" s="6" t="s">
        <v>31</v>
      </c>
    </row>
    <row r="384" spans="1:25">
      <c r="A384" s="6">
        <v>2328325</v>
      </c>
      <c r="B384" s="6" t="s">
        <v>553</v>
      </c>
      <c r="C384" s="6" t="s">
        <v>943</v>
      </c>
      <c r="E384" s="6">
        <v>10200</v>
      </c>
      <c r="F384" s="6" t="s">
        <v>30</v>
      </c>
      <c r="G384" s="6" t="s">
        <v>31</v>
      </c>
      <c r="H384" s="6" t="s">
        <v>32</v>
      </c>
      <c r="I384" s="6" t="s">
        <v>33</v>
      </c>
      <c r="J384" s="6" t="s">
        <v>31</v>
      </c>
      <c r="M384" s="6">
        <v>12</v>
      </c>
      <c r="N384" s="6">
        <v>10</v>
      </c>
      <c r="O384" s="6">
        <v>638</v>
      </c>
      <c r="P384" s="6" t="s">
        <v>31</v>
      </c>
      <c r="T384" s="7">
        <v>43111</v>
      </c>
      <c r="U384" s="8">
        <v>2018</v>
      </c>
      <c r="V384" s="7" t="s">
        <v>937</v>
      </c>
      <c r="W384" s="6" t="s">
        <v>34</v>
      </c>
      <c r="X384" s="6" t="s">
        <v>944</v>
      </c>
      <c r="Y384" s="6" t="s">
        <v>31</v>
      </c>
    </row>
    <row r="385" spans="1:25">
      <c r="A385" s="6">
        <v>2328326</v>
      </c>
      <c r="B385" s="6" t="s">
        <v>553</v>
      </c>
      <c r="C385" s="6" t="s">
        <v>945</v>
      </c>
      <c r="E385" s="6">
        <v>12100</v>
      </c>
      <c r="F385" s="6" t="s">
        <v>30</v>
      </c>
      <c r="G385" s="6" t="s">
        <v>31</v>
      </c>
      <c r="H385" s="6" t="s">
        <v>32</v>
      </c>
      <c r="I385" s="6" t="s">
        <v>33</v>
      </c>
      <c r="J385" s="6" t="s">
        <v>31</v>
      </c>
      <c r="M385" s="6">
        <v>12</v>
      </c>
      <c r="N385" s="6">
        <v>10</v>
      </c>
      <c r="O385" s="6">
        <v>756</v>
      </c>
      <c r="P385" s="6" t="s">
        <v>31</v>
      </c>
      <c r="T385" s="7">
        <v>43111</v>
      </c>
      <c r="U385" s="8">
        <v>2018</v>
      </c>
      <c r="V385" s="7" t="s">
        <v>937</v>
      </c>
      <c r="W385" s="6" t="s">
        <v>34</v>
      </c>
      <c r="X385" s="6" t="s">
        <v>946</v>
      </c>
      <c r="Y385" s="6" t="s">
        <v>31</v>
      </c>
    </row>
    <row r="386" spans="1:25">
      <c r="A386" s="6">
        <v>2328327</v>
      </c>
      <c r="B386" s="6" t="s">
        <v>553</v>
      </c>
      <c r="C386" s="6" t="s">
        <v>947</v>
      </c>
      <c r="E386" s="6">
        <v>15000</v>
      </c>
      <c r="F386" s="6" t="s">
        <v>30</v>
      </c>
      <c r="G386" s="6" t="s">
        <v>31</v>
      </c>
      <c r="H386" s="6" t="s">
        <v>32</v>
      </c>
      <c r="I386" s="6" t="s">
        <v>37</v>
      </c>
      <c r="J386" s="6" t="s">
        <v>31</v>
      </c>
      <c r="M386" s="6">
        <v>11.8</v>
      </c>
      <c r="N386" s="6">
        <v>10</v>
      </c>
      <c r="O386" s="6">
        <v>953</v>
      </c>
      <c r="P386" s="6" t="s">
        <v>31</v>
      </c>
      <c r="T386" s="7">
        <v>43111</v>
      </c>
      <c r="U386" s="8">
        <v>2018</v>
      </c>
      <c r="V386" s="7" t="s">
        <v>937</v>
      </c>
      <c r="W386" s="6" t="s">
        <v>34</v>
      </c>
      <c r="X386" s="6" t="s">
        <v>948</v>
      </c>
      <c r="Y386" s="6" t="s">
        <v>31</v>
      </c>
    </row>
    <row r="387" spans="1:25">
      <c r="A387" s="6">
        <v>2329585</v>
      </c>
      <c r="B387" s="6" t="s">
        <v>406</v>
      </c>
      <c r="C387" s="6" t="s">
        <v>949</v>
      </c>
      <c r="E387" s="6">
        <v>10000</v>
      </c>
      <c r="F387" s="6" t="s">
        <v>30</v>
      </c>
      <c r="G387" s="6" t="s">
        <v>31</v>
      </c>
      <c r="H387" s="6" t="s">
        <v>32</v>
      </c>
      <c r="I387" s="6" t="s">
        <v>33</v>
      </c>
      <c r="J387" s="6" t="s">
        <v>31</v>
      </c>
      <c r="M387" s="6">
        <v>12</v>
      </c>
      <c r="N387" s="6">
        <v>10</v>
      </c>
      <c r="O387" s="6">
        <v>625</v>
      </c>
      <c r="P387" s="6" t="s">
        <v>31</v>
      </c>
      <c r="T387" s="7">
        <v>43111</v>
      </c>
      <c r="U387" s="8">
        <v>2018</v>
      </c>
      <c r="V387" s="7">
        <v>43323</v>
      </c>
      <c r="W387" s="6" t="s">
        <v>34</v>
      </c>
      <c r="X387" s="6" t="s">
        <v>950</v>
      </c>
      <c r="Y387" s="6" t="s">
        <v>31</v>
      </c>
    </row>
    <row r="388" spans="1:25">
      <c r="A388" s="6">
        <v>2329586</v>
      </c>
      <c r="B388" s="6" t="s">
        <v>406</v>
      </c>
      <c r="C388" s="6" t="s">
        <v>951</v>
      </c>
      <c r="E388" s="6">
        <v>12000</v>
      </c>
      <c r="F388" s="6" t="s">
        <v>30</v>
      </c>
      <c r="G388" s="6" t="s">
        <v>31</v>
      </c>
      <c r="H388" s="6" t="s">
        <v>32</v>
      </c>
      <c r="I388" s="6" t="s">
        <v>33</v>
      </c>
      <c r="J388" s="6" t="s">
        <v>31</v>
      </c>
      <c r="M388" s="6">
        <v>12</v>
      </c>
      <c r="N388" s="6">
        <v>10</v>
      </c>
      <c r="O388" s="6">
        <v>750</v>
      </c>
      <c r="P388" s="6" t="s">
        <v>31</v>
      </c>
      <c r="T388" s="7">
        <v>43111</v>
      </c>
      <c r="U388" s="8">
        <v>2018</v>
      </c>
      <c r="V388" s="7">
        <v>43323</v>
      </c>
      <c r="W388" s="6" t="s">
        <v>34</v>
      </c>
      <c r="X388" s="6" t="s">
        <v>952</v>
      </c>
      <c r="Y388" s="6" t="s">
        <v>31</v>
      </c>
    </row>
    <row r="389" spans="1:25">
      <c r="A389" s="6">
        <v>2329584</v>
      </c>
      <c r="B389" s="6" t="s">
        <v>406</v>
      </c>
      <c r="C389" s="6" t="s">
        <v>953</v>
      </c>
      <c r="E389" s="6">
        <v>8000</v>
      </c>
      <c r="F389" s="6" t="s">
        <v>30</v>
      </c>
      <c r="G389" s="6" t="s">
        <v>31</v>
      </c>
      <c r="H389" s="6" t="s">
        <v>32</v>
      </c>
      <c r="I389" s="6" t="s">
        <v>33</v>
      </c>
      <c r="J389" s="6" t="s">
        <v>31</v>
      </c>
      <c r="M389" s="6">
        <v>12</v>
      </c>
      <c r="N389" s="6">
        <v>10</v>
      </c>
      <c r="O389" s="6">
        <v>500</v>
      </c>
      <c r="P389" s="6" t="s">
        <v>31</v>
      </c>
      <c r="T389" s="7">
        <v>43111</v>
      </c>
      <c r="U389" s="8">
        <v>2018</v>
      </c>
      <c r="V389" s="7">
        <v>43323</v>
      </c>
      <c r="W389" s="6" t="s">
        <v>34</v>
      </c>
      <c r="X389" s="6" t="s">
        <v>954</v>
      </c>
      <c r="Y389" s="6" t="s">
        <v>31</v>
      </c>
    </row>
    <row r="390" spans="1:25">
      <c r="A390" s="6">
        <v>2329702</v>
      </c>
      <c r="B390" s="6" t="s">
        <v>135</v>
      </c>
      <c r="C390" s="6" t="s">
        <v>136</v>
      </c>
      <c r="E390" s="6">
        <v>5000</v>
      </c>
      <c r="F390" s="6" t="s">
        <v>30</v>
      </c>
      <c r="G390" s="6" t="s">
        <v>31</v>
      </c>
      <c r="H390" s="6" t="s">
        <v>32</v>
      </c>
      <c r="I390" s="6" t="s">
        <v>45</v>
      </c>
      <c r="J390" s="6" t="s">
        <v>31</v>
      </c>
      <c r="M390" s="6">
        <v>12.1</v>
      </c>
      <c r="N390" s="6">
        <v>10</v>
      </c>
      <c r="O390" s="6">
        <v>310</v>
      </c>
      <c r="P390" s="6" t="s">
        <v>31</v>
      </c>
      <c r="T390" s="7">
        <v>43111</v>
      </c>
      <c r="U390" s="8">
        <v>2018</v>
      </c>
      <c r="V390" s="7">
        <v>43323</v>
      </c>
      <c r="W390" s="6" t="s">
        <v>123</v>
      </c>
      <c r="X390" s="6" t="s">
        <v>955</v>
      </c>
      <c r="Y390" s="6" t="s">
        <v>31</v>
      </c>
    </row>
    <row r="391" spans="1:25">
      <c r="A391" s="6">
        <v>2329701</v>
      </c>
      <c r="B391" s="6" t="s">
        <v>135</v>
      </c>
      <c r="C391" s="6" t="s">
        <v>138</v>
      </c>
      <c r="E391" s="6">
        <v>6000</v>
      </c>
      <c r="F391" s="6" t="s">
        <v>30</v>
      </c>
      <c r="G391" s="6" t="s">
        <v>31</v>
      </c>
      <c r="H391" s="6" t="s">
        <v>32</v>
      </c>
      <c r="I391" s="6" t="s">
        <v>48</v>
      </c>
      <c r="J391" s="6" t="s">
        <v>31</v>
      </c>
      <c r="M391" s="6">
        <v>12.1</v>
      </c>
      <c r="N391" s="6">
        <v>10</v>
      </c>
      <c r="O391" s="6">
        <v>372</v>
      </c>
      <c r="P391" s="6" t="s">
        <v>31</v>
      </c>
      <c r="T391" s="7">
        <v>43111</v>
      </c>
      <c r="U391" s="8">
        <v>2018</v>
      </c>
      <c r="V391" s="7">
        <v>43323</v>
      </c>
      <c r="W391" s="6" t="s">
        <v>123</v>
      </c>
      <c r="X391" s="6" t="s">
        <v>956</v>
      </c>
      <c r="Y391" s="6" t="s">
        <v>31</v>
      </c>
    </row>
    <row r="392" spans="1:25">
      <c r="A392" s="6">
        <v>2329703</v>
      </c>
      <c r="B392" s="6" t="s">
        <v>135</v>
      </c>
      <c r="C392" s="6" t="s">
        <v>140</v>
      </c>
      <c r="E392" s="6">
        <v>8000</v>
      </c>
      <c r="F392" s="6" t="s">
        <v>30</v>
      </c>
      <c r="G392" s="6" t="s">
        <v>31</v>
      </c>
      <c r="H392" s="6" t="s">
        <v>32</v>
      </c>
      <c r="I392" s="6" t="s">
        <v>33</v>
      </c>
      <c r="J392" s="6" t="s">
        <v>31</v>
      </c>
      <c r="M392" s="6">
        <v>12</v>
      </c>
      <c r="N392" s="6">
        <v>10</v>
      </c>
      <c r="O392" s="6">
        <v>500</v>
      </c>
      <c r="P392" s="6" t="s">
        <v>31</v>
      </c>
      <c r="T392" s="7">
        <v>43111</v>
      </c>
      <c r="U392" s="8">
        <v>2018</v>
      </c>
      <c r="V392" s="7">
        <v>43323</v>
      </c>
      <c r="W392" s="6" t="s">
        <v>123</v>
      </c>
      <c r="X392" s="6" t="s">
        <v>957</v>
      </c>
      <c r="Y392" s="6" t="s">
        <v>31</v>
      </c>
    </row>
    <row r="393" spans="1:25">
      <c r="A393" s="6">
        <v>2329700</v>
      </c>
      <c r="B393" s="6" t="s">
        <v>135</v>
      </c>
      <c r="C393" s="6" t="s">
        <v>144</v>
      </c>
      <c r="E393" s="6">
        <v>10000</v>
      </c>
      <c r="F393" s="6" t="s">
        <v>30</v>
      </c>
      <c r="G393" s="6" t="s">
        <v>31</v>
      </c>
      <c r="H393" s="6" t="s">
        <v>32</v>
      </c>
      <c r="I393" s="6" t="s">
        <v>33</v>
      </c>
      <c r="J393" s="6" t="s">
        <v>31</v>
      </c>
      <c r="M393" s="6">
        <v>12</v>
      </c>
      <c r="N393" s="6">
        <v>10</v>
      </c>
      <c r="O393" s="6">
        <v>625</v>
      </c>
      <c r="P393" s="6" t="s">
        <v>31</v>
      </c>
      <c r="T393" s="7">
        <v>43111</v>
      </c>
      <c r="U393" s="8">
        <v>2018</v>
      </c>
      <c r="V393" s="7">
        <v>43323</v>
      </c>
      <c r="W393" s="6" t="s">
        <v>123</v>
      </c>
      <c r="X393" s="6" t="s">
        <v>958</v>
      </c>
      <c r="Y393" s="6" t="s">
        <v>31</v>
      </c>
    </row>
    <row r="394" spans="1:25">
      <c r="A394" s="6">
        <v>2329704</v>
      </c>
      <c r="B394" s="6" t="s">
        <v>135</v>
      </c>
      <c r="C394" s="6" t="s">
        <v>146</v>
      </c>
      <c r="E394" s="6">
        <v>12000</v>
      </c>
      <c r="F394" s="6" t="s">
        <v>30</v>
      </c>
      <c r="G394" s="6" t="s">
        <v>31</v>
      </c>
      <c r="H394" s="6" t="s">
        <v>32</v>
      </c>
      <c r="I394" s="6" t="s">
        <v>33</v>
      </c>
      <c r="J394" s="6" t="s">
        <v>31</v>
      </c>
      <c r="M394" s="6">
        <v>12</v>
      </c>
      <c r="N394" s="6">
        <v>10</v>
      </c>
      <c r="O394" s="6">
        <v>750</v>
      </c>
      <c r="P394" s="6" t="s">
        <v>31</v>
      </c>
      <c r="T394" s="7">
        <v>43111</v>
      </c>
      <c r="U394" s="8">
        <v>2018</v>
      </c>
      <c r="V394" s="7">
        <v>43323</v>
      </c>
      <c r="W394" s="6" t="s">
        <v>123</v>
      </c>
      <c r="X394" s="6" t="s">
        <v>959</v>
      </c>
      <c r="Y394" s="6" t="s">
        <v>31</v>
      </c>
    </row>
    <row r="395" spans="1:25">
      <c r="A395" s="6">
        <v>2329577</v>
      </c>
      <c r="B395" s="6" t="s">
        <v>224</v>
      </c>
      <c r="C395" s="6" t="s">
        <v>960</v>
      </c>
      <c r="E395" s="6">
        <v>15100</v>
      </c>
      <c r="F395" s="6" t="s">
        <v>30</v>
      </c>
      <c r="G395" s="6" t="s">
        <v>31</v>
      </c>
      <c r="H395" s="6" t="s">
        <v>32</v>
      </c>
      <c r="I395" s="6" t="s">
        <v>37</v>
      </c>
      <c r="J395" s="6" t="s">
        <v>31</v>
      </c>
      <c r="M395" s="6">
        <v>11.8</v>
      </c>
      <c r="N395" s="6">
        <v>10</v>
      </c>
      <c r="O395" s="6">
        <v>960</v>
      </c>
      <c r="P395" s="6" t="s">
        <v>31</v>
      </c>
      <c r="T395" s="7">
        <v>43111</v>
      </c>
      <c r="U395" s="8">
        <v>2018</v>
      </c>
      <c r="V395" s="7">
        <v>43323</v>
      </c>
      <c r="W395" s="6" t="s">
        <v>34</v>
      </c>
      <c r="X395" s="6" t="s">
        <v>961</v>
      </c>
      <c r="Y395" s="6" t="s">
        <v>31</v>
      </c>
    </row>
    <row r="396" spans="1:25">
      <c r="A396" s="6">
        <v>2329572</v>
      </c>
      <c r="B396" s="6" t="s">
        <v>224</v>
      </c>
      <c r="C396" s="6" t="s">
        <v>962</v>
      </c>
      <c r="E396" s="6">
        <v>5000</v>
      </c>
      <c r="F396" s="6" t="s">
        <v>30</v>
      </c>
      <c r="G396" s="6" t="s">
        <v>31</v>
      </c>
      <c r="H396" s="6" t="s">
        <v>32</v>
      </c>
      <c r="I396" s="6" t="s">
        <v>45</v>
      </c>
      <c r="J396" s="6" t="s">
        <v>31</v>
      </c>
      <c r="M396" s="6">
        <v>12.1</v>
      </c>
      <c r="N396" s="6">
        <v>10</v>
      </c>
      <c r="O396" s="6">
        <v>310</v>
      </c>
      <c r="P396" s="6" t="s">
        <v>31</v>
      </c>
      <c r="T396" s="7">
        <v>43111</v>
      </c>
      <c r="U396" s="8">
        <v>2018</v>
      </c>
      <c r="V396" s="7">
        <v>43323</v>
      </c>
      <c r="W396" s="6" t="s">
        <v>34</v>
      </c>
      <c r="X396" s="6" t="s">
        <v>963</v>
      </c>
      <c r="Y396" s="6" t="s">
        <v>31</v>
      </c>
    </row>
    <row r="397" spans="1:25">
      <c r="A397" s="6">
        <v>2329573</v>
      </c>
      <c r="B397" s="6" t="s">
        <v>224</v>
      </c>
      <c r="C397" s="6" t="s">
        <v>964</v>
      </c>
      <c r="E397" s="6">
        <v>6000</v>
      </c>
      <c r="F397" s="6" t="s">
        <v>30</v>
      </c>
      <c r="G397" s="6" t="s">
        <v>31</v>
      </c>
      <c r="H397" s="6" t="s">
        <v>32</v>
      </c>
      <c r="I397" s="6" t="s">
        <v>48</v>
      </c>
      <c r="J397" s="6" t="s">
        <v>31</v>
      </c>
      <c r="M397" s="6">
        <v>12.1</v>
      </c>
      <c r="N397" s="6">
        <v>10</v>
      </c>
      <c r="O397" s="6">
        <v>372</v>
      </c>
      <c r="P397" s="6" t="s">
        <v>31</v>
      </c>
      <c r="T397" s="7">
        <v>43111</v>
      </c>
      <c r="U397" s="8">
        <v>2018</v>
      </c>
      <c r="V397" s="7">
        <v>43323</v>
      </c>
      <c r="W397" s="6" t="s">
        <v>34</v>
      </c>
      <c r="X397" s="6" t="s">
        <v>965</v>
      </c>
      <c r="Y397" s="6" t="s">
        <v>31</v>
      </c>
    </row>
    <row r="398" spans="1:25">
      <c r="A398" s="6">
        <v>2329574</v>
      </c>
      <c r="B398" s="6" t="s">
        <v>224</v>
      </c>
      <c r="C398" s="6" t="s">
        <v>966</v>
      </c>
      <c r="E398" s="6">
        <v>8000</v>
      </c>
      <c r="F398" s="6" t="s">
        <v>30</v>
      </c>
      <c r="G398" s="6" t="s">
        <v>31</v>
      </c>
      <c r="H398" s="6" t="s">
        <v>32</v>
      </c>
      <c r="I398" s="6" t="s">
        <v>33</v>
      </c>
      <c r="J398" s="6" t="s">
        <v>31</v>
      </c>
      <c r="M398" s="6">
        <v>12</v>
      </c>
      <c r="N398" s="6">
        <v>10</v>
      </c>
      <c r="O398" s="6">
        <v>500</v>
      </c>
      <c r="P398" s="6" t="s">
        <v>31</v>
      </c>
      <c r="T398" s="7">
        <v>43111</v>
      </c>
      <c r="U398" s="8">
        <v>2018</v>
      </c>
      <c r="V398" s="7">
        <v>43323</v>
      </c>
      <c r="W398" s="6" t="s">
        <v>34</v>
      </c>
      <c r="X398" s="6" t="s">
        <v>967</v>
      </c>
      <c r="Y398" s="6" t="s">
        <v>31</v>
      </c>
    </row>
    <row r="399" spans="1:25">
      <c r="A399" s="6">
        <v>2329575</v>
      </c>
      <c r="B399" s="6" t="s">
        <v>224</v>
      </c>
      <c r="C399" s="6" t="s">
        <v>968</v>
      </c>
      <c r="E399" s="6">
        <v>10000</v>
      </c>
      <c r="F399" s="6" t="s">
        <v>30</v>
      </c>
      <c r="G399" s="6" t="s">
        <v>31</v>
      </c>
      <c r="H399" s="6" t="s">
        <v>32</v>
      </c>
      <c r="I399" s="6" t="s">
        <v>33</v>
      </c>
      <c r="J399" s="6" t="s">
        <v>31</v>
      </c>
      <c r="M399" s="6">
        <v>12</v>
      </c>
      <c r="N399" s="6">
        <v>10</v>
      </c>
      <c r="O399" s="6">
        <v>625</v>
      </c>
      <c r="P399" s="6" t="s">
        <v>31</v>
      </c>
      <c r="T399" s="7">
        <v>43111</v>
      </c>
      <c r="U399" s="8">
        <v>2018</v>
      </c>
      <c r="V399" s="7">
        <v>43323</v>
      </c>
      <c r="W399" s="6" t="s">
        <v>34</v>
      </c>
      <c r="X399" s="6" t="s">
        <v>969</v>
      </c>
      <c r="Y399" s="6" t="s">
        <v>31</v>
      </c>
    </row>
    <row r="400" spans="1:25">
      <c r="A400" s="6">
        <v>2329576</v>
      </c>
      <c r="B400" s="6" t="s">
        <v>224</v>
      </c>
      <c r="C400" s="6" t="s">
        <v>970</v>
      </c>
      <c r="E400" s="6">
        <v>12000</v>
      </c>
      <c r="F400" s="6" t="s">
        <v>30</v>
      </c>
      <c r="G400" s="6" t="s">
        <v>31</v>
      </c>
      <c r="H400" s="6" t="s">
        <v>32</v>
      </c>
      <c r="I400" s="6" t="s">
        <v>33</v>
      </c>
      <c r="J400" s="6" t="s">
        <v>31</v>
      </c>
      <c r="M400" s="6">
        <v>12</v>
      </c>
      <c r="N400" s="6">
        <v>10</v>
      </c>
      <c r="O400" s="6">
        <v>750</v>
      </c>
      <c r="P400" s="6" t="s">
        <v>31</v>
      </c>
      <c r="T400" s="7">
        <v>43111</v>
      </c>
      <c r="U400" s="8">
        <v>2018</v>
      </c>
      <c r="V400" s="7">
        <v>43323</v>
      </c>
      <c r="W400" s="6" t="s">
        <v>34</v>
      </c>
      <c r="X400" s="6" t="s">
        <v>971</v>
      </c>
      <c r="Y400" s="6" t="s">
        <v>31</v>
      </c>
    </row>
    <row r="401" spans="1:25">
      <c r="A401" s="6">
        <v>2322117</v>
      </c>
      <c r="B401" s="6" t="s">
        <v>571</v>
      </c>
      <c r="C401" s="6" t="s">
        <v>972</v>
      </c>
      <c r="E401" s="6">
        <v>8000</v>
      </c>
      <c r="F401" s="6" t="s">
        <v>59</v>
      </c>
      <c r="G401" s="6" t="s">
        <v>31</v>
      </c>
      <c r="H401" s="6" t="s">
        <v>32</v>
      </c>
      <c r="I401" s="6" t="s">
        <v>60</v>
      </c>
      <c r="M401" s="6">
        <v>10.6</v>
      </c>
      <c r="N401" s="6">
        <v>10</v>
      </c>
      <c r="O401" s="6">
        <v>566</v>
      </c>
      <c r="P401" s="6" t="s">
        <v>31</v>
      </c>
      <c r="T401" s="7">
        <v>43166</v>
      </c>
      <c r="U401" s="8">
        <v>2018</v>
      </c>
      <c r="V401" s="7">
        <v>43166</v>
      </c>
      <c r="W401" s="6" t="s">
        <v>90</v>
      </c>
      <c r="X401" s="6" t="s">
        <v>973</v>
      </c>
      <c r="Y401" s="6" t="s">
        <v>31</v>
      </c>
    </row>
    <row r="402" spans="1:25">
      <c r="A402" s="6">
        <v>2322118</v>
      </c>
      <c r="B402" s="6" t="s">
        <v>571</v>
      </c>
      <c r="C402" s="6" t="s">
        <v>974</v>
      </c>
      <c r="E402" s="6">
        <v>10000</v>
      </c>
      <c r="F402" s="6" t="s">
        <v>59</v>
      </c>
      <c r="G402" s="6" t="s">
        <v>31</v>
      </c>
      <c r="H402" s="6" t="s">
        <v>32</v>
      </c>
      <c r="I402" s="6" t="s">
        <v>60</v>
      </c>
      <c r="M402" s="6">
        <v>10.6</v>
      </c>
      <c r="N402" s="6">
        <v>10</v>
      </c>
      <c r="O402" s="6">
        <v>708</v>
      </c>
      <c r="P402" s="6" t="s">
        <v>31</v>
      </c>
      <c r="T402" s="7">
        <v>43166</v>
      </c>
      <c r="U402" s="8">
        <v>2018</v>
      </c>
      <c r="V402" s="7">
        <v>43166</v>
      </c>
      <c r="W402" s="6" t="s">
        <v>90</v>
      </c>
      <c r="X402" s="6" t="s">
        <v>975</v>
      </c>
      <c r="Y402" s="6" t="s">
        <v>31</v>
      </c>
    </row>
    <row r="403" spans="1:25">
      <c r="A403" s="6">
        <v>2322119</v>
      </c>
      <c r="B403" s="6" t="s">
        <v>571</v>
      </c>
      <c r="C403" s="6" t="s">
        <v>976</v>
      </c>
      <c r="E403" s="6">
        <v>12000</v>
      </c>
      <c r="F403" s="6" t="s">
        <v>59</v>
      </c>
      <c r="G403" s="6" t="s">
        <v>31</v>
      </c>
      <c r="H403" s="6" t="s">
        <v>32</v>
      </c>
      <c r="I403" s="6" t="s">
        <v>69</v>
      </c>
      <c r="M403" s="6">
        <v>10.5</v>
      </c>
      <c r="N403" s="6">
        <v>11</v>
      </c>
      <c r="O403" s="6">
        <v>857</v>
      </c>
      <c r="P403" s="6" t="s">
        <v>31</v>
      </c>
      <c r="T403" s="7">
        <v>43166</v>
      </c>
      <c r="U403" s="8">
        <v>2018</v>
      </c>
      <c r="V403" s="7">
        <v>43166</v>
      </c>
      <c r="W403" s="6" t="s">
        <v>90</v>
      </c>
      <c r="X403" s="6" t="s">
        <v>977</v>
      </c>
      <c r="Y403" s="6" t="s">
        <v>31</v>
      </c>
    </row>
    <row r="404" spans="1:25">
      <c r="A404" s="6">
        <v>2322120</v>
      </c>
      <c r="B404" s="6" t="s">
        <v>571</v>
      </c>
      <c r="C404" s="6" t="s">
        <v>978</v>
      </c>
      <c r="E404" s="6">
        <v>12000</v>
      </c>
      <c r="F404" s="6" t="s">
        <v>59</v>
      </c>
      <c r="G404" s="6" t="s">
        <v>31</v>
      </c>
      <c r="H404" s="6" t="s">
        <v>32</v>
      </c>
      <c r="I404" s="6" t="s">
        <v>69</v>
      </c>
      <c r="M404" s="6">
        <v>10.5</v>
      </c>
      <c r="N404" s="6">
        <v>11</v>
      </c>
      <c r="O404" s="6">
        <v>857</v>
      </c>
      <c r="P404" s="6" t="s">
        <v>31</v>
      </c>
      <c r="T404" s="7">
        <v>43166</v>
      </c>
      <c r="U404" s="8">
        <v>2018</v>
      </c>
      <c r="V404" s="7">
        <v>43166</v>
      </c>
      <c r="W404" s="6" t="s">
        <v>90</v>
      </c>
      <c r="X404" s="6" t="s">
        <v>979</v>
      </c>
      <c r="Y404" s="6" t="s">
        <v>31</v>
      </c>
    </row>
    <row r="405" spans="1:25">
      <c r="A405" s="6">
        <v>2330380</v>
      </c>
      <c r="B405" s="6" t="s">
        <v>980</v>
      </c>
      <c r="C405" s="6" t="s">
        <v>981</v>
      </c>
      <c r="E405" s="6">
        <v>15000</v>
      </c>
      <c r="F405" s="6" t="s">
        <v>30</v>
      </c>
      <c r="G405" s="6" t="s">
        <v>31</v>
      </c>
      <c r="H405" s="6" t="s">
        <v>32</v>
      </c>
      <c r="I405" s="6" t="s">
        <v>37</v>
      </c>
      <c r="M405" s="6">
        <v>11.8</v>
      </c>
      <c r="N405" s="6">
        <v>10</v>
      </c>
      <c r="O405" s="6">
        <v>953</v>
      </c>
      <c r="P405" s="6" t="s">
        <v>31</v>
      </c>
      <c r="T405" s="7">
        <v>43292</v>
      </c>
      <c r="U405" s="8">
        <v>2018</v>
      </c>
      <c r="V405" s="7" t="s">
        <v>982</v>
      </c>
      <c r="W405" s="6" t="s">
        <v>34</v>
      </c>
      <c r="X405" s="6" t="s">
        <v>983</v>
      </c>
      <c r="Y405" s="6" t="s">
        <v>31</v>
      </c>
    </row>
    <row r="406" spans="1:25">
      <c r="A406" s="6">
        <v>2330378</v>
      </c>
      <c r="B406" s="6" t="s">
        <v>446</v>
      </c>
      <c r="C406" s="6" t="s">
        <v>984</v>
      </c>
      <c r="E406" s="6">
        <v>8000</v>
      </c>
      <c r="F406" s="6" t="s">
        <v>30</v>
      </c>
      <c r="G406" s="6" t="s">
        <v>31</v>
      </c>
      <c r="H406" s="6" t="s">
        <v>32</v>
      </c>
      <c r="I406" s="6" t="s">
        <v>33</v>
      </c>
      <c r="M406" s="6">
        <v>12</v>
      </c>
      <c r="N406" s="6">
        <v>10</v>
      </c>
      <c r="O406" s="6">
        <v>500</v>
      </c>
      <c r="P406" s="6" t="s">
        <v>31</v>
      </c>
      <c r="T406" s="7">
        <v>43292</v>
      </c>
      <c r="U406" s="8">
        <v>2018</v>
      </c>
      <c r="V406" s="7" t="s">
        <v>982</v>
      </c>
      <c r="W406" s="6" t="s">
        <v>34</v>
      </c>
      <c r="X406" s="6" t="s">
        <v>985</v>
      </c>
      <c r="Y406" s="6" t="s">
        <v>31</v>
      </c>
    </row>
    <row r="407" spans="1:25">
      <c r="A407" s="6">
        <v>2309218</v>
      </c>
      <c r="B407" s="6" t="s">
        <v>259</v>
      </c>
      <c r="C407" s="6" t="s">
        <v>986</v>
      </c>
      <c r="E407" s="6">
        <v>5500</v>
      </c>
      <c r="F407" s="6" t="s">
        <v>30</v>
      </c>
      <c r="G407" s="6" t="s">
        <v>31</v>
      </c>
      <c r="H407" s="6" t="s">
        <v>32</v>
      </c>
      <c r="I407" s="6" t="s">
        <v>45</v>
      </c>
      <c r="M407" s="6">
        <v>12.1</v>
      </c>
      <c r="N407" s="6">
        <v>10</v>
      </c>
      <c r="O407" s="6">
        <v>341</v>
      </c>
      <c r="P407" s="6" t="s">
        <v>31</v>
      </c>
      <c r="T407" s="7">
        <v>43405</v>
      </c>
      <c r="U407" s="8">
        <v>2018</v>
      </c>
      <c r="V407" s="7">
        <v>42736</v>
      </c>
      <c r="W407" s="6" t="s">
        <v>90</v>
      </c>
      <c r="X407" s="6" t="s">
        <v>987</v>
      </c>
      <c r="Y407" s="6" t="s">
        <v>31</v>
      </c>
    </row>
    <row r="408" spans="1:25">
      <c r="A408" s="6">
        <v>2309217</v>
      </c>
      <c r="B408" s="6" t="s">
        <v>259</v>
      </c>
      <c r="C408" s="6" t="s">
        <v>988</v>
      </c>
      <c r="E408" s="6">
        <v>6150</v>
      </c>
      <c r="F408" s="6" t="s">
        <v>30</v>
      </c>
      <c r="G408" s="6" t="s">
        <v>31</v>
      </c>
      <c r="H408" s="6" t="s">
        <v>32</v>
      </c>
      <c r="I408" s="6" t="s">
        <v>48</v>
      </c>
      <c r="M408" s="6">
        <v>12.1</v>
      </c>
      <c r="N408" s="6">
        <v>10</v>
      </c>
      <c r="O408" s="6">
        <v>381</v>
      </c>
      <c r="P408" s="6" t="s">
        <v>31</v>
      </c>
      <c r="T408" s="7">
        <v>43405</v>
      </c>
      <c r="U408" s="8">
        <v>2018</v>
      </c>
      <c r="V408" s="7">
        <v>42736</v>
      </c>
      <c r="W408" s="6" t="s">
        <v>90</v>
      </c>
      <c r="X408" s="6" t="s">
        <v>989</v>
      </c>
      <c r="Y408" s="6" t="s">
        <v>31</v>
      </c>
    </row>
    <row r="409" spans="1:25">
      <c r="A409" s="6">
        <v>2330425</v>
      </c>
      <c r="B409" s="6" t="s">
        <v>839</v>
      </c>
      <c r="C409" s="6" t="s">
        <v>990</v>
      </c>
      <c r="E409" s="6">
        <v>6000</v>
      </c>
      <c r="F409" s="6" t="s">
        <v>30</v>
      </c>
      <c r="G409" s="6" t="s">
        <v>31</v>
      </c>
      <c r="H409" s="6" t="s">
        <v>32</v>
      </c>
      <c r="I409" s="6" t="s">
        <v>48</v>
      </c>
      <c r="J409" s="6" t="s">
        <v>31</v>
      </c>
      <c r="M409" s="6">
        <v>12.1</v>
      </c>
      <c r="N409" s="6">
        <v>10</v>
      </c>
      <c r="O409" s="6">
        <v>372</v>
      </c>
      <c r="P409" s="6" t="s">
        <v>31</v>
      </c>
      <c r="T409" s="7">
        <v>43415</v>
      </c>
      <c r="U409" s="8">
        <v>2018</v>
      </c>
      <c r="V409" s="7" t="s">
        <v>904</v>
      </c>
      <c r="W409" s="6" t="s">
        <v>34</v>
      </c>
      <c r="X409" s="6" t="s">
        <v>991</v>
      </c>
      <c r="Y409" s="6" t="s">
        <v>31</v>
      </c>
    </row>
    <row r="410" spans="1:25">
      <c r="A410" s="6">
        <v>2330426</v>
      </c>
      <c r="B410" s="6" t="s">
        <v>839</v>
      </c>
      <c r="C410" s="6" t="s">
        <v>992</v>
      </c>
      <c r="E410" s="6">
        <v>8000</v>
      </c>
      <c r="F410" s="6" t="s">
        <v>30</v>
      </c>
      <c r="G410" s="6" t="s">
        <v>31</v>
      </c>
      <c r="H410" s="6" t="s">
        <v>32</v>
      </c>
      <c r="I410" s="6" t="s">
        <v>33</v>
      </c>
      <c r="J410" s="6" t="s">
        <v>31</v>
      </c>
      <c r="M410" s="6">
        <v>12</v>
      </c>
      <c r="N410" s="6">
        <v>10</v>
      </c>
      <c r="O410" s="6">
        <v>500</v>
      </c>
      <c r="P410" s="6" t="s">
        <v>31</v>
      </c>
      <c r="T410" s="7">
        <v>43415</v>
      </c>
      <c r="U410" s="8">
        <v>2018</v>
      </c>
      <c r="V410" s="7" t="s">
        <v>904</v>
      </c>
      <c r="W410" s="6" t="s">
        <v>34</v>
      </c>
      <c r="X410" s="6" t="s">
        <v>993</v>
      </c>
      <c r="Y410" s="6" t="s">
        <v>31</v>
      </c>
    </row>
    <row r="411" spans="1:25">
      <c r="A411" s="6">
        <v>2331547</v>
      </c>
      <c r="B411" s="6" t="s">
        <v>627</v>
      </c>
      <c r="C411" s="6" t="s">
        <v>994</v>
      </c>
      <c r="E411" s="6">
        <v>8000</v>
      </c>
      <c r="F411" s="6" t="s">
        <v>30</v>
      </c>
      <c r="G411" s="6" t="s">
        <v>31</v>
      </c>
      <c r="H411" s="6" t="s">
        <v>32</v>
      </c>
      <c r="I411" s="6" t="s">
        <v>33</v>
      </c>
      <c r="M411" s="6">
        <v>12</v>
      </c>
      <c r="N411" s="6">
        <v>10</v>
      </c>
      <c r="O411" s="6">
        <v>500</v>
      </c>
      <c r="P411" s="6" t="s">
        <v>31</v>
      </c>
      <c r="T411" s="7">
        <v>43446</v>
      </c>
      <c r="U411" s="8">
        <v>2018</v>
      </c>
      <c r="V411" s="7" t="s">
        <v>995</v>
      </c>
      <c r="W411" s="6" t="s">
        <v>123</v>
      </c>
      <c r="X411" s="6" t="s">
        <v>996</v>
      </c>
      <c r="Y411" s="6" t="s">
        <v>31</v>
      </c>
    </row>
    <row r="412" spans="1:25">
      <c r="A412" s="6">
        <v>2309178</v>
      </c>
      <c r="B412" s="6" t="s">
        <v>680</v>
      </c>
      <c r="C412" s="6" t="s">
        <v>997</v>
      </c>
      <c r="E412" s="6">
        <v>6000</v>
      </c>
      <c r="F412" s="6" t="s">
        <v>30</v>
      </c>
      <c r="G412" s="6" t="s">
        <v>31</v>
      </c>
      <c r="H412" s="6" t="s">
        <v>32</v>
      </c>
      <c r="I412" s="6" t="s">
        <v>48</v>
      </c>
      <c r="M412" s="6">
        <v>12.1</v>
      </c>
      <c r="N412" s="6">
        <v>10</v>
      </c>
      <c r="O412" s="6">
        <v>372</v>
      </c>
      <c r="P412" s="6" t="s">
        <v>31</v>
      </c>
      <c r="T412" s="7" t="s">
        <v>998</v>
      </c>
      <c r="U412" s="8">
        <v>2018</v>
      </c>
      <c r="V412" s="7" t="s">
        <v>998</v>
      </c>
      <c r="W412" s="6" t="s">
        <v>34</v>
      </c>
      <c r="X412" s="6" t="s">
        <v>999</v>
      </c>
      <c r="Y412" s="6" t="s">
        <v>31</v>
      </c>
    </row>
    <row r="413" spans="1:25">
      <c r="A413" s="6">
        <v>2309179</v>
      </c>
      <c r="B413" s="6" t="s">
        <v>680</v>
      </c>
      <c r="C413" s="6" t="s">
        <v>1000</v>
      </c>
      <c r="E413" s="6">
        <v>8000</v>
      </c>
      <c r="F413" s="6" t="s">
        <v>30</v>
      </c>
      <c r="G413" s="6" t="s">
        <v>31</v>
      </c>
      <c r="H413" s="6" t="s">
        <v>32</v>
      </c>
      <c r="I413" s="6" t="s">
        <v>33</v>
      </c>
      <c r="M413" s="6">
        <v>12</v>
      </c>
      <c r="N413" s="6">
        <v>10</v>
      </c>
      <c r="O413" s="6">
        <v>500</v>
      </c>
      <c r="P413" s="6" t="s">
        <v>31</v>
      </c>
      <c r="T413" s="7" t="s">
        <v>998</v>
      </c>
      <c r="U413" s="8">
        <v>2018</v>
      </c>
      <c r="V413" s="7" t="s">
        <v>998</v>
      </c>
      <c r="W413" s="6" t="s">
        <v>34</v>
      </c>
      <c r="X413" s="6" t="s">
        <v>1001</v>
      </c>
      <c r="Y413" s="6" t="s">
        <v>31</v>
      </c>
    </row>
    <row r="414" spans="1:25">
      <c r="A414" s="6">
        <v>2309180</v>
      </c>
      <c r="B414" s="6" t="s">
        <v>680</v>
      </c>
      <c r="C414" s="6" t="s">
        <v>1002</v>
      </c>
      <c r="E414" s="6">
        <v>10000</v>
      </c>
      <c r="F414" s="6" t="s">
        <v>30</v>
      </c>
      <c r="G414" s="6" t="s">
        <v>31</v>
      </c>
      <c r="H414" s="6" t="s">
        <v>32</v>
      </c>
      <c r="I414" s="6" t="s">
        <v>33</v>
      </c>
      <c r="M414" s="6">
        <v>12</v>
      </c>
      <c r="N414" s="6">
        <v>10</v>
      </c>
      <c r="O414" s="6">
        <v>625</v>
      </c>
      <c r="P414" s="6" t="s">
        <v>31</v>
      </c>
      <c r="T414" s="7" t="s">
        <v>998</v>
      </c>
      <c r="U414" s="8">
        <v>2018</v>
      </c>
      <c r="V414" s="7" t="s">
        <v>998</v>
      </c>
      <c r="W414" s="6" t="s">
        <v>34</v>
      </c>
      <c r="X414" s="6" t="s">
        <v>1003</v>
      </c>
      <c r="Y414" s="6" t="s">
        <v>31</v>
      </c>
    </row>
    <row r="415" spans="1:25">
      <c r="A415" s="6">
        <v>2309181</v>
      </c>
      <c r="B415" s="6" t="s">
        <v>680</v>
      </c>
      <c r="C415" s="6" t="s">
        <v>1004</v>
      </c>
      <c r="E415" s="6">
        <v>12000</v>
      </c>
      <c r="F415" s="6" t="s">
        <v>30</v>
      </c>
      <c r="G415" s="6" t="s">
        <v>31</v>
      </c>
      <c r="H415" s="6" t="s">
        <v>32</v>
      </c>
      <c r="I415" s="6" t="s">
        <v>33</v>
      </c>
      <c r="M415" s="6">
        <v>12</v>
      </c>
      <c r="N415" s="6">
        <v>10</v>
      </c>
      <c r="O415" s="6">
        <v>750</v>
      </c>
      <c r="P415" s="6" t="s">
        <v>31</v>
      </c>
      <c r="T415" s="7" t="s">
        <v>998</v>
      </c>
      <c r="U415" s="8">
        <v>2018</v>
      </c>
      <c r="V415" s="7" t="s">
        <v>998</v>
      </c>
      <c r="W415" s="6" t="s">
        <v>34</v>
      </c>
      <c r="X415" s="6" t="s">
        <v>1005</v>
      </c>
      <c r="Y415" s="6" t="s">
        <v>31</v>
      </c>
    </row>
    <row r="416" spans="1:25">
      <c r="A416" s="6">
        <v>2309182</v>
      </c>
      <c r="B416" s="6" t="s">
        <v>680</v>
      </c>
      <c r="C416" s="6" t="s">
        <v>1006</v>
      </c>
      <c r="E416" s="6">
        <v>15000</v>
      </c>
      <c r="F416" s="6" t="s">
        <v>30</v>
      </c>
      <c r="G416" s="6" t="s">
        <v>31</v>
      </c>
      <c r="H416" s="6" t="s">
        <v>32</v>
      </c>
      <c r="I416" s="6" t="s">
        <v>37</v>
      </c>
      <c r="M416" s="6">
        <v>11.8</v>
      </c>
      <c r="N416" s="6">
        <v>10</v>
      </c>
      <c r="O416" s="6">
        <v>953</v>
      </c>
      <c r="P416" s="6" t="s">
        <v>31</v>
      </c>
      <c r="T416" s="7" t="s">
        <v>998</v>
      </c>
      <c r="U416" s="8">
        <v>2018</v>
      </c>
      <c r="V416" s="7" t="s">
        <v>998</v>
      </c>
      <c r="W416" s="6" t="s">
        <v>34</v>
      </c>
      <c r="X416" s="6" t="s">
        <v>1007</v>
      </c>
      <c r="Y416" s="6" t="s">
        <v>31</v>
      </c>
    </row>
    <row r="417" spans="1:25">
      <c r="A417" s="6">
        <v>2309183</v>
      </c>
      <c r="B417" s="6" t="s">
        <v>680</v>
      </c>
      <c r="C417" s="6" t="s">
        <v>1008</v>
      </c>
      <c r="E417" s="6">
        <v>18000</v>
      </c>
      <c r="F417" s="6" t="s">
        <v>30</v>
      </c>
      <c r="G417" s="6" t="s">
        <v>31</v>
      </c>
      <c r="H417" s="6" t="s">
        <v>32</v>
      </c>
      <c r="I417" s="6" t="s">
        <v>37</v>
      </c>
      <c r="M417" s="6">
        <v>11.8</v>
      </c>
      <c r="N417" s="6">
        <v>10</v>
      </c>
      <c r="O417" s="6">
        <v>1144</v>
      </c>
      <c r="P417" s="6" t="s">
        <v>31</v>
      </c>
      <c r="T417" s="7" t="s">
        <v>998</v>
      </c>
      <c r="U417" s="8">
        <v>2018</v>
      </c>
      <c r="V417" s="7" t="s">
        <v>998</v>
      </c>
      <c r="W417" s="6" t="s">
        <v>34</v>
      </c>
      <c r="X417" s="6" t="s">
        <v>1009</v>
      </c>
      <c r="Y417" s="6" t="s">
        <v>31</v>
      </c>
    </row>
    <row r="418" spans="1:25">
      <c r="A418" s="6">
        <v>2309184</v>
      </c>
      <c r="B418" s="6" t="s">
        <v>680</v>
      </c>
      <c r="C418" s="6" t="s">
        <v>1010</v>
      </c>
      <c r="E418" s="6">
        <v>24000</v>
      </c>
      <c r="F418" s="6" t="s">
        <v>30</v>
      </c>
      <c r="G418" s="6" t="s">
        <v>31</v>
      </c>
      <c r="H418" s="6" t="s">
        <v>32</v>
      </c>
      <c r="I418" s="6" t="s">
        <v>42</v>
      </c>
      <c r="M418" s="6">
        <v>10.3</v>
      </c>
      <c r="N418" s="6">
        <v>10</v>
      </c>
      <c r="O418" s="6">
        <v>1748</v>
      </c>
      <c r="P418" s="6" t="s">
        <v>31</v>
      </c>
      <c r="T418" s="7" t="s">
        <v>998</v>
      </c>
      <c r="U418" s="8">
        <v>2018</v>
      </c>
      <c r="V418" s="7" t="s">
        <v>998</v>
      </c>
      <c r="W418" s="6" t="s">
        <v>34</v>
      </c>
      <c r="X418" s="6" t="s">
        <v>1011</v>
      </c>
      <c r="Y418" s="6" t="s">
        <v>31</v>
      </c>
    </row>
    <row r="419" spans="1:25">
      <c r="A419" s="6">
        <v>2309734</v>
      </c>
      <c r="B419" s="6" t="s">
        <v>109</v>
      </c>
      <c r="C419" s="6" t="s">
        <v>1012</v>
      </c>
      <c r="E419" s="6">
        <v>6000</v>
      </c>
      <c r="F419" s="6" t="s">
        <v>30</v>
      </c>
      <c r="G419" s="6" t="s">
        <v>31</v>
      </c>
      <c r="H419" s="6" t="s">
        <v>32</v>
      </c>
      <c r="I419" s="6" t="s">
        <v>48</v>
      </c>
      <c r="M419" s="6">
        <v>12.1</v>
      </c>
      <c r="N419" s="6">
        <v>10</v>
      </c>
      <c r="O419" s="6">
        <v>372</v>
      </c>
      <c r="P419" s="6" t="s">
        <v>31</v>
      </c>
      <c r="T419" s="7" t="s">
        <v>998</v>
      </c>
      <c r="U419" s="8">
        <v>2018</v>
      </c>
      <c r="V419" s="7" t="s">
        <v>1013</v>
      </c>
      <c r="W419" s="6" t="s">
        <v>34</v>
      </c>
      <c r="X419" s="6" t="s">
        <v>1014</v>
      </c>
      <c r="Y419" s="6" t="s">
        <v>31</v>
      </c>
    </row>
    <row r="420" spans="1:25">
      <c r="A420" s="6">
        <v>2309735</v>
      </c>
      <c r="B420" s="6" t="s">
        <v>109</v>
      </c>
      <c r="C420" s="6" t="s">
        <v>1015</v>
      </c>
      <c r="E420" s="6">
        <v>8000</v>
      </c>
      <c r="F420" s="6" t="s">
        <v>30</v>
      </c>
      <c r="G420" s="6" t="s">
        <v>31</v>
      </c>
      <c r="H420" s="6" t="s">
        <v>32</v>
      </c>
      <c r="I420" s="6" t="s">
        <v>33</v>
      </c>
      <c r="M420" s="6">
        <v>12</v>
      </c>
      <c r="N420" s="6">
        <v>10</v>
      </c>
      <c r="O420" s="6">
        <v>500</v>
      </c>
      <c r="P420" s="6" t="s">
        <v>31</v>
      </c>
      <c r="T420" s="7" t="s">
        <v>998</v>
      </c>
      <c r="U420" s="8">
        <v>2018</v>
      </c>
      <c r="V420" s="7" t="s">
        <v>1013</v>
      </c>
      <c r="W420" s="6" t="s">
        <v>34</v>
      </c>
      <c r="X420" s="6" t="s">
        <v>1016</v>
      </c>
      <c r="Y420" s="6" t="s">
        <v>31</v>
      </c>
    </row>
    <row r="421" spans="1:25">
      <c r="A421" s="6">
        <v>2309736</v>
      </c>
      <c r="B421" s="6" t="s">
        <v>109</v>
      </c>
      <c r="C421" s="6" t="s">
        <v>1017</v>
      </c>
      <c r="E421" s="6">
        <v>18000</v>
      </c>
      <c r="F421" s="6" t="s">
        <v>30</v>
      </c>
      <c r="G421" s="6" t="s">
        <v>31</v>
      </c>
      <c r="H421" s="6" t="s">
        <v>32</v>
      </c>
      <c r="I421" s="6" t="s">
        <v>37</v>
      </c>
      <c r="M421" s="6">
        <v>11.8</v>
      </c>
      <c r="N421" s="6">
        <v>10</v>
      </c>
      <c r="O421" s="6">
        <v>1144</v>
      </c>
      <c r="P421" s="6" t="s">
        <v>31</v>
      </c>
      <c r="T421" s="7" t="s">
        <v>998</v>
      </c>
      <c r="U421" s="8">
        <v>2018</v>
      </c>
      <c r="V421" s="7" t="s">
        <v>1013</v>
      </c>
      <c r="W421" s="6" t="s">
        <v>34</v>
      </c>
      <c r="X421" s="6" t="s">
        <v>1018</v>
      </c>
      <c r="Y421" s="6" t="s">
        <v>31</v>
      </c>
    </row>
    <row r="422" spans="1:25">
      <c r="A422" s="6">
        <v>2309737</v>
      </c>
      <c r="B422" s="6" t="s">
        <v>109</v>
      </c>
      <c r="C422" s="6" t="s">
        <v>1019</v>
      </c>
      <c r="E422" s="6">
        <v>25000</v>
      </c>
      <c r="F422" s="6" t="s">
        <v>30</v>
      </c>
      <c r="G422" s="6" t="s">
        <v>31</v>
      </c>
      <c r="H422" s="6" t="s">
        <v>32</v>
      </c>
      <c r="I422" s="6" t="s">
        <v>42</v>
      </c>
      <c r="M422" s="6">
        <v>10.3</v>
      </c>
      <c r="N422" s="6">
        <v>10</v>
      </c>
      <c r="O422" s="6">
        <v>1820</v>
      </c>
      <c r="P422" s="6" t="s">
        <v>31</v>
      </c>
      <c r="T422" s="7" t="s">
        <v>998</v>
      </c>
      <c r="U422" s="8">
        <v>2018</v>
      </c>
      <c r="V422" s="7" t="s">
        <v>1013</v>
      </c>
      <c r="W422" s="6" t="s">
        <v>34</v>
      </c>
      <c r="X422" s="6" t="s">
        <v>1020</v>
      </c>
      <c r="Y422" s="6" t="s">
        <v>31</v>
      </c>
    </row>
    <row r="423" spans="1:25">
      <c r="A423" s="6">
        <v>2309455</v>
      </c>
      <c r="B423" s="6" t="s">
        <v>401</v>
      </c>
      <c r="C423" s="6" t="s">
        <v>1021</v>
      </c>
      <c r="E423" s="6">
        <v>10000</v>
      </c>
      <c r="F423" s="6" t="s">
        <v>30</v>
      </c>
      <c r="G423" s="6" t="s">
        <v>31</v>
      </c>
      <c r="H423" s="6" t="s">
        <v>32</v>
      </c>
      <c r="I423" s="6" t="s">
        <v>33</v>
      </c>
      <c r="M423" s="6">
        <v>12</v>
      </c>
      <c r="N423" s="6">
        <v>10</v>
      </c>
      <c r="O423" s="6">
        <v>625</v>
      </c>
      <c r="P423" s="6" t="s">
        <v>31</v>
      </c>
      <c r="T423" s="7" t="s">
        <v>998</v>
      </c>
      <c r="U423" s="8">
        <v>2018</v>
      </c>
      <c r="V423" s="7" t="s">
        <v>1022</v>
      </c>
      <c r="W423" s="6" t="s">
        <v>34</v>
      </c>
      <c r="X423" s="6" t="s">
        <v>1023</v>
      </c>
      <c r="Y423" s="6" t="s">
        <v>31</v>
      </c>
    </row>
    <row r="424" spans="1:25">
      <c r="A424" s="6">
        <v>2309456</v>
      </c>
      <c r="B424" s="6" t="s">
        <v>401</v>
      </c>
      <c r="C424" s="6" t="s">
        <v>1024</v>
      </c>
      <c r="E424" s="6">
        <v>12000</v>
      </c>
      <c r="F424" s="6" t="s">
        <v>30</v>
      </c>
      <c r="G424" s="6" t="s">
        <v>31</v>
      </c>
      <c r="H424" s="6" t="s">
        <v>32</v>
      </c>
      <c r="I424" s="6" t="s">
        <v>33</v>
      </c>
      <c r="M424" s="6">
        <v>12</v>
      </c>
      <c r="N424" s="6">
        <v>10</v>
      </c>
      <c r="O424" s="6">
        <v>750</v>
      </c>
      <c r="P424" s="6" t="s">
        <v>31</v>
      </c>
      <c r="T424" s="7" t="s">
        <v>1022</v>
      </c>
      <c r="U424" s="8">
        <v>2018</v>
      </c>
      <c r="V424" s="7" t="s">
        <v>1022</v>
      </c>
      <c r="W424" s="6" t="s">
        <v>34</v>
      </c>
      <c r="X424" s="6" t="s">
        <v>1025</v>
      </c>
      <c r="Y424" s="6" t="s">
        <v>31</v>
      </c>
    </row>
    <row r="425" spans="1:25">
      <c r="A425" s="6">
        <v>2319977</v>
      </c>
      <c r="B425" s="6" t="s">
        <v>102</v>
      </c>
      <c r="C425" s="6" t="s">
        <v>1026</v>
      </c>
      <c r="E425" s="6">
        <v>14000</v>
      </c>
      <c r="F425" s="6" t="s">
        <v>30</v>
      </c>
      <c r="G425" s="6" t="s">
        <v>31</v>
      </c>
      <c r="H425" s="6" t="s">
        <v>32</v>
      </c>
      <c r="I425" s="6" t="s">
        <v>37</v>
      </c>
      <c r="M425" s="6">
        <v>14.7</v>
      </c>
      <c r="N425" s="6">
        <v>37</v>
      </c>
      <c r="O425" s="6">
        <v>714</v>
      </c>
      <c r="P425" s="6" t="s">
        <v>31</v>
      </c>
      <c r="T425" s="7" t="s">
        <v>1027</v>
      </c>
      <c r="U425" s="8">
        <v>2018</v>
      </c>
      <c r="V425" s="7" t="s">
        <v>1028</v>
      </c>
      <c r="W425" s="6" t="s">
        <v>34</v>
      </c>
      <c r="X425" s="6" t="s">
        <v>1029</v>
      </c>
      <c r="Y425" s="6" t="s">
        <v>31</v>
      </c>
    </row>
    <row r="426" spans="1:25">
      <c r="A426" s="6">
        <v>2329535</v>
      </c>
      <c r="B426" s="6" t="s">
        <v>102</v>
      </c>
      <c r="C426" s="6" t="s">
        <v>1026</v>
      </c>
      <c r="E426" s="6">
        <v>14000</v>
      </c>
      <c r="F426" s="6" t="s">
        <v>30</v>
      </c>
      <c r="G426" s="6" t="s">
        <v>31</v>
      </c>
      <c r="H426" s="6" t="s">
        <v>32</v>
      </c>
      <c r="I426" s="6" t="s">
        <v>37</v>
      </c>
      <c r="J426" s="6" t="s">
        <v>1030</v>
      </c>
      <c r="M426" s="6">
        <v>14.7</v>
      </c>
      <c r="N426" s="6">
        <v>37</v>
      </c>
      <c r="O426" s="6">
        <v>714</v>
      </c>
      <c r="P426" s="6" t="s">
        <v>31</v>
      </c>
      <c r="T426" s="7" t="s">
        <v>1027</v>
      </c>
      <c r="U426" s="8">
        <v>2018</v>
      </c>
      <c r="V426" s="7" t="s">
        <v>1031</v>
      </c>
      <c r="W426" s="6" t="s">
        <v>34</v>
      </c>
      <c r="X426" s="6" t="s">
        <v>1032</v>
      </c>
      <c r="Y426" s="6" t="s">
        <v>1030</v>
      </c>
    </row>
    <row r="427" spans="1:25">
      <c r="A427" s="6">
        <v>2319968</v>
      </c>
      <c r="B427" s="6" t="s">
        <v>102</v>
      </c>
      <c r="C427" s="6" t="s">
        <v>1033</v>
      </c>
      <c r="E427" s="6">
        <v>18000</v>
      </c>
      <c r="F427" s="6" t="s">
        <v>30</v>
      </c>
      <c r="G427" s="6" t="s">
        <v>31</v>
      </c>
      <c r="H427" s="6" t="s">
        <v>32</v>
      </c>
      <c r="I427" s="6" t="s">
        <v>37</v>
      </c>
      <c r="M427" s="6">
        <v>14.7</v>
      </c>
      <c r="N427" s="6">
        <v>37</v>
      </c>
      <c r="O427" s="6">
        <v>918</v>
      </c>
      <c r="P427" s="6" t="s">
        <v>31</v>
      </c>
      <c r="T427" s="7" t="s">
        <v>1027</v>
      </c>
      <c r="U427" s="8">
        <v>2018</v>
      </c>
      <c r="V427" s="7" t="s">
        <v>1028</v>
      </c>
      <c r="W427" s="6" t="s">
        <v>34</v>
      </c>
      <c r="X427" s="6" t="s">
        <v>1034</v>
      </c>
      <c r="Y427" s="6" t="s">
        <v>31</v>
      </c>
    </row>
    <row r="428" spans="1:25">
      <c r="A428" s="6">
        <v>2329537</v>
      </c>
      <c r="B428" s="6" t="s">
        <v>102</v>
      </c>
      <c r="C428" s="6" t="s">
        <v>1033</v>
      </c>
      <c r="E428" s="6">
        <v>18000</v>
      </c>
      <c r="F428" s="6" t="s">
        <v>30</v>
      </c>
      <c r="G428" s="6" t="s">
        <v>31</v>
      </c>
      <c r="H428" s="6" t="s">
        <v>32</v>
      </c>
      <c r="I428" s="6" t="s">
        <v>37</v>
      </c>
      <c r="J428" s="6" t="s">
        <v>1030</v>
      </c>
      <c r="M428" s="6">
        <v>14.7</v>
      </c>
      <c r="N428" s="6">
        <v>37</v>
      </c>
      <c r="O428" s="6">
        <v>918</v>
      </c>
      <c r="P428" s="6" t="s">
        <v>31</v>
      </c>
      <c r="T428" s="7" t="s">
        <v>1027</v>
      </c>
      <c r="U428" s="8">
        <v>2018</v>
      </c>
      <c r="V428" s="7" t="s">
        <v>1031</v>
      </c>
      <c r="W428" s="6" t="s">
        <v>34</v>
      </c>
      <c r="X428" s="6" t="s">
        <v>1035</v>
      </c>
      <c r="Y428" s="6" t="s">
        <v>1030</v>
      </c>
    </row>
    <row r="429" spans="1:25">
      <c r="A429" s="6">
        <v>2329538</v>
      </c>
      <c r="B429" s="6" t="s">
        <v>102</v>
      </c>
      <c r="C429" s="6" t="s">
        <v>1036</v>
      </c>
      <c r="E429" s="6">
        <v>22000</v>
      </c>
      <c r="F429" s="6" t="s">
        <v>30</v>
      </c>
      <c r="G429" s="6" t="s">
        <v>31</v>
      </c>
      <c r="H429" s="6" t="s">
        <v>32</v>
      </c>
      <c r="I429" s="6" t="s">
        <v>42</v>
      </c>
      <c r="J429" s="6" t="s">
        <v>1030</v>
      </c>
      <c r="M429" s="6">
        <v>14.5</v>
      </c>
      <c r="N429" s="6">
        <v>54</v>
      </c>
      <c r="O429" s="6">
        <v>1138</v>
      </c>
      <c r="P429" s="6" t="s">
        <v>31</v>
      </c>
      <c r="T429" s="7" t="s">
        <v>1027</v>
      </c>
      <c r="U429" s="8">
        <v>2018</v>
      </c>
      <c r="V429" s="7" t="s">
        <v>1031</v>
      </c>
      <c r="W429" s="6" t="s">
        <v>34</v>
      </c>
      <c r="X429" s="6" t="s">
        <v>1037</v>
      </c>
      <c r="Y429" s="6" t="s">
        <v>1030</v>
      </c>
    </row>
    <row r="430" spans="1:25">
      <c r="A430" s="6">
        <v>2316379</v>
      </c>
      <c r="B430" s="6" t="s">
        <v>1038</v>
      </c>
      <c r="C430" s="6" t="s">
        <v>1039</v>
      </c>
      <c r="E430" s="6">
        <v>6200</v>
      </c>
      <c r="F430" s="6" t="s">
        <v>30</v>
      </c>
      <c r="G430" s="6" t="s">
        <v>31</v>
      </c>
      <c r="H430" s="6" t="s">
        <v>32</v>
      </c>
      <c r="I430" s="6" t="s">
        <v>48</v>
      </c>
      <c r="M430" s="6">
        <v>12.1</v>
      </c>
      <c r="N430" s="6">
        <v>10</v>
      </c>
      <c r="O430" s="6">
        <v>384</v>
      </c>
      <c r="P430" s="6" t="s">
        <v>31</v>
      </c>
      <c r="T430" s="7" t="s">
        <v>1040</v>
      </c>
      <c r="U430" s="8">
        <v>2018</v>
      </c>
      <c r="V430" s="7" t="s">
        <v>1041</v>
      </c>
      <c r="W430" s="6" t="s">
        <v>34</v>
      </c>
      <c r="X430" s="6" t="s">
        <v>1042</v>
      </c>
      <c r="Y430" s="6" t="s">
        <v>31</v>
      </c>
    </row>
    <row r="431" spans="1:25">
      <c r="A431" s="6">
        <v>2316380</v>
      </c>
      <c r="B431" s="6" t="s">
        <v>1038</v>
      </c>
      <c r="C431" s="6" t="s">
        <v>1043</v>
      </c>
      <c r="E431" s="6">
        <v>8000</v>
      </c>
      <c r="F431" s="6" t="s">
        <v>30</v>
      </c>
      <c r="G431" s="6" t="s">
        <v>31</v>
      </c>
      <c r="H431" s="6" t="s">
        <v>32</v>
      </c>
      <c r="I431" s="6" t="s">
        <v>33</v>
      </c>
      <c r="M431" s="6">
        <v>12</v>
      </c>
      <c r="N431" s="6">
        <v>10</v>
      </c>
      <c r="O431" s="6">
        <v>500</v>
      </c>
      <c r="P431" s="6" t="s">
        <v>31</v>
      </c>
      <c r="T431" s="7" t="s">
        <v>1040</v>
      </c>
      <c r="U431" s="8">
        <v>2018</v>
      </c>
      <c r="V431" s="7" t="s">
        <v>1041</v>
      </c>
      <c r="W431" s="6" t="s">
        <v>34</v>
      </c>
      <c r="X431" s="6" t="s">
        <v>1044</v>
      </c>
      <c r="Y431" s="6" t="s">
        <v>31</v>
      </c>
    </row>
    <row r="432" spans="1:25">
      <c r="A432" s="6">
        <v>2316378</v>
      </c>
      <c r="B432" s="6" t="s">
        <v>1038</v>
      </c>
      <c r="C432" s="6" t="s">
        <v>1045</v>
      </c>
      <c r="E432" s="6">
        <v>10200</v>
      </c>
      <c r="F432" s="6" t="s">
        <v>30</v>
      </c>
      <c r="G432" s="6" t="s">
        <v>31</v>
      </c>
      <c r="H432" s="6" t="s">
        <v>32</v>
      </c>
      <c r="I432" s="6" t="s">
        <v>33</v>
      </c>
      <c r="M432" s="6">
        <v>12</v>
      </c>
      <c r="N432" s="6">
        <v>10</v>
      </c>
      <c r="O432" s="6">
        <v>638</v>
      </c>
      <c r="P432" s="6" t="s">
        <v>31</v>
      </c>
      <c r="T432" s="7" t="s">
        <v>1040</v>
      </c>
      <c r="U432" s="8">
        <v>2018</v>
      </c>
      <c r="V432" s="7" t="s">
        <v>1041</v>
      </c>
      <c r="W432" s="6" t="s">
        <v>34</v>
      </c>
      <c r="X432" s="6" t="s">
        <v>1046</v>
      </c>
      <c r="Y432" s="6" t="s">
        <v>31</v>
      </c>
    </row>
    <row r="433" spans="1:25">
      <c r="A433" s="6">
        <v>2316381</v>
      </c>
      <c r="B433" s="6" t="s">
        <v>1038</v>
      </c>
      <c r="C433" s="6" t="s">
        <v>1047</v>
      </c>
      <c r="E433" s="6">
        <v>12000</v>
      </c>
      <c r="F433" s="6" t="s">
        <v>30</v>
      </c>
      <c r="G433" s="6" t="s">
        <v>31</v>
      </c>
      <c r="H433" s="6" t="s">
        <v>32</v>
      </c>
      <c r="I433" s="6" t="s">
        <v>33</v>
      </c>
      <c r="M433" s="6">
        <v>12</v>
      </c>
      <c r="N433" s="6">
        <v>10</v>
      </c>
      <c r="O433" s="6">
        <v>750</v>
      </c>
      <c r="P433" s="6" t="s">
        <v>31</v>
      </c>
      <c r="T433" s="7" t="s">
        <v>1040</v>
      </c>
      <c r="U433" s="8">
        <v>2018</v>
      </c>
      <c r="V433" s="7" t="s">
        <v>1041</v>
      </c>
      <c r="W433" s="6" t="s">
        <v>34</v>
      </c>
      <c r="X433" s="6" t="s">
        <v>1048</v>
      </c>
      <c r="Y433" s="6" t="s">
        <v>31</v>
      </c>
    </row>
    <row r="434" spans="1:25">
      <c r="A434" s="6">
        <v>2316384</v>
      </c>
      <c r="B434" s="6" t="s">
        <v>1038</v>
      </c>
      <c r="C434" s="6" t="s">
        <v>1049</v>
      </c>
      <c r="E434" s="6">
        <v>15000</v>
      </c>
      <c r="F434" s="6" t="s">
        <v>30</v>
      </c>
      <c r="G434" s="6" t="s">
        <v>31</v>
      </c>
      <c r="H434" s="6" t="s">
        <v>32</v>
      </c>
      <c r="I434" s="6" t="s">
        <v>37</v>
      </c>
      <c r="M434" s="6">
        <v>11.8</v>
      </c>
      <c r="N434" s="6">
        <v>10</v>
      </c>
      <c r="O434" s="6">
        <v>953</v>
      </c>
      <c r="P434" s="6" t="s">
        <v>31</v>
      </c>
      <c r="T434" s="7" t="s">
        <v>1040</v>
      </c>
      <c r="U434" s="8">
        <v>2018</v>
      </c>
      <c r="V434" s="7" t="s">
        <v>1041</v>
      </c>
      <c r="W434" s="6" t="s">
        <v>34</v>
      </c>
      <c r="X434" s="6" t="s">
        <v>1050</v>
      </c>
      <c r="Y434" s="6" t="s">
        <v>31</v>
      </c>
    </row>
    <row r="435" spans="1:25">
      <c r="A435" s="6">
        <v>2316383</v>
      </c>
      <c r="B435" s="6" t="s">
        <v>1038</v>
      </c>
      <c r="C435" s="6" t="s">
        <v>1051</v>
      </c>
      <c r="E435" s="6">
        <v>18300</v>
      </c>
      <c r="F435" s="6" t="s">
        <v>30</v>
      </c>
      <c r="G435" s="6" t="s">
        <v>31</v>
      </c>
      <c r="H435" s="6" t="s">
        <v>32</v>
      </c>
      <c r="I435" s="6" t="s">
        <v>37</v>
      </c>
      <c r="M435" s="6">
        <v>11.8</v>
      </c>
      <c r="N435" s="6">
        <v>10</v>
      </c>
      <c r="O435" s="6">
        <v>1163</v>
      </c>
      <c r="P435" s="6" t="s">
        <v>31</v>
      </c>
      <c r="T435" s="7" t="s">
        <v>1040</v>
      </c>
      <c r="U435" s="8">
        <v>2018</v>
      </c>
      <c r="V435" s="7" t="s">
        <v>1041</v>
      </c>
      <c r="W435" s="6" t="s">
        <v>34</v>
      </c>
      <c r="X435" s="6" t="s">
        <v>1052</v>
      </c>
      <c r="Y435" s="6" t="s">
        <v>31</v>
      </c>
    </row>
    <row r="436" spans="1:25">
      <c r="A436" s="6">
        <v>2316382</v>
      </c>
      <c r="B436" s="6" t="s">
        <v>1038</v>
      </c>
      <c r="C436" s="6" t="s">
        <v>1053</v>
      </c>
      <c r="E436" s="6">
        <v>24000</v>
      </c>
      <c r="F436" s="6" t="s">
        <v>30</v>
      </c>
      <c r="G436" s="6" t="s">
        <v>31</v>
      </c>
      <c r="H436" s="6" t="s">
        <v>32</v>
      </c>
      <c r="I436" s="6" t="s">
        <v>42</v>
      </c>
      <c r="M436" s="6">
        <v>10.3</v>
      </c>
      <c r="N436" s="6">
        <v>10</v>
      </c>
      <c r="O436" s="6">
        <v>1748</v>
      </c>
      <c r="P436" s="6" t="s">
        <v>31</v>
      </c>
      <c r="T436" s="7" t="s">
        <v>1040</v>
      </c>
      <c r="U436" s="8">
        <v>2018</v>
      </c>
      <c r="V436" s="7" t="s">
        <v>1041</v>
      </c>
      <c r="W436" s="6" t="s">
        <v>34</v>
      </c>
      <c r="X436" s="6" t="s">
        <v>1054</v>
      </c>
      <c r="Y436" s="6" t="s">
        <v>31</v>
      </c>
    </row>
    <row r="437" spans="1:25">
      <c r="A437" s="6">
        <v>2319033</v>
      </c>
      <c r="B437" s="6" t="s">
        <v>571</v>
      </c>
      <c r="C437" s="6" t="s">
        <v>1055</v>
      </c>
      <c r="E437" s="6">
        <v>8000</v>
      </c>
      <c r="F437" s="6" t="s">
        <v>30</v>
      </c>
      <c r="G437" s="6" t="s">
        <v>31</v>
      </c>
      <c r="H437" s="6" t="s">
        <v>32</v>
      </c>
      <c r="I437" s="6" t="s">
        <v>33</v>
      </c>
      <c r="M437" s="6">
        <v>12</v>
      </c>
      <c r="N437" s="6">
        <v>10</v>
      </c>
      <c r="O437" s="6">
        <v>500</v>
      </c>
      <c r="P437" s="6" t="s">
        <v>31</v>
      </c>
      <c r="T437" s="7" t="s">
        <v>1056</v>
      </c>
      <c r="U437" s="8">
        <v>2018</v>
      </c>
      <c r="V437" s="7" t="s">
        <v>1057</v>
      </c>
      <c r="W437" s="6" t="s">
        <v>90</v>
      </c>
      <c r="X437" s="6" t="s">
        <v>1058</v>
      </c>
      <c r="Y437" s="6" t="s">
        <v>31</v>
      </c>
    </row>
    <row r="438" spans="1:25">
      <c r="A438" s="6">
        <v>2321517</v>
      </c>
      <c r="B438" s="6" t="s">
        <v>493</v>
      </c>
      <c r="C438" s="6" t="s">
        <v>1059</v>
      </c>
      <c r="E438" s="6">
        <v>8000</v>
      </c>
      <c r="F438" s="6" t="s">
        <v>59</v>
      </c>
      <c r="G438" s="6" t="s">
        <v>31</v>
      </c>
      <c r="H438" s="6" t="s">
        <v>32</v>
      </c>
      <c r="I438" s="6" t="s">
        <v>60</v>
      </c>
      <c r="M438" s="6">
        <v>10.6</v>
      </c>
      <c r="N438" s="6">
        <v>10</v>
      </c>
      <c r="O438" s="6">
        <v>566</v>
      </c>
      <c r="P438" s="6" t="s">
        <v>31</v>
      </c>
      <c r="T438" s="7" t="s">
        <v>1060</v>
      </c>
      <c r="U438" s="8">
        <v>2018</v>
      </c>
      <c r="V438" s="7" t="s">
        <v>1060</v>
      </c>
      <c r="W438" s="6" t="s">
        <v>90</v>
      </c>
      <c r="X438" s="6" t="s">
        <v>1061</v>
      </c>
      <c r="Y438" s="6" t="s">
        <v>31</v>
      </c>
    </row>
    <row r="439" spans="1:25">
      <c r="A439" s="6">
        <v>2321515</v>
      </c>
      <c r="B439" s="6" t="s">
        <v>493</v>
      </c>
      <c r="C439" s="6" t="s">
        <v>1062</v>
      </c>
      <c r="E439" s="6">
        <v>10000</v>
      </c>
      <c r="F439" s="6" t="s">
        <v>59</v>
      </c>
      <c r="G439" s="6" t="s">
        <v>31</v>
      </c>
      <c r="H439" s="6" t="s">
        <v>32</v>
      </c>
      <c r="I439" s="6" t="s">
        <v>60</v>
      </c>
      <c r="M439" s="6">
        <v>10.6</v>
      </c>
      <c r="N439" s="6">
        <v>10</v>
      </c>
      <c r="O439" s="6">
        <v>708</v>
      </c>
      <c r="P439" s="6" t="s">
        <v>31</v>
      </c>
      <c r="T439" s="7" t="s">
        <v>1060</v>
      </c>
      <c r="U439" s="8">
        <v>2018</v>
      </c>
      <c r="V439" s="7" t="s">
        <v>1060</v>
      </c>
      <c r="W439" s="6" t="s">
        <v>90</v>
      </c>
      <c r="X439" s="6" t="s">
        <v>1063</v>
      </c>
      <c r="Y439" s="6" t="s">
        <v>31</v>
      </c>
    </row>
    <row r="440" spans="1:25">
      <c r="A440" s="6">
        <v>2321514</v>
      </c>
      <c r="B440" s="6" t="s">
        <v>493</v>
      </c>
      <c r="C440" s="6" t="s">
        <v>1064</v>
      </c>
      <c r="E440" s="6">
        <v>12000</v>
      </c>
      <c r="F440" s="6" t="s">
        <v>59</v>
      </c>
      <c r="G440" s="6" t="s">
        <v>31</v>
      </c>
      <c r="H440" s="6" t="s">
        <v>32</v>
      </c>
      <c r="I440" s="6" t="s">
        <v>69</v>
      </c>
      <c r="M440" s="6">
        <v>10.5</v>
      </c>
      <c r="N440" s="6">
        <v>11</v>
      </c>
      <c r="O440" s="6">
        <v>857</v>
      </c>
      <c r="P440" s="6" t="s">
        <v>31</v>
      </c>
      <c r="T440" s="7" t="s">
        <v>1060</v>
      </c>
      <c r="U440" s="8">
        <v>2018</v>
      </c>
      <c r="V440" s="7" t="s">
        <v>1060</v>
      </c>
      <c r="W440" s="6" t="s">
        <v>90</v>
      </c>
      <c r="X440" s="6" t="s">
        <v>1065</v>
      </c>
      <c r="Y440" s="6" t="s">
        <v>31</v>
      </c>
    </row>
    <row r="441" spans="1:25">
      <c r="A441" s="6">
        <v>2321516</v>
      </c>
      <c r="B441" s="6" t="s">
        <v>493</v>
      </c>
      <c r="C441" s="6" t="s">
        <v>1066</v>
      </c>
      <c r="E441" s="6">
        <v>12000</v>
      </c>
      <c r="F441" s="6" t="s">
        <v>59</v>
      </c>
      <c r="G441" s="6" t="s">
        <v>31</v>
      </c>
      <c r="H441" s="6" t="s">
        <v>32</v>
      </c>
      <c r="I441" s="6" t="s">
        <v>69</v>
      </c>
      <c r="M441" s="6">
        <v>10.5</v>
      </c>
      <c r="N441" s="6">
        <v>11</v>
      </c>
      <c r="O441" s="6">
        <v>857</v>
      </c>
      <c r="P441" s="6" t="s">
        <v>31</v>
      </c>
      <c r="T441" s="7" t="s">
        <v>1060</v>
      </c>
      <c r="U441" s="8">
        <v>2018</v>
      </c>
      <c r="V441" s="7" t="s">
        <v>1060</v>
      </c>
      <c r="W441" s="6" t="s">
        <v>90</v>
      </c>
      <c r="X441" s="6" t="s">
        <v>1067</v>
      </c>
      <c r="Y441" s="6" t="s">
        <v>31</v>
      </c>
    </row>
    <row r="442" spans="1:25">
      <c r="A442" s="6">
        <v>2323915</v>
      </c>
      <c r="B442" s="6" t="s">
        <v>52</v>
      </c>
      <c r="C442" s="6" t="s">
        <v>1068</v>
      </c>
      <c r="E442" s="6">
        <v>6000</v>
      </c>
      <c r="F442" s="6" t="s">
        <v>30</v>
      </c>
      <c r="G442" s="6" t="s">
        <v>31</v>
      </c>
      <c r="H442" s="6" t="s">
        <v>32</v>
      </c>
      <c r="I442" s="6" t="s">
        <v>48</v>
      </c>
      <c r="M442" s="6">
        <v>12.1</v>
      </c>
      <c r="N442" s="6">
        <v>10</v>
      </c>
      <c r="O442" s="6">
        <v>372</v>
      </c>
      <c r="P442" s="6" t="s">
        <v>31</v>
      </c>
      <c r="T442" s="7" t="s">
        <v>1069</v>
      </c>
      <c r="U442" s="8">
        <v>2018</v>
      </c>
      <c r="V442" s="7" t="s">
        <v>1070</v>
      </c>
      <c r="W442" s="6" t="s">
        <v>34</v>
      </c>
      <c r="X442" s="6" t="s">
        <v>1071</v>
      </c>
      <c r="Y442" s="6" t="s">
        <v>31</v>
      </c>
    </row>
    <row r="443" spans="1:25">
      <c r="A443" s="6">
        <v>2323913</v>
      </c>
      <c r="B443" s="6" t="s">
        <v>52</v>
      </c>
      <c r="C443" s="6" t="s">
        <v>1072</v>
      </c>
      <c r="E443" s="6">
        <v>10000</v>
      </c>
      <c r="F443" s="6" t="s">
        <v>30</v>
      </c>
      <c r="G443" s="6" t="s">
        <v>31</v>
      </c>
      <c r="H443" s="6" t="s">
        <v>32</v>
      </c>
      <c r="I443" s="6" t="s">
        <v>33</v>
      </c>
      <c r="M443" s="6">
        <v>12</v>
      </c>
      <c r="N443" s="6">
        <v>10</v>
      </c>
      <c r="O443" s="6">
        <v>625</v>
      </c>
      <c r="P443" s="6" t="s">
        <v>31</v>
      </c>
      <c r="T443" s="7" t="s">
        <v>1069</v>
      </c>
      <c r="U443" s="8">
        <v>2018</v>
      </c>
      <c r="V443" s="7" t="s">
        <v>1070</v>
      </c>
      <c r="W443" s="6" t="s">
        <v>123</v>
      </c>
      <c r="X443" s="6" t="s">
        <v>1073</v>
      </c>
      <c r="Y443" s="6" t="s">
        <v>31</v>
      </c>
    </row>
    <row r="444" spans="1:25">
      <c r="A444" s="6">
        <v>2323914</v>
      </c>
      <c r="B444" s="6" t="s">
        <v>52</v>
      </c>
      <c r="C444" s="6" t="s">
        <v>1074</v>
      </c>
      <c r="E444" s="6">
        <v>12000</v>
      </c>
      <c r="F444" s="6" t="s">
        <v>30</v>
      </c>
      <c r="G444" s="6" t="s">
        <v>31</v>
      </c>
      <c r="H444" s="6" t="s">
        <v>32</v>
      </c>
      <c r="I444" s="6" t="s">
        <v>33</v>
      </c>
      <c r="M444" s="6">
        <v>12</v>
      </c>
      <c r="N444" s="6">
        <v>10</v>
      </c>
      <c r="O444" s="6">
        <v>750</v>
      </c>
      <c r="P444" s="6" t="s">
        <v>31</v>
      </c>
      <c r="T444" s="7" t="s">
        <v>1069</v>
      </c>
      <c r="U444" s="8">
        <v>2018</v>
      </c>
      <c r="V444" s="7" t="s">
        <v>1070</v>
      </c>
      <c r="W444" s="6" t="s">
        <v>123</v>
      </c>
      <c r="X444" s="6" t="s">
        <v>1075</v>
      </c>
      <c r="Y444" s="6" t="s">
        <v>31</v>
      </c>
    </row>
    <row r="445" spans="1:25">
      <c r="A445" s="6">
        <v>2323912</v>
      </c>
      <c r="B445" s="6" t="s">
        <v>109</v>
      </c>
      <c r="C445" s="6" t="s">
        <v>1076</v>
      </c>
      <c r="E445" s="6">
        <v>6000</v>
      </c>
      <c r="F445" s="6" t="s">
        <v>30</v>
      </c>
      <c r="G445" s="6" t="s">
        <v>31</v>
      </c>
      <c r="H445" s="6" t="s">
        <v>32</v>
      </c>
      <c r="I445" s="6" t="s">
        <v>48</v>
      </c>
      <c r="M445" s="6">
        <v>12.1</v>
      </c>
      <c r="N445" s="6">
        <v>10</v>
      </c>
      <c r="O445" s="6">
        <v>372</v>
      </c>
      <c r="P445" s="6" t="s">
        <v>31</v>
      </c>
      <c r="T445" s="7" t="s">
        <v>1069</v>
      </c>
      <c r="U445" s="8">
        <v>2018</v>
      </c>
      <c r="V445" s="7" t="s">
        <v>1070</v>
      </c>
      <c r="W445" s="6" t="s">
        <v>34</v>
      </c>
      <c r="X445" s="6" t="s">
        <v>1077</v>
      </c>
      <c r="Y445" s="6" t="s">
        <v>31</v>
      </c>
    </row>
    <row r="446" spans="1:25">
      <c r="A446" s="6">
        <v>2325644</v>
      </c>
      <c r="B446" s="6" t="s">
        <v>109</v>
      </c>
      <c r="C446" s="6" t="s">
        <v>1078</v>
      </c>
      <c r="E446" s="6">
        <v>8300</v>
      </c>
      <c r="F446" s="6" t="s">
        <v>59</v>
      </c>
      <c r="G446" s="6" t="s">
        <v>31</v>
      </c>
      <c r="H446" s="6" t="s">
        <v>32</v>
      </c>
      <c r="I446" s="6" t="s">
        <v>60</v>
      </c>
      <c r="M446" s="6">
        <v>10.6</v>
      </c>
      <c r="N446" s="6">
        <v>10</v>
      </c>
      <c r="O446" s="6">
        <v>587</v>
      </c>
      <c r="P446" s="6" t="s">
        <v>31</v>
      </c>
      <c r="T446" s="7" t="s">
        <v>1079</v>
      </c>
      <c r="U446" s="8">
        <v>2018</v>
      </c>
      <c r="V446" s="7">
        <v>43167</v>
      </c>
      <c r="W446" s="6" t="s">
        <v>90</v>
      </c>
      <c r="X446" s="6" t="s">
        <v>1080</v>
      </c>
      <c r="Y446" s="6" t="s">
        <v>31</v>
      </c>
    </row>
    <row r="447" spans="1:25">
      <c r="A447" s="6">
        <v>2326268</v>
      </c>
      <c r="B447" s="6" t="s">
        <v>109</v>
      </c>
      <c r="C447" s="6" t="s">
        <v>1081</v>
      </c>
      <c r="E447" s="6">
        <v>10000</v>
      </c>
      <c r="F447" s="6" t="s">
        <v>59</v>
      </c>
      <c r="G447" s="6" t="s">
        <v>31</v>
      </c>
      <c r="H447" s="6" t="s">
        <v>32</v>
      </c>
      <c r="I447" s="6" t="s">
        <v>60</v>
      </c>
      <c r="M447" s="6">
        <v>10.6</v>
      </c>
      <c r="N447" s="6">
        <v>10</v>
      </c>
      <c r="O447" s="6">
        <v>708</v>
      </c>
      <c r="P447" s="6" t="s">
        <v>31</v>
      </c>
      <c r="T447" s="7" t="s">
        <v>1079</v>
      </c>
      <c r="U447" s="8">
        <v>2018</v>
      </c>
      <c r="V447" s="7">
        <v>43167</v>
      </c>
      <c r="W447" s="6" t="s">
        <v>90</v>
      </c>
      <c r="X447" s="6" t="s">
        <v>1082</v>
      </c>
      <c r="Y447" s="6" t="s">
        <v>31</v>
      </c>
    </row>
    <row r="448" spans="1:25">
      <c r="A448" s="6">
        <v>2326269</v>
      </c>
      <c r="B448" s="6" t="s">
        <v>109</v>
      </c>
      <c r="C448" s="6" t="s">
        <v>1083</v>
      </c>
      <c r="E448" s="6">
        <v>10000</v>
      </c>
      <c r="F448" s="6" t="s">
        <v>59</v>
      </c>
      <c r="G448" s="6" t="s">
        <v>31</v>
      </c>
      <c r="H448" s="6" t="s">
        <v>32</v>
      </c>
      <c r="I448" s="6" t="s">
        <v>60</v>
      </c>
      <c r="M448" s="6">
        <v>10.6</v>
      </c>
      <c r="N448" s="6">
        <v>10</v>
      </c>
      <c r="O448" s="6">
        <v>708</v>
      </c>
      <c r="P448" s="6" t="s">
        <v>31</v>
      </c>
      <c r="T448" s="7" t="s">
        <v>1079</v>
      </c>
      <c r="U448" s="8">
        <v>2018</v>
      </c>
      <c r="V448" s="7">
        <v>43167</v>
      </c>
      <c r="W448" s="6" t="s">
        <v>90</v>
      </c>
      <c r="X448" s="6" t="s">
        <v>1084</v>
      </c>
      <c r="Y448" s="6" t="s">
        <v>31</v>
      </c>
    </row>
    <row r="449" spans="1:25">
      <c r="A449" s="6">
        <v>2326270</v>
      </c>
      <c r="B449" s="6" t="s">
        <v>109</v>
      </c>
      <c r="C449" s="6" t="s">
        <v>1085</v>
      </c>
      <c r="E449" s="6">
        <v>12000</v>
      </c>
      <c r="F449" s="6" t="s">
        <v>59</v>
      </c>
      <c r="G449" s="6" t="s">
        <v>31</v>
      </c>
      <c r="H449" s="6" t="s">
        <v>32</v>
      </c>
      <c r="I449" s="6" t="s">
        <v>69</v>
      </c>
      <c r="M449" s="6">
        <v>10.5</v>
      </c>
      <c r="N449" s="6">
        <v>11</v>
      </c>
      <c r="O449" s="6">
        <v>857</v>
      </c>
      <c r="P449" s="6" t="s">
        <v>31</v>
      </c>
      <c r="T449" s="7" t="s">
        <v>1079</v>
      </c>
      <c r="U449" s="8">
        <v>2018</v>
      </c>
      <c r="V449" s="7">
        <v>43167</v>
      </c>
      <c r="W449" s="6" t="s">
        <v>90</v>
      </c>
      <c r="X449" s="6" t="s">
        <v>1086</v>
      </c>
      <c r="Y449" s="6" t="s">
        <v>31</v>
      </c>
    </row>
    <row r="450" spans="1:25">
      <c r="A450" s="6">
        <v>2326271</v>
      </c>
      <c r="B450" s="6" t="s">
        <v>109</v>
      </c>
      <c r="C450" s="6" t="s">
        <v>1087</v>
      </c>
      <c r="E450" s="6">
        <v>12000</v>
      </c>
      <c r="F450" s="6" t="s">
        <v>59</v>
      </c>
      <c r="G450" s="6" t="s">
        <v>31</v>
      </c>
      <c r="H450" s="6" t="s">
        <v>32</v>
      </c>
      <c r="I450" s="6" t="s">
        <v>69</v>
      </c>
      <c r="M450" s="6">
        <v>10.5</v>
      </c>
      <c r="N450" s="6">
        <v>11</v>
      </c>
      <c r="O450" s="6">
        <v>857</v>
      </c>
      <c r="P450" s="6" t="s">
        <v>31</v>
      </c>
      <c r="T450" s="7" t="s">
        <v>1079</v>
      </c>
      <c r="U450" s="8">
        <v>2018</v>
      </c>
      <c r="V450" s="7">
        <v>43167</v>
      </c>
      <c r="W450" s="6" t="s">
        <v>90</v>
      </c>
      <c r="X450" s="6" t="s">
        <v>1088</v>
      </c>
      <c r="Y450" s="6" t="s">
        <v>31</v>
      </c>
    </row>
    <row r="451" spans="1:25">
      <c r="A451" s="6">
        <v>2325556</v>
      </c>
      <c r="B451" s="6" t="s">
        <v>109</v>
      </c>
      <c r="C451" s="6" t="s">
        <v>1089</v>
      </c>
      <c r="E451" s="6">
        <v>15100</v>
      </c>
      <c r="F451" s="6" t="s">
        <v>30</v>
      </c>
      <c r="G451" s="6" t="s">
        <v>31</v>
      </c>
      <c r="H451" s="6" t="s">
        <v>32</v>
      </c>
      <c r="I451" s="6" t="s">
        <v>37</v>
      </c>
      <c r="M451" s="6">
        <v>11.8</v>
      </c>
      <c r="N451" s="6">
        <v>10</v>
      </c>
      <c r="O451" s="6">
        <v>960</v>
      </c>
      <c r="P451" s="6" t="s">
        <v>31</v>
      </c>
      <c r="T451" s="7" t="s">
        <v>1079</v>
      </c>
      <c r="U451" s="8">
        <v>2018</v>
      </c>
      <c r="V451" s="7">
        <v>43167</v>
      </c>
      <c r="W451" s="6" t="s">
        <v>90</v>
      </c>
      <c r="X451" s="6" t="s">
        <v>1090</v>
      </c>
      <c r="Y451" s="6" t="s">
        <v>31</v>
      </c>
    </row>
    <row r="452" spans="1:25">
      <c r="A452" s="6">
        <v>2323359</v>
      </c>
      <c r="B452" s="6" t="s">
        <v>1038</v>
      </c>
      <c r="C452" s="6" t="s">
        <v>1091</v>
      </c>
      <c r="E452" s="6">
        <v>6200</v>
      </c>
      <c r="F452" s="6" t="s">
        <v>30</v>
      </c>
      <c r="G452" s="6" t="s">
        <v>31</v>
      </c>
      <c r="H452" s="6" t="s">
        <v>32</v>
      </c>
      <c r="I452" s="6" t="s">
        <v>48</v>
      </c>
      <c r="M452" s="6">
        <v>12.1</v>
      </c>
      <c r="N452" s="6">
        <v>10</v>
      </c>
      <c r="O452" s="6">
        <v>384</v>
      </c>
      <c r="P452" s="6" t="s">
        <v>31</v>
      </c>
      <c r="T452" s="7" t="s">
        <v>1092</v>
      </c>
      <c r="U452" s="8">
        <v>2018</v>
      </c>
      <c r="V452" s="7" t="s">
        <v>1093</v>
      </c>
      <c r="W452" s="6" t="s">
        <v>34</v>
      </c>
      <c r="X452" s="6" t="s">
        <v>1094</v>
      </c>
      <c r="Y452" s="6" t="s">
        <v>31</v>
      </c>
    </row>
    <row r="453" spans="1:25">
      <c r="A453" s="6">
        <v>2323360</v>
      </c>
      <c r="B453" s="6" t="s">
        <v>1038</v>
      </c>
      <c r="C453" s="6" t="s">
        <v>1095</v>
      </c>
      <c r="E453" s="6">
        <v>8000</v>
      </c>
      <c r="F453" s="6" t="s">
        <v>30</v>
      </c>
      <c r="G453" s="6" t="s">
        <v>31</v>
      </c>
      <c r="H453" s="6" t="s">
        <v>32</v>
      </c>
      <c r="I453" s="6" t="s">
        <v>33</v>
      </c>
      <c r="M453" s="6">
        <v>12</v>
      </c>
      <c r="N453" s="6">
        <v>10</v>
      </c>
      <c r="O453" s="6">
        <v>500</v>
      </c>
      <c r="P453" s="6" t="s">
        <v>31</v>
      </c>
      <c r="T453" s="7" t="s">
        <v>1092</v>
      </c>
      <c r="U453" s="8">
        <v>2018</v>
      </c>
      <c r="V453" s="7" t="s">
        <v>1093</v>
      </c>
      <c r="W453" s="6" t="s">
        <v>34</v>
      </c>
      <c r="X453" s="6" t="s">
        <v>1096</v>
      </c>
      <c r="Y453" s="6" t="s">
        <v>31</v>
      </c>
    </row>
    <row r="454" spans="1:25">
      <c r="A454" s="6">
        <v>2323361</v>
      </c>
      <c r="B454" s="6" t="s">
        <v>1038</v>
      </c>
      <c r="C454" s="6" t="s">
        <v>1097</v>
      </c>
      <c r="E454" s="6">
        <v>10200</v>
      </c>
      <c r="F454" s="6" t="s">
        <v>30</v>
      </c>
      <c r="G454" s="6" t="s">
        <v>31</v>
      </c>
      <c r="H454" s="6" t="s">
        <v>32</v>
      </c>
      <c r="I454" s="6" t="s">
        <v>33</v>
      </c>
      <c r="M454" s="6">
        <v>12</v>
      </c>
      <c r="N454" s="6">
        <v>10</v>
      </c>
      <c r="O454" s="6">
        <v>638</v>
      </c>
      <c r="P454" s="6" t="s">
        <v>31</v>
      </c>
      <c r="T454" s="7" t="s">
        <v>1092</v>
      </c>
      <c r="U454" s="8">
        <v>2018</v>
      </c>
      <c r="V454" s="7" t="s">
        <v>1093</v>
      </c>
      <c r="W454" s="6" t="s">
        <v>34</v>
      </c>
      <c r="X454" s="6" t="s">
        <v>1098</v>
      </c>
      <c r="Y454" s="6" t="s">
        <v>31</v>
      </c>
    </row>
    <row r="455" spans="1:25">
      <c r="A455" s="6">
        <v>2323362</v>
      </c>
      <c r="B455" s="6" t="s">
        <v>1038</v>
      </c>
      <c r="C455" s="6" t="s">
        <v>1099</v>
      </c>
      <c r="E455" s="6">
        <v>12000</v>
      </c>
      <c r="F455" s="6" t="s">
        <v>30</v>
      </c>
      <c r="G455" s="6" t="s">
        <v>31</v>
      </c>
      <c r="H455" s="6" t="s">
        <v>32</v>
      </c>
      <c r="I455" s="6" t="s">
        <v>33</v>
      </c>
      <c r="M455" s="6">
        <v>12</v>
      </c>
      <c r="N455" s="6">
        <v>10</v>
      </c>
      <c r="O455" s="6">
        <v>750</v>
      </c>
      <c r="P455" s="6" t="s">
        <v>31</v>
      </c>
      <c r="T455" s="7" t="s">
        <v>1092</v>
      </c>
      <c r="U455" s="8">
        <v>2018</v>
      </c>
      <c r="V455" s="7" t="s">
        <v>1093</v>
      </c>
      <c r="W455" s="6" t="s">
        <v>34</v>
      </c>
      <c r="X455" s="6" t="s">
        <v>1100</v>
      </c>
      <c r="Y455" s="6" t="s">
        <v>31</v>
      </c>
    </row>
    <row r="456" spans="1:25">
      <c r="A456" s="6">
        <v>2328593</v>
      </c>
      <c r="B456" s="6" t="s">
        <v>255</v>
      </c>
      <c r="C456" s="6" t="s">
        <v>1101</v>
      </c>
      <c r="D456" s="6" t="s">
        <v>1102</v>
      </c>
      <c r="E456" s="6">
        <v>8000</v>
      </c>
      <c r="F456" s="6" t="s">
        <v>30</v>
      </c>
      <c r="G456" s="6" t="s">
        <v>31</v>
      </c>
      <c r="H456" s="6" t="s">
        <v>32</v>
      </c>
      <c r="I456" s="6" t="s">
        <v>33</v>
      </c>
      <c r="J456" s="6" t="s">
        <v>31</v>
      </c>
      <c r="M456" s="6">
        <v>11.4</v>
      </c>
      <c r="N456" s="6">
        <v>5</v>
      </c>
      <c r="O456" s="6">
        <v>526</v>
      </c>
      <c r="P456" s="6" t="s">
        <v>1030</v>
      </c>
      <c r="S456" s="6" t="s">
        <v>1030</v>
      </c>
      <c r="T456" s="7" t="s">
        <v>1103</v>
      </c>
      <c r="U456" s="8">
        <v>2018</v>
      </c>
      <c r="V456" s="7" t="s">
        <v>1104</v>
      </c>
      <c r="W456" s="6" t="s">
        <v>90</v>
      </c>
      <c r="X456" s="6" t="s">
        <v>1105</v>
      </c>
      <c r="Y456" s="6" t="s">
        <v>31</v>
      </c>
    </row>
    <row r="457" spans="1:25">
      <c r="A457" s="6">
        <v>2328533</v>
      </c>
      <c r="B457" s="6" t="s">
        <v>255</v>
      </c>
      <c r="C457" s="6" t="s">
        <v>1106</v>
      </c>
      <c r="D457" s="6" t="s">
        <v>1107</v>
      </c>
      <c r="E457" s="6">
        <v>10100</v>
      </c>
      <c r="F457" s="6" t="s">
        <v>30</v>
      </c>
      <c r="G457" s="6" t="s">
        <v>31</v>
      </c>
      <c r="H457" s="6" t="s">
        <v>32</v>
      </c>
      <c r="I457" s="6" t="s">
        <v>33</v>
      </c>
      <c r="J457" s="6" t="s">
        <v>31</v>
      </c>
      <c r="M457" s="6">
        <v>11.4</v>
      </c>
      <c r="N457" s="6">
        <v>5</v>
      </c>
      <c r="O457" s="6">
        <v>664</v>
      </c>
      <c r="P457" s="6" t="s">
        <v>1030</v>
      </c>
      <c r="S457" s="6" t="s">
        <v>1030</v>
      </c>
      <c r="T457" s="7" t="s">
        <v>1103</v>
      </c>
      <c r="U457" s="8">
        <v>2018</v>
      </c>
      <c r="V457" s="7" t="s">
        <v>1108</v>
      </c>
      <c r="W457" s="6" t="s">
        <v>90</v>
      </c>
      <c r="X457" s="6" t="s">
        <v>1109</v>
      </c>
      <c r="Y457" s="6" t="s">
        <v>31</v>
      </c>
    </row>
    <row r="458" spans="1:25">
      <c r="A458" s="6">
        <v>2328534</v>
      </c>
      <c r="B458" s="6" t="s">
        <v>255</v>
      </c>
      <c r="C458" s="6" t="s">
        <v>1110</v>
      </c>
      <c r="D458" s="6" t="s">
        <v>1111</v>
      </c>
      <c r="E458" s="6">
        <v>12100</v>
      </c>
      <c r="F458" s="6" t="s">
        <v>30</v>
      </c>
      <c r="G458" s="6" t="s">
        <v>31</v>
      </c>
      <c r="H458" s="6" t="s">
        <v>32</v>
      </c>
      <c r="I458" s="6" t="s">
        <v>33</v>
      </c>
      <c r="J458" s="6" t="s">
        <v>31</v>
      </c>
      <c r="M458" s="6">
        <v>11.4</v>
      </c>
      <c r="N458" s="6">
        <v>5</v>
      </c>
      <c r="O458" s="6">
        <v>796</v>
      </c>
      <c r="P458" s="6" t="s">
        <v>1030</v>
      </c>
      <c r="S458" s="6" t="s">
        <v>1030</v>
      </c>
      <c r="T458" s="7" t="s">
        <v>1103</v>
      </c>
      <c r="U458" s="8">
        <v>2018</v>
      </c>
      <c r="V458" s="7" t="s">
        <v>1108</v>
      </c>
      <c r="W458" s="6" t="s">
        <v>90</v>
      </c>
      <c r="X458" s="6" t="s">
        <v>1112</v>
      </c>
      <c r="Y458" s="6" t="s">
        <v>31</v>
      </c>
    </row>
    <row r="459" spans="1:25">
      <c r="A459" s="6">
        <v>2328542</v>
      </c>
      <c r="B459" s="6" t="s">
        <v>255</v>
      </c>
      <c r="C459" s="6" t="s">
        <v>1113</v>
      </c>
      <c r="D459" s="6" t="s">
        <v>1114</v>
      </c>
      <c r="E459" s="6">
        <v>14000</v>
      </c>
      <c r="F459" s="6" t="s">
        <v>30</v>
      </c>
      <c r="G459" s="6" t="s">
        <v>31</v>
      </c>
      <c r="H459" s="6" t="s">
        <v>32</v>
      </c>
      <c r="I459" s="6" t="s">
        <v>37</v>
      </c>
      <c r="J459" s="6" t="s">
        <v>31</v>
      </c>
      <c r="M459" s="6">
        <v>11.3</v>
      </c>
      <c r="N459" s="6">
        <v>6</v>
      </c>
      <c r="O459" s="6">
        <v>929</v>
      </c>
      <c r="P459" s="6" t="s">
        <v>1030</v>
      </c>
      <c r="S459" s="6" t="s">
        <v>1030</v>
      </c>
      <c r="T459" s="7" t="s">
        <v>1103</v>
      </c>
      <c r="U459" s="8">
        <v>2018</v>
      </c>
      <c r="V459" s="7" t="s">
        <v>1108</v>
      </c>
      <c r="W459" s="6" t="s">
        <v>90</v>
      </c>
      <c r="X459" s="6" t="s">
        <v>1115</v>
      </c>
      <c r="Y459" s="6" t="s">
        <v>31</v>
      </c>
    </row>
    <row r="460" spans="1:25">
      <c r="A460" s="6">
        <v>2328596</v>
      </c>
      <c r="B460" s="6" t="s">
        <v>255</v>
      </c>
      <c r="C460" s="6" t="s">
        <v>1116</v>
      </c>
      <c r="D460" s="6" t="s">
        <v>1117</v>
      </c>
      <c r="E460" s="6">
        <v>18000</v>
      </c>
      <c r="F460" s="6" t="s">
        <v>30</v>
      </c>
      <c r="G460" s="6" t="s">
        <v>31</v>
      </c>
      <c r="H460" s="6" t="s">
        <v>32</v>
      </c>
      <c r="I460" s="6" t="s">
        <v>37</v>
      </c>
      <c r="J460" s="6" t="s">
        <v>31</v>
      </c>
      <c r="M460" s="6">
        <v>11.3</v>
      </c>
      <c r="N460" s="6">
        <v>6</v>
      </c>
      <c r="O460" s="6">
        <v>1195</v>
      </c>
      <c r="P460" s="6" t="s">
        <v>1030</v>
      </c>
      <c r="S460" s="6" t="s">
        <v>1030</v>
      </c>
      <c r="T460" s="7" t="s">
        <v>1103</v>
      </c>
      <c r="U460" s="8">
        <v>2018</v>
      </c>
      <c r="V460" s="7" t="s">
        <v>1104</v>
      </c>
      <c r="W460" s="6" t="s">
        <v>90</v>
      </c>
      <c r="X460" s="6" t="s">
        <v>1118</v>
      </c>
      <c r="Y460" s="6" t="s">
        <v>31</v>
      </c>
    </row>
    <row r="461" spans="1:25">
      <c r="A461" s="6">
        <v>2328581</v>
      </c>
      <c r="B461" s="6" t="s">
        <v>255</v>
      </c>
      <c r="C461" s="6" t="s">
        <v>1119</v>
      </c>
      <c r="E461" s="6">
        <v>24000</v>
      </c>
      <c r="F461" s="6" t="s">
        <v>30</v>
      </c>
      <c r="G461" s="6" t="s">
        <v>31</v>
      </c>
      <c r="H461" s="6" t="s">
        <v>32</v>
      </c>
      <c r="I461" s="6" t="s">
        <v>42</v>
      </c>
      <c r="J461" s="6" t="s">
        <v>31</v>
      </c>
      <c r="M461" s="6">
        <v>9.8000000000000007</v>
      </c>
      <c r="N461" s="6">
        <v>4</v>
      </c>
      <c r="O461" s="6">
        <v>1837</v>
      </c>
      <c r="P461" s="6" t="s">
        <v>1030</v>
      </c>
      <c r="Q461" s="6" t="s">
        <v>1120</v>
      </c>
      <c r="R461" s="6" t="s">
        <v>1121</v>
      </c>
      <c r="S461" s="6" t="s">
        <v>1030</v>
      </c>
      <c r="T461" s="7" t="s">
        <v>1103</v>
      </c>
      <c r="U461" s="8">
        <v>2018</v>
      </c>
      <c r="V461" s="7" t="s">
        <v>1104</v>
      </c>
      <c r="W461" s="6" t="s">
        <v>90</v>
      </c>
      <c r="X461" s="6" t="s">
        <v>1122</v>
      </c>
      <c r="Y461" s="6" t="s">
        <v>31</v>
      </c>
    </row>
    <row r="462" spans="1:25">
      <c r="A462" s="6">
        <v>2328372</v>
      </c>
      <c r="B462" s="6" t="s">
        <v>441</v>
      </c>
      <c r="C462" s="6" t="s">
        <v>1123</v>
      </c>
      <c r="E462" s="6">
        <v>15000</v>
      </c>
      <c r="F462" s="6" t="s">
        <v>30</v>
      </c>
      <c r="G462" s="6" t="s">
        <v>31</v>
      </c>
      <c r="H462" s="6" t="s">
        <v>32</v>
      </c>
      <c r="I462" s="6" t="s">
        <v>37</v>
      </c>
      <c r="M462" s="6">
        <v>11.8</v>
      </c>
      <c r="N462" s="6">
        <v>10</v>
      </c>
      <c r="O462" s="6">
        <v>953</v>
      </c>
      <c r="P462" s="6" t="s">
        <v>31</v>
      </c>
      <c r="T462" s="7" t="s">
        <v>1124</v>
      </c>
      <c r="U462" s="8">
        <v>2018</v>
      </c>
      <c r="V462" s="7" t="s">
        <v>1124</v>
      </c>
      <c r="W462" s="6" t="s">
        <v>90</v>
      </c>
      <c r="X462" s="6" t="s">
        <v>1125</v>
      </c>
      <c r="Y462" s="6" t="s">
        <v>31</v>
      </c>
    </row>
    <row r="463" spans="1:25">
      <c r="A463" s="6">
        <v>2328406</v>
      </c>
      <c r="B463" s="6" t="s">
        <v>459</v>
      </c>
      <c r="C463" s="6" t="s">
        <v>1126</v>
      </c>
      <c r="E463" s="6">
        <v>5000</v>
      </c>
      <c r="F463" s="6" t="s">
        <v>30</v>
      </c>
      <c r="G463" s="6" t="s">
        <v>31</v>
      </c>
      <c r="H463" s="6" t="s">
        <v>32</v>
      </c>
      <c r="I463" s="6" t="s">
        <v>45</v>
      </c>
      <c r="J463" s="6" t="s">
        <v>31</v>
      </c>
      <c r="M463" s="6">
        <v>12.1</v>
      </c>
      <c r="N463" s="6">
        <v>10</v>
      </c>
      <c r="O463" s="6">
        <v>310</v>
      </c>
      <c r="P463" s="6" t="s">
        <v>31</v>
      </c>
      <c r="T463" s="7" t="s">
        <v>1127</v>
      </c>
      <c r="U463" s="8">
        <v>2018</v>
      </c>
      <c r="V463" s="7" t="s">
        <v>1128</v>
      </c>
      <c r="W463" s="6" t="s">
        <v>34</v>
      </c>
      <c r="X463" s="6" t="s">
        <v>1129</v>
      </c>
      <c r="Y463" s="6" t="s">
        <v>31</v>
      </c>
    </row>
    <row r="464" spans="1:25">
      <c r="A464" s="6">
        <v>2328407</v>
      </c>
      <c r="B464" s="6" t="s">
        <v>459</v>
      </c>
      <c r="C464" s="6" t="s">
        <v>1130</v>
      </c>
      <c r="E464" s="6">
        <v>5000</v>
      </c>
      <c r="F464" s="6" t="s">
        <v>30</v>
      </c>
      <c r="G464" s="6" t="s">
        <v>31</v>
      </c>
      <c r="H464" s="6" t="s">
        <v>32</v>
      </c>
      <c r="I464" s="6" t="s">
        <v>45</v>
      </c>
      <c r="J464" s="6" t="s">
        <v>31</v>
      </c>
      <c r="M464" s="6">
        <v>12.1</v>
      </c>
      <c r="N464" s="6">
        <v>10</v>
      </c>
      <c r="O464" s="6">
        <v>310</v>
      </c>
      <c r="P464" s="6" t="s">
        <v>31</v>
      </c>
      <c r="T464" s="7" t="s">
        <v>1127</v>
      </c>
      <c r="U464" s="8">
        <v>2018</v>
      </c>
      <c r="V464" s="7" t="s">
        <v>1128</v>
      </c>
      <c r="W464" s="6" t="s">
        <v>34</v>
      </c>
      <c r="X464" s="6" t="s">
        <v>1131</v>
      </c>
      <c r="Y464" s="6" t="s">
        <v>31</v>
      </c>
    </row>
    <row r="465" spans="1:25">
      <c r="A465" s="6">
        <v>2328408</v>
      </c>
      <c r="B465" s="6" t="s">
        <v>459</v>
      </c>
      <c r="C465" s="6" t="s">
        <v>1132</v>
      </c>
      <c r="E465" s="6">
        <v>6000</v>
      </c>
      <c r="F465" s="6" t="s">
        <v>30</v>
      </c>
      <c r="G465" s="6" t="s">
        <v>31</v>
      </c>
      <c r="H465" s="6" t="s">
        <v>32</v>
      </c>
      <c r="I465" s="6" t="s">
        <v>48</v>
      </c>
      <c r="J465" s="6" t="s">
        <v>31</v>
      </c>
      <c r="M465" s="6">
        <v>12.1</v>
      </c>
      <c r="N465" s="6">
        <v>10</v>
      </c>
      <c r="O465" s="6">
        <v>372</v>
      </c>
      <c r="P465" s="6" t="s">
        <v>31</v>
      </c>
      <c r="T465" s="7" t="s">
        <v>1127</v>
      </c>
      <c r="U465" s="8">
        <v>2018</v>
      </c>
      <c r="V465" s="7" t="s">
        <v>904</v>
      </c>
      <c r="W465" s="6" t="s">
        <v>34</v>
      </c>
      <c r="X465" s="6" t="s">
        <v>1133</v>
      </c>
      <c r="Y465" s="6" t="s">
        <v>31</v>
      </c>
    </row>
    <row r="466" spans="1:25">
      <c r="A466" s="6">
        <v>2328409</v>
      </c>
      <c r="B466" s="6" t="s">
        <v>459</v>
      </c>
      <c r="C466" s="6" t="s">
        <v>1134</v>
      </c>
      <c r="E466" s="6">
        <v>6000</v>
      </c>
      <c r="F466" s="6" t="s">
        <v>30</v>
      </c>
      <c r="G466" s="6" t="s">
        <v>31</v>
      </c>
      <c r="H466" s="6" t="s">
        <v>32</v>
      </c>
      <c r="I466" s="6" t="s">
        <v>48</v>
      </c>
      <c r="J466" s="6" t="s">
        <v>31</v>
      </c>
      <c r="M466" s="6">
        <v>12.1</v>
      </c>
      <c r="N466" s="6">
        <v>10</v>
      </c>
      <c r="O466" s="6">
        <v>372</v>
      </c>
      <c r="P466" s="6" t="s">
        <v>31</v>
      </c>
      <c r="T466" s="7" t="s">
        <v>1127</v>
      </c>
      <c r="U466" s="8">
        <v>2018</v>
      </c>
      <c r="V466" s="7" t="s">
        <v>904</v>
      </c>
      <c r="W466" s="6" t="s">
        <v>34</v>
      </c>
      <c r="X466" s="6" t="s">
        <v>1135</v>
      </c>
      <c r="Y466" s="6" t="s">
        <v>31</v>
      </c>
    </row>
    <row r="467" spans="1:25">
      <c r="A467" s="6">
        <v>2328410</v>
      </c>
      <c r="B467" s="6" t="s">
        <v>459</v>
      </c>
      <c r="C467" s="6" t="s">
        <v>1136</v>
      </c>
      <c r="E467" s="6">
        <v>8000</v>
      </c>
      <c r="F467" s="6" t="s">
        <v>30</v>
      </c>
      <c r="G467" s="6" t="s">
        <v>31</v>
      </c>
      <c r="H467" s="6" t="s">
        <v>32</v>
      </c>
      <c r="I467" s="6" t="s">
        <v>33</v>
      </c>
      <c r="J467" s="6" t="s">
        <v>31</v>
      </c>
      <c r="M467" s="6">
        <v>12</v>
      </c>
      <c r="N467" s="6">
        <v>10</v>
      </c>
      <c r="O467" s="6">
        <v>500</v>
      </c>
      <c r="P467" s="6" t="s">
        <v>31</v>
      </c>
      <c r="T467" s="7" t="s">
        <v>1127</v>
      </c>
      <c r="U467" s="8">
        <v>2018</v>
      </c>
      <c r="V467" s="7" t="s">
        <v>904</v>
      </c>
      <c r="W467" s="6" t="s">
        <v>34</v>
      </c>
      <c r="X467" s="6" t="s">
        <v>1137</v>
      </c>
      <c r="Y467" s="6" t="s">
        <v>31</v>
      </c>
    </row>
    <row r="468" spans="1:25">
      <c r="A468" s="6">
        <v>2328411</v>
      </c>
      <c r="B468" s="6" t="s">
        <v>459</v>
      </c>
      <c r="C468" s="6" t="s">
        <v>1138</v>
      </c>
      <c r="E468" s="6">
        <v>8000</v>
      </c>
      <c r="F468" s="6" t="s">
        <v>30</v>
      </c>
      <c r="G468" s="6" t="s">
        <v>31</v>
      </c>
      <c r="H468" s="6" t="s">
        <v>32</v>
      </c>
      <c r="I468" s="6" t="s">
        <v>33</v>
      </c>
      <c r="J468" s="6" t="s">
        <v>31</v>
      </c>
      <c r="M468" s="6">
        <v>12</v>
      </c>
      <c r="N468" s="6">
        <v>10</v>
      </c>
      <c r="O468" s="6">
        <v>500</v>
      </c>
      <c r="P468" s="6" t="s">
        <v>31</v>
      </c>
      <c r="T468" s="7" t="s">
        <v>1127</v>
      </c>
      <c r="U468" s="8">
        <v>2018</v>
      </c>
      <c r="V468" s="7" t="s">
        <v>904</v>
      </c>
      <c r="W468" s="6" t="s">
        <v>34</v>
      </c>
      <c r="X468" s="6" t="s">
        <v>1139</v>
      </c>
      <c r="Y468" s="6" t="s">
        <v>31</v>
      </c>
    </row>
    <row r="469" spans="1:25">
      <c r="A469" s="6">
        <v>2328412</v>
      </c>
      <c r="B469" s="6" t="s">
        <v>459</v>
      </c>
      <c r="C469" s="6" t="s">
        <v>1140</v>
      </c>
      <c r="E469" s="6">
        <v>10000</v>
      </c>
      <c r="F469" s="6" t="s">
        <v>30</v>
      </c>
      <c r="G469" s="6" t="s">
        <v>31</v>
      </c>
      <c r="H469" s="6" t="s">
        <v>32</v>
      </c>
      <c r="I469" s="6" t="s">
        <v>33</v>
      </c>
      <c r="J469" s="6" t="s">
        <v>31</v>
      </c>
      <c r="M469" s="6">
        <v>12</v>
      </c>
      <c r="N469" s="6">
        <v>10</v>
      </c>
      <c r="O469" s="6">
        <v>625</v>
      </c>
      <c r="P469" s="6" t="s">
        <v>31</v>
      </c>
      <c r="T469" s="7" t="s">
        <v>1127</v>
      </c>
      <c r="U469" s="8">
        <v>2018</v>
      </c>
      <c r="V469" s="7" t="s">
        <v>904</v>
      </c>
      <c r="W469" s="6" t="s">
        <v>34</v>
      </c>
      <c r="X469" s="6" t="s">
        <v>1141</v>
      </c>
      <c r="Y469" s="6" t="s">
        <v>31</v>
      </c>
    </row>
    <row r="470" spans="1:25">
      <c r="A470" s="6">
        <v>2328413</v>
      </c>
      <c r="B470" s="6" t="s">
        <v>459</v>
      </c>
      <c r="C470" s="6" t="s">
        <v>1142</v>
      </c>
      <c r="E470" s="6">
        <v>10000</v>
      </c>
      <c r="F470" s="6" t="s">
        <v>30</v>
      </c>
      <c r="G470" s="6" t="s">
        <v>31</v>
      </c>
      <c r="H470" s="6" t="s">
        <v>32</v>
      </c>
      <c r="I470" s="6" t="s">
        <v>33</v>
      </c>
      <c r="J470" s="6" t="s">
        <v>31</v>
      </c>
      <c r="M470" s="6">
        <v>12</v>
      </c>
      <c r="N470" s="6">
        <v>10</v>
      </c>
      <c r="O470" s="6">
        <v>625</v>
      </c>
      <c r="P470" s="6" t="s">
        <v>31</v>
      </c>
      <c r="T470" s="7" t="s">
        <v>1127</v>
      </c>
      <c r="U470" s="8">
        <v>2018</v>
      </c>
      <c r="V470" s="7" t="s">
        <v>904</v>
      </c>
      <c r="W470" s="6" t="s">
        <v>34</v>
      </c>
      <c r="X470" s="6" t="s">
        <v>1143</v>
      </c>
      <c r="Y470" s="6" t="s">
        <v>31</v>
      </c>
    </row>
    <row r="471" spans="1:25">
      <c r="A471" s="6">
        <v>2328414</v>
      </c>
      <c r="B471" s="6" t="s">
        <v>459</v>
      </c>
      <c r="C471" s="6" t="s">
        <v>1144</v>
      </c>
      <c r="E471" s="6">
        <v>12000</v>
      </c>
      <c r="F471" s="6" t="s">
        <v>30</v>
      </c>
      <c r="G471" s="6" t="s">
        <v>31</v>
      </c>
      <c r="H471" s="6" t="s">
        <v>32</v>
      </c>
      <c r="I471" s="6" t="s">
        <v>33</v>
      </c>
      <c r="J471" s="6" t="s">
        <v>31</v>
      </c>
      <c r="M471" s="6">
        <v>12</v>
      </c>
      <c r="N471" s="6">
        <v>10</v>
      </c>
      <c r="O471" s="6">
        <v>750</v>
      </c>
      <c r="P471" s="6" t="s">
        <v>31</v>
      </c>
      <c r="T471" s="7" t="s">
        <v>1127</v>
      </c>
      <c r="U471" s="8">
        <v>2018</v>
      </c>
      <c r="V471" s="7" t="s">
        <v>904</v>
      </c>
      <c r="W471" s="6" t="s">
        <v>34</v>
      </c>
      <c r="X471" s="6" t="s">
        <v>1145</v>
      </c>
      <c r="Y471" s="6" t="s">
        <v>31</v>
      </c>
    </row>
    <row r="472" spans="1:25">
      <c r="A472" s="6">
        <v>2328415</v>
      </c>
      <c r="B472" s="6" t="s">
        <v>459</v>
      </c>
      <c r="C472" s="6" t="s">
        <v>1146</v>
      </c>
      <c r="E472" s="6">
        <v>12000</v>
      </c>
      <c r="F472" s="6" t="s">
        <v>30</v>
      </c>
      <c r="G472" s="6" t="s">
        <v>31</v>
      </c>
      <c r="H472" s="6" t="s">
        <v>32</v>
      </c>
      <c r="I472" s="6" t="s">
        <v>33</v>
      </c>
      <c r="J472" s="6" t="s">
        <v>31</v>
      </c>
      <c r="M472" s="6">
        <v>12</v>
      </c>
      <c r="N472" s="6">
        <v>10</v>
      </c>
      <c r="O472" s="6">
        <v>750</v>
      </c>
      <c r="P472" s="6" t="s">
        <v>31</v>
      </c>
      <c r="T472" s="7" t="s">
        <v>1127</v>
      </c>
      <c r="U472" s="8">
        <v>2018</v>
      </c>
      <c r="V472" s="7" t="s">
        <v>904</v>
      </c>
      <c r="W472" s="6" t="s">
        <v>34</v>
      </c>
      <c r="X472" s="6" t="s">
        <v>1147</v>
      </c>
      <c r="Y472" s="6" t="s">
        <v>31</v>
      </c>
    </row>
    <row r="473" spans="1:25">
      <c r="A473" s="6">
        <v>2328399</v>
      </c>
      <c r="B473" s="6" t="s">
        <v>109</v>
      </c>
      <c r="C473" s="6" t="s">
        <v>1148</v>
      </c>
      <c r="E473" s="6">
        <v>5000</v>
      </c>
      <c r="F473" s="6" t="s">
        <v>30</v>
      </c>
      <c r="G473" s="6" t="s">
        <v>31</v>
      </c>
      <c r="H473" s="6" t="s">
        <v>32</v>
      </c>
      <c r="I473" s="6" t="s">
        <v>45</v>
      </c>
      <c r="J473" s="6" t="s">
        <v>31</v>
      </c>
      <c r="M473" s="6">
        <v>12.1</v>
      </c>
      <c r="N473" s="6">
        <v>10</v>
      </c>
      <c r="O473" s="6">
        <v>310</v>
      </c>
      <c r="P473" s="6" t="s">
        <v>31</v>
      </c>
      <c r="T473" s="7" t="s">
        <v>1127</v>
      </c>
      <c r="U473" s="8">
        <v>2018</v>
      </c>
      <c r="V473" s="7" t="s">
        <v>1128</v>
      </c>
      <c r="W473" s="6" t="s">
        <v>34</v>
      </c>
      <c r="X473" s="6" t="s">
        <v>1149</v>
      </c>
      <c r="Y473" s="6" t="s">
        <v>31</v>
      </c>
    </row>
    <row r="474" spans="1:25">
      <c r="A474" s="6">
        <v>2328400</v>
      </c>
      <c r="B474" s="6" t="s">
        <v>191</v>
      </c>
      <c r="C474" s="6" t="s">
        <v>1150</v>
      </c>
      <c r="E474" s="6">
        <v>5000</v>
      </c>
      <c r="F474" s="6" t="s">
        <v>30</v>
      </c>
      <c r="G474" s="6" t="s">
        <v>31</v>
      </c>
      <c r="H474" s="6" t="s">
        <v>32</v>
      </c>
      <c r="I474" s="6" t="s">
        <v>45</v>
      </c>
      <c r="J474" s="6" t="s">
        <v>31</v>
      </c>
      <c r="M474" s="6">
        <v>12.1</v>
      </c>
      <c r="N474" s="6">
        <v>10</v>
      </c>
      <c r="O474" s="6">
        <v>310</v>
      </c>
      <c r="P474" s="6" t="s">
        <v>31</v>
      </c>
      <c r="T474" s="7" t="s">
        <v>1127</v>
      </c>
      <c r="U474" s="8">
        <v>2018</v>
      </c>
      <c r="V474" s="7" t="s">
        <v>1128</v>
      </c>
      <c r="W474" s="6" t="s">
        <v>34</v>
      </c>
      <c r="X474" s="6" t="s">
        <v>1151</v>
      </c>
      <c r="Y474" s="6" t="s">
        <v>31</v>
      </c>
    </row>
    <row r="475" spans="1:25">
      <c r="A475" s="6">
        <v>2328401</v>
      </c>
      <c r="B475" s="6" t="s">
        <v>191</v>
      </c>
      <c r="C475" s="6" t="s">
        <v>1152</v>
      </c>
      <c r="E475" s="6">
        <v>6000</v>
      </c>
      <c r="F475" s="6" t="s">
        <v>30</v>
      </c>
      <c r="G475" s="6" t="s">
        <v>31</v>
      </c>
      <c r="H475" s="6" t="s">
        <v>32</v>
      </c>
      <c r="I475" s="6" t="s">
        <v>48</v>
      </c>
      <c r="J475" s="6" t="s">
        <v>31</v>
      </c>
      <c r="M475" s="6">
        <v>12.1</v>
      </c>
      <c r="N475" s="6">
        <v>10</v>
      </c>
      <c r="O475" s="6">
        <v>372</v>
      </c>
      <c r="P475" s="6" t="s">
        <v>31</v>
      </c>
      <c r="T475" s="7" t="s">
        <v>1127</v>
      </c>
      <c r="U475" s="8">
        <v>2018</v>
      </c>
      <c r="V475" s="7" t="s">
        <v>904</v>
      </c>
      <c r="W475" s="6" t="s">
        <v>34</v>
      </c>
      <c r="X475" s="6" t="s">
        <v>1153</v>
      </c>
      <c r="Y475" s="6" t="s">
        <v>31</v>
      </c>
    </row>
    <row r="476" spans="1:25">
      <c r="A476" s="6">
        <v>2328402</v>
      </c>
      <c r="B476" s="6" t="s">
        <v>191</v>
      </c>
      <c r="C476" s="6" t="s">
        <v>1154</v>
      </c>
      <c r="E476" s="6">
        <v>8000</v>
      </c>
      <c r="F476" s="6" t="s">
        <v>30</v>
      </c>
      <c r="G476" s="6" t="s">
        <v>31</v>
      </c>
      <c r="H476" s="6" t="s">
        <v>32</v>
      </c>
      <c r="I476" s="6" t="s">
        <v>33</v>
      </c>
      <c r="J476" s="6" t="s">
        <v>31</v>
      </c>
      <c r="M476" s="6">
        <v>12</v>
      </c>
      <c r="N476" s="6">
        <v>10</v>
      </c>
      <c r="O476" s="6">
        <v>500</v>
      </c>
      <c r="P476" s="6" t="s">
        <v>31</v>
      </c>
      <c r="T476" s="7" t="s">
        <v>1127</v>
      </c>
      <c r="U476" s="8">
        <v>2018</v>
      </c>
      <c r="V476" s="7" t="s">
        <v>904</v>
      </c>
      <c r="W476" s="6" t="s">
        <v>34</v>
      </c>
      <c r="X476" s="6" t="s">
        <v>1155</v>
      </c>
      <c r="Y476" s="6" t="s">
        <v>31</v>
      </c>
    </row>
    <row r="477" spans="1:25">
      <c r="A477" s="6">
        <v>2328403</v>
      </c>
      <c r="B477" s="6" t="s">
        <v>191</v>
      </c>
      <c r="C477" s="6" t="s">
        <v>1156</v>
      </c>
      <c r="E477" s="6">
        <v>10000</v>
      </c>
      <c r="F477" s="6" t="s">
        <v>30</v>
      </c>
      <c r="G477" s="6" t="s">
        <v>31</v>
      </c>
      <c r="H477" s="6" t="s">
        <v>32</v>
      </c>
      <c r="I477" s="6" t="s">
        <v>33</v>
      </c>
      <c r="J477" s="6" t="s">
        <v>31</v>
      </c>
      <c r="M477" s="6">
        <v>12</v>
      </c>
      <c r="N477" s="6">
        <v>10</v>
      </c>
      <c r="O477" s="6">
        <v>625</v>
      </c>
      <c r="P477" s="6" t="s">
        <v>31</v>
      </c>
      <c r="T477" s="7" t="s">
        <v>1127</v>
      </c>
      <c r="U477" s="8">
        <v>2018</v>
      </c>
      <c r="V477" s="7" t="s">
        <v>904</v>
      </c>
      <c r="W477" s="6" t="s">
        <v>34</v>
      </c>
      <c r="X477" s="6" t="s">
        <v>1157</v>
      </c>
      <c r="Y477" s="6" t="s">
        <v>31</v>
      </c>
    </row>
    <row r="478" spans="1:25">
      <c r="A478" s="6">
        <v>2328404</v>
      </c>
      <c r="B478" s="6" t="s">
        <v>191</v>
      </c>
      <c r="C478" s="6" t="s">
        <v>1158</v>
      </c>
      <c r="E478" s="6">
        <v>12000</v>
      </c>
      <c r="F478" s="6" t="s">
        <v>30</v>
      </c>
      <c r="G478" s="6" t="s">
        <v>31</v>
      </c>
      <c r="H478" s="6" t="s">
        <v>32</v>
      </c>
      <c r="I478" s="6" t="s">
        <v>33</v>
      </c>
      <c r="J478" s="6" t="s">
        <v>31</v>
      </c>
      <c r="M478" s="6">
        <v>12</v>
      </c>
      <c r="N478" s="6">
        <v>10</v>
      </c>
      <c r="O478" s="6">
        <v>750</v>
      </c>
      <c r="P478" s="6" t="s">
        <v>31</v>
      </c>
      <c r="T478" s="7" t="s">
        <v>1127</v>
      </c>
      <c r="U478" s="8">
        <v>2018</v>
      </c>
      <c r="V478" s="7" t="s">
        <v>904</v>
      </c>
      <c r="W478" s="6" t="s">
        <v>34</v>
      </c>
      <c r="X478" s="6" t="s">
        <v>1159</v>
      </c>
      <c r="Y478" s="6" t="s">
        <v>31</v>
      </c>
    </row>
    <row r="479" spans="1:25">
      <c r="A479" s="6">
        <v>2328405</v>
      </c>
      <c r="B479" s="6" t="s">
        <v>191</v>
      </c>
      <c r="C479" s="6" t="s">
        <v>1160</v>
      </c>
      <c r="E479" s="6">
        <v>15100</v>
      </c>
      <c r="F479" s="6" t="s">
        <v>30</v>
      </c>
      <c r="G479" s="6" t="s">
        <v>31</v>
      </c>
      <c r="H479" s="6" t="s">
        <v>32</v>
      </c>
      <c r="I479" s="6" t="s">
        <v>37</v>
      </c>
      <c r="J479" s="6" t="s">
        <v>31</v>
      </c>
      <c r="M479" s="6">
        <v>11.8</v>
      </c>
      <c r="N479" s="6">
        <v>10</v>
      </c>
      <c r="O479" s="6">
        <v>960</v>
      </c>
      <c r="P479" s="6" t="s">
        <v>31</v>
      </c>
      <c r="T479" s="7" t="s">
        <v>1127</v>
      </c>
      <c r="U479" s="8">
        <v>2018</v>
      </c>
      <c r="V479" s="7" t="s">
        <v>904</v>
      </c>
      <c r="W479" s="6" t="s">
        <v>34</v>
      </c>
      <c r="X479" s="6" t="s">
        <v>1161</v>
      </c>
      <c r="Y479" s="6" t="s">
        <v>31</v>
      </c>
    </row>
    <row r="480" spans="1:25">
      <c r="A480" s="6">
        <v>2328603</v>
      </c>
      <c r="B480" s="6" t="s">
        <v>259</v>
      </c>
      <c r="C480" s="6" t="s">
        <v>1162</v>
      </c>
      <c r="D480" s="6" t="s">
        <v>1163</v>
      </c>
      <c r="E480" s="6">
        <v>10000</v>
      </c>
      <c r="F480" s="6" t="s">
        <v>30</v>
      </c>
      <c r="G480" s="6" t="s">
        <v>31</v>
      </c>
      <c r="H480" s="6" t="s">
        <v>32</v>
      </c>
      <c r="I480" s="6" t="s">
        <v>33</v>
      </c>
      <c r="J480" s="6" t="s">
        <v>31</v>
      </c>
      <c r="M480" s="6">
        <v>11.4</v>
      </c>
      <c r="N480" s="6">
        <v>5</v>
      </c>
      <c r="O480" s="6">
        <v>658</v>
      </c>
      <c r="P480" s="6" t="s">
        <v>1030</v>
      </c>
      <c r="Q480" s="6" t="s">
        <v>1120</v>
      </c>
      <c r="R480" s="6" t="s">
        <v>1121</v>
      </c>
      <c r="S480" s="6" t="s">
        <v>1030</v>
      </c>
      <c r="T480" s="7" t="s">
        <v>1164</v>
      </c>
      <c r="U480" s="8">
        <v>2018</v>
      </c>
      <c r="V480" s="7" t="s">
        <v>1104</v>
      </c>
      <c r="W480" s="6" t="s">
        <v>90</v>
      </c>
      <c r="X480" s="6" t="s">
        <v>1165</v>
      </c>
      <c r="Y480" s="6" t="s">
        <v>31</v>
      </c>
    </row>
    <row r="481" spans="1:25">
      <c r="A481" s="6">
        <v>2328605</v>
      </c>
      <c r="B481" s="6" t="s">
        <v>259</v>
      </c>
      <c r="C481" s="6" t="s">
        <v>1166</v>
      </c>
      <c r="D481" s="6" t="s">
        <v>1167</v>
      </c>
      <c r="E481" s="6">
        <v>11900</v>
      </c>
      <c r="F481" s="6" t="s">
        <v>30</v>
      </c>
      <c r="G481" s="6" t="s">
        <v>31</v>
      </c>
      <c r="H481" s="6" t="s">
        <v>32</v>
      </c>
      <c r="I481" s="6" t="s">
        <v>33</v>
      </c>
      <c r="J481" s="6" t="s">
        <v>31</v>
      </c>
      <c r="M481" s="6">
        <v>11.4</v>
      </c>
      <c r="N481" s="6">
        <v>5</v>
      </c>
      <c r="O481" s="6">
        <v>783</v>
      </c>
      <c r="P481" s="6" t="s">
        <v>1030</v>
      </c>
      <c r="S481" s="6" t="s">
        <v>1030</v>
      </c>
      <c r="T481" s="7" t="s">
        <v>1164</v>
      </c>
      <c r="U481" s="8">
        <v>2018</v>
      </c>
      <c r="V481" s="7" t="s">
        <v>1104</v>
      </c>
      <c r="W481" s="6" t="s">
        <v>90</v>
      </c>
      <c r="X481" s="6" t="s">
        <v>1168</v>
      </c>
      <c r="Y481" s="6" t="s">
        <v>31</v>
      </c>
    </row>
    <row r="482" spans="1:25">
      <c r="A482" s="6">
        <v>2328601</v>
      </c>
      <c r="B482" s="6" t="s">
        <v>255</v>
      </c>
      <c r="C482" s="6" t="s">
        <v>1169</v>
      </c>
      <c r="D482" s="6" t="s">
        <v>1170</v>
      </c>
      <c r="E482" s="6">
        <v>8000</v>
      </c>
      <c r="F482" s="6" t="s">
        <v>30</v>
      </c>
      <c r="G482" s="6" t="s">
        <v>31</v>
      </c>
      <c r="H482" s="6" t="s">
        <v>32</v>
      </c>
      <c r="I482" s="6" t="s">
        <v>33</v>
      </c>
      <c r="J482" s="6" t="s">
        <v>31</v>
      </c>
      <c r="M482" s="6">
        <v>11.4</v>
      </c>
      <c r="N482" s="6">
        <v>5</v>
      </c>
      <c r="O482" s="6">
        <v>526</v>
      </c>
      <c r="P482" s="6" t="s">
        <v>1030</v>
      </c>
      <c r="Q482" s="6" t="s">
        <v>1120</v>
      </c>
      <c r="R482" s="6" t="s">
        <v>1121</v>
      </c>
      <c r="S482" s="6" t="s">
        <v>1030</v>
      </c>
      <c r="T482" s="7" t="s">
        <v>1164</v>
      </c>
      <c r="U482" s="8">
        <v>2018</v>
      </c>
      <c r="V482" s="7" t="s">
        <v>1104</v>
      </c>
      <c r="W482" s="6" t="s">
        <v>90</v>
      </c>
      <c r="X482" s="6" t="s">
        <v>1171</v>
      </c>
      <c r="Y482" s="6" t="s">
        <v>31</v>
      </c>
    </row>
    <row r="483" spans="1:25">
      <c r="A483" s="6">
        <v>2328602</v>
      </c>
      <c r="B483" s="6" t="s">
        <v>255</v>
      </c>
      <c r="C483" s="6" t="s">
        <v>1172</v>
      </c>
      <c r="D483" s="6" t="s">
        <v>1173</v>
      </c>
      <c r="E483" s="6">
        <v>10000</v>
      </c>
      <c r="F483" s="6" t="s">
        <v>30</v>
      </c>
      <c r="G483" s="6" t="s">
        <v>31</v>
      </c>
      <c r="H483" s="6" t="s">
        <v>32</v>
      </c>
      <c r="I483" s="6" t="s">
        <v>33</v>
      </c>
      <c r="J483" s="6" t="s">
        <v>31</v>
      </c>
      <c r="M483" s="6">
        <v>11.4</v>
      </c>
      <c r="N483" s="6">
        <v>5</v>
      </c>
      <c r="O483" s="6">
        <v>658</v>
      </c>
      <c r="P483" s="6" t="s">
        <v>1030</v>
      </c>
      <c r="Q483" s="6" t="s">
        <v>1120</v>
      </c>
      <c r="R483" s="6" t="s">
        <v>1121</v>
      </c>
      <c r="S483" s="6" t="s">
        <v>1030</v>
      </c>
      <c r="T483" s="7" t="s">
        <v>1164</v>
      </c>
      <c r="U483" s="8">
        <v>2018</v>
      </c>
      <c r="V483" s="7" t="s">
        <v>1104</v>
      </c>
      <c r="W483" s="6" t="s">
        <v>90</v>
      </c>
      <c r="X483" s="6" t="s">
        <v>1174</v>
      </c>
      <c r="Y483" s="6" t="s">
        <v>31</v>
      </c>
    </row>
    <row r="484" spans="1:25">
      <c r="A484" s="6">
        <v>2328604</v>
      </c>
      <c r="B484" s="6" t="s">
        <v>255</v>
      </c>
      <c r="C484" s="6" t="s">
        <v>1175</v>
      </c>
      <c r="E484" s="6">
        <v>11900</v>
      </c>
      <c r="F484" s="6" t="s">
        <v>30</v>
      </c>
      <c r="G484" s="6" t="s">
        <v>31</v>
      </c>
      <c r="H484" s="6" t="s">
        <v>32</v>
      </c>
      <c r="I484" s="6" t="s">
        <v>33</v>
      </c>
      <c r="J484" s="6" t="s">
        <v>31</v>
      </c>
      <c r="M484" s="6">
        <v>11.4</v>
      </c>
      <c r="N484" s="6">
        <v>5</v>
      </c>
      <c r="O484" s="6">
        <v>783</v>
      </c>
      <c r="P484" s="6" t="s">
        <v>1030</v>
      </c>
      <c r="S484" s="6" t="s">
        <v>1030</v>
      </c>
      <c r="T484" s="7" t="s">
        <v>1164</v>
      </c>
      <c r="U484" s="8">
        <v>2018</v>
      </c>
      <c r="V484" s="7" t="s">
        <v>1104</v>
      </c>
      <c r="W484" s="6" t="s">
        <v>90</v>
      </c>
      <c r="X484" s="6" t="s">
        <v>1176</v>
      </c>
      <c r="Y484" s="6" t="s">
        <v>31</v>
      </c>
    </row>
    <row r="485" spans="1:25">
      <c r="A485" s="6">
        <v>2329927</v>
      </c>
      <c r="B485" s="6" t="s">
        <v>102</v>
      </c>
      <c r="C485" s="6" t="s">
        <v>1177</v>
      </c>
      <c r="E485" s="6">
        <v>6000</v>
      </c>
      <c r="F485" s="6" t="s">
        <v>30</v>
      </c>
      <c r="G485" s="6" t="s">
        <v>31</v>
      </c>
      <c r="H485" s="6" t="s">
        <v>32</v>
      </c>
      <c r="I485" s="6" t="s">
        <v>48</v>
      </c>
      <c r="M485" s="6">
        <v>12.4</v>
      </c>
      <c r="N485" s="6">
        <v>13</v>
      </c>
      <c r="O485" s="6">
        <v>363</v>
      </c>
      <c r="P485" s="6" t="s">
        <v>31</v>
      </c>
      <c r="T485" s="7" t="s">
        <v>1178</v>
      </c>
      <c r="U485" s="8">
        <v>2018</v>
      </c>
      <c r="V485" s="7" t="s">
        <v>1178</v>
      </c>
      <c r="W485" s="6" t="s">
        <v>90</v>
      </c>
      <c r="X485" s="6" t="s">
        <v>1179</v>
      </c>
      <c r="Y485" s="6" t="s">
        <v>31</v>
      </c>
    </row>
    <row r="486" spans="1:25">
      <c r="A486" s="6">
        <v>2329928</v>
      </c>
      <c r="B486" s="6" t="s">
        <v>102</v>
      </c>
      <c r="C486" s="6" t="s">
        <v>1180</v>
      </c>
      <c r="E486" s="6">
        <v>8000</v>
      </c>
      <c r="F486" s="6" t="s">
        <v>30</v>
      </c>
      <c r="G486" s="6" t="s">
        <v>31</v>
      </c>
      <c r="H486" s="6" t="s">
        <v>32</v>
      </c>
      <c r="I486" s="6" t="s">
        <v>33</v>
      </c>
      <c r="M486" s="6">
        <v>12.5</v>
      </c>
      <c r="N486" s="6">
        <v>15</v>
      </c>
      <c r="O486" s="6">
        <v>480</v>
      </c>
      <c r="P486" s="6" t="s">
        <v>31</v>
      </c>
      <c r="T486" s="7" t="s">
        <v>1178</v>
      </c>
      <c r="U486" s="8">
        <v>2018</v>
      </c>
      <c r="V486" s="7" t="s">
        <v>1178</v>
      </c>
      <c r="W486" s="6" t="s">
        <v>90</v>
      </c>
      <c r="X486" s="6" t="s">
        <v>1181</v>
      </c>
      <c r="Y486" s="6" t="s">
        <v>31</v>
      </c>
    </row>
    <row r="487" spans="1:25">
      <c r="A487" s="6">
        <v>2330427</v>
      </c>
      <c r="B487" s="6" t="s">
        <v>839</v>
      </c>
      <c r="C487" s="6" t="s">
        <v>1182</v>
      </c>
      <c r="E487" s="6">
        <v>10000</v>
      </c>
      <c r="F487" s="6" t="s">
        <v>30</v>
      </c>
      <c r="G487" s="6" t="s">
        <v>31</v>
      </c>
      <c r="H487" s="6" t="s">
        <v>32</v>
      </c>
      <c r="I487" s="6" t="s">
        <v>33</v>
      </c>
      <c r="J487" s="6" t="s">
        <v>31</v>
      </c>
      <c r="M487" s="6">
        <v>12</v>
      </c>
      <c r="N487" s="6">
        <v>10</v>
      </c>
      <c r="O487" s="6">
        <v>625</v>
      </c>
      <c r="P487" s="6" t="s">
        <v>31</v>
      </c>
      <c r="T487" s="7" t="s">
        <v>1183</v>
      </c>
      <c r="U487" s="8">
        <v>2018</v>
      </c>
      <c r="V487" s="7" t="s">
        <v>904</v>
      </c>
      <c r="W487" s="6" t="s">
        <v>34</v>
      </c>
      <c r="X487" s="6" t="s">
        <v>1184</v>
      </c>
      <c r="Y487" s="6" t="s">
        <v>31</v>
      </c>
    </row>
    <row r="488" spans="1:25">
      <c r="A488" s="6">
        <v>2330428</v>
      </c>
      <c r="B488" s="6" t="s">
        <v>839</v>
      </c>
      <c r="C488" s="6" t="s">
        <v>1185</v>
      </c>
      <c r="E488" s="6">
        <v>12000</v>
      </c>
      <c r="F488" s="6" t="s">
        <v>30</v>
      </c>
      <c r="G488" s="6" t="s">
        <v>31</v>
      </c>
      <c r="H488" s="6" t="s">
        <v>32</v>
      </c>
      <c r="I488" s="6" t="s">
        <v>33</v>
      </c>
      <c r="J488" s="6" t="s">
        <v>31</v>
      </c>
      <c r="M488" s="6">
        <v>12</v>
      </c>
      <c r="N488" s="6">
        <v>10</v>
      </c>
      <c r="O488" s="6">
        <v>750</v>
      </c>
      <c r="P488" s="6" t="s">
        <v>31</v>
      </c>
      <c r="T488" s="7" t="s">
        <v>1183</v>
      </c>
      <c r="U488" s="8">
        <v>2018</v>
      </c>
      <c r="V488" s="7" t="s">
        <v>904</v>
      </c>
      <c r="W488" s="6" t="s">
        <v>34</v>
      </c>
      <c r="X488" s="6" t="s">
        <v>1186</v>
      </c>
      <c r="Y488" s="6" t="s">
        <v>31</v>
      </c>
    </row>
    <row r="489" spans="1:25">
      <c r="A489" s="6">
        <v>2330429</v>
      </c>
      <c r="B489" s="6" t="s">
        <v>839</v>
      </c>
      <c r="C489" s="6" t="s">
        <v>1187</v>
      </c>
      <c r="E489" s="6">
        <v>15100</v>
      </c>
      <c r="F489" s="6" t="s">
        <v>30</v>
      </c>
      <c r="G489" s="6" t="s">
        <v>31</v>
      </c>
      <c r="H489" s="6" t="s">
        <v>32</v>
      </c>
      <c r="I489" s="6" t="s">
        <v>37</v>
      </c>
      <c r="J489" s="6" t="s">
        <v>31</v>
      </c>
      <c r="M489" s="6">
        <v>11.8</v>
      </c>
      <c r="N489" s="6">
        <v>10</v>
      </c>
      <c r="O489" s="6">
        <v>960</v>
      </c>
      <c r="P489" s="6" t="s">
        <v>31</v>
      </c>
      <c r="T489" s="7" t="s">
        <v>1183</v>
      </c>
      <c r="U489" s="8">
        <v>2018</v>
      </c>
      <c r="V489" s="7" t="s">
        <v>904</v>
      </c>
      <c r="W489" s="6" t="s">
        <v>34</v>
      </c>
      <c r="X489" s="6" t="s">
        <v>1188</v>
      </c>
      <c r="Y489" s="6" t="s">
        <v>31</v>
      </c>
    </row>
    <row r="490" spans="1:25">
      <c r="A490" s="6">
        <v>2330432</v>
      </c>
      <c r="B490" s="6" t="s">
        <v>851</v>
      </c>
      <c r="C490" s="6" t="s">
        <v>1189</v>
      </c>
      <c r="E490" s="6">
        <v>10000</v>
      </c>
      <c r="F490" s="6" t="s">
        <v>30</v>
      </c>
      <c r="G490" s="6" t="s">
        <v>31</v>
      </c>
      <c r="H490" s="6" t="s">
        <v>32</v>
      </c>
      <c r="I490" s="6" t="s">
        <v>33</v>
      </c>
      <c r="J490" s="6" t="s">
        <v>31</v>
      </c>
      <c r="M490" s="6">
        <v>12</v>
      </c>
      <c r="N490" s="6">
        <v>10</v>
      </c>
      <c r="O490" s="6">
        <v>625</v>
      </c>
      <c r="P490" s="6" t="s">
        <v>31</v>
      </c>
      <c r="T490" s="7" t="s">
        <v>1183</v>
      </c>
      <c r="U490" s="8">
        <v>2018</v>
      </c>
      <c r="V490" s="7" t="s">
        <v>904</v>
      </c>
      <c r="W490" s="6" t="s">
        <v>34</v>
      </c>
      <c r="X490" s="6" t="s">
        <v>1190</v>
      </c>
      <c r="Y490" s="6" t="s">
        <v>31</v>
      </c>
    </row>
    <row r="491" spans="1:25">
      <c r="A491" s="6">
        <v>2330433</v>
      </c>
      <c r="B491" s="6" t="s">
        <v>851</v>
      </c>
      <c r="C491" s="6" t="s">
        <v>1191</v>
      </c>
      <c r="E491" s="6">
        <v>12000</v>
      </c>
      <c r="F491" s="6" t="s">
        <v>30</v>
      </c>
      <c r="G491" s="6" t="s">
        <v>31</v>
      </c>
      <c r="H491" s="6" t="s">
        <v>32</v>
      </c>
      <c r="I491" s="6" t="s">
        <v>33</v>
      </c>
      <c r="J491" s="6" t="s">
        <v>31</v>
      </c>
      <c r="M491" s="6">
        <v>12</v>
      </c>
      <c r="N491" s="6">
        <v>10</v>
      </c>
      <c r="O491" s="6">
        <v>750</v>
      </c>
      <c r="P491" s="6" t="s">
        <v>31</v>
      </c>
      <c r="T491" s="7" t="s">
        <v>1183</v>
      </c>
      <c r="U491" s="8">
        <v>2018</v>
      </c>
      <c r="V491" s="7" t="s">
        <v>904</v>
      </c>
      <c r="W491" s="6" t="s">
        <v>34</v>
      </c>
      <c r="X491" s="6" t="s">
        <v>1192</v>
      </c>
      <c r="Y491" s="6" t="s">
        <v>31</v>
      </c>
    </row>
    <row r="492" spans="1:25">
      <c r="A492" s="6">
        <v>2330434</v>
      </c>
      <c r="B492" s="6" t="s">
        <v>851</v>
      </c>
      <c r="C492" s="6" t="s">
        <v>1193</v>
      </c>
      <c r="E492" s="6">
        <v>15100</v>
      </c>
      <c r="F492" s="6" t="s">
        <v>30</v>
      </c>
      <c r="G492" s="6" t="s">
        <v>31</v>
      </c>
      <c r="H492" s="6" t="s">
        <v>32</v>
      </c>
      <c r="I492" s="6" t="s">
        <v>37</v>
      </c>
      <c r="J492" s="6" t="s">
        <v>31</v>
      </c>
      <c r="M492" s="6">
        <v>11.8</v>
      </c>
      <c r="N492" s="6">
        <v>10</v>
      </c>
      <c r="O492" s="6">
        <v>960</v>
      </c>
      <c r="P492" s="6" t="s">
        <v>31</v>
      </c>
      <c r="T492" s="7" t="s">
        <v>1183</v>
      </c>
      <c r="U492" s="8">
        <v>2018</v>
      </c>
      <c r="V492" s="7" t="s">
        <v>904</v>
      </c>
      <c r="W492" s="6" t="s">
        <v>34</v>
      </c>
      <c r="X492" s="6" t="s">
        <v>1194</v>
      </c>
      <c r="Y492" s="6" t="s">
        <v>31</v>
      </c>
    </row>
    <row r="493" spans="1:25">
      <c r="A493" s="6">
        <v>2330430</v>
      </c>
      <c r="B493" s="6" t="s">
        <v>851</v>
      </c>
      <c r="C493" s="6" t="s">
        <v>1195</v>
      </c>
      <c r="E493" s="6">
        <v>6000</v>
      </c>
      <c r="F493" s="6" t="s">
        <v>30</v>
      </c>
      <c r="G493" s="6" t="s">
        <v>31</v>
      </c>
      <c r="H493" s="6" t="s">
        <v>32</v>
      </c>
      <c r="I493" s="6" t="s">
        <v>48</v>
      </c>
      <c r="J493" s="6" t="s">
        <v>31</v>
      </c>
      <c r="M493" s="6">
        <v>12.1</v>
      </c>
      <c r="N493" s="6">
        <v>10</v>
      </c>
      <c r="O493" s="6">
        <v>372</v>
      </c>
      <c r="P493" s="6" t="s">
        <v>31</v>
      </c>
      <c r="T493" s="7" t="s">
        <v>1183</v>
      </c>
      <c r="U493" s="8">
        <v>2018</v>
      </c>
      <c r="V493" s="7" t="s">
        <v>904</v>
      </c>
      <c r="W493" s="6" t="s">
        <v>34</v>
      </c>
      <c r="X493" s="6" t="s">
        <v>1196</v>
      </c>
      <c r="Y493" s="6" t="s">
        <v>31</v>
      </c>
    </row>
    <row r="494" spans="1:25">
      <c r="A494" s="6">
        <v>2330431</v>
      </c>
      <c r="B494" s="6" t="s">
        <v>851</v>
      </c>
      <c r="C494" s="6" t="s">
        <v>1197</v>
      </c>
      <c r="E494" s="6">
        <v>8000</v>
      </c>
      <c r="F494" s="6" t="s">
        <v>30</v>
      </c>
      <c r="G494" s="6" t="s">
        <v>31</v>
      </c>
      <c r="H494" s="6" t="s">
        <v>32</v>
      </c>
      <c r="I494" s="6" t="s">
        <v>33</v>
      </c>
      <c r="J494" s="6" t="s">
        <v>31</v>
      </c>
      <c r="M494" s="6">
        <v>12</v>
      </c>
      <c r="N494" s="6">
        <v>10</v>
      </c>
      <c r="O494" s="6">
        <v>500</v>
      </c>
      <c r="P494" s="6" t="s">
        <v>31</v>
      </c>
      <c r="T494" s="7" t="s">
        <v>1183</v>
      </c>
      <c r="U494" s="8">
        <v>2018</v>
      </c>
      <c r="V494" s="7" t="s">
        <v>904</v>
      </c>
      <c r="W494" s="6" t="s">
        <v>34</v>
      </c>
      <c r="X494" s="6" t="s">
        <v>1198</v>
      </c>
      <c r="Y494" s="6" t="s">
        <v>31</v>
      </c>
    </row>
    <row r="495" spans="1:25">
      <c r="A495" s="6">
        <v>2332545</v>
      </c>
      <c r="B495" s="6" t="s">
        <v>459</v>
      </c>
      <c r="C495" s="6" t="s">
        <v>1199</v>
      </c>
      <c r="E495" s="6">
        <v>6000</v>
      </c>
      <c r="F495" s="6" t="s">
        <v>30</v>
      </c>
      <c r="G495" s="6" t="s">
        <v>31</v>
      </c>
      <c r="H495" s="6" t="s">
        <v>32</v>
      </c>
      <c r="I495" s="6" t="s">
        <v>48</v>
      </c>
      <c r="J495" s="6" t="s">
        <v>31</v>
      </c>
      <c r="M495" s="6">
        <v>12.1</v>
      </c>
      <c r="N495" s="6">
        <v>10</v>
      </c>
      <c r="O495" s="6">
        <v>372</v>
      </c>
      <c r="P495" s="6" t="s">
        <v>31</v>
      </c>
      <c r="T495" s="7" t="s">
        <v>1200</v>
      </c>
      <c r="U495" s="8">
        <v>2018</v>
      </c>
      <c r="V495" s="7" t="s">
        <v>1201</v>
      </c>
      <c r="W495" s="6" t="s">
        <v>34</v>
      </c>
      <c r="X495" s="6" t="s">
        <v>1202</v>
      </c>
      <c r="Y495" s="6" t="s">
        <v>31</v>
      </c>
    </row>
    <row r="496" spans="1:25">
      <c r="A496" s="6">
        <v>2332546</v>
      </c>
      <c r="B496" s="6" t="s">
        <v>459</v>
      </c>
      <c r="C496" s="6" t="s">
        <v>1203</v>
      </c>
      <c r="E496" s="6">
        <v>8000</v>
      </c>
      <c r="F496" s="6" t="s">
        <v>30</v>
      </c>
      <c r="G496" s="6" t="s">
        <v>31</v>
      </c>
      <c r="H496" s="6" t="s">
        <v>32</v>
      </c>
      <c r="I496" s="6" t="s">
        <v>33</v>
      </c>
      <c r="J496" s="6" t="s">
        <v>31</v>
      </c>
      <c r="M496" s="6">
        <v>12</v>
      </c>
      <c r="N496" s="6">
        <v>10</v>
      </c>
      <c r="O496" s="6">
        <v>500</v>
      </c>
      <c r="P496" s="6" t="s">
        <v>31</v>
      </c>
      <c r="T496" s="7" t="s">
        <v>1200</v>
      </c>
      <c r="U496" s="8">
        <v>2018</v>
      </c>
      <c r="V496" s="7" t="s">
        <v>1201</v>
      </c>
      <c r="W496" s="6" t="s">
        <v>34</v>
      </c>
      <c r="X496" s="6" t="s">
        <v>1204</v>
      </c>
      <c r="Y496" s="6" t="s">
        <v>31</v>
      </c>
    </row>
    <row r="497" spans="1:25">
      <c r="A497" s="6">
        <v>2332552</v>
      </c>
      <c r="B497" s="6" t="s">
        <v>109</v>
      </c>
      <c r="C497" s="6" t="s">
        <v>1205</v>
      </c>
      <c r="E497" s="6">
        <v>6000</v>
      </c>
      <c r="F497" s="6" t="s">
        <v>30</v>
      </c>
      <c r="G497" s="6" t="s">
        <v>31</v>
      </c>
      <c r="H497" s="6" t="s">
        <v>32</v>
      </c>
      <c r="I497" s="6" t="s">
        <v>48</v>
      </c>
      <c r="J497" s="6" t="s">
        <v>31</v>
      </c>
      <c r="M497" s="6">
        <v>12.1</v>
      </c>
      <c r="N497" s="6">
        <v>10</v>
      </c>
      <c r="O497" s="6">
        <v>372</v>
      </c>
      <c r="P497" s="6" t="s">
        <v>31</v>
      </c>
      <c r="T497" s="7" t="s">
        <v>1200</v>
      </c>
      <c r="U497" s="8">
        <v>2018</v>
      </c>
      <c r="V497" s="7" t="s">
        <v>1201</v>
      </c>
      <c r="W497" s="6" t="s">
        <v>34</v>
      </c>
      <c r="X497" s="6" t="s">
        <v>1206</v>
      </c>
      <c r="Y497" s="6" t="s">
        <v>31</v>
      </c>
    </row>
    <row r="498" spans="1:25">
      <c r="A498" s="6">
        <v>2332553</v>
      </c>
      <c r="B498" s="6" t="s">
        <v>109</v>
      </c>
      <c r="C498" s="6" t="s">
        <v>1207</v>
      </c>
      <c r="E498" s="6">
        <v>8000</v>
      </c>
      <c r="F498" s="6" t="s">
        <v>30</v>
      </c>
      <c r="G498" s="6" t="s">
        <v>31</v>
      </c>
      <c r="H498" s="6" t="s">
        <v>32</v>
      </c>
      <c r="I498" s="6" t="s">
        <v>33</v>
      </c>
      <c r="J498" s="6" t="s">
        <v>31</v>
      </c>
      <c r="M498" s="6">
        <v>12</v>
      </c>
      <c r="N498" s="6">
        <v>10</v>
      </c>
      <c r="O498" s="6">
        <v>500</v>
      </c>
      <c r="P498" s="6" t="s">
        <v>31</v>
      </c>
      <c r="T498" s="7" t="s">
        <v>1200</v>
      </c>
      <c r="U498" s="8">
        <v>2018</v>
      </c>
      <c r="V498" s="7" t="s">
        <v>1201</v>
      </c>
      <c r="W498" s="6" t="s">
        <v>34</v>
      </c>
      <c r="X498" s="6" t="s">
        <v>1208</v>
      </c>
      <c r="Y498" s="6" t="s">
        <v>31</v>
      </c>
    </row>
    <row r="499" spans="1:25">
      <c r="A499" s="6">
        <v>2333404</v>
      </c>
      <c r="B499" s="6" t="s">
        <v>109</v>
      </c>
      <c r="C499" s="6" t="s">
        <v>1209</v>
      </c>
      <c r="E499" s="6">
        <v>6000</v>
      </c>
      <c r="F499" s="6" t="s">
        <v>30</v>
      </c>
      <c r="G499" s="6" t="s">
        <v>31</v>
      </c>
      <c r="H499" s="6" t="s">
        <v>32</v>
      </c>
      <c r="I499" s="6" t="s">
        <v>48</v>
      </c>
      <c r="J499" s="6" t="s">
        <v>31</v>
      </c>
      <c r="M499" s="6">
        <v>12.1</v>
      </c>
      <c r="N499" s="6">
        <v>10</v>
      </c>
      <c r="O499" s="6">
        <v>372</v>
      </c>
      <c r="P499" s="6" t="s">
        <v>31</v>
      </c>
      <c r="T499" s="7" t="s">
        <v>1200</v>
      </c>
      <c r="U499" s="8">
        <v>2018</v>
      </c>
      <c r="V499" s="7" t="s">
        <v>1201</v>
      </c>
      <c r="W499" s="6" t="s">
        <v>34</v>
      </c>
      <c r="X499" s="6" t="s">
        <v>1210</v>
      </c>
      <c r="Y499" s="6" t="s">
        <v>31</v>
      </c>
    </row>
    <row r="500" spans="1:25">
      <c r="A500" s="6">
        <v>2333405</v>
      </c>
      <c r="B500" s="6" t="s">
        <v>109</v>
      </c>
      <c r="C500" s="6" t="s">
        <v>1211</v>
      </c>
      <c r="E500" s="6">
        <v>6000</v>
      </c>
      <c r="F500" s="6" t="s">
        <v>30</v>
      </c>
      <c r="G500" s="6" t="s">
        <v>31</v>
      </c>
      <c r="H500" s="6" t="s">
        <v>32</v>
      </c>
      <c r="I500" s="6" t="s">
        <v>48</v>
      </c>
      <c r="J500" s="6" t="s">
        <v>31</v>
      </c>
      <c r="M500" s="6">
        <v>12.1</v>
      </c>
      <c r="N500" s="6">
        <v>10</v>
      </c>
      <c r="O500" s="6">
        <v>372</v>
      </c>
      <c r="P500" s="6" t="s">
        <v>31</v>
      </c>
      <c r="T500" s="7" t="s">
        <v>1200</v>
      </c>
      <c r="U500" s="8">
        <v>2018</v>
      </c>
      <c r="V500" s="7" t="s">
        <v>1201</v>
      </c>
      <c r="W500" s="6" t="s">
        <v>34</v>
      </c>
      <c r="X500" s="6" t="s">
        <v>1212</v>
      </c>
      <c r="Y500" s="6" t="s">
        <v>31</v>
      </c>
    </row>
    <row r="501" spans="1:25">
      <c r="A501" s="6">
        <v>2333406</v>
      </c>
      <c r="B501" s="6" t="s">
        <v>109</v>
      </c>
      <c r="C501" s="6" t="s">
        <v>1213</v>
      </c>
      <c r="E501" s="6">
        <v>8000</v>
      </c>
      <c r="F501" s="6" t="s">
        <v>30</v>
      </c>
      <c r="G501" s="6" t="s">
        <v>31</v>
      </c>
      <c r="H501" s="6" t="s">
        <v>32</v>
      </c>
      <c r="I501" s="6" t="s">
        <v>33</v>
      </c>
      <c r="J501" s="6" t="s">
        <v>31</v>
      </c>
      <c r="M501" s="6">
        <v>12</v>
      </c>
      <c r="N501" s="6">
        <v>10</v>
      </c>
      <c r="O501" s="6">
        <v>500</v>
      </c>
      <c r="P501" s="6" t="s">
        <v>31</v>
      </c>
      <c r="T501" s="7" t="s">
        <v>1200</v>
      </c>
      <c r="U501" s="8">
        <v>2018</v>
      </c>
      <c r="V501" s="7" t="s">
        <v>1201</v>
      </c>
      <c r="W501" s="6" t="s">
        <v>34</v>
      </c>
      <c r="X501" s="6" t="s">
        <v>1214</v>
      </c>
      <c r="Y501" s="6" t="s">
        <v>31</v>
      </c>
    </row>
    <row r="502" spans="1:25">
      <c r="A502" s="6">
        <v>2333407</v>
      </c>
      <c r="B502" s="6" t="s">
        <v>109</v>
      </c>
      <c r="C502" s="6" t="s">
        <v>1215</v>
      </c>
      <c r="E502" s="6">
        <v>8000</v>
      </c>
      <c r="F502" s="6" t="s">
        <v>30</v>
      </c>
      <c r="G502" s="6" t="s">
        <v>31</v>
      </c>
      <c r="H502" s="6" t="s">
        <v>32</v>
      </c>
      <c r="I502" s="6" t="s">
        <v>33</v>
      </c>
      <c r="J502" s="6" t="s">
        <v>31</v>
      </c>
      <c r="M502" s="6">
        <v>12</v>
      </c>
      <c r="N502" s="6">
        <v>10</v>
      </c>
      <c r="O502" s="6">
        <v>500</v>
      </c>
      <c r="P502" s="6" t="s">
        <v>31</v>
      </c>
      <c r="T502" s="7" t="s">
        <v>1200</v>
      </c>
      <c r="U502" s="8">
        <v>2018</v>
      </c>
      <c r="V502" s="7" t="s">
        <v>1201</v>
      </c>
      <c r="W502" s="6" t="s">
        <v>34</v>
      </c>
      <c r="X502" s="6" t="s">
        <v>1216</v>
      </c>
      <c r="Y502" s="6" t="s">
        <v>31</v>
      </c>
    </row>
    <row r="503" spans="1:25">
      <c r="A503" s="6">
        <v>2333408</v>
      </c>
      <c r="B503" s="6" t="s">
        <v>109</v>
      </c>
      <c r="C503" s="6" t="s">
        <v>1217</v>
      </c>
      <c r="E503" s="6">
        <v>10000</v>
      </c>
      <c r="F503" s="6" t="s">
        <v>30</v>
      </c>
      <c r="G503" s="6" t="s">
        <v>31</v>
      </c>
      <c r="H503" s="6" t="s">
        <v>32</v>
      </c>
      <c r="I503" s="6" t="s">
        <v>33</v>
      </c>
      <c r="J503" s="6" t="s">
        <v>31</v>
      </c>
      <c r="M503" s="6">
        <v>12</v>
      </c>
      <c r="N503" s="6">
        <v>10</v>
      </c>
      <c r="O503" s="6">
        <v>625</v>
      </c>
      <c r="P503" s="6" t="s">
        <v>31</v>
      </c>
      <c r="T503" s="7" t="s">
        <v>1200</v>
      </c>
      <c r="U503" s="8">
        <v>2018</v>
      </c>
      <c r="V503" s="7" t="s">
        <v>1201</v>
      </c>
      <c r="W503" s="6" t="s">
        <v>34</v>
      </c>
      <c r="X503" s="6" t="s">
        <v>1218</v>
      </c>
      <c r="Y503" s="6" t="s">
        <v>31</v>
      </c>
    </row>
    <row r="504" spans="1:25">
      <c r="A504" s="6">
        <v>2333409</v>
      </c>
      <c r="B504" s="6" t="s">
        <v>109</v>
      </c>
      <c r="C504" s="6" t="s">
        <v>1219</v>
      </c>
      <c r="E504" s="6">
        <v>10000</v>
      </c>
      <c r="F504" s="6" t="s">
        <v>30</v>
      </c>
      <c r="G504" s="6" t="s">
        <v>31</v>
      </c>
      <c r="H504" s="6" t="s">
        <v>32</v>
      </c>
      <c r="I504" s="6" t="s">
        <v>33</v>
      </c>
      <c r="J504" s="6" t="s">
        <v>31</v>
      </c>
      <c r="M504" s="6">
        <v>12</v>
      </c>
      <c r="N504" s="6">
        <v>10</v>
      </c>
      <c r="O504" s="6">
        <v>625</v>
      </c>
      <c r="P504" s="6" t="s">
        <v>31</v>
      </c>
      <c r="T504" s="7" t="s">
        <v>1200</v>
      </c>
      <c r="U504" s="8">
        <v>2018</v>
      </c>
      <c r="V504" s="7" t="s">
        <v>1201</v>
      </c>
      <c r="W504" s="6" t="s">
        <v>34</v>
      </c>
      <c r="X504" s="6" t="s">
        <v>1220</v>
      </c>
      <c r="Y504" s="6" t="s">
        <v>31</v>
      </c>
    </row>
    <row r="505" spans="1:25">
      <c r="A505" s="6">
        <v>2333410</v>
      </c>
      <c r="B505" s="6" t="s">
        <v>109</v>
      </c>
      <c r="C505" s="6" t="s">
        <v>1221</v>
      </c>
      <c r="E505" s="6">
        <v>12000</v>
      </c>
      <c r="F505" s="6" t="s">
        <v>30</v>
      </c>
      <c r="G505" s="6" t="s">
        <v>31</v>
      </c>
      <c r="H505" s="6" t="s">
        <v>32</v>
      </c>
      <c r="I505" s="6" t="s">
        <v>33</v>
      </c>
      <c r="J505" s="6" t="s">
        <v>31</v>
      </c>
      <c r="M505" s="6">
        <v>12</v>
      </c>
      <c r="N505" s="6">
        <v>10</v>
      </c>
      <c r="O505" s="6">
        <v>750</v>
      </c>
      <c r="P505" s="6" t="s">
        <v>31</v>
      </c>
      <c r="T505" s="7" t="s">
        <v>1200</v>
      </c>
      <c r="U505" s="8">
        <v>2018</v>
      </c>
      <c r="V505" s="7" t="s">
        <v>1201</v>
      </c>
      <c r="W505" s="6" t="s">
        <v>34</v>
      </c>
      <c r="X505" s="6" t="s">
        <v>1222</v>
      </c>
      <c r="Y505" s="6" t="s">
        <v>31</v>
      </c>
    </row>
    <row r="506" spans="1:25">
      <c r="A506" s="6">
        <v>2333411</v>
      </c>
      <c r="B506" s="6" t="s">
        <v>109</v>
      </c>
      <c r="C506" s="6" t="s">
        <v>1223</v>
      </c>
      <c r="E506" s="6">
        <v>12000</v>
      </c>
      <c r="F506" s="6" t="s">
        <v>30</v>
      </c>
      <c r="G506" s="6" t="s">
        <v>31</v>
      </c>
      <c r="H506" s="6" t="s">
        <v>32</v>
      </c>
      <c r="I506" s="6" t="s">
        <v>33</v>
      </c>
      <c r="J506" s="6" t="s">
        <v>31</v>
      </c>
      <c r="M506" s="6">
        <v>12</v>
      </c>
      <c r="N506" s="6">
        <v>10</v>
      </c>
      <c r="O506" s="6">
        <v>750</v>
      </c>
      <c r="P506" s="6" t="s">
        <v>31</v>
      </c>
      <c r="T506" s="7" t="s">
        <v>1200</v>
      </c>
      <c r="U506" s="8">
        <v>2018</v>
      </c>
      <c r="V506" s="7" t="s">
        <v>1201</v>
      </c>
      <c r="W506" s="6" t="s">
        <v>34</v>
      </c>
      <c r="X506" s="6" t="s">
        <v>1224</v>
      </c>
      <c r="Y506" s="6" t="s">
        <v>31</v>
      </c>
    </row>
    <row r="507" spans="1:25">
      <c r="A507" s="6">
        <v>2332147</v>
      </c>
      <c r="B507" s="6" t="s">
        <v>459</v>
      </c>
      <c r="C507" s="6" t="s">
        <v>1225</v>
      </c>
      <c r="E507" s="6">
        <v>18000</v>
      </c>
      <c r="F507" s="6" t="s">
        <v>30</v>
      </c>
      <c r="G507" s="6" t="s">
        <v>31</v>
      </c>
      <c r="H507" s="6" t="s">
        <v>32</v>
      </c>
      <c r="I507" s="6" t="s">
        <v>37</v>
      </c>
      <c r="M507" s="6">
        <v>11.8</v>
      </c>
      <c r="N507" s="6">
        <v>10</v>
      </c>
      <c r="O507" s="6">
        <v>1144</v>
      </c>
      <c r="P507" s="6" t="s">
        <v>31</v>
      </c>
      <c r="T507" s="7" t="s">
        <v>1226</v>
      </c>
      <c r="U507" s="8">
        <v>2018</v>
      </c>
      <c r="V507" s="7" t="s">
        <v>1227</v>
      </c>
      <c r="W507" s="6" t="s">
        <v>34</v>
      </c>
      <c r="X507" s="6" t="s">
        <v>1228</v>
      </c>
      <c r="Y507" s="6" t="s">
        <v>31</v>
      </c>
    </row>
    <row r="508" spans="1:25">
      <c r="A508" s="6">
        <v>2332148</v>
      </c>
      <c r="B508" s="6" t="s">
        <v>459</v>
      </c>
      <c r="C508" s="6" t="s">
        <v>1229</v>
      </c>
      <c r="E508" s="6">
        <v>22000</v>
      </c>
      <c r="F508" s="6" t="s">
        <v>30</v>
      </c>
      <c r="G508" s="6" t="s">
        <v>31</v>
      </c>
      <c r="H508" s="6" t="s">
        <v>32</v>
      </c>
      <c r="I508" s="6" t="s">
        <v>42</v>
      </c>
      <c r="M508" s="6">
        <v>10.3</v>
      </c>
      <c r="N508" s="6">
        <v>10</v>
      </c>
      <c r="O508" s="6">
        <v>1602</v>
      </c>
      <c r="P508" s="6" t="s">
        <v>31</v>
      </c>
      <c r="T508" s="7" t="s">
        <v>1226</v>
      </c>
      <c r="U508" s="8">
        <v>2018</v>
      </c>
      <c r="V508" s="7" t="s">
        <v>1227</v>
      </c>
      <c r="W508" s="6" t="s">
        <v>34</v>
      </c>
      <c r="X508" s="6" t="s">
        <v>1230</v>
      </c>
      <c r="Y508" s="6" t="s">
        <v>31</v>
      </c>
    </row>
    <row r="509" spans="1:25">
      <c r="A509" s="6">
        <v>2332149</v>
      </c>
      <c r="B509" s="6" t="s">
        <v>459</v>
      </c>
      <c r="C509" s="6" t="s">
        <v>1231</v>
      </c>
      <c r="E509" s="6">
        <v>25000</v>
      </c>
      <c r="F509" s="6" t="s">
        <v>30</v>
      </c>
      <c r="G509" s="6" t="s">
        <v>31</v>
      </c>
      <c r="H509" s="6" t="s">
        <v>32</v>
      </c>
      <c r="I509" s="6" t="s">
        <v>42</v>
      </c>
      <c r="M509" s="6">
        <v>10.3</v>
      </c>
      <c r="N509" s="6">
        <v>10</v>
      </c>
      <c r="O509" s="6">
        <v>1820</v>
      </c>
      <c r="P509" s="6" t="s">
        <v>31</v>
      </c>
      <c r="T509" s="7" t="s">
        <v>1226</v>
      </c>
      <c r="U509" s="8">
        <v>2018</v>
      </c>
      <c r="V509" s="7" t="s">
        <v>1227</v>
      </c>
      <c r="W509" s="6" t="s">
        <v>34</v>
      </c>
      <c r="X509" s="6" t="s">
        <v>1232</v>
      </c>
      <c r="Y509" s="6" t="s">
        <v>31</v>
      </c>
    </row>
    <row r="510" spans="1:25">
      <c r="A510" s="6">
        <v>2332150</v>
      </c>
      <c r="B510" s="6" t="s">
        <v>352</v>
      </c>
      <c r="C510" s="6" t="s">
        <v>1233</v>
      </c>
      <c r="E510" s="6">
        <v>15100</v>
      </c>
      <c r="F510" s="6" t="s">
        <v>30</v>
      </c>
      <c r="G510" s="6" t="s">
        <v>31</v>
      </c>
      <c r="H510" s="6" t="s">
        <v>32</v>
      </c>
      <c r="I510" s="6" t="s">
        <v>37</v>
      </c>
      <c r="M510" s="6">
        <v>11.8</v>
      </c>
      <c r="N510" s="6">
        <v>10</v>
      </c>
      <c r="O510" s="6">
        <v>960</v>
      </c>
      <c r="P510" s="6" t="s">
        <v>31</v>
      </c>
      <c r="T510" s="7" t="s">
        <v>1226</v>
      </c>
      <c r="U510" s="8">
        <v>2018</v>
      </c>
      <c r="V510" s="7" t="s">
        <v>1227</v>
      </c>
      <c r="W510" s="6" t="s">
        <v>34</v>
      </c>
      <c r="X510" s="6" t="s">
        <v>1234</v>
      </c>
      <c r="Y510" s="6" t="s">
        <v>31</v>
      </c>
    </row>
    <row r="511" spans="1:25">
      <c r="A511" s="6">
        <v>2332151</v>
      </c>
      <c r="B511" s="6" t="s">
        <v>352</v>
      </c>
      <c r="C511" s="6" t="s">
        <v>1235</v>
      </c>
      <c r="E511" s="6">
        <v>18000</v>
      </c>
      <c r="F511" s="6" t="s">
        <v>30</v>
      </c>
      <c r="G511" s="6" t="s">
        <v>31</v>
      </c>
      <c r="H511" s="6" t="s">
        <v>32</v>
      </c>
      <c r="I511" s="6" t="s">
        <v>37</v>
      </c>
      <c r="M511" s="6">
        <v>11.8</v>
      </c>
      <c r="N511" s="6">
        <v>10</v>
      </c>
      <c r="O511" s="6">
        <v>1144</v>
      </c>
      <c r="P511" s="6" t="s">
        <v>31</v>
      </c>
      <c r="T511" s="7" t="s">
        <v>1226</v>
      </c>
      <c r="U511" s="8">
        <v>2018</v>
      </c>
      <c r="V511" s="7" t="s">
        <v>1227</v>
      </c>
      <c r="W511" s="6" t="s">
        <v>34</v>
      </c>
      <c r="X511" s="6" t="s">
        <v>1236</v>
      </c>
      <c r="Y511" s="6" t="s">
        <v>31</v>
      </c>
    </row>
    <row r="512" spans="1:25">
      <c r="A512" s="6">
        <v>2332153</v>
      </c>
      <c r="B512" s="6" t="s">
        <v>352</v>
      </c>
      <c r="C512" s="6" t="s">
        <v>1237</v>
      </c>
      <c r="E512" s="6">
        <v>25000</v>
      </c>
      <c r="F512" s="6" t="s">
        <v>30</v>
      </c>
      <c r="G512" s="6" t="s">
        <v>31</v>
      </c>
      <c r="H512" s="6" t="s">
        <v>32</v>
      </c>
      <c r="I512" s="6" t="s">
        <v>42</v>
      </c>
      <c r="M512" s="6">
        <v>10.3</v>
      </c>
      <c r="N512" s="6">
        <v>10</v>
      </c>
      <c r="O512" s="6">
        <v>1820</v>
      </c>
      <c r="P512" s="6" t="s">
        <v>31</v>
      </c>
      <c r="T512" s="7" t="s">
        <v>1226</v>
      </c>
      <c r="U512" s="8">
        <v>2018</v>
      </c>
      <c r="V512" s="7" t="s">
        <v>1227</v>
      </c>
      <c r="W512" s="6" t="s">
        <v>34</v>
      </c>
      <c r="X512" s="6" t="s">
        <v>1238</v>
      </c>
      <c r="Y512" s="6" t="s">
        <v>31</v>
      </c>
    </row>
    <row r="513" spans="1:25">
      <c r="A513" s="6">
        <v>2332543</v>
      </c>
      <c r="B513" s="6" t="s">
        <v>459</v>
      </c>
      <c r="C513" s="6" t="s">
        <v>1239</v>
      </c>
      <c r="E513" s="6">
        <v>15100</v>
      </c>
      <c r="F513" s="6" t="s">
        <v>30</v>
      </c>
      <c r="G513" s="6" t="s">
        <v>31</v>
      </c>
      <c r="H513" s="6" t="s">
        <v>32</v>
      </c>
      <c r="I513" s="6" t="s">
        <v>37</v>
      </c>
      <c r="J513" s="6" t="s">
        <v>31</v>
      </c>
      <c r="M513" s="6">
        <v>11.8</v>
      </c>
      <c r="N513" s="6">
        <v>10</v>
      </c>
      <c r="O513" s="6">
        <v>960</v>
      </c>
      <c r="P513" s="6" t="s">
        <v>31</v>
      </c>
      <c r="T513" s="7">
        <v>43466</v>
      </c>
      <c r="U513" s="8">
        <v>2019</v>
      </c>
      <c r="V513" s="7" t="s">
        <v>1240</v>
      </c>
      <c r="W513" s="6" t="s">
        <v>34</v>
      </c>
      <c r="X513" s="6" t="s">
        <v>1241</v>
      </c>
      <c r="Y513" s="6" t="s">
        <v>31</v>
      </c>
    </row>
    <row r="514" spans="1:25">
      <c r="A514" s="6">
        <v>2332544</v>
      </c>
      <c r="B514" s="6" t="s">
        <v>459</v>
      </c>
      <c r="C514" s="6" t="s">
        <v>1242</v>
      </c>
      <c r="E514" s="6">
        <v>15100</v>
      </c>
      <c r="F514" s="6" t="s">
        <v>30</v>
      </c>
      <c r="G514" s="6" t="s">
        <v>31</v>
      </c>
      <c r="H514" s="6" t="s">
        <v>32</v>
      </c>
      <c r="I514" s="6" t="s">
        <v>37</v>
      </c>
      <c r="J514" s="6" t="s">
        <v>31</v>
      </c>
      <c r="M514" s="6">
        <v>11.8</v>
      </c>
      <c r="N514" s="6">
        <v>10</v>
      </c>
      <c r="O514" s="6">
        <v>960</v>
      </c>
      <c r="P514" s="6" t="s">
        <v>31</v>
      </c>
      <c r="T514" s="7">
        <v>43466</v>
      </c>
      <c r="U514" s="8">
        <v>2019</v>
      </c>
      <c r="V514" s="7" t="s">
        <v>1240</v>
      </c>
      <c r="W514" s="6" t="s">
        <v>34</v>
      </c>
      <c r="X514" s="6" t="s">
        <v>1243</v>
      </c>
      <c r="Y514" s="6" t="s">
        <v>31</v>
      </c>
    </row>
    <row r="515" spans="1:25">
      <c r="A515" s="6">
        <v>2332535</v>
      </c>
      <c r="B515" s="6" t="s">
        <v>459</v>
      </c>
      <c r="C515" s="6" t="s">
        <v>1244</v>
      </c>
      <c r="E515" s="6">
        <v>6000</v>
      </c>
      <c r="F515" s="6" t="s">
        <v>30</v>
      </c>
      <c r="G515" s="6" t="s">
        <v>31</v>
      </c>
      <c r="H515" s="6" t="s">
        <v>32</v>
      </c>
      <c r="I515" s="6" t="s">
        <v>48</v>
      </c>
      <c r="J515" s="6" t="s">
        <v>31</v>
      </c>
      <c r="M515" s="6">
        <v>12.1</v>
      </c>
      <c r="N515" s="6">
        <v>10</v>
      </c>
      <c r="O515" s="6">
        <v>372</v>
      </c>
      <c r="P515" s="6" t="s">
        <v>31</v>
      </c>
      <c r="T515" s="7">
        <v>43466</v>
      </c>
      <c r="U515" s="8">
        <v>2019</v>
      </c>
      <c r="V515" s="7" t="s">
        <v>1240</v>
      </c>
      <c r="W515" s="6" t="s">
        <v>34</v>
      </c>
      <c r="X515" s="6" t="s">
        <v>1245</v>
      </c>
      <c r="Y515" s="6" t="s">
        <v>31</v>
      </c>
    </row>
    <row r="516" spans="1:25">
      <c r="A516" s="6">
        <v>2332536</v>
      </c>
      <c r="B516" s="6" t="s">
        <v>459</v>
      </c>
      <c r="C516" s="6" t="s">
        <v>1246</v>
      </c>
      <c r="E516" s="6">
        <v>6000</v>
      </c>
      <c r="F516" s="6" t="s">
        <v>30</v>
      </c>
      <c r="G516" s="6" t="s">
        <v>31</v>
      </c>
      <c r="H516" s="6" t="s">
        <v>32</v>
      </c>
      <c r="I516" s="6" t="s">
        <v>48</v>
      </c>
      <c r="J516" s="6" t="s">
        <v>31</v>
      </c>
      <c r="M516" s="6">
        <v>12.1</v>
      </c>
      <c r="N516" s="6">
        <v>10</v>
      </c>
      <c r="O516" s="6">
        <v>372</v>
      </c>
      <c r="P516" s="6" t="s">
        <v>31</v>
      </c>
      <c r="T516" s="7">
        <v>43466</v>
      </c>
      <c r="U516" s="8">
        <v>2019</v>
      </c>
      <c r="V516" s="7" t="s">
        <v>1240</v>
      </c>
      <c r="W516" s="6" t="s">
        <v>34</v>
      </c>
      <c r="X516" s="6" t="s">
        <v>1247</v>
      </c>
      <c r="Y516" s="6" t="s">
        <v>31</v>
      </c>
    </row>
    <row r="517" spans="1:25">
      <c r="A517" s="6">
        <v>2332538</v>
      </c>
      <c r="B517" s="6" t="s">
        <v>459</v>
      </c>
      <c r="C517" s="6" t="s">
        <v>1248</v>
      </c>
      <c r="E517" s="6">
        <v>8000</v>
      </c>
      <c r="F517" s="6" t="s">
        <v>30</v>
      </c>
      <c r="G517" s="6" t="s">
        <v>31</v>
      </c>
      <c r="H517" s="6" t="s">
        <v>32</v>
      </c>
      <c r="I517" s="6" t="s">
        <v>33</v>
      </c>
      <c r="J517" s="6" t="s">
        <v>31</v>
      </c>
      <c r="M517" s="6">
        <v>12</v>
      </c>
      <c r="N517" s="6">
        <v>10</v>
      </c>
      <c r="O517" s="6">
        <v>500</v>
      </c>
      <c r="P517" s="6" t="s">
        <v>31</v>
      </c>
      <c r="T517" s="7">
        <v>43466</v>
      </c>
      <c r="U517" s="8">
        <v>2019</v>
      </c>
      <c r="V517" s="7" t="s">
        <v>1240</v>
      </c>
      <c r="W517" s="6" t="s">
        <v>34</v>
      </c>
      <c r="X517" s="6" t="s">
        <v>1249</v>
      </c>
      <c r="Y517" s="6" t="s">
        <v>31</v>
      </c>
    </row>
    <row r="518" spans="1:25">
      <c r="A518" s="6">
        <v>2332537</v>
      </c>
      <c r="B518" s="6" t="s">
        <v>459</v>
      </c>
      <c r="C518" s="6" t="s">
        <v>1250</v>
      </c>
      <c r="E518" s="6">
        <v>8000</v>
      </c>
      <c r="F518" s="6" t="s">
        <v>30</v>
      </c>
      <c r="G518" s="6" t="s">
        <v>31</v>
      </c>
      <c r="H518" s="6" t="s">
        <v>32</v>
      </c>
      <c r="I518" s="6" t="s">
        <v>33</v>
      </c>
      <c r="J518" s="6" t="s">
        <v>31</v>
      </c>
      <c r="M518" s="6">
        <v>12</v>
      </c>
      <c r="N518" s="6">
        <v>10</v>
      </c>
      <c r="O518" s="6">
        <v>500</v>
      </c>
      <c r="P518" s="6" t="s">
        <v>31</v>
      </c>
      <c r="T518" s="7">
        <v>43466</v>
      </c>
      <c r="U518" s="8">
        <v>2019</v>
      </c>
      <c r="V518" s="7" t="s">
        <v>1240</v>
      </c>
      <c r="W518" s="6" t="s">
        <v>34</v>
      </c>
      <c r="X518" s="6" t="s">
        <v>1251</v>
      </c>
      <c r="Y518" s="6" t="s">
        <v>31</v>
      </c>
    </row>
    <row r="519" spans="1:25">
      <c r="A519" s="6">
        <v>2332540</v>
      </c>
      <c r="B519" s="6" t="s">
        <v>459</v>
      </c>
      <c r="C519" s="6" t="s">
        <v>1252</v>
      </c>
      <c r="E519" s="6">
        <v>10000</v>
      </c>
      <c r="F519" s="6" t="s">
        <v>30</v>
      </c>
      <c r="G519" s="6" t="s">
        <v>31</v>
      </c>
      <c r="H519" s="6" t="s">
        <v>32</v>
      </c>
      <c r="I519" s="6" t="s">
        <v>33</v>
      </c>
      <c r="J519" s="6" t="s">
        <v>31</v>
      </c>
      <c r="M519" s="6">
        <v>12</v>
      </c>
      <c r="N519" s="6">
        <v>10</v>
      </c>
      <c r="O519" s="6">
        <v>625</v>
      </c>
      <c r="P519" s="6" t="s">
        <v>31</v>
      </c>
      <c r="T519" s="7">
        <v>43466</v>
      </c>
      <c r="U519" s="8">
        <v>2019</v>
      </c>
      <c r="V519" s="7" t="s">
        <v>1240</v>
      </c>
      <c r="W519" s="6" t="s">
        <v>34</v>
      </c>
      <c r="X519" s="6" t="s">
        <v>1253</v>
      </c>
      <c r="Y519" s="6" t="s">
        <v>31</v>
      </c>
    </row>
    <row r="520" spans="1:25">
      <c r="A520" s="6">
        <v>2332539</v>
      </c>
      <c r="B520" s="6" t="s">
        <v>459</v>
      </c>
      <c r="C520" s="6" t="s">
        <v>1254</v>
      </c>
      <c r="E520" s="6">
        <v>10000</v>
      </c>
      <c r="F520" s="6" t="s">
        <v>30</v>
      </c>
      <c r="G520" s="6" t="s">
        <v>31</v>
      </c>
      <c r="H520" s="6" t="s">
        <v>32</v>
      </c>
      <c r="I520" s="6" t="s">
        <v>33</v>
      </c>
      <c r="J520" s="6" t="s">
        <v>31</v>
      </c>
      <c r="M520" s="6">
        <v>12</v>
      </c>
      <c r="N520" s="6">
        <v>10</v>
      </c>
      <c r="O520" s="6">
        <v>625</v>
      </c>
      <c r="P520" s="6" t="s">
        <v>31</v>
      </c>
      <c r="T520" s="7">
        <v>43466</v>
      </c>
      <c r="U520" s="8">
        <v>2019</v>
      </c>
      <c r="V520" s="7" t="s">
        <v>1240</v>
      </c>
      <c r="W520" s="6" t="s">
        <v>34</v>
      </c>
      <c r="X520" s="6" t="s">
        <v>1255</v>
      </c>
      <c r="Y520" s="6" t="s">
        <v>31</v>
      </c>
    </row>
    <row r="521" spans="1:25">
      <c r="A521" s="6">
        <v>2332541</v>
      </c>
      <c r="B521" s="6" t="s">
        <v>459</v>
      </c>
      <c r="C521" s="6" t="s">
        <v>1256</v>
      </c>
      <c r="E521" s="6">
        <v>12000</v>
      </c>
      <c r="F521" s="6" t="s">
        <v>30</v>
      </c>
      <c r="G521" s="6" t="s">
        <v>31</v>
      </c>
      <c r="H521" s="6" t="s">
        <v>32</v>
      </c>
      <c r="I521" s="6" t="s">
        <v>33</v>
      </c>
      <c r="J521" s="6" t="s">
        <v>31</v>
      </c>
      <c r="M521" s="6">
        <v>12</v>
      </c>
      <c r="N521" s="6">
        <v>10</v>
      </c>
      <c r="O521" s="6">
        <v>750</v>
      </c>
      <c r="P521" s="6" t="s">
        <v>31</v>
      </c>
      <c r="T521" s="7">
        <v>43466</v>
      </c>
      <c r="U521" s="8">
        <v>2019</v>
      </c>
      <c r="V521" s="7" t="s">
        <v>1240</v>
      </c>
      <c r="W521" s="6" t="s">
        <v>34</v>
      </c>
      <c r="X521" s="6" t="s">
        <v>1257</v>
      </c>
      <c r="Y521" s="6" t="s">
        <v>31</v>
      </c>
    </row>
    <row r="522" spans="1:25">
      <c r="A522" s="6">
        <v>2332542</v>
      </c>
      <c r="B522" s="6" t="s">
        <v>459</v>
      </c>
      <c r="C522" s="6" t="s">
        <v>1258</v>
      </c>
      <c r="E522" s="6">
        <v>12000</v>
      </c>
      <c r="F522" s="6" t="s">
        <v>30</v>
      </c>
      <c r="G522" s="6" t="s">
        <v>31</v>
      </c>
      <c r="H522" s="6" t="s">
        <v>32</v>
      </c>
      <c r="I522" s="6" t="s">
        <v>33</v>
      </c>
      <c r="J522" s="6" t="s">
        <v>31</v>
      </c>
      <c r="M522" s="6">
        <v>12</v>
      </c>
      <c r="N522" s="6">
        <v>10</v>
      </c>
      <c r="O522" s="6">
        <v>750</v>
      </c>
      <c r="P522" s="6" t="s">
        <v>31</v>
      </c>
      <c r="T522" s="7">
        <v>43466</v>
      </c>
      <c r="U522" s="8">
        <v>2019</v>
      </c>
      <c r="V522" s="7" t="s">
        <v>1240</v>
      </c>
      <c r="W522" s="6" t="s">
        <v>34</v>
      </c>
      <c r="X522" s="6" t="s">
        <v>1259</v>
      </c>
      <c r="Y522" s="6" t="s">
        <v>31</v>
      </c>
    </row>
    <row r="523" spans="1:25">
      <c r="A523" s="6">
        <v>2332548</v>
      </c>
      <c r="B523" s="6" t="s">
        <v>109</v>
      </c>
      <c r="C523" s="6" t="s">
        <v>1260</v>
      </c>
      <c r="E523" s="6">
        <v>6000</v>
      </c>
      <c r="F523" s="6" t="s">
        <v>30</v>
      </c>
      <c r="G523" s="6" t="s">
        <v>31</v>
      </c>
      <c r="H523" s="6" t="s">
        <v>32</v>
      </c>
      <c r="I523" s="6" t="s">
        <v>48</v>
      </c>
      <c r="J523" s="6" t="s">
        <v>31</v>
      </c>
      <c r="M523" s="6">
        <v>12.1</v>
      </c>
      <c r="N523" s="6">
        <v>10</v>
      </c>
      <c r="O523" s="6">
        <v>372</v>
      </c>
      <c r="P523" s="6" t="s">
        <v>31</v>
      </c>
      <c r="T523" s="7">
        <v>43466</v>
      </c>
      <c r="U523" s="8">
        <v>2019</v>
      </c>
      <c r="V523" s="7">
        <v>43323</v>
      </c>
      <c r="W523" s="6" t="s">
        <v>34</v>
      </c>
      <c r="X523" s="6" t="s">
        <v>1261</v>
      </c>
      <c r="Y523" s="6" t="s">
        <v>31</v>
      </c>
    </row>
    <row r="524" spans="1:25">
      <c r="A524" s="6">
        <v>2332549</v>
      </c>
      <c r="B524" s="6" t="s">
        <v>109</v>
      </c>
      <c r="C524" s="6" t="s">
        <v>1262</v>
      </c>
      <c r="E524" s="6">
        <v>8000</v>
      </c>
      <c r="F524" s="6" t="s">
        <v>30</v>
      </c>
      <c r="G524" s="6" t="s">
        <v>31</v>
      </c>
      <c r="H524" s="6" t="s">
        <v>32</v>
      </c>
      <c r="I524" s="6" t="s">
        <v>33</v>
      </c>
      <c r="J524" s="6" t="s">
        <v>31</v>
      </c>
      <c r="M524" s="6">
        <v>12</v>
      </c>
      <c r="N524" s="6">
        <v>10</v>
      </c>
      <c r="O524" s="6">
        <v>500</v>
      </c>
      <c r="P524" s="6" t="s">
        <v>31</v>
      </c>
      <c r="T524" s="7">
        <v>43466</v>
      </c>
      <c r="U524" s="8">
        <v>2019</v>
      </c>
      <c r="V524" s="7">
        <v>43323</v>
      </c>
      <c r="W524" s="6" t="s">
        <v>34</v>
      </c>
      <c r="X524" s="6" t="s">
        <v>1263</v>
      </c>
      <c r="Y524" s="6" t="s">
        <v>31</v>
      </c>
    </row>
    <row r="525" spans="1:25">
      <c r="A525" s="6">
        <v>2332550</v>
      </c>
      <c r="B525" s="6" t="s">
        <v>109</v>
      </c>
      <c r="C525" s="6" t="s">
        <v>1264</v>
      </c>
      <c r="E525" s="6">
        <v>10000</v>
      </c>
      <c r="F525" s="6" t="s">
        <v>30</v>
      </c>
      <c r="G525" s="6" t="s">
        <v>31</v>
      </c>
      <c r="H525" s="6" t="s">
        <v>32</v>
      </c>
      <c r="I525" s="6" t="s">
        <v>33</v>
      </c>
      <c r="J525" s="6" t="s">
        <v>31</v>
      </c>
      <c r="M525" s="6">
        <v>12</v>
      </c>
      <c r="N525" s="6">
        <v>10</v>
      </c>
      <c r="O525" s="6">
        <v>625</v>
      </c>
      <c r="P525" s="6" t="s">
        <v>31</v>
      </c>
      <c r="T525" s="7">
        <v>43466</v>
      </c>
      <c r="U525" s="8">
        <v>2019</v>
      </c>
      <c r="V525" s="7">
        <v>43323</v>
      </c>
      <c r="W525" s="6" t="s">
        <v>34</v>
      </c>
      <c r="X525" s="6" t="s">
        <v>1265</v>
      </c>
      <c r="Y525" s="6" t="s">
        <v>31</v>
      </c>
    </row>
    <row r="526" spans="1:25">
      <c r="A526" s="6">
        <v>2332551</v>
      </c>
      <c r="B526" s="6" t="s">
        <v>109</v>
      </c>
      <c r="C526" s="6" t="s">
        <v>1266</v>
      </c>
      <c r="E526" s="6">
        <v>12000</v>
      </c>
      <c r="F526" s="6" t="s">
        <v>30</v>
      </c>
      <c r="G526" s="6" t="s">
        <v>31</v>
      </c>
      <c r="H526" s="6" t="s">
        <v>32</v>
      </c>
      <c r="I526" s="6" t="s">
        <v>33</v>
      </c>
      <c r="J526" s="6" t="s">
        <v>31</v>
      </c>
      <c r="M526" s="6">
        <v>12</v>
      </c>
      <c r="N526" s="6">
        <v>10</v>
      </c>
      <c r="O526" s="6">
        <v>750</v>
      </c>
      <c r="P526" s="6" t="s">
        <v>31</v>
      </c>
      <c r="T526" s="7">
        <v>43466</v>
      </c>
      <c r="U526" s="8">
        <v>2019</v>
      </c>
      <c r="V526" s="7">
        <v>43323</v>
      </c>
      <c r="W526" s="6" t="s">
        <v>34</v>
      </c>
      <c r="X526" s="6" t="s">
        <v>1267</v>
      </c>
      <c r="Y526" s="6" t="s">
        <v>31</v>
      </c>
    </row>
    <row r="527" spans="1:25">
      <c r="A527" s="6">
        <v>2332547</v>
      </c>
      <c r="B527" s="6" t="s">
        <v>109</v>
      </c>
      <c r="C527" s="6" t="s">
        <v>1268</v>
      </c>
      <c r="E527" s="6">
        <v>8000</v>
      </c>
      <c r="F527" s="6" t="s">
        <v>30</v>
      </c>
      <c r="G527" s="6" t="s">
        <v>31</v>
      </c>
      <c r="H527" s="6" t="s">
        <v>32</v>
      </c>
      <c r="I527" s="6" t="s">
        <v>33</v>
      </c>
      <c r="J527" s="6" t="s">
        <v>31</v>
      </c>
      <c r="M527" s="6">
        <v>12</v>
      </c>
      <c r="N527" s="6">
        <v>10</v>
      </c>
      <c r="O527" s="6">
        <v>500</v>
      </c>
      <c r="P527" s="6" t="s">
        <v>31</v>
      </c>
      <c r="T527" s="7">
        <v>43466</v>
      </c>
      <c r="U527" s="8">
        <v>2019</v>
      </c>
      <c r="V527" s="7">
        <v>43323</v>
      </c>
      <c r="W527" s="6" t="s">
        <v>34</v>
      </c>
      <c r="X527" s="6" t="s">
        <v>1269</v>
      </c>
      <c r="Y527" s="6" t="s">
        <v>31</v>
      </c>
    </row>
    <row r="528" spans="1:25">
      <c r="A528" s="6">
        <v>2266587</v>
      </c>
      <c r="B528" s="6" t="s">
        <v>295</v>
      </c>
      <c r="C528" s="6" t="s">
        <v>1270</v>
      </c>
      <c r="E528" s="6">
        <v>12050</v>
      </c>
      <c r="F528" s="6" t="s">
        <v>30</v>
      </c>
      <c r="G528" s="6" t="s">
        <v>31</v>
      </c>
      <c r="H528" s="6" t="s">
        <v>32</v>
      </c>
      <c r="I528" s="6" t="s">
        <v>33</v>
      </c>
      <c r="M528" s="6">
        <v>12</v>
      </c>
      <c r="N528" s="6">
        <v>10</v>
      </c>
      <c r="O528" s="6">
        <v>753</v>
      </c>
      <c r="P528" s="6" t="s">
        <v>31</v>
      </c>
      <c r="T528" s="7">
        <v>43466</v>
      </c>
      <c r="U528" s="8">
        <v>2019</v>
      </c>
      <c r="V528" s="7">
        <v>42495</v>
      </c>
      <c r="W528" s="6" t="s">
        <v>34</v>
      </c>
      <c r="X528" s="6" t="s">
        <v>1271</v>
      </c>
      <c r="Y528" s="6" t="s">
        <v>31</v>
      </c>
    </row>
    <row r="529" spans="1:25">
      <c r="A529" s="6">
        <v>2333870</v>
      </c>
      <c r="B529" s="6" t="s">
        <v>169</v>
      </c>
      <c r="C529" s="6" t="s">
        <v>1272</v>
      </c>
      <c r="E529" s="6">
        <v>6000</v>
      </c>
      <c r="F529" s="6" t="s">
        <v>30</v>
      </c>
      <c r="G529" s="6" t="s">
        <v>31</v>
      </c>
      <c r="H529" s="6" t="s">
        <v>32</v>
      </c>
      <c r="I529" s="6" t="s">
        <v>48</v>
      </c>
      <c r="J529" s="6" t="s">
        <v>31</v>
      </c>
      <c r="M529" s="6">
        <v>12.1</v>
      </c>
      <c r="N529" s="6">
        <v>10</v>
      </c>
      <c r="O529" s="6">
        <v>372</v>
      </c>
      <c r="P529" s="6" t="s">
        <v>31</v>
      </c>
      <c r="T529" s="7">
        <v>43467</v>
      </c>
      <c r="U529" s="8">
        <v>2019</v>
      </c>
      <c r="V529" s="7">
        <v>43709</v>
      </c>
      <c r="W529" s="6" t="s">
        <v>34</v>
      </c>
      <c r="X529" s="6" t="s">
        <v>1273</v>
      </c>
      <c r="Y529" s="6" t="s">
        <v>31</v>
      </c>
    </row>
    <row r="530" spans="1:25">
      <c r="A530" s="6">
        <v>2333876</v>
      </c>
      <c r="B530" s="6" t="s">
        <v>169</v>
      </c>
      <c r="C530" s="6" t="s">
        <v>1274</v>
      </c>
      <c r="E530" s="6">
        <v>6000</v>
      </c>
      <c r="F530" s="6" t="s">
        <v>30</v>
      </c>
      <c r="G530" s="6" t="s">
        <v>31</v>
      </c>
      <c r="H530" s="6" t="s">
        <v>32</v>
      </c>
      <c r="I530" s="6" t="s">
        <v>48</v>
      </c>
      <c r="J530" s="6" t="s">
        <v>31</v>
      </c>
      <c r="M530" s="6">
        <v>12.1</v>
      </c>
      <c r="N530" s="6">
        <v>10</v>
      </c>
      <c r="O530" s="6">
        <v>372</v>
      </c>
      <c r="P530" s="6" t="s">
        <v>31</v>
      </c>
      <c r="T530" s="7">
        <v>43467</v>
      </c>
      <c r="U530" s="8">
        <v>2019</v>
      </c>
      <c r="V530" s="7">
        <v>43709</v>
      </c>
      <c r="W530" s="6" t="s">
        <v>34</v>
      </c>
      <c r="X530" s="6" t="s">
        <v>1275</v>
      </c>
      <c r="Y530" s="6" t="s">
        <v>31</v>
      </c>
    </row>
    <row r="531" spans="1:25">
      <c r="A531" s="6">
        <v>2333882</v>
      </c>
      <c r="B531" s="6" t="s">
        <v>169</v>
      </c>
      <c r="C531" s="6" t="s">
        <v>1276</v>
      </c>
      <c r="E531" s="6">
        <v>8000</v>
      </c>
      <c r="F531" s="6" t="s">
        <v>30</v>
      </c>
      <c r="G531" s="6" t="s">
        <v>31</v>
      </c>
      <c r="H531" s="6" t="s">
        <v>32</v>
      </c>
      <c r="I531" s="6" t="s">
        <v>33</v>
      </c>
      <c r="J531" s="6" t="s">
        <v>31</v>
      </c>
      <c r="M531" s="6">
        <v>12</v>
      </c>
      <c r="N531" s="6">
        <v>10</v>
      </c>
      <c r="O531" s="6">
        <v>500</v>
      </c>
      <c r="P531" s="6" t="s">
        <v>31</v>
      </c>
      <c r="T531" s="7">
        <v>43467</v>
      </c>
      <c r="U531" s="8">
        <v>2019</v>
      </c>
      <c r="V531" s="7">
        <v>43709</v>
      </c>
      <c r="W531" s="6" t="s">
        <v>34</v>
      </c>
      <c r="X531" s="6" t="s">
        <v>1277</v>
      </c>
      <c r="Y531" s="6" t="s">
        <v>31</v>
      </c>
    </row>
    <row r="532" spans="1:25">
      <c r="A532" s="6">
        <v>2333878</v>
      </c>
      <c r="B532" s="6" t="s">
        <v>169</v>
      </c>
      <c r="C532" s="6" t="s">
        <v>1278</v>
      </c>
      <c r="E532" s="6">
        <v>8000</v>
      </c>
      <c r="F532" s="6" t="s">
        <v>30</v>
      </c>
      <c r="G532" s="6" t="s">
        <v>31</v>
      </c>
      <c r="H532" s="6" t="s">
        <v>32</v>
      </c>
      <c r="I532" s="6" t="s">
        <v>33</v>
      </c>
      <c r="J532" s="6" t="s">
        <v>31</v>
      </c>
      <c r="M532" s="6">
        <v>12</v>
      </c>
      <c r="N532" s="6">
        <v>10</v>
      </c>
      <c r="O532" s="6">
        <v>500</v>
      </c>
      <c r="P532" s="6" t="s">
        <v>31</v>
      </c>
      <c r="T532" s="7">
        <v>43467</v>
      </c>
      <c r="U532" s="8">
        <v>2019</v>
      </c>
      <c r="V532" s="7">
        <v>43709</v>
      </c>
      <c r="W532" s="6" t="s">
        <v>34</v>
      </c>
      <c r="X532" s="6" t="s">
        <v>1279</v>
      </c>
      <c r="Y532" s="6" t="s">
        <v>31</v>
      </c>
    </row>
    <row r="533" spans="1:25">
      <c r="A533" s="6">
        <v>2333871</v>
      </c>
      <c r="B533" s="6" t="s">
        <v>169</v>
      </c>
      <c r="C533" s="6" t="s">
        <v>1280</v>
      </c>
      <c r="E533" s="6">
        <v>8000</v>
      </c>
      <c r="F533" s="6" t="s">
        <v>30</v>
      </c>
      <c r="G533" s="6" t="s">
        <v>31</v>
      </c>
      <c r="H533" s="6" t="s">
        <v>32</v>
      </c>
      <c r="I533" s="6" t="s">
        <v>33</v>
      </c>
      <c r="J533" s="6" t="s">
        <v>31</v>
      </c>
      <c r="M533" s="6">
        <v>12</v>
      </c>
      <c r="N533" s="6">
        <v>10</v>
      </c>
      <c r="O533" s="6">
        <v>500</v>
      </c>
      <c r="P533" s="6" t="s">
        <v>31</v>
      </c>
      <c r="T533" s="7">
        <v>43467</v>
      </c>
      <c r="U533" s="8">
        <v>2019</v>
      </c>
      <c r="V533" s="7">
        <v>43709</v>
      </c>
      <c r="W533" s="6" t="s">
        <v>34</v>
      </c>
      <c r="X533" s="6" t="s">
        <v>1281</v>
      </c>
      <c r="Y533" s="6" t="s">
        <v>31</v>
      </c>
    </row>
    <row r="534" spans="1:25">
      <c r="A534" s="6">
        <v>2333877</v>
      </c>
      <c r="B534" s="6" t="s">
        <v>169</v>
      </c>
      <c r="C534" s="6" t="s">
        <v>1282</v>
      </c>
      <c r="E534" s="6">
        <v>8000</v>
      </c>
      <c r="F534" s="6" t="s">
        <v>30</v>
      </c>
      <c r="G534" s="6" t="s">
        <v>31</v>
      </c>
      <c r="H534" s="6" t="s">
        <v>32</v>
      </c>
      <c r="I534" s="6" t="s">
        <v>33</v>
      </c>
      <c r="J534" s="6" t="s">
        <v>31</v>
      </c>
      <c r="M534" s="6">
        <v>12</v>
      </c>
      <c r="N534" s="6">
        <v>10</v>
      </c>
      <c r="O534" s="6">
        <v>500</v>
      </c>
      <c r="P534" s="6" t="s">
        <v>31</v>
      </c>
      <c r="T534" s="7">
        <v>43467</v>
      </c>
      <c r="U534" s="8">
        <v>2019</v>
      </c>
      <c r="V534" s="7">
        <v>43709</v>
      </c>
      <c r="W534" s="6" t="s">
        <v>34</v>
      </c>
      <c r="X534" s="6" t="s">
        <v>1283</v>
      </c>
      <c r="Y534" s="6" t="s">
        <v>31</v>
      </c>
    </row>
    <row r="535" spans="1:25">
      <c r="A535" s="6">
        <v>2333872</v>
      </c>
      <c r="B535" s="6" t="s">
        <v>169</v>
      </c>
      <c r="C535" s="6" t="s">
        <v>1284</v>
      </c>
      <c r="E535" s="6">
        <v>8000</v>
      </c>
      <c r="F535" s="6" t="s">
        <v>30</v>
      </c>
      <c r="G535" s="6" t="s">
        <v>31</v>
      </c>
      <c r="H535" s="6" t="s">
        <v>32</v>
      </c>
      <c r="I535" s="6" t="s">
        <v>33</v>
      </c>
      <c r="J535" s="6" t="s">
        <v>31</v>
      </c>
      <c r="M535" s="6">
        <v>12</v>
      </c>
      <c r="N535" s="6">
        <v>10</v>
      </c>
      <c r="O535" s="6">
        <v>500</v>
      </c>
      <c r="P535" s="6" t="s">
        <v>31</v>
      </c>
      <c r="T535" s="7">
        <v>43467</v>
      </c>
      <c r="U535" s="8">
        <v>2019</v>
      </c>
      <c r="V535" s="7">
        <v>43709</v>
      </c>
      <c r="W535" s="6" t="s">
        <v>34</v>
      </c>
      <c r="X535" s="6" t="s">
        <v>1285</v>
      </c>
      <c r="Y535" s="6" t="s">
        <v>31</v>
      </c>
    </row>
    <row r="536" spans="1:25">
      <c r="A536" s="6">
        <v>2333879</v>
      </c>
      <c r="B536" s="6" t="s">
        <v>169</v>
      </c>
      <c r="C536" s="6" t="s">
        <v>1286</v>
      </c>
      <c r="E536" s="6">
        <v>10000</v>
      </c>
      <c r="F536" s="6" t="s">
        <v>30</v>
      </c>
      <c r="G536" s="6" t="s">
        <v>31</v>
      </c>
      <c r="H536" s="6" t="s">
        <v>32</v>
      </c>
      <c r="I536" s="6" t="s">
        <v>33</v>
      </c>
      <c r="J536" s="6" t="s">
        <v>31</v>
      </c>
      <c r="M536" s="6">
        <v>12</v>
      </c>
      <c r="N536" s="6">
        <v>10</v>
      </c>
      <c r="O536" s="6">
        <v>625</v>
      </c>
      <c r="P536" s="6" t="s">
        <v>31</v>
      </c>
      <c r="T536" s="7">
        <v>43467</v>
      </c>
      <c r="U536" s="8">
        <v>2019</v>
      </c>
      <c r="V536" s="7">
        <v>43709</v>
      </c>
      <c r="W536" s="6" t="s">
        <v>34</v>
      </c>
      <c r="X536" s="6" t="s">
        <v>1287</v>
      </c>
      <c r="Y536" s="6" t="s">
        <v>31</v>
      </c>
    </row>
    <row r="537" spans="1:25">
      <c r="A537" s="6">
        <v>2333873</v>
      </c>
      <c r="B537" s="6" t="s">
        <v>169</v>
      </c>
      <c r="C537" s="6" t="s">
        <v>1288</v>
      </c>
      <c r="E537" s="6">
        <v>10000</v>
      </c>
      <c r="F537" s="6" t="s">
        <v>30</v>
      </c>
      <c r="G537" s="6" t="s">
        <v>31</v>
      </c>
      <c r="H537" s="6" t="s">
        <v>32</v>
      </c>
      <c r="I537" s="6" t="s">
        <v>33</v>
      </c>
      <c r="J537" s="6" t="s">
        <v>31</v>
      </c>
      <c r="M537" s="6">
        <v>12</v>
      </c>
      <c r="N537" s="6">
        <v>10</v>
      </c>
      <c r="O537" s="6">
        <v>625</v>
      </c>
      <c r="P537" s="6" t="s">
        <v>31</v>
      </c>
      <c r="T537" s="7">
        <v>43467</v>
      </c>
      <c r="U537" s="8">
        <v>2019</v>
      </c>
      <c r="V537" s="7">
        <v>43709</v>
      </c>
      <c r="W537" s="6" t="s">
        <v>34</v>
      </c>
      <c r="X537" s="6" t="s">
        <v>1289</v>
      </c>
      <c r="Y537" s="6" t="s">
        <v>31</v>
      </c>
    </row>
    <row r="538" spans="1:25">
      <c r="A538" s="6">
        <v>2333880</v>
      </c>
      <c r="B538" s="6" t="s">
        <v>169</v>
      </c>
      <c r="C538" s="6" t="s">
        <v>1290</v>
      </c>
      <c r="E538" s="6">
        <v>12000</v>
      </c>
      <c r="F538" s="6" t="s">
        <v>30</v>
      </c>
      <c r="G538" s="6" t="s">
        <v>31</v>
      </c>
      <c r="H538" s="6" t="s">
        <v>32</v>
      </c>
      <c r="I538" s="6" t="s">
        <v>33</v>
      </c>
      <c r="J538" s="6" t="s">
        <v>31</v>
      </c>
      <c r="M538" s="6">
        <v>12</v>
      </c>
      <c r="N538" s="6">
        <v>10</v>
      </c>
      <c r="O538" s="6">
        <v>750</v>
      </c>
      <c r="P538" s="6" t="s">
        <v>31</v>
      </c>
      <c r="T538" s="7">
        <v>43467</v>
      </c>
      <c r="U538" s="8">
        <v>2019</v>
      </c>
      <c r="V538" s="7">
        <v>43709</v>
      </c>
      <c r="W538" s="6" t="s">
        <v>34</v>
      </c>
      <c r="X538" s="6" t="s">
        <v>1291</v>
      </c>
      <c r="Y538" s="6" t="s">
        <v>31</v>
      </c>
    </row>
    <row r="539" spans="1:25">
      <c r="A539" s="6">
        <v>2333874</v>
      </c>
      <c r="B539" s="6" t="s">
        <v>169</v>
      </c>
      <c r="C539" s="6" t="s">
        <v>1292</v>
      </c>
      <c r="E539" s="6">
        <v>12000</v>
      </c>
      <c r="F539" s="6" t="s">
        <v>30</v>
      </c>
      <c r="G539" s="6" t="s">
        <v>31</v>
      </c>
      <c r="H539" s="6" t="s">
        <v>32</v>
      </c>
      <c r="I539" s="6" t="s">
        <v>33</v>
      </c>
      <c r="J539" s="6" t="s">
        <v>31</v>
      </c>
      <c r="M539" s="6">
        <v>12</v>
      </c>
      <c r="N539" s="6">
        <v>10</v>
      </c>
      <c r="O539" s="6">
        <v>750</v>
      </c>
      <c r="P539" s="6" t="s">
        <v>31</v>
      </c>
      <c r="T539" s="7">
        <v>43467</v>
      </c>
      <c r="U539" s="8">
        <v>2019</v>
      </c>
      <c r="V539" s="7">
        <v>43709</v>
      </c>
      <c r="W539" s="6" t="s">
        <v>34</v>
      </c>
      <c r="X539" s="6" t="s">
        <v>1293</v>
      </c>
      <c r="Y539" s="6" t="s">
        <v>31</v>
      </c>
    </row>
    <row r="540" spans="1:25">
      <c r="A540" s="6">
        <v>2333881</v>
      </c>
      <c r="B540" s="6" t="s">
        <v>169</v>
      </c>
      <c r="C540" s="6" t="s">
        <v>1294</v>
      </c>
      <c r="E540" s="6">
        <v>12000</v>
      </c>
      <c r="F540" s="6" t="s">
        <v>30</v>
      </c>
      <c r="G540" s="6" t="s">
        <v>31</v>
      </c>
      <c r="H540" s="6" t="s">
        <v>32</v>
      </c>
      <c r="I540" s="6" t="s">
        <v>33</v>
      </c>
      <c r="J540" s="6" t="s">
        <v>31</v>
      </c>
      <c r="M540" s="6">
        <v>12</v>
      </c>
      <c r="N540" s="6">
        <v>10</v>
      </c>
      <c r="O540" s="6">
        <v>750</v>
      </c>
      <c r="P540" s="6" t="s">
        <v>31</v>
      </c>
      <c r="T540" s="7">
        <v>43467</v>
      </c>
      <c r="U540" s="8">
        <v>2019</v>
      </c>
      <c r="V540" s="7">
        <v>43709</v>
      </c>
      <c r="W540" s="6" t="s">
        <v>34</v>
      </c>
      <c r="X540" s="6" t="s">
        <v>1295</v>
      </c>
      <c r="Y540" s="6" t="s">
        <v>31</v>
      </c>
    </row>
    <row r="541" spans="1:25">
      <c r="A541" s="6">
        <v>2333875</v>
      </c>
      <c r="B541" s="6" t="s">
        <v>169</v>
      </c>
      <c r="C541" s="6" t="s">
        <v>1296</v>
      </c>
      <c r="E541" s="6">
        <v>15100</v>
      </c>
      <c r="F541" s="6" t="s">
        <v>30</v>
      </c>
      <c r="G541" s="6" t="s">
        <v>31</v>
      </c>
      <c r="H541" s="6" t="s">
        <v>32</v>
      </c>
      <c r="I541" s="6" t="s">
        <v>37</v>
      </c>
      <c r="J541" s="6" t="s">
        <v>31</v>
      </c>
      <c r="M541" s="6">
        <v>11.8</v>
      </c>
      <c r="N541" s="6">
        <v>10</v>
      </c>
      <c r="O541" s="6">
        <v>960</v>
      </c>
      <c r="P541" s="6" t="s">
        <v>31</v>
      </c>
      <c r="T541" s="7">
        <v>43467</v>
      </c>
      <c r="U541" s="8">
        <v>2019</v>
      </c>
      <c r="V541" s="7">
        <v>43709</v>
      </c>
      <c r="W541" s="6" t="s">
        <v>34</v>
      </c>
      <c r="X541" s="6" t="s">
        <v>1297</v>
      </c>
      <c r="Y541" s="6" t="s">
        <v>31</v>
      </c>
    </row>
    <row r="542" spans="1:25">
      <c r="A542" s="6">
        <v>2333883</v>
      </c>
      <c r="B542" s="6" t="s">
        <v>1298</v>
      </c>
      <c r="C542" s="6" t="s">
        <v>903</v>
      </c>
      <c r="E542" s="6">
        <v>6000</v>
      </c>
      <c r="F542" s="6" t="s">
        <v>30</v>
      </c>
      <c r="G542" s="6" t="s">
        <v>31</v>
      </c>
      <c r="H542" s="6" t="s">
        <v>32</v>
      </c>
      <c r="I542" s="6" t="s">
        <v>48</v>
      </c>
      <c r="J542" s="6" t="s">
        <v>31</v>
      </c>
      <c r="M542" s="6">
        <v>12.1</v>
      </c>
      <c r="N542" s="6">
        <v>10</v>
      </c>
      <c r="O542" s="6">
        <v>372</v>
      </c>
      <c r="P542" s="6" t="s">
        <v>31</v>
      </c>
      <c r="T542" s="7">
        <v>43467</v>
      </c>
      <c r="U542" s="8">
        <v>2019</v>
      </c>
      <c r="V542" s="7">
        <v>43709</v>
      </c>
      <c r="W542" s="6" t="s">
        <v>34</v>
      </c>
      <c r="X542" s="6" t="s">
        <v>1299</v>
      </c>
      <c r="Y542" s="6" t="s">
        <v>31</v>
      </c>
    </row>
    <row r="543" spans="1:25">
      <c r="A543" s="6">
        <v>2333885</v>
      </c>
      <c r="B543" s="6" t="s">
        <v>1298</v>
      </c>
      <c r="C543" s="6" t="s">
        <v>906</v>
      </c>
      <c r="E543" s="6">
        <v>8000</v>
      </c>
      <c r="F543" s="6" t="s">
        <v>30</v>
      </c>
      <c r="G543" s="6" t="s">
        <v>31</v>
      </c>
      <c r="H543" s="6" t="s">
        <v>32</v>
      </c>
      <c r="I543" s="6" t="s">
        <v>33</v>
      </c>
      <c r="J543" s="6" t="s">
        <v>31</v>
      </c>
      <c r="M543" s="6">
        <v>12</v>
      </c>
      <c r="N543" s="6">
        <v>10</v>
      </c>
      <c r="O543" s="6">
        <v>500</v>
      </c>
      <c r="P543" s="6" t="s">
        <v>31</v>
      </c>
      <c r="T543" s="7">
        <v>43467</v>
      </c>
      <c r="U543" s="8">
        <v>2019</v>
      </c>
      <c r="V543" s="7">
        <v>43709</v>
      </c>
      <c r="W543" s="6" t="s">
        <v>34</v>
      </c>
      <c r="X543" s="6" t="s">
        <v>1300</v>
      </c>
      <c r="Y543" s="6" t="s">
        <v>31</v>
      </c>
    </row>
    <row r="544" spans="1:25">
      <c r="A544" s="6">
        <v>2333884</v>
      </c>
      <c r="B544" s="6" t="s">
        <v>1298</v>
      </c>
      <c r="C544" s="6" t="s">
        <v>908</v>
      </c>
      <c r="E544" s="6">
        <v>10000</v>
      </c>
      <c r="F544" s="6" t="s">
        <v>30</v>
      </c>
      <c r="G544" s="6" t="s">
        <v>31</v>
      </c>
      <c r="H544" s="6" t="s">
        <v>32</v>
      </c>
      <c r="I544" s="6" t="s">
        <v>33</v>
      </c>
      <c r="J544" s="6" t="s">
        <v>31</v>
      </c>
      <c r="M544" s="6">
        <v>12</v>
      </c>
      <c r="N544" s="6">
        <v>10</v>
      </c>
      <c r="O544" s="6">
        <v>625</v>
      </c>
      <c r="P544" s="6" t="s">
        <v>31</v>
      </c>
      <c r="T544" s="7">
        <v>43467</v>
      </c>
      <c r="U544" s="8">
        <v>2019</v>
      </c>
      <c r="V544" s="7">
        <v>43709</v>
      </c>
      <c r="W544" s="6" t="s">
        <v>34</v>
      </c>
      <c r="X544" s="6" t="s">
        <v>1301</v>
      </c>
      <c r="Y544" s="6" t="s">
        <v>31</v>
      </c>
    </row>
    <row r="545" spans="1:25">
      <c r="A545" s="6">
        <v>2333886</v>
      </c>
      <c r="B545" s="6" t="s">
        <v>1298</v>
      </c>
      <c r="C545" s="6" t="s">
        <v>910</v>
      </c>
      <c r="E545" s="6">
        <v>12000</v>
      </c>
      <c r="F545" s="6" t="s">
        <v>30</v>
      </c>
      <c r="G545" s="6" t="s">
        <v>31</v>
      </c>
      <c r="H545" s="6" t="s">
        <v>32</v>
      </c>
      <c r="I545" s="6" t="s">
        <v>33</v>
      </c>
      <c r="J545" s="6" t="s">
        <v>31</v>
      </c>
      <c r="M545" s="6">
        <v>12</v>
      </c>
      <c r="N545" s="6">
        <v>10</v>
      </c>
      <c r="O545" s="6">
        <v>750</v>
      </c>
      <c r="P545" s="6" t="s">
        <v>31</v>
      </c>
      <c r="T545" s="7">
        <v>43467</v>
      </c>
      <c r="U545" s="8">
        <v>2019</v>
      </c>
      <c r="V545" s="7">
        <v>43709</v>
      </c>
      <c r="W545" s="6" t="s">
        <v>34</v>
      </c>
      <c r="X545" s="6" t="s">
        <v>1302</v>
      </c>
      <c r="Y545" s="6" t="s">
        <v>31</v>
      </c>
    </row>
    <row r="546" spans="1:25">
      <c r="A546" s="6">
        <v>2333887</v>
      </c>
      <c r="B546" s="6" t="s">
        <v>1298</v>
      </c>
      <c r="C546" s="6" t="s">
        <v>912</v>
      </c>
      <c r="E546" s="6">
        <v>15100</v>
      </c>
      <c r="F546" s="6" t="s">
        <v>30</v>
      </c>
      <c r="G546" s="6" t="s">
        <v>31</v>
      </c>
      <c r="H546" s="6" t="s">
        <v>32</v>
      </c>
      <c r="I546" s="6" t="s">
        <v>37</v>
      </c>
      <c r="J546" s="6" t="s">
        <v>31</v>
      </c>
      <c r="M546" s="6">
        <v>11.8</v>
      </c>
      <c r="N546" s="6">
        <v>10</v>
      </c>
      <c r="O546" s="6">
        <v>960</v>
      </c>
      <c r="P546" s="6" t="s">
        <v>31</v>
      </c>
      <c r="T546" s="7">
        <v>43467</v>
      </c>
      <c r="U546" s="8">
        <v>2019</v>
      </c>
      <c r="V546" s="7">
        <v>43709</v>
      </c>
      <c r="W546" s="6" t="s">
        <v>34</v>
      </c>
      <c r="X546" s="6" t="s">
        <v>1303</v>
      </c>
      <c r="Y546" s="6" t="s">
        <v>31</v>
      </c>
    </row>
    <row r="547" spans="1:25">
      <c r="A547" s="6">
        <v>2334319</v>
      </c>
      <c r="B547" s="6" t="s">
        <v>52</v>
      </c>
      <c r="C547" s="6" t="s">
        <v>1304</v>
      </c>
      <c r="E547" s="6">
        <v>15100</v>
      </c>
      <c r="F547" s="6" t="s">
        <v>30</v>
      </c>
      <c r="G547" s="6" t="s">
        <v>31</v>
      </c>
      <c r="H547" s="6" t="s">
        <v>32</v>
      </c>
      <c r="I547" s="6" t="s">
        <v>37</v>
      </c>
      <c r="J547" s="6" t="s">
        <v>31</v>
      </c>
      <c r="M547" s="6">
        <v>11.8</v>
      </c>
      <c r="N547" s="6">
        <v>10</v>
      </c>
      <c r="O547" s="6">
        <v>960</v>
      </c>
      <c r="P547" s="6" t="s">
        <v>31</v>
      </c>
      <c r="T547" s="7">
        <v>43468</v>
      </c>
      <c r="U547" s="8">
        <v>2019</v>
      </c>
      <c r="V547" s="7">
        <v>43649</v>
      </c>
      <c r="W547" s="6" t="s">
        <v>34</v>
      </c>
      <c r="X547" s="6" t="s">
        <v>1305</v>
      </c>
      <c r="Y547" s="6" t="s">
        <v>31</v>
      </c>
    </row>
    <row r="548" spans="1:25">
      <c r="A548" s="6">
        <v>2334314</v>
      </c>
      <c r="B548" s="6" t="s">
        <v>1306</v>
      </c>
      <c r="C548" s="6" t="s">
        <v>1307</v>
      </c>
      <c r="E548" s="6">
        <v>6000</v>
      </c>
      <c r="F548" s="6" t="s">
        <v>30</v>
      </c>
      <c r="G548" s="6" t="s">
        <v>31</v>
      </c>
      <c r="H548" s="6" t="s">
        <v>32</v>
      </c>
      <c r="I548" s="6" t="s">
        <v>48</v>
      </c>
      <c r="J548" s="6" t="s">
        <v>31</v>
      </c>
      <c r="M548" s="6">
        <v>12.1</v>
      </c>
      <c r="N548" s="6">
        <v>10</v>
      </c>
      <c r="O548" s="6">
        <v>372</v>
      </c>
      <c r="P548" s="6" t="s">
        <v>31</v>
      </c>
      <c r="T548" s="7">
        <v>43468</v>
      </c>
      <c r="U548" s="8">
        <v>2019</v>
      </c>
      <c r="V548" s="7">
        <v>43649</v>
      </c>
      <c r="W548" s="6" t="s">
        <v>34</v>
      </c>
      <c r="X548" s="6" t="s">
        <v>1308</v>
      </c>
      <c r="Y548" s="6" t="s">
        <v>31</v>
      </c>
    </row>
    <row r="549" spans="1:25">
      <c r="A549" s="6">
        <v>2334315</v>
      </c>
      <c r="B549" s="6" t="s">
        <v>1306</v>
      </c>
      <c r="C549" s="6" t="s">
        <v>1309</v>
      </c>
      <c r="E549" s="6">
        <v>8000</v>
      </c>
      <c r="F549" s="6" t="s">
        <v>30</v>
      </c>
      <c r="G549" s="6" t="s">
        <v>31</v>
      </c>
      <c r="H549" s="6" t="s">
        <v>32</v>
      </c>
      <c r="I549" s="6" t="s">
        <v>33</v>
      </c>
      <c r="J549" s="6" t="s">
        <v>31</v>
      </c>
      <c r="M549" s="6">
        <v>12</v>
      </c>
      <c r="N549" s="6">
        <v>10</v>
      </c>
      <c r="O549" s="6">
        <v>500</v>
      </c>
      <c r="P549" s="6" t="s">
        <v>31</v>
      </c>
      <c r="T549" s="7">
        <v>43468</v>
      </c>
      <c r="U549" s="8">
        <v>2019</v>
      </c>
      <c r="V549" s="7">
        <v>43649</v>
      </c>
      <c r="W549" s="6" t="s">
        <v>34</v>
      </c>
      <c r="X549" s="6" t="s">
        <v>1310</v>
      </c>
      <c r="Y549" s="6" t="s">
        <v>31</v>
      </c>
    </row>
    <row r="550" spans="1:25">
      <c r="A550" s="6">
        <v>2334316</v>
      </c>
      <c r="B550" s="6" t="s">
        <v>1306</v>
      </c>
      <c r="C550" s="6" t="s">
        <v>1311</v>
      </c>
      <c r="E550" s="6">
        <v>10000</v>
      </c>
      <c r="F550" s="6" t="s">
        <v>30</v>
      </c>
      <c r="G550" s="6" t="s">
        <v>31</v>
      </c>
      <c r="H550" s="6" t="s">
        <v>32</v>
      </c>
      <c r="I550" s="6" t="s">
        <v>33</v>
      </c>
      <c r="J550" s="6" t="s">
        <v>31</v>
      </c>
      <c r="M550" s="6">
        <v>12</v>
      </c>
      <c r="N550" s="6">
        <v>10</v>
      </c>
      <c r="O550" s="6">
        <v>625</v>
      </c>
      <c r="P550" s="6" t="s">
        <v>31</v>
      </c>
      <c r="T550" s="7">
        <v>43468</v>
      </c>
      <c r="U550" s="8">
        <v>2019</v>
      </c>
      <c r="V550" s="7">
        <v>43649</v>
      </c>
      <c r="W550" s="6" t="s">
        <v>34</v>
      </c>
      <c r="X550" s="6" t="s">
        <v>1312</v>
      </c>
      <c r="Y550" s="6" t="s">
        <v>31</v>
      </c>
    </row>
    <row r="551" spans="1:25">
      <c r="A551" s="6">
        <v>2334317</v>
      </c>
      <c r="B551" s="6" t="s">
        <v>1306</v>
      </c>
      <c r="C551" s="6" t="s">
        <v>1313</v>
      </c>
      <c r="E551" s="6">
        <v>12000</v>
      </c>
      <c r="F551" s="6" t="s">
        <v>30</v>
      </c>
      <c r="G551" s="6" t="s">
        <v>31</v>
      </c>
      <c r="H551" s="6" t="s">
        <v>32</v>
      </c>
      <c r="I551" s="6" t="s">
        <v>33</v>
      </c>
      <c r="J551" s="6" t="s">
        <v>31</v>
      </c>
      <c r="M551" s="6">
        <v>12</v>
      </c>
      <c r="N551" s="6">
        <v>10</v>
      </c>
      <c r="O551" s="6">
        <v>750</v>
      </c>
      <c r="P551" s="6" t="s">
        <v>31</v>
      </c>
      <c r="T551" s="7">
        <v>43468</v>
      </c>
      <c r="U551" s="8">
        <v>2019</v>
      </c>
      <c r="V551" s="7">
        <v>43649</v>
      </c>
      <c r="W551" s="6" t="s">
        <v>34</v>
      </c>
      <c r="X551" s="6" t="s">
        <v>1314</v>
      </c>
      <c r="Y551" s="6" t="s">
        <v>31</v>
      </c>
    </row>
    <row r="552" spans="1:25">
      <c r="A552" s="6">
        <v>2334318</v>
      </c>
      <c r="B552" s="6" t="s">
        <v>1306</v>
      </c>
      <c r="C552" s="6" t="s">
        <v>1315</v>
      </c>
      <c r="E552" s="6">
        <v>15100</v>
      </c>
      <c r="F552" s="6" t="s">
        <v>30</v>
      </c>
      <c r="G552" s="6" t="s">
        <v>31</v>
      </c>
      <c r="H552" s="6" t="s">
        <v>32</v>
      </c>
      <c r="I552" s="6" t="s">
        <v>37</v>
      </c>
      <c r="J552" s="6" t="s">
        <v>31</v>
      </c>
      <c r="M552" s="6">
        <v>11.8</v>
      </c>
      <c r="N552" s="6">
        <v>10</v>
      </c>
      <c r="O552" s="6">
        <v>960</v>
      </c>
      <c r="P552" s="6" t="s">
        <v>31</v>
      </c>
      <c r="T552" s="7">
        <v>43468</v>
      </c>
      <c r="U552" s="8">
        <v>2019</v>
      </c>
      <c r="V552" s="7">
        <v>43649</v>
      </c>
      <c r="W552" s="6" t="s">
        <v>34</v>
      </c>
      <c r="X552" s="6" t="s">
        <v>1316</v>
      </c>
      <c r="Y552" s="6" t="s">
        <v>31</v>
      </c>
    </row>
    <row r="553" spans="1:25">
      <c r="A553" s="6">
        <v>2334324</v>
      </c>
      <c r="B553" s="6" t="s">
        <v>109</v>
      </c>
      <c r="C553" s="6" t="s">
        <v>1317</v>
      </c>
      <c r="E553" s="6">
        <v>15100</v>
      </c>
      <c r="F553" s="6" t="s">
        <v>30</v>
      </c>
      <c r="G553" s="6" t="s">
        <v>31</v>
      </c>
      <c r="H553" s="6" t="s">
        <v>32</v>
      </c>
      <c r="I553" s="6" t="s">
        <v>37</v>
      </c>
      <c r="J553" s="6" t="s">
        <v>31</v>
      </c>
      <c r="M553" s="6">
        <v>11.8</v>
      </c>
      <c r="N553" s="6">
        <v>10</v>
      </c>
      <c r="O553" s="6">
        <v>960</v>
      </c>
      <c r="P553" s="6" t="s">
        <v>31</v>
      </c>
      <c r="T553" s="7">
        <v>43468</v>
      </c>
      <c r="U553" s="8">
        <v>2019</v>
      </c>
      <c r="V553" s="7">
        <v>43649</v>
      </c>
      <c r="W553" s="6" t="s">
        <v>34</v>
      </c>
      <c r="X553" s="6" t="s">
        <v>1318</v>
      </c>
      <c r="Y553" s="6" t="s">
        <v>31</v>
      </c>
    </row>
    <row r="554" spans="1:25">
      <c r="A554" s="6">
        <v>2334753</v>
      </c>
      <c r="B554" s="6" t="s">
        <v>102</v>
      </c>
      <c r="C554" s="6" t="s">
        <v>1319</v>
      </c>
      <c r="E554" s="6">
        <v>9500</v>
      </c>
      <c r="F554" s="6" t="s">
        <v>30</v>
      </c>
      <c r="G554" s="6" t="s">
        <v>31</v>
      </c>
      <c r="H554" s="6" t="s">
        <v>32</v>
      </c>
      <c r="I554" s="6" t="s">
        <v>33</v>
      </c>
      <c r="J554" s="6" t="s">
        <v>1030</v>
      </c>
      <c r="M554" s="6">
        <v>13.8</v>
      </c>
      <c r="N554" s="6">
        <v>27</v>
      </c>
      <c r="O554" s="6">
        <v>516</v>
      </c>
      <c r="P554" s="6" t="s">
        <v>31</v>
      </c>
      <c r="T554" s="7">
        <v>43468</v>
      </c>
      <c r="U554" s="8">
        <v>2019</v>
      </c>
      <c r="V554" s="7" t="s">
        <v>1320</v>
      </c>
      <c r="W554" s="6" t="s">
        <v>90</v>
      </c>
      <c r="X554" s="6" t="s">
        <v>1321</v>
      </c>
      <c r="Y554" s="6" t="s">
        <v>1030</v>
      </c>
    </row>
    <row r="555" spans="1:25">
      <c r="A555" s="6">
        <v>2334320</v>
      </c>
      <c r="B555" s="6" t="s">
        <v>109</v>
      </c>
      <c r="C555" s="6" t="s">
        <v>1322</v>
      </c>
      <c r="E555" s="6">
        <v>6000</v>
      </c>
      <c r="F555" s="6" t="s">
        <v>30</v>
      </c>
      <c r="G555" s="6" t="s">
        <v>31</v>
      </c>
      <c r="H555" s="6" t="s">
        <v>32</v>
      </c>
      <c r="I555" s="6" t="s">
        <v>48</v>
      </c>
      <c r="J555" s="6" t="s">
        <v>31</v>
      </c>
      <c r="M555" s="6">
        <v>12.1</v>
      </c>
      <c r="N555" s="6">
        <v>10</v>
      </c>
      <c r="O555" s="6">
        <v>372</v>
      </c>
      <c r="P555" s="6" t="s">
        <v>31</v>
      </c>
      <c r="T555" s="7">
        <v>43468</v>
      </c>
      <c r="U555" s="8">
        <v>2019</v>
      </c>
      <c r="V555" s="7">
        <v>43649</v>
      </c>
      <c r="W555" s="6" t="s">
        <v>34</v>
      </c>
      <c r="X555" s="6" t="s">
        <v>1323</v>
      </c>
      <c r="Y555" s="6" t="s">
        <v>31</v>
      </c>
    </row>
    <row r="556" spans="1:25">
      <c r="A556" s="6">
        <v>2334321</v>
      </c>
      <c r="B556" s="6" t="s">
        <v>109</v>
      </c>
      <c r="C556" s="6" t="s">
        <v>1324</v>
      </c>
      <c r="E556" s="6">
        <v>8000</v>
      </c>
      <c r="F556" s="6" t="s">
        <v>30</v>
      </c>
      <c r="G556" s="6" t="s">
        <v>31</v>
      </c>
      <c r="H556" s="6" t="s">
        <v>32</v>
      </c>
      <c r="I556" s="6" t="s">
        <v>33</v>
      </c>
      <c r="J556" s="6" t="s">
        <v>31</v>
      </c>
      <c r="M556" s="6">
        <v>12</v>
      </c>
      <c r="N556" s="6">
        <v>10</v>
      </c>
      <c r="O556" s="6">
        <v>500</v>
      </c>
      <c r="P556" s="6" t="s">
        <v>31</v>
      </c>
      <c r="T556" s="7">
        <v>43468</v>
      </c>
      <c r="U556" s="8">
        <v>2019</v>
      </c>
      <c r="V556" s="7">
        <v>43649</v>
      </c>
      <c r="W556" s="6" t="s">
        <v>34</v>
      </c>
      <c r="X556" s="6" t="s">
        <v>1325</v>
      </c>
      <c r="Y556" s="6" t="s">
        <v>31</v>
      </c>
    </row>
    <row r="557" spans="1:25">
      <c r="A557" s="6">
        <v>2334322</v>
      </c>
      <c r="B557" s="6" t="s">
        <v>109</v>
      </c>
      <c r="C557" s="6" t="s">
        <v>1326</v>
      </c>
      <c r="E557" s="6">
        <v>10000</v>
      </c>
      <c r="F557" s="6" t="s">
        <v>30</v>
      </c>
      <c r="G557" s="6" t="s">
        <v>31</v>
      </c>
      <c r="H557" s="6" t="s">
        <v>32</v>
      </c>
      <c r="I557" s="6" t="s">
        <v>33</v>
      </c>
      <c r="J557" s="6" t="s">
        <v>31</v>
      </c>
      <c r="M557" s="6">
        <v>12</v>
      </c>
      <c r="N557" s="6">
        <v>10</v>
      </c>
      <c r="O557" s="6">
        <v>625</v>
      </c>
      <c r="P557" s="6" t="s">
        <v>31</v>
      </c>
      <c r="T557" s="7">
        <v>43468</v>
      </c>
      <c r="U557" s="8">
        <v>2019</v>
      </c>
      <c r="V557" s="7">
        <v>43649</v>
      </c>
      <c r="W557" s="6" t="s">
        <v>34</v>
      </c>
      <c r="X557" s="6" t="s">
        <v>1327</v>
      </c>
      <c r="Y557" s="6" t="s">
        <v>31</v>
      </c>
    </row>
    <row r="558" spans="1:25">
      <c r="A558" s="6">
        <v>2334323</v>
      </c>
      <c r="B558" s="6" t="s">
        <v>109</v>
      </c>
      <c r="C558" s="6" t="s">
        <v>1328</v>
      </c>
      <c r="E558" s="6">
        <v>12000</v>
      </c>
      <c r="F558" s="6" t="s">
        <v>30</v>
      </c>
      <c r="G558" s="6" t="s">
        <v>31</v>
      </c>
      <c r="H558" s="6" t="s">
        <v>32</v>
      </c>
      <c r="I558" s="6" t="s">
        <v>33</v>
      </c>
      <c r="J558" s="6" t="s">
        <v>31</v>
      </c>
      <c r="M558" s="6">
        <v>12</v>
      </c>
      <c r="N558" s="6">
        <v>10</v>
      </c>
      <c r="O558" s="6">
        <v>750</v>
      </c>
      <c r="P558" s="6" t="s">
        <v>31</v>
      </c>
      <c r="T558" s="7">
        <v>43468</v>
      </c>
      <c r="U558" s="8">
        <v>2019</v>
      </c>
      <c r="V558" s="7">
        <v>43649</v>
      </c>
      <c r="W558" s="6" t="s">
        <v>34</v>
      </c>
      <c r="X558" s="6" t="s">
        <v>1329</v>
      </c>
      <c r="Y558" s="6" t="s">
        <v>31</v>
      </c>
    </row>
    <row r="559" spans="1:25">
      <c r="A559" s="6">
        <v>2336585</v>
      </c>
      <c r="B559" s="6" t="s">
        <v>553</v>
      </c>
      <c r="C559" s="6" t="s">
        <v>1330</v>
      </c>
      <c r="E559" s="6">
        <v>8000</v>
      </c>
      <c r="F559" s="6" t="s">
        <v>30</v>
      </c>
      <c r="G559" s="6" t="s">
        <v>31</v>
      </c>
      <c r="H559" s="6" t="s">
        <v>32</v>
      </c>
      <c r="I559" s="6" t="s">
        <v>33</v>
      </c>
      <c r="J559" s="6" t="s">
        <v>31</v>
      </c>
      <c r="M559" s="6">
        <v>12</v>
      </c>
      <c r="N559" s="6">
        <v>10</v>
      </c>
      <c r="O559" s="6">
        <v>500</v>
      </c>
      <c r="P559" s="6" t="s">
        <v>31</v>
      </c>
      <c r="T559" s="7">
        <v>43469</v>
      </c>
      <c r="U559" s="8">
        <v>2019</v>
      </c>
      <c r="V559" s="7">
        <v>43773</v>
      </c>
      <c r="W559" s="6" t="s">
        <v>34</v>
      </c>
      <c r="X559" s="6" t="s">
        <v>1331</v>
      </c>
      <c r="Y559" s="6" t="s">
        <v>31</v>
      </c>
    </row>
    <row r="560" spans="1:25">
      <c r="A560" s="6">
        <v>2335943</v>
      </c>
      <c r="B560" s="6" t="s">
        <v>1332</v>
      </c>
      <c r="C560" s="6" t="s">
        <v>1330</v>
      </c>
      <c r="E560" s="6">
        <v>8000</v>
      </c>
      <c r="F560" s="6" t="s">
        <v>30</v>
      </c>
      <c r="G560" s="6" t="s">
        <v>31</v>
      </c>
      <c r="H560" s="6" t="s">
        <v>32</v>
      </c>
      <c r="I560" s="6" t="s">
        <v>33</v>
      </c>
      <c r="J560" s="6" t="s">
        <v>31</v>
      </c>
      <c r="M560" s="6">
        <v>12</v>
      </c>
      <c r="N560" s="6">
        <v>10</v>
      </c>
      <c r="O560" s="6">
        <v>500</v>
      </c>
      <c r="P560" s="6" t="s">
        <v>31</v>
      </c>
      <c r="T560" s="7">
        <v>43469</v>
      </c>
      <c r="U560" s="8">
        <v>2019</v>
      </c>
      <c r="V560" s="7">
        <v>43773</v>
      </c>
      <c r="W560" s="6" t="s">
        <v>34</v>
      </c>
      <c r="X560" s="6" t="s">
        <v>1333</v>
      </c>
      <c r="Y560" s="6" t="s">
        <v>31</v>
      </c>
    </row>
    <row r="561" spans="1:25">
      <c r="A561" s="6">
        <v>2335944</v>
      </c>
      <c r="B561" s="6" t="s">
        <v>1332</v>
      </c>
      <c r="C561" s="6" t="s">
        <v>1334</v>
      </c>
      <c r="E561" s="6">
        <v>10200</v>
      </c>
      <c r="F561" s="6" t="s">
        <v>30</v>
      </c>
      <c r="G561" s="6" t="s">
        <v>31</v>
      </c>
      <c r="H561" s="6" t="s">
        <v>32</v>
      </c>
      <c r="I561" s="6" t="s">
        <v>33</v>
      </c>
      <c r="J561" s="6" t="s">
        <v>31</v>
      </c>
      <c r="M561" s="6">
        <v>12</v>
      </c>
      <c r="N561" s="6">
        <v>10</v>
      </c>
      <c r="O561" s="6">
        <v>638</v>
      </c>
      <c r="P561" s="6" t="s">
        <v>31</v>
      </c>
      <c r="T561" s="7">
        <v>43469</v>
      </c>
      <c r="U561" s="8">
        <v>2019</v>
      </c>
      <c r="V561" s="7">
        <v>43773</v>
      </c>
      <c r="W561" s="6" t="s">
        <v>34</v>
      </c>
      <c r="X561" s="6" t="s">
        <v>1335</v>
      </c>
      <c r="Y561" s="6" t="s">
        <v>31</v>
      </c>
    </row>
    <row r="562" spans="1:25">
      <c r="A562" s="6">
        <v>2335945</v>
      </c>
      <c r="B562" s="6" t="s">
        <v>1332</v>
      </c>
      <c r="C562" s="6" t="s">
        <v>1336</v>
      </c>
      <c r="E562" s="6">
        <v>12100</v>
      </c>
      <c r="F562" s="6" t="s">
        <v>30</v>
      </c>
      <c r="G562" s="6" t="s">
        <v>31</v>
      </c>
      <c r="H562" s="6" t="s">
        <v>32</v>
      </c>
      <c r="I562" s="6" t="s">
        <v>33</v>
      </c>
      <c r="J562" s="6" t="s">
        <v>31</v>
      </c>
      <c r="M562" s="6">
        <v>12</v>
      </c>
      <c r="N562" s="6">
        <v>10</v>
      </c>
      <c r="O562" s="6">
        <v>756</v>
      </c>
      <c r="P562" s="6" t="s">
        <v>31</v>
      </c>
      <c r="T562" s="7">
        <v>43469</v>
      </c>
      <c r="U562" s="8">
        <v>2019</v>
      </c>
      <c r="V562" s="7">
        <v>43773</v>
      </c>
      <c r="W562" s="6" t="s">
        <v>34</v>
      </c>
      <c r="X562" s="6" t="s">
        <v>1337</v>
      </c>
      <c r="Y562" s="6" t="s">
        <v>31</v>
      </c>
    </row>
    <row r="563" spans="1:25">
      <c r="A563" s="6">
        <v>2338143</v>
      </c>
      <c r="B563" s="6" t="s">
        <v>1338</v>
      </c>
      <c r="C563" s="6" t="s">
        <v>1339</v>
      </c>
      <c r="E563" s="6">
        <v>10000</v>
      </c>
      <c r="F563" s="6" t="s">
        <v>30</v>
      </c>
      <c r="G563" s="6" t="s">
        <v>31</v>
      </c>
      <c r="H563" s="6" t="s">
        <v>32</v>
      </c>
      <c r="I563" s="6" t="s">
        <v>33</v>
      </c>
      <c r="J563" s="6" t="s">
        <v>31</v>
      </c>
      <c r="M563" s="6">
        <v>12.1</v>
      </c>
      <c r="N563" s="6">
        <v>11</v>
      </c>
      <c r="O563" s="6">
        <v>620</v>
      </c>
      <c r="P563" s="6" t="s">
        <v>31</v>
      </c>
      <c r="T563" s="7">
        <v>43470</v>
      </c>
      <c r="U563" s="8">
        <v>2019</v>
      </c>
      <c r="V563" s="7" t="s">
        <v>1340</v>
      </c>
      <c r="W563" s="6" t="s">
        <v>34</v>
      </c>
      <c r="X563" s="6" t="s">
        <v>1341</v>
      </c>
      <c r="Y563" s="6" t="s">
        <v>31</v>
      </c>
    </row>
    <row r="564" spans="1:25">
      <c r="A564" s="6">
        <v>2338142</v>
      </c>
      <c r="B564" s="6" t="s">
        <v>1338</v>
      </c>
      <c r="C564" s="6" t="s">
        <v>1342</v>
      </c>
      <c r="E564" s="6">
        <v>12000</v>
      </c>
      <c r="F564" s="6" t="s">
        <v>30</v>
      </c>
      <c r="G564" s="6" t="s">
        <v>31</v>
      </c>
      <c r="H564" s="6" t="s">
        <v>32</v>
      </c>
      <c r="I564" s="6" t="s">
        <v>33</v>
      </c>
      <c r="J564" s="6" t="s">
        <v>31</v>
      </c>
      <c r="M564" s="6">
        <v>11.8</v>
      </c>
      <c r="N564" s="6">
        <v>8</v>
      </c>
      <c r="O564" s="6">
        <v>763</v>
      </c>
      <c r="P564" s="6" t="s">
        <v>31</v>
      </c>
      <c r="T564" s="7">
        <v>43470</v>
      </c>
      <c r="U564" s="8">
        <v>2019</v>
      </c>
      <c r="V564" s="7" t="s">
        <v>1340</v>
      </c>
      <c r="W564" s="6" t="s">
        <v>34</v>
      </c>
      <c r="X564" s="6" t="s">
        <v>1343</v>
      </c>
      <c r="Y564" s="6" t="s">
        <v>31</v>
      </c>
    </row>
    <row r="565" spans="1:25">
      <c r="A565" s="6">
        <v>2338140</v>
      </c>
      <c r="B565" s="6" t="s">
        <v>1344</v>
      </c>
      <c r="C565" s="6" t="s">
        <v>1345</v>
      </c>
      <c r="E565" s="6">
        <v>10000</v>
      </c>
      <c r="F565" s="6" t="s">
        <v>30</v>
      </c>
      <c r="G565" s="6" t="s">
        <v>31</v>
      </c>
      <c r="H565" s="6" t="s">
        <v>32</v>
      </c>
      <c r="I565" s="6" t="s">
        <v>33</v>
      </c>
      <c r="J565" s="6" t="s">
        <v>31</v>
      </c>
      <c r="M565" s="6">
        <v>12</v>
      </c>
      <c r="N565" s="6">
        <v>10</v>
      </c>
      <c r="O565" s="6">
        <v>625</v>
      </c>
      <c r="P565" s="6" t="s">
        <v>31</v>
      </c>
      <c r="T565" s="7">
        <v>43470</v>
      </c>
      <c r="U565" s="8">
        <v>2019</v>
      </c>
      <c r="V565" s="7">
        <v>43649</v>
      </c>
      <c r="W565" s="6" t="s">
        <v>90</v>
      </c>
      <c r="X565" s="6" t="s">
        <v>1346</v>
      </c>
      <c r="Y565" s="6" t="s">
        <v>31</v>
      </c>
    </row>
    <row r="566" spans="1:25">
      <c r="A566" s="6">
        <v>2338141</v>
      </c>
      <c r="B566" s="6" t="s">
        <v>1344</v>
      </c>
      <c r="C566" s="6" t="s">
        <v>1347</v>
      </c>
      <c r="E566" s="6">
        <v>12000</v>
      </c>
      <c r="F566" s="6" t="s">
        <v>30</v>
      </c>
      <c r="G566" s="6" t="s">
        <v>31</v>
      </c>
      <c r="H566" s="6" t="s">
        <v>32</v>
      </c>
      <c r="I566" s="6" t="s">
        <v>33</v>
      </c>
      <c r="J566" s="6" t="s">
        <v>31</v>
      </c>
      <c r="M566" s="6">
        <v>12</v>
      </c>
      <c r="N566" s="6">
        <v>10</v>
      </c>
      <c r="O566" s="6">
        <v>750</v>
      </c>
      <c r="P566" s="6" t="s">
        <v>31</v>
      </c>
      <c r="T566" s="7">
        <v>43470</v>
      </c>
      <c r="U566" s="8">
        <v>2019</v>
      </c>
      <c r="V566" s="7">
        <v>43649</v>
      </c>
      <c r="W566" s="6" t="s">
        <v>90</v>
      </c>
      <c r="X566" s="6" t="s">
        <v>1348</v>
      </c>
      <c r="Y566" s="6" t="s">
        <v>31</v>
      </c>
    </row>
    <row r="567" spans="1:25">
      <c r="A567" s="6">
        <v>2338132</v>
      </c>
      <c r="B567" s="6" t="s">
        <v>1344</v>
      </c>
      <c r="C567" s="6" t="s">
        <v>1349</v>
      </c>
      <c r="E567" s="6">
        <v>15100</v>
      </c>
      <c r="F567" s="6" t="s">
        <v>30</v>
      </c>
      <c r="G567" s="6" t="s">
        <v>31</v>
      </c>
      <c r="H567" s="6" t="s">
        <v>32</v>
      </c>
      <c r="I567" s="6" t="s">
        <v>37</v>
      </c>
      <c r="J567" s="6" t="s">
        <v>31</v>
      </c>
      <c r="M567" s="6">
        <v>12</v>
      </c>
      <c r="N567" s="6">
        <v>12</v>
      </c>
      <c r="O567" s="6">
        <v>944</v>
      </c>
      <c r="P567" s="6" t="s">
        <v>31</v>
      </c>
      <c r="T567" s="7">
        <v>43470</v>
      </c>
      <c r="U567" s="8">
        <v>2019</v>
      </c>
      <c r="V567" s="7">
        <v>43649</v>
      </c>
      <c r="W567" s="6" t="s">
        <v>90</v>
      </c>
      <c r="X567" s="6" t="s">
        <v>1350</v>
      </c>
      <c r="Y567" s="6" t="s">
        <v>31</v>
      </c>
    </row>
    <row r="568" spans="1:25">
      <c r="A568" s="6">
        <v>2338139</v>
      </c>
      <c r="B568" s="6" t="s">
        <v>1344</v>
      </c>
      <c r="C568" s="6" t="s">
        <v>1351</v>
      </c>
      <c r="E568" s="6">
        <v>6000</v>
      </c>
      <c r="F568" s="6" t="s">
        <v>30</v>
      </c>
      <c r="G568" s="6" t="s">
        <v>31</v>
      </c>
      <c r="H568" s="6" t="s">
        <v>32</v>
      </c>
      <c r="I568" s="6" t="s">
        <v>48</v>
      </c>
      <c r="J568" s="6" t="s">
        <v>31</v>
      </c>
      <c r="M568" s="6">
        <v>12.1</v>
      </c>
      <c r="N568" s="6">
        <v>10</v>
      </c>
      <c r="O568" s="6">
        <v>372</v>
      </c>
      <c r="P568" s="6" t="s">
        <v>31</v>
      </c>
      <c r="T568" s="7">
        <v>43470</v>
      </c>
      <c r="U568" s="8">
        <v>2019</v>
      </c>
      <c r="V568" s="7">
        <v>43649</v>
      </c>
      <c r="W568" s="6" t="s">
        <v>90</v>
      </c>
      <c r="X568" s="6" t="s">
        <v>1352</v>
      </c>
      <c r="Y568" s="6" t="s">
        <v>31</v>
      </c>
    </row>
    <row r="569" spans="1:25">
      <c r="A569" s="6">
        <v>2338127</v>
      </c>
      <c r="B569" s="6" t="s">
        <v>295</v>
      </c>
      <c r="C569" s="6" t="s">
        <v>752</v>
      </c>
      <c r="E569" s="6">
        <v>6000</v>
      </c>
      <c r="F569" s="6" t="s">
        <v>30</v>
      </c>
      <c r="G569" s="6" t="s">
        <v>31</v>
      </c>
      <c r="H569" s="6" t="s">
        <v>32</v>
      </c>
      <c r="I569" s="6" t="s">
        <v>48</v>
      </c>
      <c r="J569" s="6" t="s">
        <v>31</v>
      </c>
      <c r="M569" s="6">
        <v>12.1</v>
      </c>
      <c r="N569" s="6">
        <v>10</v>
      </c>
      <c r="O569" s="6">
        <v>372</v>
      </c>
      <c r="P569" s="6" t="s">
        <v>31</v>
      </c>
      <c r="T569" s="7">
        <v>43470</v>
      </c>
      <c r="U569" s="8">
        <v>2019</v>
      </c>
      <c r="V569" s="7">
        <v>43649</v>
      </c>
      <c r="W569" s="6" t="s">
        <v>34</v>
      </c>
      <c r="X569" s="6" t="s">
        <v>1353</v>
      </c>
      <c r="Y569" s="6" t="s">
        <v>31</v>
      </c>
    </row>
    <row r="570" spans="1:25">
      <c r="A570" s="6">
        <v>2338128</v>
      </c>
      <c r="B570" s="6" t="s">
        <v>295</v>
      </c>
      <c r="C570" s="6" t="s">
        <v>754</v>
      </c>
      <c r="E570" s="6">
        <v>8000</v>
      </c>
      <c r="F570" s="6" t="s">
        <v>30</v>
      </c>
      <c r="G570" s="6" t="s">
        <v>31</v>
      </c>
      <c r="H570" s="6" t="s">
        <v>32</v>
      </c>
      <c r="I570" s="6" t="s">
        <v>33</v>
      </c>
      <c r="J570" s="6" t="s">
        <v>31</v>
      </c>
      <c r="M570" s="6">
        <v>12</v>
      </c>
      <c r="N570" s="6">
        <v>10</v>
      </c>
      <c r="O570" s="6">
        <v>500</v>
      </c>
      <c r="P570" s="6" t="s">
        <v>31</v>
      </c>
      <c r="T570" s="7">
        <v>43470</v>
      </c>
      <c r="U570" s="8">
        <v>2019</v>
      </c>
      <c r="V570" s="7">
        <v>43649</v>
      </c>
      <c r="W570" s="6" t="s">
        <v>34</v>
      </c>
      <c r="X570" s="6" t="s">
        <v>1354</v>
      </c>
      <c r="Y570" s="6" t="s">
        <v>31</v>
      </c>
    </row>
    <row r="571" spans="1:25">
      <c r="A571" s="6">
        <v>2338129</v>
      </c>
      <c r="B571" s="6" t="s">
        <v>295</v>
      </c>
      <c r="C571" s="6" t="s">
        <v>756</v>
      </c>
      <c r="E571" s="6">
        <v>10000</v>
      </c>
      <c r="F571" s="6" t="s">
        <v>30</v>
      </c>
      <c r="G571" s="6" t="s">
        <v>31</v>
      </c>
      <c r="H571" s="6" t="s">
        <v>32</v>
      </c>
      <c r="I571" s="6" t="s">
        <v>33</v>
      </c>
      <c r="J571" s="6" t="s">
        <v>31</v>
      </c>
      <c r="M571" s="6">
        <v>12</v>
      </c>
      <c r="N571" s="6">
        <v>10</v>
      </c>
      <c r="O571" s="6">
        <v>625</v>
      </c>
      <c r="P571" s="6" t="s">
        <v>31</v>
      </c>
      <c r="T571" s="7">
        <v>43470</v>
      </c>
      <c r="U571" s="8">
        <v>2019</v>
      </c>
      <c r="V571" s="7">
        <v>43649</v>
      </c>
      <c r="W571" s="6" t="s">
        <v>34</v>
      </c>
      <c r="X571" s="6" t="s">
        <v>1355</v>
      </c>
      <c r="Y571" s="6" t="s">
        <v>31</v>
      </c>
    </row>
    <row r="572" spans="1:25">
      <c r="A572" s="6">
        <v>2338130</v>
      </c>
      <c r="B572" s="6" t="s">
        <v>295</v>
      </c>
      <c r="C572" s="6" t="s">
        <v>758</v>
      </c>
      <c r="E572" s="6">
        <v>12000</v>
      </c>
      <c r="F572" s="6" t="s">
        <v>30</v>
      </c>
      <c r="G572" s="6" t="s">
        <v>31</v>
      </c>
      <c r="H572" s="6" t="s">
        <v>32</v>
      </c>
      <c r="I572" s="6" t="s">
        <v>33</v>
      </c>
      <c r="J572" s="6" t="s">
        <v>31</v>
      </c>
      <c r="M572" s="6">
        <v>12</v>
      </c>
      <c r="N572" s="6">
        <v>10</v>
      </c>
      <c r="O572" s="6">
        <v>750</v>
      </c>
      <c r="P572" s="6" t="s">
        <v>31</v>
      </c>
      <c r="T572" s="7">
        <v>43470</v>
      </c>
      <c r="U572" s="8">
        <v>2019</v>
      </c>
      <c r="V572" s="7">
        <v>43649</v>
      </c>
      <c r="W572" s="6" t="s">
        <v>34</v>
      </c>
      <c r="X572" s="6" t="s">
        <v>1356</v>
      </c>
      <c r="Y572" s="6" t="s">
        <v>31</v>
      </c>
    </row>
    <row r="573" spans="1:25">
      <c r="A573" s="6">
        <v>2338131</v>
      </c>
      <c r="B573" s="6" t="s">
        <v>295</v>
      </c>
      <c r="C573" s="6" t="s">
        <v>760</v>
      </c>
      <c r="E573" s="6">
        <v>15100</v>
      </c>
      <c r="F573" s="6" t="s">
        <v>30</v>
      </c>
      <c r="G573" s="6" t="s">
        <v>31</v>
      </c>
      <c r="H573" s="6" t="s">
        <v>32</v>
      </c>
      <c r="I573" s="6" t="s">
        <v>37</v>
      </c>
      <c r="J573" s="6" t="s">
        <v>31</v>
      </c>
      <c r="M573" s="6">
        <v>11.8</v>
      </c>
      <c r="N573" s="6">
        <v>10</v>
      </c>
      <c r="O573" s="6">
        <v>960</v>
      </c>
      <c r="P573" s="6" t="s">
        <v>31</v>
      </c>
      <c r="T573" s="7">
        <v>43470</v>
      </c>
      <c r="U573" s="8">
        <v>2019</v>
      </c>
      <c r="V573" s="7">
        <v>43649</v>
      </c>
      <c r="W573" s="6" t="s">
        <v>34</v>
      </c>
      <c r="X573" s="6" t="s">
        <v>1357</v>
      </c>
      <c r="Y573" s="6" t="s">
        <v>31</v>
      </c>
    </row>
    <row r="574" spans="1:25">
      <c r="A574" s="6">
        <v>2338133</v>
      </c>
      <c r="B574" s="6" t="s">
        <v>352</v>
      </c>
      <c r="C574" s="6" t="s">
        <v>1358</v>
      </c>
      <c r="E574" s="6">
        <v>5000</v>
      </c>
      <c r="F574" s="6" t="s">
        <v>30</v>
      </c>
      <c r="G574" s="6" t="s">
        <v>31</v>
      </c>
      <c r="H574" s="6" t="s">
        <v>32</v>
      </c>
      <c r="I574" s="6" t="s">
        <v>45</v>
      </c>
      <c r="J574" s="6" t="s">
        <v>31</v>
      </c>
      <c r="M574" s="6">
        <v>12.1</v>
      </c>
      <c r="N574" s="6">
        <v>10</v>
      </c>
      <c r="O574" s="6">
        <v>310</v>
      </c>
      <c r="P574" s="6" t="s">
        <v>31</v>
      </c>
      <c r="T574" s="7">
        <v>43470</v>
      </c>
      <c r="U574" s="8">
        <v>2019</v>
      </c>
      <c r="V574" s="7">
        <v>43323</v>
      </c>
      <c r="W574" s="6" t="s">
        <v>34</v>
      </c>
      <c r="X574" s="6" t="s">
        <v>1359</v>
      </c>
      <c r="Y574" s="6" t="s">
        <v>31</v>
      </c>
    </row>
    <row r="575" spans="1:25">
      <c r="A575" s="6">
        <v>2338134</v>
      </c>
      <c r="B575" s="6" t="s">
        <v>352</v>
      </c>
      <c r="C575" s="6" t="s">
        <v>1360</v>
      </c>
      <c r="E575" s="6">
        <v>6000</v>
      </c>
      <c r="F575" s="6" t="s">
        <v>30</v>
      </c>
      <c r="G575" s="6" t="s">
        <v>31</v>
      </c>
      <c r="H575" s="6" t="s">
        <v>32</v>
      </c>
      <c r="I575" s="6" t="s">
        <v>48</v>
      </c>
      <c r="J575" s="6" t="s">
        <v>31</v>
      </c>
      <c r="M575" s="6">
        <v>12</v>
      </c>
      <c r="N575" s="6">
        <v>9</v>
      </c>
      <c r="O575" s="6">
        <v>375</v>
      </c>
      <c r="P575" s="6" t="s">
        <v>31</v>
      </c>
      <c r="T575" s="7">
        <v>43470</v>
      </c>
      <c r="U575" s="8">
        <v>2019</v>
      </c>
      <c r="V575" s="7">
        <v>43649</v>
      </c>
      <c r="W575" s="6" t="s">
        <v>34</v>
      </c>
      <c r="X575" s="6" t="s">
        <v>1361</v>
      </c>
      <c r="Y575" s="6" t="s">
        <v>31</v>
      </c>
    </row>
    <row r="576" spans="1:25">
      <c r="A576" s="6">
        <v>2338135</v>
      </c>
      <c r="B576" s="6" t="s">
        <v>352</v>
      </c>
      <c r="C576" s="6" t="s">
        <v>1362</v>
      </c>
      <c r="E576" s="6">
        <v>8000</v>
      </c>
      <c r="F576" s="6" t="s">
        <v>30</v>
      </c>
      <c r="G576" s="6" t="s">
        <v>31</v>
      </c>
      <c r="H576" s="6" t="s">
        <v>32</v>
      </c>
      <c r="I576" s="6" t="s">
        <v>33</v>
      </c>
      <c r="J576" s="6" t="s">
        <v>31</v>
      </c>
      <c r="M576" s="6">
        <v>12</v>
      </c>
      <c r="N576" s="6">
        <v>10</v>
      </c>
      <c r="O576" s="6">
        <v>500</v>
      </c>
      <c r="P576" s="6" t="s">
        <v>31</v>
      </c>
      <c r="T576" s="7">
        <v>43470</v>
      </c>
      <c r="U576" s="8">
        <v>2019</v>
      </c>
      <c r="V576" s="7">
        <v>43649</v>
      </c>
      <c r="W576" s="6" t="s">
        <v>34</v>
      </c>
      <c r="X576" s="6" t="s">
        <v>1363</v>
      </c>
      <c r="Y576" s="6" t="s">
        <v>31</v>
      </c>
    </row>
    <row r="577" spans="1:25">
      <c r="A577" s="6">
        <v>2338136</v>
      </c>
      <c r="B577" s="6" t="s">
        <v>352</v>
      </c>
      <c r="C577" s="6" t="s">
        <v>1364</v>
      </c>
      <c r="E577" s="6">
        <v>10000</v>
      </c>
      <c r="F577" s="6" t="s">
        <v>30</v>
      </c>
      <c r="G577" s="6" t="s">
        <v>31</v>
      </c>
      <c r="H577" s="6" t="s">
        <v>32</v>
      </c>
      <c r="I577" s="6" t="s">
        <v>33</v>
      </c>
      <c r="J577" s="6" t="s">
        <v>31</v>
      </c>
      <c r="M577" s="6">
        <v>12</v>
      </c>
      <c r="N577" s="6">
        <v>10</v>
      </c>
      <c r="O577" s="6">
        <v>625</v>
      </c>
      <c r="P577" s="6" t="s">
        <v>31</v>
      </c>
      <c r="T577" s="7">
        <v>43470</v>
      </c>
      <c r="U577" s="8">
        <v>2019</v>
      </c>
      <c r="V577" s="7">
        <v>43649</v>
      </c>
      <c r="W577" s="6" t="s">
        <v>34</v>
      </c>
      <c r="X577" s="6" t="s">
        <v>1365</v>
      </c>
      <c r="Y577" s="6" t="s">
        <v>31</v>
      </c>
    </row>
    <row r="578" spans="1:25">
      <c r="A578" s="6">
        <v>2338137</v>
      </c>
      <c r="B578" s="6" t="s">
        <v>352</v>
      </c>
      <c r="C578" s="6" t="s">
        <v>1366</v>
      </c>
      <c r="E578" s="6">
        <v>12000</v>
      </c>
      <c r="F578" s="6" t="s">
        <v>30</v>
      </c>
      <c r="G578" s="6" t="s">
        <v>31</v>
      </c>
      <c r="H578" s="6" t="s">
        <v>32</v>
      </c>
      <c r="I578" s="6" t="s">
        <v>33</v>
      </c>
      <c r="J578" s="6" t="s">
        <v>31</v>
      </c>
      <c r="M578" s="6">
        <v>11.8</v>
      </c>
      <c r="N578" s="6">
        <v>8</v>
      </c>
      <c r="O578" s="6">
        <v>763</v>
      </c>
      <c r="P578" s="6" t="s">
        <v>31</v>
      </c>
      <c r="T578" s="7">
        <v>43470</v>
      </c>
      <c r="U578" s="8">
        <v>2019</v>
      </c>
      <c r="V578" s="7">
        <v>43649</v>
      </c>
      <c r="W578" s="6" t="s">
        <v>34</v>
      </c>
      <c r="X578" s="6" t="s">
        <v>1367</v>
      </c>
      <c r="Y578" s="6" t="s">
        <v>31</v>
      </c>
    </row>
    <row r="579" spans="1:25">
      <c r="A579" s="6">
        <v>2338138</v>
      </c>
      <c r="B579" s="6" t="s">
        <v>352</v>
      </c>
      <c r="C579" s="6" t="s">
        <v>1368</v>
      </c>
      <c r="E579" s="6">
        <v>15100</v>
      </c>
      <c r="F579" s="6" t="s">
        <v>30</v>
      </c>
      <c r="G579" s="6" t="s">
        <v>31</v>
      </c>
      <c r="H579" s="6" t="s">
        <v>32</v>
      </c>
      <c r="I579" s="6" t="s">
        <v>37</v>
      </c>
      <c r="J579" s="6" t="s">
        <v>31</v>
      </c>
      <c r="M579" s="6">
        <v>12.1</v>
      </c>
      <c r="N579" s="6">
        <v>13</v>
      </c>
      <c r="O579" s="6">
        <v>936</v>
      </c>
      <c r="P579" s="6" t="s">
        <v>31</v>
      </c>
      <c r="T579" s="7">
        <v>43470</v>
      </c>
      <c r="U579" s="8">
        <v>2019</v>
      </c>
      <c r="V579" s="7">
        <v>43649</v>
      </c>
      <c r="W579" s="6" t="s">
        <v>34</v>
      </c>
      <c r="X579" s="6" t="s">
        <v>1369</v>
      </c>
      <c r="Y579" s="6" t="s">
        <v>31</v>
      </c>
    </row>
    <row r="580" spans="1:25">
      <c r="A580" s="6">
        <v>2338126</v>
      </c>
      <c r="B580" s="6" t="s">
        <v>627</v>
      </c>
      <c r="C580" s="6" t="s">
        <v>1370</v>
      </c>
      <c r="E580" s="6">
        <v>15100</v>
      </c>
      <c r="F580" s="6" t="s">
        <v>30</v>
      </c>
      <c r="G580" s="6" t="s">
        <v>31</v>
      </c>
      <c r="H580" s="6" t="s">
        <v>32</v>
      </c>
      <c r="I580" s="6" t="s">
        <v>37</v>
      </c>
      <c r="J580" s="6" t="s">
        <v>31</v>
      </c>
      <c r="M580" s="6">
        <v>11.8</v>
      </c>
      <c r="N580" s="6">
        <v>10</v>
      </c>
      <c r="O580" s="6">
        <v>960</v>
      </c>
      <c r="P580" s="6" t="s">
        <v>31</v>
      </c>
      <c r="T580" s="7">
        <v>43470</v>
      </c>
      <c r="U580" s="8">
        <v>2019</v>
      </c>
      <c r="V580" s="7">
        <v>43649</v>
      </c>
      <c r="W580" s="6" t="s">
        <v>123</v>
      </c>
      <c r="X580" s="6" t="s">
        <v>1371</v>
      </c>
      <c r="Y580" s="6" t="s">
        <v>31</v>
      </c>
    </row>
    <row r="581" spans="1:25">
      <c r="A581" s="6">
        <v>2338805</v>
      </c>
      <c r="B581" s="6" t="s">
        <v>627</v>
      </c>
      <c r="C581" s="6" t="s">
        <v>1372</v>
      </c>
      <c r="E581" s="6">
        <v>15100</v>
      </c>
      <c r="F581" s="6" t="s">
        <v>30</v>
      </c>
      <c r="G581" s="6" t="s">
        <v>31</v>
      </c>
      <c r="H581" s="6" t="s">
        <v>32</v>
      </c>
      <c r="I581" s="6" t="s">
        <v>37</v>
      </c>
      <c r="J581" s="6" t="s">
        <v>31</v>
      </c>
      <c r="M581" s="6">
        <v>11.8</v>
      </c>
      <c r="N581" s="6">
        <v>10</v>
      </c>
      <c r="O581" s="6">
        <v>960</v>
      </c>
      <c r="P581" s="6" t="s">
        <v>31</v>
      </c>
      <c r="T581" s="7">
        <v>43470</v>
      </c>
      <c r="U581" s="8">
        <v>2019</v>
      </c>
      <c r="V581" s="7">
        <v>43649</v>
      </c>
      <c r="W581" s="6" t="s">
        <v>90</v>
      </c>
      <c r="X581" s="6" t="s">
        <v>1373</v>
      </c>
      <c r="Y581" s="6" t="s">
        <v>31</v>
      </c>
    </row>
    <row r="582" spans="1:25">
      <c r="A582" s="6">
        <v>2348373</v>
      </c>
      <c r="B582" s="6" t="s">
        <v>459</v>
      </c>
      <c r="C582" s="6" t="s">
        <v>1374</v>
      </c>
      <c r="E582" s="6">
        <v>6000</v>
      </c>
      <c r="F582" s="6" t="s">
        <v>30</v>
      </c>
      <c r="G582" s="6" t="s">
        <v>31</v>
      </c>
      <c r="H582" s="6" t="s">
        <v>32</v>
      </c>
      <c r="I582" s="6" t="s">
        <v>48</v>
      </c>
      <c r="J582" s="6" t="s">
        <v>31</v>
      </c>
      <c r="M582" s="6">
        <v>12.1</v>
      </c>
      <c r="N582" s="6">
        <v>10</v>
      </c>
      <c r="O582" s="6">
        <v>372</v>
      </c>
      <c r="P582" s="6" t="s">
        <v>31</v>
      </c>
      <c r="T582" s="7">
        <v>43475</v>
      </c>
      <c r="U582" s="8">
        <v>2019</v>
      </c>
      <c r="V582" s="7" t="s">
        <v>1375</v>
      </c>
      <c r="W582" s="6" t="s">
        <v>34</v>
      </c>
      <c r="X582" s="6" t="s">
        <v>1376</v>
      </c>
      <c r="Y582" s="6" t="s">
        <v>31</v>
      </c>
    </row>
    <row r="583" spans="1:25">
      <c r="A583" s="6">
        <v>2348374</v>
      </c>
      <c r="B583" s="6" t="s">
        <v>459</v>
      </c>
      <c r="C583" s="6" t="s">
        <v>1377</v>
      </c>
      <c r="E583" s="6">
        <v>6000</v>
      </c>
      <c r="F583" s="6" t="s">
        <v>30</v>
      </c>
      <c r="G583" s="6" t="s">
        <v>31</v>
      </c>
      <c r="H583" s="6" t="s">
        <v>32</v>
      </c>
      <c r="I583" s="6" t="s">
        <v>48</v>
      </c>
      <c r="J583" s="6" t="s">
        <v>31</v>
      </c>
      <c r="M583" s="6">
        <v>12.1</v>
      </c>
      <c r="N583" s="6">
        <v>10</v>
      </c>
      <c r="O583" s="6">
        <v>372</v>
      </c>
      <c r="P583" s="6" t="s">
        <v>31</v>
      </c>
      <c r="T583" s="7">
        <v>43475</v>
      </c>
      <c r="U583" s="8">
        <v>2019</v>
      </c>
      <c r="V583" s="7" t="s">
        <v>1375</v>
      </c>
      <c r="W583" s="6" t="s">
        <v>34</v>
      </c>
      <c r="X583" s="6" t="s">
        <v>1378</v>
      </c>
      <c r="Y583" s="6" t="s">
        <v>31</v>
      </c>
    </row>
    <row r="584" spans="1:25">
      <c r="A584" s="6">
        <v>2348375</v>
      </c>
      <c r="B584" s="6" t="s">
        <v>459</v>
      </c>
      <c r="C584" s="6" t="s">
        <v>1379</v>
      </c>
      <c r="E584" s="6">
        <v>8000</v>
      </c>
      <c r="F584" s="6" t="s">
        <v>30</v>
      </c>
      <c r="G584" s="6" t="s">
        <v>31</v>
      </c>
      <c r="H584" s="6" t="s">
        <v>32</v>
      </c>
      <c r="I584" s="6" t="s">
        <v>33</v>
      </c>
      <c r="J584" s="6" t="s">
        <v>31</v>
      </c>
      <c r="M584" s="6">
        <v>12</v>
      </c>
      <c r="N584" s="6">
        <v>10</v>
      </c>
      <c r="O584" s="6">
        <v>500</v>
      </c>
      <c r="P584" s="6" t="s">
        <v>31</v>
      </c>
      <c r="T584" s="7">
        <v>43475</v>
      </c>
      <c r="U584" s="8">
        <v>2019</v>
      </c>
      <c r="V584" s="7" t="s">
        <v>1375</v>
      </c>
      <c r="W584" s="6" t="s">
        <v>34</v>
      </c>
      <c r="X584" s="6" t="s">
        <v>1380</v>
      </c>
      <c r="Y584" s="6" t="s">
        <v>31</v>
      </c>
    </row>
    <row r="585" spans="1:25">
      <c r="A585" s="6">
        <v>2348376</v>
      </c>
      <c r="B585" s="6" t="s">
        <v>459</v>
      </c>
      <c r="C585" s="6" t="s">
        <v>1381</v>
      </c>
      <c r="E585" s="6">
        <v>8000</v>
      </c>
      <c r="F585" s="6" t="s">
        <v>30</v>
      </c>
      <c r="G585" s="6" t="s">
        <v>31</v>
      </c>
      <c r="H585" s="6" t="s">
        <v>32</v>
      </c>
      <c r="I585" s="6" t="s">
        <v>33</v>
      </c>
      <c r="J585" s="6" t="s">
        <v>31</v>
      </c>
      <c r="M585" s="6">
        <v>12</v>
      </c>
      <c r="N585" s="6">
        <v>10</v>
      </c>
      <c r="O585" s="6">
        <v>500</v>
      </c>
      <c r="P585" s="6" t="s">
        <v>31</v>
      </c>
      <c r="T585" s="7">
        <v>43475</v>
      </c>
      <c r="U585" s="8">
        <v>2019</v>
      </c>
      <c r="V585" s="7" t="s">
        <v>1375</v>
      </c>
      <c r="W585" s="6" t="s">
        <v>34</v>
      </c>
      <c r="X585" s="6" t="s">
        <v>1382</v>
      </c>
      <c r="Y585" s="6" t="s">
        <v>31</v>
      </c>
    </row>
    <row r="586" spans="1:25">
      <c r="A586" s="6">
        <v>2348377</v>
      </c>
      <c r="B586" s="6" t="s">
        <v>459</v>
      </c>
      <c r="C586" s="6" t="s">
        <v>1383</v>
      </c>
      <c r="E586" s="6">
        <v>10000</v>
      </c>
      <c r="F586" s="6" t="s">
        <v>30</v>
      </c>
      <c r="G586" s="6" t="s">
        <v>31</v>
      </c>
      <c r="H586" s="6" t="s">
        <v>32</v>
      </c>
      <c r="I586" s="6" t="s">
        <v>33</v>
      </c>
      <c r="J586" s="6" t="s">
        <v>31</v>
      </c>
      <c r="M586" s="6">
        <v>12</v>
      </c>
      <c r="N586" s="6">
        <v>10</v>
      </c>
      <c r="O586" s="6">
        <v>625</v>
      </c>
      <c r="P586" s="6" t="s">
        <v>31</v>
      </c>
      <c r="T586" s="7">
        <v>43475</v>
      </c>
      <c r="U586" s="8">
        <v>2019</v>
      </c>
      <c r="V586" s="7" t="s">
        <v>1375</v>
      </c>
      <c r="W586" s="6" t="s">
        <v>34</v>
      </c>
      <c r="X586" s="6" t="s">
        <v>1384</v>
      </c>
      <c r="Y586" s="6" t="s">
        <v>31</v>
      </c>
    </row>
    <row r="587" spans="1:25">
      <c r="A587" s="6">
        <v>2348378</v>
      </c>
      <c r="B587" s="6" t="s">
        <v>459</v>
      </c>
      <c r="C587" s="6" t="s">
        <v>1385</v>
      </c>
      <c r="E587" s="6">
        <v>10000</v>
      </c>
      <c r="F587" s="6" t="s">
        <v>30</v>
      </c>
      <c r="G587" s="6" t="s">
        <v>31</v>
      </c>
      <c r="H587" s="6" t="s">
        <v>32</v>
      </c>
      <c r="I587" s="6" t="s">
        <v>33</v>
      </c>
      <c r="J587" s="6" t="s">
        <v>31</v>
      </c>
      <c r="M587" s="6">
        <v>12</v>
      </c>
      <c r="N587" s="6">
        <v>10</v>
      </c>
      <c r="O587" s="6">
        <v>625</v>
      </c>
      <c r="P587" s="6" t="s">
        <v>31</v>
      </c>
      <c r="T587" s="7">
        <v>43475</v>
      </c>
      <c r="U587" s="8">
        <v>2019</v>
      </c>
      <c r="V587" s="7" t="s">
        <v>1375</v>
      </c>
      <c r="W587" s="6" t="s">
        <v>34</v>
      </c>
      <c r="X587" s="6" t="s">
        <v>1386</v>
      </c>
      <c r="Y587" s="6" t="s">
        <v>31</v>
      </c>
    </row>
    <row r="588" spans="1:25">
      <c r="A588" s="6">
        <v>2348379</v>
      </c>
      <c r="B588" s="6" t="s">
        <v>459</v>
      </c>
      <c r="C588" s="6" t="s">
        <v>1387</v>
      </c>
      <c r="E588" s="6">
        <v>12000</v>
      </c>
      <c r="F588" s="6" t="s">
        <v>30</v>
      </c>
      <c r="G588" s="6" t="s">
        <v>31</v>
      </c>
      <c r="H588" s="6" t="s">
        <v>32</v>
      </c>
      <c r="I588" s="6" t="s">
        <v>33</v>
      </c>
      <c r="J588" s="6" t="s">
        <v>31</v>
      </c>
      <c r="M588" s="6">
        <v>12</v>
      </c>
      <c r="N588" s="6">
        <v>10</v>
      </c>
      <c r="O588" s="6">
        <v>750</v>
      </c>
      <c r="P588" s="6" t="s">
        <v>31</v>
      </c>
      <c r="T588" s="7">
        <v>43475</v>
      </c>
      <c r="U588" s="8">
        <v>2019</v>
      </c>
      <c r="V588" s="7" t="s">
        <v>1375</v>
      </c>
      <c r="W588" s="6" t="s">
        <v>34</v>
      </c>
      <c r="X588" s="6" t="s">
        <v>1388</v>
      </c>
      <c r="Y588" s="6" t="s">
        <v>31</v>
      </c>
    </row>
    <row r="589" spans="1:25">
      <c r="A589" s="6">
        <v>2348380</v>
      </c>
      <c r="B589" s="6" t="s">
        <v>459</v>
      </c>
      <c r="C589" s="6" t="s">
        <v>1389</v>
      </c>
      <c r="E589" s="6">
        <v>12000</v>
      </c>
      <c r="F589" s="6" t="s">
        <v>30</v>
      </c>
      <c r="G589" s="6" t="s">
        <v>31</v>
      </c>
      <c r="H589" s="6" t="s">
        <v>32</v>
      </c>
      <c r="I589" s="6" t="s">
        <v>33</v>
      </c>
      <c r="J589" s="6" t="s">
        <v>31</v>
      </c>
      <c r="M589" s="6">
        <v>12</v>
      </c>
      <c r="N589" s="6">
        <v>10</v>
      </c>
      <c r="O589" s="6">
        <v>750</v>
      </c>
      <c r="P589" s="6" t="s">
        <v>31</v>
      </c>
      <c r="T589" s="7">
        <v>43475</v>
      </c>
      <c r="U589" s="8">
        <v>2019</v>
      </c>
      <c r="V589" s="7" t="s">
        <v>1375</v>
      </c>
      <c r="W589" s="6" t="s">
        <v>34</v>
      </c>
      <c r="X589" s="6" t="s">
        <v>1390</v>
      </c>
      <c r="Y589" s="6" t="s">
        <v>31</v>
      </c>
    </row>
    <row r="590" spans="1:25">
      <c r="A590" s="6">
        <v>2348381</v>
      </c>
      <c r="B590" s="6" t="s">
        <v>459</v>
      </c>
      <c r="C590" s="6" t="s">
        <v>1391</v>
      </c>
      <c r="E590" s="6">
        <v>15100</v>
      </c>
      <c r="F590" s="6" t="s">
        <v>30</v>
      </c>
      <c r="G590" s="6" t="s">
        <v>31</v>
      </c>
      <c r="H590" s="6" t="s">
        <v>32</v>
      </c>
      <c r="I590" s="6" t="s">
        <v>37</v>
      </c>
      <c r="J590" s="6" t="s">
        <v>31</v>
      </c>
      <c r="M590" s="6">
        <v>11.8</v>
      </c>
      <c r="N590" s="6">
        <v>10</v>
      </c>
      <c r="O590" s="6">
        <v>960</v>
      </c>
      <c r="P590" s="6" t="s">
        <v>31</v>
      </c>
      <c r="T590" s="7">
        <v>43475</v>
      </c>
      <c r="U590" s="8">
        <v>2019</v>
      </c>
      <c r="V590" s="7" t="s">
        <v>1375</v>
      </c>
      <c r="W590" s="6" t="s">
        <v>34</v>
      </c>
      <c r="X590" s="6" t="s">
        <v>1392</v>
      </c>
      <c r="Y590" s="6" t="s">
        <v>31</v>
      </c>
    </row>
    <row r="591" spans="1:25">
      <c r="A591" s="6">
        <v>2348382</v>
      </c>
      <c r="B591" s="6" t="s">
        <v>459</v>
      </c>
      <c r="C591" s="6" t="s">
        <v>1393</v>
      </c>
      <c r="E591" s="6">
        <v>15100</v>
      </c>
      <c r="F591" s="6" t="s">
        <v>30</v>
      </c>
      <c r="G591" s="6" t="s">
        <v>31</v>
      </c>
      <c r="H591" s="6" t="s">
        <v>32</v>
      </c>
      <c r="I591" s="6" t="s">
        <v>37</v>
      </c>
      <c r="J591" s="6" t="s">
        <v>31</v>
      </c>
      <c r="M591" s="6">
        <v>11.8</v>
      </c>
      <c r="N591" s="6">
        <v>10</v>
      </c>
      <c r="O591" s="6">
        <v>960</v>
      </c>
      <c r="P591" s="6" t="s">
        <v>31</v>
      </c>
      <c r="T591" s="7">
        <v>43475</v>
      </c>
      <c r="U591" s="8">
        <v>2019</v>
      </c>
      <c r="V591" s="7" t="s">
        <v>1375</v>
      </c>
      <c r="W591" s="6" t="s">
        <v>34</v>
      </c>
      <c r="X591" s="6" t="s">
        <v>1394</v>
      </c>
      <c r="Y591" s="6" t="s">
        <v>31</v>
      </c>
    </row>
    <row r="592" spans="1:25">
      <c r="A592" s="6">
        <v>2348384</v>
      </c>
      <c r="B592" s="6" t="s">
        <v>267</v>
      </c>
      <c r="C592" s="6">
        <v>311410572</v>
      </c>
      <c r="E592" s="6">
        <v>10000</v>
      </c>
      <c r="F592" s="6" t="s">
        <v>30</v>
      </c>
      <c r="G592" s="6" t="s">
        <v>31</v>
      </c>
      <c r="H592" s="6" t="s">
        <v>32</v>
      </c>
      <c r="I592" s="6" t="s">
        <v>33</v>
      </c>
      <c r="J592" s="6" t="s">
        <v>31</v>
      </c>
      <c r="M592" s="6">
        <v>12</v>
      </c>
      <c r="N592" s="6">
        <v>10</v>
      </c>
      <c r="O592" s="6">
        <v>625</v>
      </c>
      <c r="P592" s="6" t="s">
        <v>31</v>
      </c>
      <c r="T592" s="7">
        <v>43475</v>
      </c>
      <c r="U592" s="8">
        <v>2019</v>
      </c>
      <c r="V592" s="7" t="s">
        <v>1375</v>
      </c>
      <c r="W592" s="6" t="s">
        <v>34</v>
      </c>
      <c r="X592" s="6" t="s">
        <v>1395</v>
      </c>
      <c r="Y592" s="6" t="s">
        <v>31</v>
      </c>
    </row>
    <row r="593" spans="1:25">
      <c r="A593" s="6">
        <v>2348385</v>
      </c>
      <c r="B593" s="6" t="s">
        <v>267</v>
      </c>
      <c r="C593" s="6">
        <v>311410573</v>
      </c>
      <c r="E593" s="6">
        <v>12000</v>
      </c>
      <c r="F593" s="6" t="s">
        <v>30</v>
      </c>
      <c r="G593" s="6" t="s">
        <v>31</v>
      </c>
      <c r="H593" s="6" t="s">
        <v>32</v>
      </c>
      <c r="I593" s="6" t="s">
        <v>33</v>
      </c>
      <c r="J593" s="6" t="s">
        <v>31</v>
      </c>
      <c r="M593" s="6">
        <v>12</v>
      </c>
      <c r="N593" s="6">
        <v>10</v>
      </c>
      <c r="O593" s="6">
        <v>750</v>
      </c>
      <c r="P593" s="6" t="s">
        <v>31</v>
      </c>
      <c r="T593" s="7">
        <v>43475</v>
      </c>
      <c r="U593" s="8">
        <v>2019</v>
      </c>
      <c r="V593" s="7" t="s">
        <v>1375</v>
      </c>
      <c r="W593" s="6" t="s">
        <v>34</v>
      </c>
      <c r="X593" s="6" t="s">
        <v>1396</v>
      </c>
      <c r="Y593" s="6" t="s">
        <v>31</v>
      </c>
    </row>
    <row r="594" spans="1:25">
      <c r="A594" s="6">
        <v>2348386</v>
      </c>
      <c r="B594" s="6" t="s">
        <v>267</v>
      </c>
      <c r="C594" s="6">
        <v>311410577</v>
      </c>
      <c r="E594" s="6">
        <v>15100</v>
      </c>
      <c r="F594" s="6" t="s">
        <v>30</v>
      </c>
      <c r="G594" s="6" t="s">
        <v>31</v>
      </c>
      <c r="H594" s="6" t="s">
        <v>32</v>
      </c>
      <c r="I594" s="6" t="s">
        <v>37</v>
      </c>
      <c r="J594" s="6" t="s">
        <v>31</v>
      </c>
      <c r="M594" s="6">
        <v>11.8</v>
      </c>
      <c r="N594" s="6">
        <v>10</v>
      </c>
      <c r="O594" s="6">
        <v>960</v>
      </c>
      <c r="P594" s="6" t="s">
        <v>31</v>
      </c>
      <c r="T594" s="7">
        <v>43475</v>
      </c>
      <c r="U594" s="8">
        <v>2019</v>
      </c>
      <c r="V594" s="7" t="s">
        <v>1375</v>
      </c>
      <c r="W594" s="6" t="s">
        <v>34</v>
      </c>
      <c r="X594" s="6" t="s">
        <v>1397</v>
      </c>
      <c r="Y594" s="6" t="s">
        <v>31</v>
      </c>
    </row>
    <row r="595" spans="1:25">
      <c r="A595" s="6">
        <v>2348383</v>
      </c>
      <c r="B595" s="6" t="s">
        <v>267</v>
      </c>
      <c r="C595" s="6">
        <v>311410578</v>
      </c>
      <c r="E595" s="6">
        <v>8000</v>
      </c>
      <c r="F595" s="6" t="s">
        <v>30</v>
      </c>
      <c r="G595" s="6" t="s">
        <v>31</v>
      </c>
      <c r="H595" s="6" t="s">
        <v>32</v>
      </c>
      <c r="I595" s="6" t="s">
        <v>33</v>
      </c>
      <c r="J595" s="6" t="s">
        <v>31</v>
      </c>
      <c r="M595" s="6">
        <v>12</v>
      </c>
      <c r="N595" s="6">
        <v>10</v>
      </c>
      <c r="O595" s="6">
        <v>500</v>
      </c>
      <c r="P595" s="6" t="s">
        <v>31</v>
      </c>
      <c r="T595" s="7">
        <v>43475</v>
      </c>
      <c r="U595" s="8">
        <v>2019</v>
      </c>
      <c r="V595" s="7" t="s">
        <v>1375</v>
      </c>
      <c r="W595" s="6" t="s">
        <v>34</v>
      </c>
      <c r="X595" s="6" t="s">
        <v>1398</v>
      </c>
      <c r="Y595" s="6" t="s">
        <v>31</v>
      </c>
    </row>
    <row r="596" spans="1:25">
      <c r="A596" s="6">
        <v>2348370</v>
      </c>
      <c r="B596" s="6" t="s">
        <v>109</v>
      </c>
      <c r="C596" s="6" t="s">
        <v>1399</v>
      </c>
      <c r="E596" s="6">
        <v>12000</v>
      </c>
      <c r="F596" s="6" t="s">
        <v>30</v>
      </c>
      <c r="G596" s="6" t="s">
        <v>31</v>
      </c>
      <c r="H596" s="6" t="s">
        <v>32</v>
      </c>
      <c r="I596" s="6" t="s">
        <v>33</v>
      </c>
      <c r="J596" s="6" t="s">
        <v>31</v>
      </c>
      <c r="M596" s="6">
        <v>11.4</v>
      </c>
      <c r="N596" s="6">
        <v>5</v>
      </c>
      <c r="O596" s="6">
        <v>790</v>
      </c>
      <c r="P596" s="6" t="s">
        <v>1030</v>
      </c>
      <c r="Q596" s="6" t="s">
        <v>1120</v>
      </c>
      <c r="R596" s="6" t="s">
        <v>1400</v>
      </c>
      <c r="S596" s="6" t="s">
        <v>31</v>
      </c>
      <c r="T596" s="7">
        <v>43475</v>
      </c>
      <c r="U596" s="8">
        <v>2019</v>
      </c>
      <c r="V596" s="7" t="s">
        <v>1375</v>
      </c>
      <c r="W596" s="6" t="s">
        <v>123</v>
      </c>
      <c r="X596" s="6" t="s">
        <v>1401</v>
      </c>
      <c r="Y596" s="6" t="s">
        <v>31</v>
      </c>
    </row>
    <row r="597" spans="1:25">
      <c r="A597" s="6">
        <v>2348367</v>
      </c>
      <c r="B597" s="6" t="s">
        <v>109</v>
      </c>
      <c r="C597" s="6" t="s">
        <v>1402</v>
      </c>
      <c r="E597" s="6">
        <v>8000</v>
      </c>
      <c r="F597" s="6" t="s">
        <v>30</v>
      </c>
      <c r="G597" s="6" t="s">
        <v>31</v>
      </c>
      <c r="H597" s="6" t="s">
        <v>32</v>
      </c>
      <c r="I597" s="6" t="s">
        <v>33</v>
      </c>
      <c r="J597" s="6" t="s">
        <v>31</v>
      </c>
      <c r="M597" s="6">
        <v>11.4</v>
      </c>
      <c r="N597" s="6">
        <v>5</v>
      </c>
      <c r="O597" s="6">
        <v>526</v>
      </c>
      <c r="P597" s="6" t="s">
        <v>1030</v>
      </c>
      <c r="Q597" s="6" t="s">
        <v>1120</v>
      </c>
      <c r="R597" s="6" t="s">
        <v>1400</v>
      </c>
      <c r="S597" s="6" t="s">
        <v>31</v>
      </c>
      <c r="T597" s="7">
        <v>43475</v>
      </c>
      <c r="U597" s="8">
        <v>2019</v>
      </c>
      <c r="V597" s="7" t="s">
        <v>1375</v>
      </c>
      <c r="W597" s="6" t="s">
        <v>34</v>
      </c>
      <c r="X597" s="6" t="s">
        <v>1403</v>
      </c>
      <c r="Y597" s="6" t="s">
        <v>31</v>
      </c>
    </row>
    <row r="598" spans="1:25">
      <c r="A598" s="6">
        <v>2348368</v>
      </c>
      <c r="B598" s="6" t="s">
        <v>109</v>
      </c>
      <c r="C598" s="6" t="s">
        <v>1404</v>
      </c>
      <c r="E598" s="6">
        <v>10000</v>
      </c>
      <c r="F598" s="6" t="s">
        <v>30</v>
      </c>
      <c r="G598" s="6" t="s">
        <v>31</v>
      </c>
      <c r="H598" s="6" t="s">
        <v>32</v>
      </c>
      <c r="I598" s="6" t="s">
        <v>33</v>
      </c>
      <c r="J598" s="6" t="s">
        <v>31</v>
      </c>
      <c r="M598" s="6">
        <v>11.4</v>
      </c>
      <c r="N598" s="6">
        <v>5</v>
      </c>
      <c r="O598" s="6">
        <v>658</v>
      </c>
      <c r="P598" s="6" t="s">
        <v>1030</v>
      </c>
      <c r="Q598" s="6" t="s">
        <v>1120</v>
      </c>
      <c r="R598" s="6" t="s">
        <v>1400</v>
      </c>
      <c r="S598" s="6" t="s">
        <v>31</v>
      </c>
      <c r="T598" s="7">
        <v>43475</v>
      </c>
      <c r="U598" s="8">
        <v>2019</v>
      </c>
      <c r="V598" s="7" t="s">
        <v>1375</v>
      </c>
      <c r="W598" s="6" t="s">
        <v>34</v>
      </c>
      <c r="X598" s="6" t="s">
        <v>1405</v>
      </c>
      <c r="Y598" s="6" t="s">
        <v>31</v>
      </c>
    </row>
    <row r="599" spans="1:25">
      <c r="A599" s="6">
        <v>2338803</v>
      </c>
      <c r="B599" s="6" t="s">
        <v>627</v>
      </c>
      <c r="C599" s="6" t="s">
        <v>1406</v>
      </c>
      <c r="E599" s="6">
        <v>10000</v>
      </c>
      <c r="F599" s="6" t="s">
        <v>30</v>
      </c>
      <c r="G599" s="6" t="s">
        <v>31</v>
      </c>
      <c r="H599" s="6" t="s">
        <v>32</v>
      </c>
      <c r="I599" s="6" t="s">
        <v>33</v>
      </c>
      <c r="J599" s="6" t="s">
        <v>31</v>
      </c>
      <c r="M599" s="6">
        <v>11.4</v>
      </c>
      <c r="N599" s="6">
        <v>5</v>
      </c>
      <c r="O599" s="6">
        <v>658</v>
      </c>
      <c r="P599" s="6" t="s">
        <v>1030</v>
      </c>
      <c r="Q599" s="6" t="s">
        <v>1120</v>
      </c>
      <c r="R599" s="6" t="s">
        <v>1400</v>
      </c>
      <c r="S599" s="6" t="s">
        <v>31</v>
      </c>
      <c r="T599" s="7">
        <v>43475</v>
      </c>
      <c r="U599" s="8">
        <v>2019</v>
      </c>
      <c r="V599" s="7" t="s">
        <v>1375</v>
      </c>
      <c r="W599" s="6" t="s">
        <v>90</v>
      </c>
      <c r="X599" s="6" t="s">
        <v>1407</v>
      </c>
      <c r="Y599" s="6" t="s">
        <v>31</v>
      </c>
    </row>
    <row r="600" spans="1:25">
      <c r="A600" s="6">
        <v>2338125</v>
      </c>
      <c r="B600" s="6" t="s">
        <v>627</v>
      </c>
      <c r="C600" s="6" t="s">
        <v>1408</v>
      </c>
      <c r="E600" s="6">
        <v>12000</v>
      </c>
      <c r="F600" s="6" t="s">
        <v>30</v>
      </c>
      <c r="G600" s="6" t="s">
        <v>31</v>
      </c>
      <c r="H600" s="6" t="s">
        <v>32</v>
      </c>
      <c r="I600" s="6" t="s">
        <v>33</v>
      </c>
      <c r="J600" s="6" t="s">
        <v>31</v>
      </c>
      <c r="M600" s="6">
        <v>11.4</v>
      </c>
      <c r="N600" s="6">
        <v>5</v>
      </c>
      <c r="O600" s="6">
        <v>790</v>
      </c>
      <c r="P600" s="6" t="s">
        <v>1030</v>
      </c>
      <c r="Q600" s="6" t="s">
        <v>1120</v>
      </c>
      <c r="R600" s="6" t="s">
        <v>1400</v>
      </c>
      <c r="S600" s="6" t="s">
        <v>31</v>
      </c>
      <c r="T600" s="7">
        <v>43475</v>
      </c>
      <c r="U600" s="8">
        <v>2019</v>
      </c>
      <c r="V600" s="7" t="s">
        <v>1375</v>
      </c>
      <c r="W600" s="6" t="s">
        <v>123</v>
      </c>
      <c r="X600" s="6" t="s">
        <v>1409</v>
      </c>
      <c r="Y600" s="6" t="s">
        <v>31</v>
      </c>
    </row>
    <row r="601" spans="1:25">
      <c r="A601" s="6">
        <v>2338804</v>
      </c>
      <c r="B601" s="6" t="s">
        <v>627</v>
      </c>
      <c r="C601" s="6" t="s">
        <v>1410</v>
      </c>
      <c r="E601" s="6">
        <v>12000</v>
      </c>
      <c r="F601" s="6" t="s">
        <v>30</v>
      </c>
      <c r="G601" s="6" t="s">
        <v>31</v>
      </c>
      <c r="H601" s="6" t="s">
        <v>32</v>
      </c>
      <c r="I601" s="6" t="s">
        <v>33</v>
      </c>
      <c r="J601" s="6" t="s">
        <v>31</v>
      </c>
      <c r="M601" s="6">
        <v>11.4</v>
      </c>
      <c r="N601" s="6">
        <v>5</v>
      </c>
      <c r="O601" s="6">
        <v>790</v>
      </c>
      <c r="P601" s="6" t="s">
        <v>1030</v>
      </c>
      <c r="Q601" s="6" t="s">
        <v>1120</v>
      </c>
      <c r="R601" s="6" t="s">
        <v>1400</v>
      </c>
      <c r="S601" s="6" t="s">
        <v>31</v>
      </c>
      <c r="T601" s="7">
        <v>43475</v>
      </c>
      <c r="U601" s="8">
        <v>2019</v>
      </c>
      <c r="V601" s="7" t="s">
        <v>1375</v>
      </c>
      <c r="W601" s="6" t="s">
        <v>90</v>
      </c>
      <c r="X601" s="6" t="s">
        <v>1411</v>
      </c>
      <c r="Y601" s="6" t="s">
        <v>31</v>
      </c>
    </row>
    <row r="602" spans="1:25">
      <c r="A602" s="6">
        <v>2348371</v>
      </c>
      <c r="B602" s="6" t="s">
        <v>627</v>
      </c>
      <c r="C602" s="6" t="s">
        <v>1412</v>
      </c>
      <c r="E602" s="6">
        <v>15100</v>
      </c>
      <c r="F602" s="6" t="s">
        <v>30</v>
      </c>
      <c r="G602" s="6" t="s">
        <v>31</v>
      </c>
      <c r="H602" s="6" t="s">
        <v>32</v>
      </c>
      <c r="I602" s="6" t="s">
        <v>37</v>
      </c>
      <c r="J602" s="6" t="s">
        <v>31</v>
      </c>
      <c r="M602" s="6">
        <v>11.8</v>
      </c>
      <c r="N602" s="6">
        <v>10</v>
      </c>
      <c r="O602" s="6">
        <v>960</v>
      </c>
      <c r="P602" s="6" t="s">
        <v>31</v>
      </c>
      <c r="T602" s="7">
        <v>43475</v>
      </c>
      <c r="U602" s="8">
        <v>2019</v>
      </c>
      <c r="V602" s="7" t="s">
        <v>1375</v>
      </c>
      <c r="W602" s="6" t="s">
        <v>90</v>
      </c>
      <c r="X602" s="6" t="s">
        <v>1413</v>
      </c>
      <c r="Y602" s="6" t="s">
        <v>31</v>
      </c>
    </row>
    <row r="603" spans="1:25">
      <c r="A603" s="6">
        <v>2348372</v>
      </c>
      <c r="B603" s="6" t="s">
        <v>109</v>
      </c>
      <c r="C603" s="6" t="s">
        <v>1414</v>
      </c>
      <c r="E603" s="6">
        <v>12000</v>
      </c>
      <c r="F603" s="6" t="s">
        <v>30</v>
      </c>
      <c r="G603" s="6" t="s">
        <v>31</v>
      </c>
      <c r="H603" s="6" t="s">
        <v>32</v>
      </c>
      <c r="I603" s="6" t="s">
        <v>33</v>
      </c>
      <c r="J603" s="6" t="s">
        <v>31</v>
      </c>
      <c r="M603" s="6">
        <v>11.4</v>
      </c>
      <c r="N603" s="6">
        <v>5</v>
      </c>
      <c r="O603" s="6">
        <v>790</v>
      </c>
      <c r="P603" s="6" t="s">
        <v>1030</v>
      </c>
      <c r="Q603" s="6" t="s">
        <v>1120</v>
      </c>
      <c r="R603" s="6" t="s">
        <v>1400</v>
      </c>
      <c r="S603" s="6" t="s">
        <v>31</v>
      </c>
      <c r="T603" s="7">
        <v>43475</v>
      </c>
      <c r="U603" s="8">
        <v>2019</v>
      </c>
      <c r="V603" s="7" t="s">
        <v>1375</v>
      </c>
      <c r="W603" s="6" t="s">
        <v>34</v>
      </c>
      <c r="X603" s="6" t="s">
        <v>1415</v>
      </c>
      <c r="Y603" s="6" t="s">
        <v>31</v>
      </c>
    </row>
    <row r="604" spans="1:25">
      <c r="A604" s="6">
        <v>2338123</v>
      </c>
      <c r="B604" s="6" t="s">
        <v>627</v>
      </c>
      <c r="C604" s="6" t="s">
        <v>1416</v>
      </c>
      <c r="E604" s="6">
        <v>8000</v>
      </c>
      <c r="F604" s="6" t="s">
        <v>30</v>
      </c>
      <c r="G604" s="6" t="s">
        <v>31</v>
      </c>
      <c r="H604" s="6" t="s">
        <v>32</v>
      </c>
      <c r="I604" s="6" t="s">
        <v>33</v>
      </c>
      <c r="J604" s="6" t="s">
        <v>31</v>
      </c>
      <c r="M604" s="6">
        <v>11.4</v>
      </c>
      <c r="N604" s="6">
        <v>5</v>
      </c>
      <c r="O604" s="6">
        <v>526</v>
      </c>
      <c r="P604" s="6" t="s">
        <v>1030</v>
      </c>
      <c r="Q604" s="6" t="s">
        <v>1120</v>
      </c>
      <c r="R604" s="6" t="s">
        <v>1400</v>
      </c>
      <c r="S604" s="6" t="s">
        <v>31</v>
      </c>
      <c r="T604" s="7">
        <v>43475</v>
      </c>
      <c r="U604" s="8">
        <v>2019</v>
      </c>
      <c r="V604" s="7" t="s">
        <v>1375</v>
      </c>
      <c r="W604" s="6" t="s">
        <v>123</v>
      </c>
      <c r="X604" s="6" t="s">
        <v>1417</v>
      </c>
      <c r="Y604" s="6" t="s">
        <v>31</v>
      </c>
    </row>
    <row r="605" spans="1:25">
      <c r="A605" s="6">
        <v>2338802</v>
      </c>
      <c r="B605" s="6" t="s">
        <v>627</v>
      </c>
      <c r="C605" s="6" t="s">
        <v>1418</v>
      </c>
      <c r="E605" s="6">
        <v>8000</v>
      </c>
      <c r="F605" s="6" t="s">
        <v>30</v>
      </c>
      <c r="G605" s="6" t="s">
        <v>31</v>
      </c>
      <c r="H605" s="6" t="s">
        <v>32</v>
      </c>
      <c r="I605" s="6" t="s">
        <v>33</v>
      </c>
      <c r="J605" s="6" t="s">
        <v>31</v>
      </c>
      <c r="M605" s="6">
        <v>11.4</v>
      </c>
      <c r="N605" s="6">
        <v>5</v>
      </c>
      <c r="O605" s="6">
        <v>526</v>
      </c>
      <c r="P605" s="6" t="s">
        <v>1030</v>
      </c>
      <c r="Q605" s="6" t="s">
        <v>1120</v>
      </c>
      <c r="R605" s="6" t="s">
        <v>1400</v>
      </c>
      <c r="S605" s="6" t="s">
        <v>31</v>
      </c>
      <c r="T605" s="7">
        <v>43475</v>
      </c>
      <c r="U605" s="8">
        <v>2019</v>
      </c>
      <c r="V605" s="7" t="s">
        <v>1375</v>
      </c>
      <c r="W605" s="6" t="s">
        <v>90</v>
      </c>
      <c r="X605" s="6" t="s">
        <v>1419</v>
      </c>
      <c r="Y605" s="6" t="s">
        <v>31</v>
      </c>
    </row>
    <row r="606" spans="1:25">
      <c r="A606" s="6">
        <v>2338124</v>
      </c>
      <c r="B606" s="6" t="s">
        <v>627</v>
      </c>
      <c r="C606" s="6" t="s">
        <v>1420</v>
      </c>
      <c r="E606" s="6">
        <v>10000</v>
      </c>
      <c r="F606" s="6" t="s">
        <v>30</v>
      </c>
      <c r="G606" s="6" t="s">
        <v>31</v>
      </c>
      <c r="H606" s="6" t="s">
        <v>32</v>
      </c>
      <c r="I606" s="6" t="s">
        <v>33</v>
      </c>
      <c r="J606" s="6" t="s">
        <v>31</v>
      </c>
      <c r="M606" s="6">
        <v>11.4</v>
      </c>
      <c r="N606" s="6">
        <v>5</v>
      </c>
      <c r="O606" s="6">
        <v>658</v>
      </c>
      <c r="P606" s="6" t="s">
        <v>1030</v>
      </c>
      <c r="Q606" s="6" t="s">
        <v>1120</v>
      </c>
      <c r="R606" s="6" t="s">
        <v>1400</v>
      </c>
      <c r="S606" s="6" t="s">
        <v>31</v>
      </c>
      <c r="T606" s="7">
        <v>43475</v>
      </c>
      <c r="U606" s="8">
        <v>2019</v>
      </c>
      <c r="V606" s="7" t="s">
        <v>1375</v>
      </c>
      <c r="W606" s="6" t="s">
        <v>123</v>
      </c>
      <c r="X606" s="6" t="s">
        <v>1421</v>
      </c>
      <c r="Y606" s="6" t="s">
        <v>31</v>
      </c>
    </row>
    <row r="607" spans="1:25">
      <c r="A607" s="6">
        <v>2349340</v>
      </c>
      <c r="B607" s="6" t="s">
        <v>1422</v>
      </c>
      <c r="C607" s="6" t="s">
        <v>1423</v>
      </c>
      <c r="E607" s="6">
        <v>8000</v>
      </c>
      <c r="F607" s="6" t="s">
        <v>30</v>
      </c>
      <c r="G607" s="6" t="s">
        <v>31</v>
      </c>
      <c r="H607" s="6" t="s">
        <v>32</v>
      </c>
      <c r="I607" s="6" t="s">
        <v>33</v>
      </c>
      <c r="J607" s="6" t="s">
        <v>31</v>
      </c>
      <c r="M607" s="6">
        <v>12</v>
      </c>
      <c r="N607" s="6">
        <v>10</v>
      </c>
      <c r="O607" s="6">
        <v>500</v>
      </c>
      <c r="P607" s="6" t="s">
        <v>31</v>
      </c>
      <c r="T607" s="7">
        <v>43476</v>
      </c>
      <c r="U607" s="8">
        <v>2019</v>
      </c>
      <c r="V607" s="7" t="s">
        <v>1424</v>
      </c>
      <c r="W607" s="6" t="s">
        <v>34</v>
      </c>
      <c r="X607" s="6" t="s">
        <v>1425</v>
      </c>
      <c r="Y607" s="6" t="s">
        <v>31</v>
      </c>
    </row>
    <row r="608" spans="1:25">
      <c r="A608" s="6">
        <v>2349343</v>
      </c>
      <c r="B608" s="6" t="s">
        <v>1422</v>
      </c>
      <c r="C608" s="6" t="s">
        <v>1426</v>
      </c>
      <c r="E608" s="6">
        <v>12000</v>
      </c>
      <c r="F608" s="6" t="s">
        <v>30</v>
      </c>
      <c r="G608" s="6" t="s">
        <v>31</v>
      </c>
      <c r="H608" s="6" t="s">
        <v>32</v>
      </c>
      <c r="I608" s="6" t="s">
        <v>33</v>
      </c>
      <c r="J608" s="6" t="s">
        <v>31</v>
      </c>
      <c r="M608" s="6">
        <v>12</v>
      </c>
      <c r="N608" s="6">
        <v>10</v>
      </c>
      <c r="O608" s="6">
        <v>750</v>
      </c>
      <c r="P608" s="6" t="s">
        <v>31</v>
      </c>
      <c r="T608" s="7">
        <v>43476</v>
      </c>
      <c r="U608" s="8">
        <v>2019</v>
      </c>
      <c r="V608" s="7" t="s">
        <v>1424</v>
      </c>
      <c r="W608" s="6" t="s">
        <v>34</v>
      </c>
      <c r="X608" s="6" t="s">
        <v>1427</v>
      </c>
      <c r="Y608" s="6" t="s">
        <v>31</v>
      </c>
    </row>
    <row r="609" spans="1:25">
      <c r="A609" s="6">
        <v>2349342</v>
      </c>
      <c r="B609" s="6" t="s">
        <v>1422</v>
      </c>
      <c r="C609" s="6" t="s">
        <v>1428</v>
      </c>
      <c r="E609" s="6">
        <v>10000</v>
      </c>
      <c r="F609" s="6" t="s">
        <v>30</v>
      </c>
      <c r="G609" s="6" t="s">
        <v>31</v>
      </c>
      <c r="H609" s="6" t="s">
        <v>32</v>
      </c>
      <c r="I609" s="6" t="s">
        <v>33</v>
      </c>
      <c r="J609" s="6" t="s">
        <v>31</v>
      </c>
      <c r="M609" s="6">
        <v>12</v>
      </c>
      <c r="N609" s="6">
        <v>10</v>
      </c>
      <c r="O609" s="6">
        <v>625</v>
      </c>
      <c r="P609" s="6" t="s">
        <v>31</v>
      </c>
      <c r="T609" s="7">
        <v>43476</v>
      </c>
      <c r="U609" s="8">
        <v>2019</v>
      </c>
      <c r="V609" s="7" t="s">
        <v>1424</v>
      </c>
      <c r="W609" s="6" t="s">
        <v>34</v>
      </c>
      <c r="X609" s="6" t="s">
        <v>1429</v>
      </c>
      <c r="Y609" s="6" t="s">
        <v>31</v>
      </c>
    </row>
    <row r="610" spans="1:25">
      <c r="A610" s="6">
        <v>2349341</v>
      </c>
      <c r="B610" s="6" t="s">
        <v>1422</v>
      </c>
      <c r="C610" s="6" t="s">
        <v>1430</v>
      </c>
      <c r="E610" s="6">
        <v>6000</v>
      </c>
      <c r="F610" s="6" t="s">
        <v>30</v>
      </c>
      <c r="G610" s="6" t="s">
        <v>31</v>
      </c>
      <c r="H610" s="6" t="s">
        <v>32</v>
      </c>
      <c r="I610" s="6" t="s">
        <v>48</v>
      </c>
      <c r="J610" s="6" t="s">
        <v>31</v>
      </c>
      <c r="M610" s="6">
        <v>12.1</v>
      </c>
      <c r="N610" s="6">
        <v>10</v>
      </c>
      <c r="O610" s="6">
        <v>372</v>
      </c>
      <c r="P610" s="6" t="s">
        <v>31</v>
      </c>
      <c r="T610" s="7">
        <v>43476</v>
      </c>
      <c r="U610" s="8">
        <v>2019</v>
      </c>
      <c r="V610" s="7" t="s">
        <v>1424</v>
      </c>
      <c r="W610" s="6" t="s">
        <v>34</v>
      </c>
      <c r="X610" s="6" t="s">
        <v>1431</v>
      </c>
      <c r="Y610" s="6" t="s">
        <v>31</v>
      </c>
    </row>
    <row r="611" spans="1:25">
      <c r="A611" s="6">
        <v>2349344</v>
      </c>
      <c r="B611" s="6" t="s">
        <v>1298</v>
      </c>
      <c r="C611" s="6" t="s">
        <v>903</v>
      </c>
      <c r="E611" s="6">
        <v>6000</v>
      </c>
      <c r="F611" s="6" t="s">
        <v>30</v>
      </c>
      <c r="G611" s="6" t="s">
        <v>31</v>
      </c>
      <c r="H611" s="6" t="s">
        <v>32</v>
      </c>
      <c r="I611" s="6" t="s">
        <v>48</v>
      </c>
      <c r="J611" s="6" t="s">
        <v>31</v>
      </c>
      <c r="M611" s="6">
        <v>12.1</v>
      </c>
      <c r="N611" s="6">
        <v>10</v>
      </c>
      <c r="O611" s="6">
        <v>372</v>
      </c>
      <c r="P611" s="6" t="s">
        <v>31</v>
      </c>
      <c r="T611" s="7">
        <v>43476</v>
      </c>
      <c r="U611" s="8">
        <v>2019</v>
      </c>
      <c r="V611" s="7" t="s">
        <v>1424</v>
      </c>
      <c r="W611" s="6" t="s">
        <v>34</v>
      </c>
      <c r="X611" s="6" t="s">
        <v>1432</v>
      </c>
      <c r="Y611" s="6" t="s">
        <v>31</v>
      </c>
    </row>
    <row r="612" spans="1:25">
      <c r="A612" s="6">
        <v>2349345</v>
      </c>
      <c r="B612" s="6" t="s">
        <v>1298</v>
      </c>
      <c r="C612" s="6" t="s">
        <v>906</v>
      </c>
      <c r="E612" s="6">
        <v>8000</v>
      </c>
      <c r="F612" s="6" t="s">
        <v>30</v>
      </c>
      <c r="G612" s="6" t="s">
        <v>31</v>
      </c>
      <c r="H612" s="6" t="s">
        <v>32</v>
      </c>
      <c r="I612" s="6" t="s">
        <v>33</v>
      </c>
      <c r="J612" s="6" t="s">
        <v>31</v>
      </c>
      <c r="M612" s="6">
        <v>12</v>
      </c>
      <c r="N612" s="6">
        <v>10</v>
      </c>
      <c r="O612" s="6">
        <v>500</v>
      </c>
      <c r="P612" s="6" t="s">
        <v>31</v>
      </c>
      <c r="T612" s="7">
        <v>43476</v>
      </c>
      <c r="U612" s="8">
        <v>2019</v>
      </c>
      <c r="V612" s="7" t="s">
        <v>1424</v>
      </c>
      <c r="W612" s="6" t="s">
        <v>34</v>
      </c>
      <c r="X612" s="6" t="s">
        <v>1433</v>
      </c>
      <c r="Y612" s="6" t="s">
        <v>31</v>
      </c>
    </row>
    <row r="613" spans="1:25">
      <c r="A613" s="6">
        <v>2349337</v>
      </c>
      <c r="B613" s="6" t="s">
        <v>1298</v>
      </c>
      <c r="C613" s="6" t="s">
        <v>908</v>
      </c>
      <c r="E613" s="6">
        <v>10000</v>
      </c>
      <c r="F613" s="6" t="s">
        <v>30</v>
      </c>
      <c r="G613" s="6" t="s">
        <v>31</v>
      </c>
      <c r="H613" s="6" t="s">
        <v>32</v>
      </c>
      <c r="I613" s="6" t="s">
        <v>33</v>
      </c>
      <c r="J613" s="6" t="s">
        <v>31</v>
      </c>
      <c r="M613" s="6">
        <v>12</v>
      </c>
      <c r="N613" s="6">
        <v>10</v>
      </c>
      <c r="O613" s="6">
        <v>625</v>
      </c>
      <c r="P613" s="6" t="s">
        <v>31</v>
      </c>
      <c r="T613" s="7">
        <v>43476</v>
      </c>
      <c r="U613" s="8">
        <v>2019</v>
      </c>
      <c r="V613" s="7" t="s">
        <v>1424</v>
      </c>
      <c r="W613" s="6" t="s">
        <v>34</v>
      </c>
      <c r="X613" s="6" t="s">
        <v>1434</v>
      </c>
      <c r="Y613" s="6" t="s">
        <v>31</v>
      </c>
    </row>
    <row r="614" spans="1:25">
      <c r="A614" s="6">
        <v>2349338</v>
      </c>
      <c r="B614" s="6" t="s">
        <v>1298</v>
      </c>
      <c r="C614" s="6" t="s">
        <v>910</v>
      </c>
      <c r="E614" s="6">
        <v>12000</v>
      </c>
      <c r="F614" s="6" t="s">
        <v>30</v>
      </c>
      <c r="G614" s="6" t="s">
        <v>31</v>
      </c>
      <c r="H614" s="6" t="s">
        <v>32</v>
      </c>
      <c r="I614" s="6" t="s">
        <v>33</v>
      </c>
      <c r="J614" s="6" t="s">
        <v>31</v>
      </c>
      <c r="M614" s="6">
        <v>12</v>
      </c>
      <c r="N614" s="6">
        <v>10</v>
      </c>
      <c r="O614" s="6">
        <v>750</v>
      </c>
      <c r="P614" s="6" t="s">
        <v>31</v>
      </c>
      <c r="T614" s="7">
        <v>43476</v>
      </c>
      <c r="U614" s="8">
        <v>2019</v>
      </c>
      <c r="V614" s="7" t="s">
        <v>1424</v>
      </c>
      <c r="W614" s="6" t="s">
        <v>34</v>
      </c>
      <c r="X614" s="6" t="s">
        <v>1435</v>
      </c>
      <c r="Y614" s="6" t="s">
        <v>31</v>
      </c>
    </row>
    <row r="615" spans="1:25">
      <c r="A615" s="6">
        <v>2349339</v>
      </c>
      <c r="B615" s="6" t="s">
        <v>1298</v>
      </c>
      <c r="C615" s="6" t="s">
        <v>912</v>
      </c>
      <c r="E615" s="6">
        <v>15100</v>
      </c>
      <c r="F615" s="6" t="s">
        <v>30</v>
      </c>
      <c r="G615" s="6" t="s">
        <v>31</v>
      </c>
      <c r="H615" s="6" t="s">
        <v>32</v>
      </c>
      <c r="I615" s="6" t="s">
        <v>37</v>
      </c>
      <c r="J615" s="6" t="s">
        <v>31</v>
      </c>
      <c r="M615" s="6">
        <v>11.8</v>
      </c>
      <c r="N615" s="6">
        <v>10</v>
      </c>
      <c r="O615" s="6">
        <v>960</v>
      </c>
      <c r="P615" s="6" t="s">
        <v>31</v>
      </c>
      <c r="T615" s="7">
        <v>43476</v>
      </c>
      <c r="U615" s="8">
        <v>2019</v>
      </c>
      <c r="V615" s="7" t="s">
        <v>1424</v>
      </c>
      <c r="W615" s="6" t="s">
        <v>34</v>
      </c>
      <c r="X615" s="6" t="s">
        <v>1436</v>
      </c>
      <c r="Y615" s="6" t="s">
        <v>31</v>
      </c>
    </row>
    <row r="616" spans="1:25">
      <c r="A616" s="6">
        <v>2349335</v>
      </c>
      <c r="B616" s="6" t="s">
        <v>245</v>
      </c>
      <c r="C616" s="6" t="s">
        <v>903</v>
      </c>
      <c r="E616" s="6">
        <v>6000</v>
      </c>
      <c r="F616" s="6" t="s">
        <v>30</v>
      </c>
      <c r="G616" s="6" t="s">
        <v>31</v>
      </c>
      <c r="H616" s="6" t="s">
        <v>32</v>
      </c>
      <c r="I616" s="6" t="s">
        <v>48</v>
      </c>
      <c r="J616" s="6" t="s">
        <v>31</v>
      </c>
      <c r="M616" s="6">
        <v>12.1</v>
      </c>
      <c r="N616" s="6">
        <v>10</v>
      </c>
      <c r="O616" s="6">
        <v>372</v>
      </c>
      <c r="P616" s="6" t="s">
        <v>31</v>
      </c>
      <c r="T616" s="7">
        <v>43476</v>
      </c>
      <c r="U616" s="8">
        <v>2019</v>
      </c>
      <c r="V616" s="7" t="s">
        <v>1424</v>
      </c>
      <c r="W616" s="6" t="s">
        <v>34</v>
      </c>
      <c r="X616" s="6" t="s">
        <v>1437</v>
      </c>
      <c r="Y616" s="6" t="s">
        <v>31</v>
      </c>
    </row>
    <row r="617" spans="1:25">
      <c r="A617" s="6">
        <v>2349336</v>
      </c>
      <c r="B617" s="6" t="s">
        <v>245</v>
      </c>
      <c r="C617" s="6" t="s">
        <v>906</v>
      </c>
      <c r="E617" s="6">
        <v>8000</v>
      </c>
      <c r="F617" s="6" t="s">
        <v>30</v>
      </c>
      <c r="G617" s="6" t="s">
        <v>31</v>
      </c>
      <c r="H617" s="6" t="s">
        <v>32</v>
      </c>
      <c r="I617" s="6" t="s">
        <v>33</v>
      </c>
      <c r="J617" s="6" t="s">
        <v>31</v>
      </c>
      <c r="M617" s="6">
        <v>12</v>
      </c>
      <c r="N617" s="6">
        <v>10</v>
      </c>
      <c r="O617" s="6">
        <v>500</v>
      </c>
      <c r="P617" s="6" t="s">
        <v>31</v>
      </c>
      <c r="T617" s="7">
        <v>43476</v>
      </c>
      <c r="U617" s="8">
        <v>2019</v>
      </c>
      <c r="V617" s="7" t="s">
        <v>1424</v>
      </c>
      <c r="W617" s="6" t="s">
        <v>34</v>
      </c>
      <c r="X617" s="6" t="s">
        <v>1438</v>
      </c>
      <c r="Y617" s="6" t="s">
        <v>31</v>
      </c>
    </row>
    <row r="618" spans="1:25">
      <c r="A618" s="6">
        <v>2349773</v>
      </c>
      <c r="B618" s="6" t="s">
        <v>117</v>
      </c>
      <c r="C618" s="6" t="s">
        <v>1439</v>
      </c>
      <c r="E618" s="6">
        <v>6050</v>
      </c>
      <c r="F618" s="6" t="s">
        <v>30</v>
      </c>
      <c r="G618" s="6" t="s">
        <v>31</v>
      </c>
      <c r="H618" s="6" t="s">
        <v>32</v>
      </c>
      <c r="I618" s="6" t="s">
        <v>48</v>
      </c>
      <c r="J618" s="6" t="s">
        <v>31</v>
      </c>
      <c r="M618" s="6">
        <v>12.1</v>
      </c>
      <c r="N618" s="6">
        <v>10</v>
      </c>
      <c r="O618" s="6">
        <v>375</v>
      </c>
      <c r="P618" s="6" t="s">
        <v>31</v>
      </c>
      <c r="T618" s="7">
        <v>43476</v>
      </c>
      <c r="U618" s="8">
        <v>2019</v>
      </c>
      <c r="V618" s="7" t="s">
        <v>1440</v>
      </c>
      <c r="W618" s="6" t="s">
        <v>34</v>
      </c>
      <c r="X618" s="6" t="s">
        <v>1441</v>
      </c>
      <c r="Y618" s="6" t="s">
        <v>31</v>
      </c>
    </row>
    <row r="619" spans="1:25">
      <c r="A619" s="6">
        <v>2349774</v>
      </c>
      <c r="B619" s="6" t="s">
        <v>117</v>
      </c>
      <c r="C619" s="6" t="s">
        <v>1442</v>
      </c>
      <c r="E619" s="6">
        <v>8000</v>
      </c>
      <c r="F619" s="6" t="s">
        <v>30</v>
      </c>
      <c r="G619" s="6" t="s">
        <v>31</v>
      </c>
      <c r="H619" s="6" t="s">
        <v>32</v>
      </c>
      <c r="I619" s="6" t="s">
        <v>33</v>
      </c>
      <c r="J619" s="6" t="s">
        <v>31</v>
      </c>
      <c r="M619" s="6">
        <v>12</v>
      </c>
      <c r="N619" s="6">
        <v>10</v>
      </c>
      <c r="O619" s="6">
        <v>500</v>
      </c>
      <c r="P619" s="6" t="s">
        <v>31</v>
      </c>
      <c r="T619" s="7">
        <v>43476</v>
      </c>
      <c r="U619" s="8">
        <v>2019</v>
      </c>
      <c r="V619" s="7" t="s">
        <v>1440</v>
      </c>
      <c r="W619" s="6" t="s">
        <v>34</v>
      </c>
      <c r="X619" s="6" t="s">
        <v>1443</v>
      </c>
      <c r="Y619" s="6" t="s">
        <v>31</v>
      </c>
    </row>
    <row r="620" spans="1:25">
      <c r="A620" s="6">
        <v>2349775</v>
      </c>
      <c r="B620" s="6" t="s">
        <v>117</v>
      </c>
      <c r="C620" s="6" t="s">
        <v>1444</v>
      </c>
      <c r="E620" s="6">
        <v>10200</v>
      </c>
      <c r="F620" s="6" t="s">
        <v>30</v>
      </c>
      <c r="G620" s="6" t="s">
        <v>31</v>
      </c>
      <c r="H620" s="6" t="s">
        <v>32</v>
      </c>
      <c r="I620" s="6" t="s">
        <v>33</v>
      </c>
      <c r="J620" s="6" t="s">
        <v>31</v>
      </c>
      <c r="M620" s="6">
        <v>12</v>
      </c>
      <c r="N620" s="6">
        <v>10</v>
      </c>
      <c r="O620" s="6">
        <v>638</v>
      </c>
      <c r="P620" s="6" t="s">
        <v>31</v>
      </c>
      <c r="T620" s="7">
        <v>43476</v>
      </c>
      <c r="U620" s="8">
        <v>2019</v>
      </c>
      <c r="V620" s="7" t="s">
        <v>1440</v>
      </c>
      <c r="W620" s="6" t="s">
        <v>34</v>
      </c>
      <c r="X620" s="6" t="s">
        <v>1445</v>
      </c>
      <c r="Y620" s="6" t="s">
        <v>31</v>
      </c>
    </row>
    <row r="621" spans="1:25">
      <c r="A621" s="6">
        <v>2351002</v>
      </c>
      <c r="B621" s="6" t="s">
        <v>109</v>
      </c>
      <c r="C621" s="6" t="s">
        <v>1446</v>
      </c>
      <c r="E621" s="6">
        <v>12000</v>
      </c>
      <c r="F621" s="6" t="s">
        <v>30</v>
      </c>
      <c r="G621" s="6" t="s">
        <v>31</v>
      </c>
      <c r="H621" s="6" t="s">
        <v>32</v>
      </c>
      <c r="I621" s="6" t="s">
        <v>33</v>
      </c>
      <c r="J621" s="6" t="s">
        <v>1030</v>
      </c>
      <c r="M621" s="6">
        <v>15</v>
      </c>
      <c r="N621" s="6">
        <v>38</v>
      </c>
      <c r="O621" s="6">
        <v>600</v>
      </c>
      <c r="P621" s="6" t="s">
        <v>31</v>
      </c>
      <c r="T621" s="7">
        <v>43477</v>
      </c>
      <c r="U621" s="8">
        <v>2019</v>
      </c>
      <c r="V621" s="7">
        <v>43628</v>
      </c>
      <c r="W621" s="6" t="s">
        <v>34</v>
      </c>
      <c r="X621" s="6" t="s">
        <v>1447</v>
      </c>
      <c r="Y621" s="6" t="s">
        <v>1030</v>
      </c>
    </row>
    <row r="622" spans="1:25">
      <c r="A622" s="6">
        <v>2351000</v>
      </c>
      <c r="B622" s="6" t="s">
        <v>109</v>
      </c>
      <c r="C622" s="6" t="s">
        <v>1448</v>
      </c>
      <c r="E622" s="6">
        <v>8000</v>
      </c>
      <c r="F622" s="6" t="s">
        <v>30</v>
      </c>
      <c r="G622" s="6" t="s">
        <v>31</v>
      </c>
      <c r="H622" s="6" t="s">
        <v>32</v>
      </c>
      <c r="I622" s="6" t="s">
        <v>33</v>
      </c>
      <c r="J622" s="6" t="s">
        <v>1030</v>
      </c>
      <c r="M622" s="6">
        <v>15</v>
      </c>
      <c r="N622" s="6">
        <v>38</v>
      </c>
      <c r="O622" s="6">
        <v>400</v>
      </c>
      <c r="P622" s="6" t="s">
        <v>31</v>
      </c>
      <c r="T622" s="7">
        <v>43477</v>
      </c>
      <c r="U622" s="8">
        <v>2019</v>
      </c>
      <c r="V622" s="7">
        <v>43628</v>
      </c>
      <c r="W622" s="6" t="s">
        <v>34</v>
      </c>
      <c r="X622" s="6" t="s">
        <v>1449</v>
      </c>
      <c r="Y622" s="6" t="s">
        <v>1030</v>
      </c>
    </row>
    <row r="623" spans="1:25">
      <c r="A623" s="6">
        <v>2351001</v>
      </c>
      <c r="B623" s="6" t="s">
        <v>109</v>
      </c>
      <c r="C623" s="6" t="s">
        <v>1450</v>
      </c>
      <c r="E623" s="6">
        <v>10000</v>
      </c>
      <c r="F623" s="6" t="s">
        <v>30</v>
      </c>
      <c r="G623" s="6" t="s">
        <v>31</v>
      </c>
      <c r="H623" s="6" t="s">
        <v>32</v>
      </c>
      <c r="I623" s="6" t="s">
        <v>33</v>
      </c>
      <c r="J623" s="6" t="s">
        <v>1030</v>
      </c>
      <c r="M623" s="6">
        <v>15</v>
      </c>
      <c r="N623" s="6">
        <v>38</v>
      </c>
      <c r="O623" s="6">
        <v>500</v>
      </c>
      <c r="P623" s="6" t="s">
        <v>31</v>
      </c>
      <c r="T623" s="7">
        <v>43477</v>
      </c>
      <c r="U623" s="8">
        <v>2019</v>
      </c>
      <c r="V623" s="7">
        <v>43628</v>
      </c>
      <c r="W623" s="6" t="s">
        <v>34</v>
      </c>
      <c r="X623" s="6" t="s">
        <v>1451</v>
      </c>
      <c r="Y623" s="6" t="s">
        <v>1030</v>
      </c>
    </row>
    <row r="624" spans="1:25">
      <c r="A624" s="6">
        <v>2351070</v>
      </c>
      <c r="B624" s="6" t="s">
        <v>255</v>
      </c>
      <c r="C624" s="6" t="s">
        <v>1452</v>
      </c>
      <c r="E624" s="6">
        <v>6000</v>
      </c>
      <c r="F624" s="6" t="s">
        <v>30</v>
      </c>
      <c r="G624" s="6" t="s">
        <v>31</v>
      </c>
      <c r="H624" s="6" t="s">
        <v>32</v>
      </c>
      <c r="I624" s="6" t="s">
        <v>48</v>
      </c>
      <c r="J624" s="6" t="s">
        <v>31</v>
      </c>
      <c r="M624" s="6">
        <v>12.1</v>
      </c>
      <c r="N624" s="6">
        <v>10</v>
      </c>
      <c r="O624" s="6">
        <v>372</v>
      </c>
      <c r="P624" s="6" t="s">
        <v>31</v>
      </c>
      <c r="T624" s="7">
        <v>43567</v>
      </c>
      <c r="U624" s="8">
        <v>2019</v>
      </c>
      <c r="V624" s="7">
        <v>43750</v>
      </c>
      <c r="W624" s="6" t="s">
        <v>90</v>
      </c>
      <c r="X624" s="6" t="s">
        <v>1453</v>
      </c>
      <c r="Y624" s="6" t="s">
        <v>31</v>
      </c>
    </row>
    <row r="625" spans="1:25">
      <c r="A625" s="6">
        <v>2334223</v>
      </c>
      <c r="B625" s="6" t="s">
        <v>52</v>
      </c>
      <c r="C625" s="6" t="s">
        <v>1454</v>
      </c>
      <c r="E625" s="6">
        <v>18000</v>
      </c>
      <c r="F625" s="6" t="s">
        <v>30</v>
      </c>
      <c r="G625" s="6" t="s">
        <v>31</v>
      </c>
      <c r="H625" s="6" t="s">
        <v>32</v>
      </c>
      <c r="I625" s="6" t="s">
        <v>37</v>
      </c>
      <c r="M625" s="6">
        <v>11.8</v>
      </c>
      <c r="N625" s="6">
        <v>10</v>
      </c>
      <c r="O625" s="6">
        <v>1144</v>
      </c>
      <c r="P625" s="6" t="s">
        <v>31</v>
      </c>
      <c r="T625" s="7">
        <v>43588</v>
      </c>
      <c r="U625" s="8">
        <v>2019</v>
      </c>
      <c r="V625" s="7">
        <v>43619</v>
      </c>
      <c r="W625" s="6" t="s">
        <v>34</v>
      </c>
      <c r="X625" s="6" t="s">
        <v>1455</v>
      </c>
      <c r="Y625" s="6" t="s">
        <v>31</v>
      </c>
    </row>
    <row r="626" spans="1:25">
      <c r="A626" s="6">
        <v>2334225</v>
      </c>
      <c r="B626" s="6" t="s">
        <v>52</v>
      </c>
      <c r="C626" s="6" t="s">
        <v>1456</v>
      </c>
      <c r="E626" s="6">
        <v>25000</v>
      </c>
      <c r="F626" s="6" t="s">
        <v>30</v>
      </c>
      <c r="G626" s="6" t="s">
        <v>31</v>
      </c>
      <c r="H626" s="6" t="s">
        <v>32</v>
      </c>
      <c r="I626" s="6" t="s">
        <v>42</v>
      </c>
      <c r="M626" s="6">
        <v>10.3</v>
      </c>
      <c r="N626" s="6">
        <v>10</v>
      </c>
      <c r="O626" s="6">
        <v>1820</v>
      </c>
      <c r="P626" s="6" t="s">
        <v>31</v>
      </c>
      <c r="T626" s="7">
        <v>43588</v>
      </c>
      <c r="U626" s="8">
        <v>2019</v>
      </c>
      <c r="V626" s="7">
        <v>43619</v>
      </c>
      <c r="W626" s="6" t="s">
        <v>34</v>
      </c>
      <c r="X626" s="6" t="s">
        <v>1457</v>
      </c>
      <c r="Y626" s="6" t="s">
        <v>31</v>
      </c>
    </row>
    <row r="627" spans="1:25">
      <c r="A627" s="6">
        <v>2334224</v>
      </c>
      <c r="B627" s="6" t="s">
        <v>109</v>
      </c>
      <c r="C627" s="6" t="s">
        <v>1458</v>
      </c>
      <c r="E627" s="6">
        <v>18000</v>
      </c>
      <c r="F627" s="6" t="s">
        <v>30</v>
      </c>
      <c r="G627" s="6" t="s">
        <v>31</v>
      </c>
      <c r="H627" s="6" t="s">
        <v>32</v>
      </c>
      <c r="I627" s="6" t="s">
        <v>37</v>
      </c>
      <c r="M627" s="6">
        <v>11.8</v>
      </c>
      <c r="N627" s="6">
        <v>10</v>
      </c>
      <c r="O627" s="6">
        <v>1144</v>
      </c>
      <c r="P627" s="6" t="s">
        <v>31</v>
      </c>
      <c r="T627" s="7">
        <v>43588</v>
      </c>
      <c r="U627" s="8">
        <v>2019</v>
      </c>
      <c r="V627" s="7">
        <v>43619</v>
      </c>
      <c r="W627" s="6" t="s">
        <v>34</v>
      </c>
      <c r="X627" s="6" t="s">
        <v>1459</v>
      </c>
      <c r="Y627" s="6" t="s">
        <v>31</v>
      </c>
    </row>
    <row r="628" spans="1:25">
      <c r="A628" s="6">
        <v>2334226</v>
      </c>
      <c r="B628" s="6" t="s">
        <v>109</v>
      </c>
      <c r="C628" s="6" t="s">
        <v>1460</v>
      </c>
      <c r="E628" s="6">
        <v>25000</v>
      </c>
      <c r="F628" s="6" t="s">
        <v>30</v>
      </c>
      <c r="G628" s="6" t="s">
        <v>31</v>
      </c>
      <c r="H628" s="6" t="s">
        <v>32</v>
      </c>
      <c r="I628" s="6" t="s">
        <v>42</v>
      </c>
      <c r="M628" s="6">
        <v>10.3</v>
      </c>
      <c r="N628" s="6">
        <v>10</v>
      </c>
      <c r="O628" s="6">
        <v>1820</v>
      </c>
      <c r="P628" s="6" t="s">
        <v>31</v>
      </c>
      <c r="T628" s="7">
        <v>43588</v>
      </c>
      <c r="U628" s="8">
        <v>2019</v>
      </c>
      <c r="V628" s="7">
        <v>43619</v>
      </c>
      <c r="W628" s="6" t="s">
        <v>34</v>
      </c>
      <c r="X628" s="6" t="s">
        <v>1461</v>
      </c>
      <c r="Y628" s="6" t="s">
        <v>31</v>
      </c>
    </row>
    <row r="629" spans="1:25">
      <c r="A629" s="6">
        <v>2334218</v>
      </c>
      <c r="B629" s="6" t="s">
        <v>109</v>
      </c>
      <c r="C629" s="6" t="s">
        <v>1462</v>
      </c>
      <c r="E629" s="6">
        <v>8300</v>
      </c>
      <c r="F629" s="6" t="s">
        <v>59</v>
      </c>
      <c r="G629" s="6" t="s">
        <v>31</v>
      </c>
      <c r="H629" s="6" t="s">
        <v>32</v>
      </c>
      <c r="I629" s="6" t="s">
        <v>60</v>
      </c>
      <c r="M629" s="6">
        <v>10.6</v>
      </c>
      <c r="N629" s="6">
        <v>10</v>
      </c>
      <c r="O629" s="6">
        <v>587</v>
      </c>
      <c r="P629" s="6" t="s">
        <v>31</v>
      </c>
      <c r="T629" s="7">
        <v>43588</v>
      </c>
      <c r="U629" s="8">
        <v>2019</v>
      </c>
      <c r="V629" s="7">
        <v>43619</v>
      </c>
      <c r="W629" s="6" t="s">
        <v>34</v>
      </c>
      <c r="X629" s="6" t="s">
        <v>1463</v>
      </c>
      <c r="Y629" s="6" t="s">
        <v>31</v>
      </c>
    </row>
    <row r="630" spans="1:25">
      <c r="A630" s="6">
        <v>2334220</v>
      </c>
      <c r="B630" s="6" t="s">
        <v>109</v>
      </c>
      <c r="C630" s="6" t="s">
        <v>1464</v>
      </c>
      <c r="E630" s="6">
        <v>10000</v>
      </c>
      <c r="F630" s="6" t="s">
        <v>59</v>
      </c>
      <c r="G630" s="6" t="s">
        <v>31</v>
      </c>
      <c r="H630" s="6" t="s">
        <v>32</v>
      </c>
      <c r="I630" s="6" t="s">
        <v>60</v>
      </c>
      <c r="M630" s="6">
        <v>10.6</v>
      </c>
      <c r="N630" s="6">
        <v>10</v>
      </c>
      <c r="O630" s="6">
        <v>708</v>
      </c>
      <c r="P630" s="6" t="s">
        <v>31</v>
      </c>
      <c r="T630" s="7">
        <v>43588</v>
      </c>
      <c r="U630" s="8">
        <v>2019</v>
      </c>
      <c r="V630" s="7">
        <v>43619</v>
      </c>
      <c r="W630" s="6" t="s">
        <v>34</v>
      </c>
      <c r="X630" s="6" t="s">
        <v>1465</v>
      </c>
      <c r="Y630" s="6" t="s">
        <v>31</v>
      </c>
    </row>
    <row r="631" spans="1:25">
      <c r="A631" s="6">
        <v>2334219</v>
      </c>
      <c r="B631" s="6" t="s">
        <v>109</v>
      </c>
      <c r="C631" s="6" t="s">
        <v>1466</v>
      </c>
      <c r="E631" s="6">
        <v>10000</v>
      </c>
      <c r="F631" s="6" t="s">
        <v>59</v>
      </c>
      <c r="G631" s="6" t="s">
        <v>31</v>
      </c>
      <c r="H631" s="6" t="s">
        <v>32</v>
      </c>
      <c r="I631" s="6" t="s">
        <v>60</v>
      </c>
      <c r="M631" s="6">
        <v>10.6</v>
      </c>
      <c r="N631" s="6">
        <v>10</v>
      </c>
      <c r="O631" s="6">
        <v>708</v>
      </c>
      <c r="P631" s="6" t="s">
        <v>31</v>
      </c>
      <c r="T631" s="7">
        <v>43588</v>
      </c>
      <c r="U631" s="8">
        <v>2019</v>
      </c>
      <c r="V631" s="7">
        <v>43619</v>
      </c>
      <c r="W631" s="6" t="s">
        <v>34</v>
      </c>
      <c r="X631" s="6" t="s">
        <v>1467</v>
      </c>
      <c r="Y631" s="6" t="s">
        <v>31</v>
      </c>
    </row>
    <row r="632" spans="1:25">
      <c r="A632" s="6">
        <v>2334221</v>
      </c>
      <c r="B632" s="6" t="s">
        <v>109</v>
      </c>
      <c r="C632" s="6" t="s">
        <v>1468</v>
      </c>
      <c r="E632" s="6">
        <v>12000</v>
      </c>
      <c r="F632" s="6" t="s">
        <v>59</v>
      </c>
      <c r="G632" s="6" t="s">
        <v>31</v>
      </c>
      <c r="H632" s="6" t="s">
        <v>32</v>
      </c>
      <c r="I632" s="6" t="s">
        <v>69</v>
      </c>
      <c r="M632" s="6">
        <v>10.5</v>
      </c>
      <c r="N632" s="6">
        <v>11</v>
      </c>
      <c r="O632" s="6">
        <v>857</v>
      </c>
      <c r="P632" s="6" t="s">
        <v>31</v>
      </c>
      <c r="T632" s="7">
        <v>43588</v>
      </c>
      <c r="U632" s="8">
        <v>2019</v>
      </c>
      <c r="V632" s="7">
        <v>43619</v>
      </c>
      <c r="W632" s="6" t="s">
        <v>34</v>
      </c>
      <c r="X632" s="6" t="s">
        <v>1469</v>
      </c>
      <c r="Y632" s="6" t="s">
        <v>31</v>
      </c>
    </row>
    <row r="633" spans="1:25">
      <c r="A633" s="6">
        <v>2334222</v>
      </c>
      <c r="B633" s="6" t="s">
        <v>109</v>
      </c>
      <c r="C633" s="6" t="s">
        <v>1470</v>
      </c>
      <c r="E633" s="6">
        <v>12000</v>
      </c>
      <c r="F633" s="6" t="s">
        <v>59</v>
      </c>
      <c r="G633" s="6" t="s">
        <v>31</v>
      </c>
      <c r="H633" s="6" t="s">
        <v>32</v>
      </c>
      <c r="I633" s="6" t="s">
        <v>69</v>
      </c>
      <c r="M633" s="6">
        <v>10.5</v>
      </c>
      <c r="N633" s="6">
        <v>11</v>
      </c>
      <c r="O633" s="6">
        <v>857</v>
      </c>
      <c r="P633" s="6" t="s">
        <v>31</v>
      </c>
      <c r="T633" s="7">
        <v>43588</v>
      </c>
      <c r="U633" s="8">
        <v>2019</v>
      </c>
      <c r="V633" s="7">
        <v>43619</v>
      </c>
      <c r="W633" s="6" t="s">
        <v>34</v>
      </c>
      <c r="X633" s="6" t="s">
        <v>1471</v>
      </c>
      <c r="Y633" s="6" t="s">
        <v>31</v>
      </c>
    </row>
    <row r="634" spans="1:25">
      <c r="A634" s="6">
        <v>2350738</v>
      </c>
      <c r="B634" s="6" t="s">
        <v>1344</v>
      </c>
      <c r="C634" s="6" t="s">
        <v>1472</v>
      </c>
      <c r="E634" s="6">
        <v>10000</v>
      </c>
      <c r="F634" s="6" t="s">
        <v>59</v>
      </c>
      <c r="G634" s="6" t="s">
        <v>31</v>
      </c>
      <c r="H634" s="6" t="s">
        <v>32</v>
      </c>
      <c r="I634" s="6" t="s">
        <v>60</v>
      </c>
      <c r="M634" s="6">
        <v>10.6</v>
      </c>
      <c r="N634" s="6">
        <v>10</v>
      </c>
      <c r="O634" s="6">
        <v>708</v>
      </c>
      <c r="P634" s="6" t="s">
        <v>31</v>
      </c>
      <c r="T634" s="7">
        <v>43713</v>
      </c>
      <c r="U634" s="8">
        <v>2019</v>
      </c>
      <c r="V634" s="7" t="s">
        <v>1473</v>
      </c>
      <c r="W634" s="6" t="s">
        <v>34</v>
      </c>
      <c r="X634" s="6" t="s">
        <v>1474</v>
      </c>
      <c r="Y634" s="6" t="s">
        <v>31</v>
      </c>
    </row>
    <row r="635" spans="1:25">
      <c r="A635" s="6">
        <v>2350739</v>
      </c>
      <c r="B635" s="6" t="s">
        <v>1344</v>
      </c>
      <c r="C635" s="6" t="s">
        <v>1475</v>
      </c>
      <c r="E635" s="6">
        <v>10000</v>
      </c>
      <c r="F635" s="6" t="s">
        <v>59</v>
      </c>
      <c r="G635" s="6" t="s">
        <v>31</v>
      </c>
      <c r="H635" s="6" t="s">
        <v>32</v>
      </c>
      <c r="I635" s="6" t="s">
        <v>60</v>
      </c>
      <c r="M635" s="6">
        <v>10.6</v>
      </c>
      <c r="N635" s="6">
        <v>10</v>
      </c>
      <c r="O635" s="6">
        <v>708</v>
      </c>
      <c r="P635" s="6" t="s">
        <v>31</v>
      </c>
      <c r="T635" s="7">
        <v>43713</v>
      </c>
      <c r="U635" s="8">
        <v>2019</v>
      </c>
      <c r="V635" s="7" t="s">
        <v>1473</v>
      </c>
      <c r="W635" s="6" t="s">
        <v>34</v>
      </c>
      <c r="X635" s="6" t="s">
        <v>1476</v>
      </c>
      <c r="Y635" s="6" t="s">
        <v>31</v>
      </c>
    </row>
    <row r="636" spans="1:25">
      <c r="A636" s="6">
        <v>2350741</v>
      </c>
      <c r="B636" s="6" t="s">
        <v>1344</v>
      </c>
      <c r="C636" s="6" t="s">
        <v>1477</v>
      </c>
      <c r="E636" s="6">
        <v>12000</v>
      </c>
      <c r="F636" s="6" t="s">
        <v>59</v>
      </c>
      <c r="G636" s="6" t="s">
        <v>31</v>
      </c>
      <c r="H636" s="6" t="s">
        <v>32</v>
      </c>
      <c r="I636" s="6" t="s">
        <v>69</v>
      </c>
      <c r="M636" s="6">
        <v>10.5</v>
      </c>
      <c r="N636" s="6">
        <v>11</v>
      </c>
      <c r="O636" s="6">
        <v>857</v>
      </c>
      <c r="P636" s="6" t="s">
        <v>31</v>
      </c>
      <c r="T636" s="7">
        <v>43713</v>
      </c>
      <c r="U636" s="8">
        <v>2019</v>
      </c>
      <c r="V636" s="7" t="s">
        <v>1473</v>
      </c>
      <c r="W636" s="6" t="s">
        <v>34</v>
      </c>
      <c r="X636" s="6" t="s">
        <v>1478</v>
      </c>
      <c r="Y636" s="6" t="s">
        <v>31</v>
      </c>
    </row>
    <row r="637" spans="1:25">
      <c r="A637" s="6">
        <v>2350740</v>
      </c>
      <c r="B637" s="6" t="s">
        <v>1344</v>
      </c>
      <c r="C637" s="6" t="s">
        <v>1479</v>
      </c>
      <c r="E637" s="6">
        <v>12000</v>
      </c>
      <c r="F637" s="6" t="s">
        <v>59</v>
      </c>
      <c r="G637" s="6" t="s">
        <v>31</v>
      </c>
      <c r="H637" s="6" t="s">
        <v>32</v>
      </c>
      <c r="I637" s="6" t="s">
        <v>69</v>
      </c>
      <c r="M637" s="6">
        <v>10.5</v>
      </c>
      <c r="N637" s="6">
        <v>11</v>
      </c>
      <c r="O637" s="6">
        <v>857</v>
      </c>
      <c r="P637" s="6" t="s">
        <v>31</v>
      </c>
      <c r="T637" s="7">
        <v>43713</v>
      </c>
      <c r="U637" s="8">
        <v>2019</v>
      </c>
      <c r="V637" s="7" t="s">
        <v>1473</v>
      </c>
      <c r="W637" s="6" t="s">
        <v>34</v>
      </c>
      <c r="X637" s="6" t="s">
        <v>1480</v>
      </c>
      <c r="Y637" s="6" t="s">
        <v>31</v>
      </c>
    </row>
    <row r="638" spans="1:25">
      <c r="A638" s="6">
        <v>2338022</v>
      </c>
      <c r="B638" s="6" t="s">
        <v>1344</v>
      </c>
      <c r="C638" s="6" t="s">
        <v>1481</v>
      </c>
      <c r="E638" s="6">
        <v>18000</v>
      </c>
      <c r="F638" s="6" t="s">
        <v>30</v>
      </c>
      <c r="G638" s="6" t="s">
        <v>31</v>
      </c>
      <c r="H638" s="6" t="s">
        <v>32</v>
      </c>
      <c r="I638" s="6" t="s">
        <v>37</v>
      </c>
      <c r="M638" s="6">
        <v>11.8</v>
      </c>
      <c r="N638" s="6">
        <v>10</v>
      </c>
      <c r="O638" s="6">
        <v>1144</v>
      </c>
      <c r="P638" s="6" t="s">
        <v>31</v>
      </c>
      <c r="T638" s="7">
        <v>43713</v>
      </c>
      <c r="U638" s="8">
        <v>2019</v>
      </c>
      <c r="V638" s="7" t="s">
        <v>1473</v>
      </c>
      <c r="W638" s="6" t="s">
        <v>34</v>
      </c>
      <c r="X638" s="6" t="s">
        <v>1482</v>
      </c>
      <c r="Y638" s="6" t="s">
        <v>31</v>
      </c>
    </row>
    <row r="639" spans="1:25">
      <c r="A639" s="6">
        <v>2350736</v>
      </c>
      <c r="B639" s="6" t="s">
        <v>1344</v>
      </c>
      <c r="C639" s="6" t="s">
        <v>1483</v>
      </c>
      <c r="E639" s="6">
        <v>25000</v>
      </c>
      <c r="F639" s="6" t="s">
        <v>30</v>
      </c>
      <c r="G639" s="6" t="s">
        <v>31</v>
      </c>
      <c r="H639" s="6" t="s">
        <v>32</v>
      </c>
      <c r="I639" s="6" t="s">
        <v>42</v>
      </c>
      <c r="M639" s="6">
        <v>10.3</v>
      </c>
      <c r="N639" s="6">
        <v>10</v>
      </c>
      <c r="O639" s="6">
        <v>1820</v>
      </c>
      <c r="P639" s="6" t="s">
        <v>31</v>
      </c>
      <c r="T639" s="7">
        <v>43713</v>
      </c>
      <c r="U639" s="8">
        <v>2019</v>
      </c>
      <c r="V639" s="7" t="s">
        <v>1473</v>
      </c>
      <c r="W639" s="6" t="s">
        <v>34</v>
      </c>
      <c r="X639" s="6" t="s">
        <v>1484</v>
      </c>
      <c r="Y639" s="6" t="s">
        <v>31</v>
      </c>
    </row>
    <row r="640" spans="1:25">
      <c r="A640" s="6">
        <v>2350737</v>
      </c>
      <c r="B640" s="6" t="s">
        <v>1344</v>
      </c>
      <c r="C640" s="6" t="s">
        <v>1485</v>
      </c>
      <c r="E640" s="6">
        <v>8300</v>
      </c>
      <c r="F640" s="6" t="s">
        <v>59</v>
      </c>
      <c r="G640" s="6" t="s">
        <v>31</v>
      </c>
      <c r="H640" s="6" t="s">
        <v>32</v>
      </c>
      <c r="I640" s="6" t="s">
        <v>60</v>
      </c>
      <c r="M640" s="6">
        <v>10.6</v>
      </c>
      <c r="N640" s="6">
        <v>10</v>
      </c>
      <c r="O640" s="6">
        <v>587</v>
      </c>
      <c r="P640" s="6" t="s">
        <v>31</v>
      </c>
      <c r="T640" s="7">
        <v>43713</v>
      </c>
      <c r="U640" s="8">
        <v>2019</v>
      </c>
      <c r="V640" s="7" t="s">
        <v>1473</v>
      </c>
      <c r="W640" s="6" t="s">
        <v>34</v>
      </c>
      <c r="X640" s="6" t="s">
        <v>1486</v>
      </c>
      <c r="Y640" s="6" t="s">
        <v>31</v>
      </c>
    </row>
    <row r="641" spans="1:25">
      <c r="A641" s="6">
        <v>2348768</v>
      </c>
      <c r="B641" s="6" t="s">
        <v>1487</v>
      </c>
      <c r="C641" s="6" t="s">
        <v>1488</v>
      </c>
      <c r="E641" s="6">
        <v>10000</v>
      </c>
      <c r="F641" s="6" t="s">
        <v>59</v>
      </c>
      <c r="G641" s="6" t="s">
        <v>31</v>
      </c>
      <c r="H641" s="6" t="s">
        <v>32</v>
      </c>
      <c r="I641" s="6" t="s">
        <v>60</v>
      </c>
      <c r="M641" s="6">
        <v>10.6</v>
      </c>
      <c r="N641" s="6">
        <v>10</v>
      </c>
      <c r="O641" s="6">
        <v>708</v>
      </c>
      <c r="P641" s="6" t="s">
        <v>31</v>
      </c>
      <c r="T641" s="7">
        <v>43718</v>
      </c>
      <c r="U641" s="8">
        <v>2019</v>
      </c>
      <c r="V641" s="7">
        <v>43718</v>
      </c>
      <c r="W641" s="6" t="s">
        <v>90</v>
      </c>
      <c r="X641" s="6" t="s">
        <v>1489</v>
      </c>
      <c r="Y641" s="6" t="s">
        <v>31</v>
      </c>
    </row>
    <row r="642" spans="1:25">
      <c r="A642" s="6">
        <v>2348769</v>
      </c>
      <c r="B642" s="6" t="s">
        <v>1487</v>
      </c>
      <c r="C642" s="6" t="s">
        <v>1490</v>
      </c>
      <c r="E642" s="6">
        <v>12000</v>
      </c>
      <c r="F642" s="6" t="s">
        <v>59</v>
      </c>
      <c r="G642" s="6" t="s">
        <v>31</v>
      </c>
      <c r="H642" s="6" t="s">
        <v>32</v>
      </c>
      <c r="I642" s="6" t="s">
        <v>69</v>
      </c>
      <c r="M642" s="6">
        <v>10.5</v>
      </c>
      <c r="N642" s="6">
        <v>11</v>
      </c>
      <c r="O642" s="6">
        <v>857</v>
      </c>
      <c r="P642" s="6" t="s">
        <v>31</v>
      </c>
      <c r="T642" s="7">
        <v>43718</v>
      </c>
      <c r="U642" s="8">
        <v>2019</v>
      </c>
      <c r="V642" s="7">
        <v>43718</v>
      </c>
      <c r="W642" s="6" t="s">
        <v>90</v>
      </c>
      <c r="X642" s="6" t="s">
        <v>1491</v>
      </c>
      <c r="Y642" s="6" t="s">
        <v>31</v>
      </c>
    </row>
    <row r="643" spans="1:25">
      <c r="A643" s="6">
        <v>2333936</v>
      </c>
      <c r="B643" s="6" t="s">
        <v>1492</v>
      </c>
      <c r="C643" s="6" t="s">
        <v>1493</v>
      </c>
      <c r="E643" s="6">
        <v>12000</v>
      </c>
      <c r="F643" s="6" t="s">
        <v>30</v>
      </c>
      <c r="G643" s="6" t="s">
        <v>31</v>
      </c>
      <c r="H643" s="6" t="s">
        <v>32</v>
      </c>
      <c r="I643" s="6" t="s">
        <v>33</v>
      </c>
      <c r="M643" s="6">
        <v>12</v>
      </c>
      <c r="N643" s="6">
        <v>10</v>
      </c>
      <c r="O643" s="6">
        <v>750</v>
      </c>
      <c r="P643" s="6" t="s">
        <v>31</v>
      </c>
      <c r="T643" s="7">
        <v>43739</v>
      </c>
      <c r="U643" s="8">
        <v>2019</v>
      </c>
      <c r="V643" s="7">
        <v>43739</v>
      </c>
      <c r="W643" s="6" t="s">
        <v>90</v>
      </c>
      <c r="X643" s="6" t="s">
        <v>1494</v>
      </c>
      <c r="Y643" s="6" t="s">
        <v>31</v>
      </c>
    </row>
    <row r="644" spans="1:25">
      <c r="A644" s="6">
        <v>2333937</v>
      </c>
      <c r="B644" s="6" t="s">
        <v>1492</v>
      </c>
      <c r="C644" s="6" t="s">
        <v>1495</v>
      </c>
      <c r="E644" s="6">
        <v>12000</v>
      </c>
      <c r="F644" s="6" t="s">
        <v>30</v>
      </c>
      <c r="G644" s="6" t="s">
        <v>31</v>
      </c>
      <c r="H644" s="6" t="s">
        <v>32</v>
      </c>
      <c r="I644" s="6" t="s">
        <v>33</v>
      </c>
      <c r="M644" s="6">
        <v>12</v>
      </c>
      <c r="N644" s="6">
        <v>10</v>
      </c>
      <c r="O644" s="6">
        <v>750</v>
      </c>
      <c r="P644" s="6" t="s">
        <v>31</v>
      </c>
      <c r="T644" s="7">
        <v>43739</v>
      </c>
      <c r="U644" s="8">
        <v>2019</v>
      </c>
      <c r="V644" s="7">
        <v>43739</v>
      </c>
      <c r="W644" s="6" t="s">
        <v>123</v>
      </c>
      <c r="X644" s="6" t="s">
        <v>1496</v>
      </c>
      <c r="Y644" s="6" t="s">
        <v>31</v>
      </c>
    </row>
    <row r="645" spans="1:25">
      <c r="A645" s="6">
        <v>2333833</v>
      </c>
      <c r="B645" s="6" t="s">
        <v>1492</v>
      </c>
      <c r="C645" s="6" t="s">
        <v>1497</v>
      </c>
      <c r="E645" s="6">
        <v>6000</v>
      </c>
      <c r="F645" s="6" t="s">
        <v>30</v>
      </c>
      <c r="G645" s="6" t="s">
        <v>31</v>
      </c>
      <c r="H645" s="6" t="s">
        <v>32</v>
      </c>
      <c r="I645" s="6" t="s">
        <v>48</v>
      </c>
      <c r="M645" s="6">
        <v>12.1</v>
      </c>
      <c r="N645" s="6">
        <v>10</v>
      </c>
      <c r="O645" s="6">
        <v>372</v>
      </c>
      <c r="P645" s="6" t="s">
        <v>31</v>
      </c>
      <c r="T645" s="7">
        <v>43739</v>
      </c>
      <c r="U645" s="8">
        <v>2019</v>
      </c>
      <c r="V645" s="7">
        <v>43739</v>
      </c>
      <c r="W645" s="6" t="s">
        <v>90</v>
      </c>
      <c r="X645" s="6" t="s">
        <v>1498</v>
      </c>
      <c r="Y645" s="6" t="s">
        <v>31</v>
      </c>
    </row>
    <row r="646" spans="1:25">
      <c r="A646" s="6">
        <v>2333834</v>
      </c>
      <c r="B646" s="6" t="s">
        <v>1492</v>
      </c>
      <c r="C646" s="6" t="s">
        <v>1499</v>
      </c>
      <c r="E646" s="6">
        <v>6000</v>
      </c>
      <c r="F646" s="6" t="s">
        <v>30</v>
      </c>
      <c r="G646" s="6" t="s">
        <v>31</v>
      </c>
      <c r="H646" s="6" t="s">
        <v>32</v>
      </c>
      <c r="I646" s="6" t="s">
        <v>48</v>
      </c>
      <c r="M646" s="6">
        <v>12.1</v>
      </c>
      <c r="N646" s="6">
        <v>10</v>
      </c>
      <c r="O646" s="6">
        <v>372</v>
      </c>
      <c r="P646" s="6" t="s">
        <v>31</v>
      </c>
      <c r="T646" s="7">
        <v>43739</v>
      </c>
      <c r="U646" s="8">
        <v>2019</v>
      </c>
      <c r="V646" s="7">
        <v>43739</v>
      </c>
      <c r="W646" s="6" t="s">
        <v>123</v>
      </c>
      <c r="X646" s="6" t="s">
        <v>1500</v>
      </c>
      <c r="Y646" s="6" t="s">
        <v>31</v>
      </c>
    </row>
    <row r="647" spans="1:25">
      <c r="A647" s="6">
        <v>2333434</v>
      </c>
      <c r="B647" s="6" t="s">
        <v>493</v>
      </c>
      <c r="C647" s="6" t="s">
        <v>1501</v>
      </c>
      <c r="E647" s="6">
        <v>10000</v>
      </c>
      <c r="F647" s="6" t="s">
        <v>59</v>
      </c>
      <c r="G647" s="6" t="s">
        <v>31</v>
      </c>
      <c r="H647" s="6" t="s">
        <v>32</v>
      </c>
      <c r="I647" s="6" t="s">
        <v>60</v>
      </c>
      <c r="J647" s="6" t="s">
        <v>31</v>
      </c>
      <c r="M647" s="6">
        <v>10.6</v>
      </c>
      <c r="N647" s="6">
        <v>10</v>
      </c>
      <c r="O647" s="6">
        <v>708</v>
      </c>
      <c r="P647" s="6" t="s">
        <v>31</v>
      </c>
      <c r="T647" s="7">
        <v>43740</v>
      </c>
      <c r="U647" s="8">
        <v>2019</v>
      </c>
      <c r="V647" s="7">
        <v>43740</v>
      </c>
      <c r="W647" s="6" t="s">
        <v>90</v>
      </c>
      <c r="X647" s="6" t="s">
        <v>1502</v>
      </c>
      <c r="Y647" s="6" t="s">
        <v>31</v>
      </c>
    </row>
    <row r="648" spans="1:25">
      <c r="A648" s="6">
        <v>2341094</v>
      </c>
      <c r="B648" s="6" t="s">
        <v>1306</v>
      </c>
      <c r="C648" s="6" t="s">
        <v>1503</v>
      </c>
      <c r="E648" s="6">
        <v>18000</v>
      </c>
      <c r="F648" s="6" t="s">
        <v>30</v>
      </c>
      <c r="G648" s="6" t="s">
        <v>31</v>
      </c>
      <c r="H648" s="6" t="s">
        <v>32</v>
      </c>
      <c r="I648" s="6" t="s">
        <v>37</v>
      </c>
      <c r="M648" s="6">
        <v>11.8</v>
      </c>
      <c r="N648" s="6">
        <v>10</v>
      </c>
      <c r="O648" s="6">
        <v>1144</v>
      </c>
      <c r="P648" s="6" t="s">
        <v>31</v>
      </c>
      <c r="T648" s="7">
        <v>43745</v>
      </c>
      <c r="U648" s="8">
        <v>2019</v>
      </c>
      <c r="V648" s="7">
        <v>43745</v>
      </c>
      <c r="W648" s="6" t="s">
        <v>34</v>
      </c>
      <c r="X648" s="6" t="s">
        <v>1504</v>
      </c>
      <c r="Y648" s="6" t="s">
        <v>31</v>
      </c>
    </row>
    <row r="649" spans="1:25">
      <c r="A649" s="6">
        <v>2341099</v>
      </c>
      <c r="B649" s="6" t="s">
        <v>1306</v>
      </c>
      <c r="C649" s="6" t="s">
        <v>1505</v>
      </c>
      <c r="E649" s="6">
        <v>25000</v>
      </c>
      <c r="F649" s="6" t="s">
        <v>30</v>
      </c>
      <c r="G649" s="6" t="s">
        <v>31</v>
      </c>
      <c r="H649" s="6" t="s">
        <v>32</v>
      </c>
      <c r="I649" s="6" t="s">
        <v>42</v>
      </c>
      <c r="M649" s="6">
        <v>10.3</v>
      </c>
      <c r="N649" s="6">
        <v>10</v>
      </c>
      <c r="O649" s="6">
        <v>1820</v>
      </c>
      <c r="P649" s="6" t="s">
        <v>31</v>
      </c>
      <c r="T649" s="7">
        <v>43745</v>
      </c>
      <c r="U649" s="8">
        <v>2019</v>
      </c>
      <c r="V649" s="7">
        <v>43745</v>
      </c>
      <c r="W649" s="6" t="s">
        <v>34</v>
      </c>
      <c r="X649" s="6" t="s">
        <v>1506</v>
      </c>
      <c r="Y649" s="6" t="s">
        <v>31</v>
      </c>
    </row>
    <row r="650" spans="1:25">
      <c r="A650" s="6">
        <v>2346211</v>
      </c>
      <c r="B650" s="6" t="s">
        <v>441</v>
      </c>
      <c r="C650" s="6" t="s">
        <v>1507</v>
      </c>
      <c r="E650" s="6">
        <v>15000</v>
      </c>
      <c r="F650" s="6" t="s">
        <v>30</v>
      </c>
      <c r="G650" s="6" t="s">
        <v>31</v>
      </c>
      <c r="H650" s="6" t="s">
        <v>32</v>
      </c>
      <c r="I650" s="6" t="s">
        <v>37</v>
      </c>
      <c r="M650" s="6">
        <v>11.8</v>
      </c>
      <c r="N650" s="6">
        <v>10</v>
      </c>
      <c r="O650" s="6">
        <v>953</v>
      </c>
      <c r="P650" s="6" t="s">
        <v>31</v>
      </c>
      <c r="T650" s="7">
        <v>43747</v>
      </c>
      <c r="U650" s="8">
        <v>2019</v>
      </c>
      <c r="V650" s="7">
        <v>43778</v>
      </c>
      <c r="W650" s="6" t="s">
        <v>90</v>
      </c>
      <c r="X650" s="6" t="s">
        <v>1508</v>
      </c>
      <c r="Y650" s="6" t="s">
        <v>31</v>
      </c>
    </row>
    <row r="651" spans="1:25">
      <c r="A651" s="6">
        <v>2351132</v>
      </c>
      <c r="B651" s="6" t="s">
        <v>255</v>
      </c>
      <c r="C651" s="6" t="s">
        <v>1509</v>
      </c>
      <c r="E651" s="6">
        <v>23500</v>
      </c>
      <c r="F651" s="6" t="s">
        <v>30</v>
      </c>
      <c r="G651" s="6" t="s">
        <v>31</v>
      </c>
      <c r="H651" s="6" t="s">
        <v>32</v>
      </c>
      <c r="I651" s="6" t="s">
        <v>42</v>
      </c>
      <c r="M651" s="6">
        <v>10.3</v>
      </c>
      <c r="N651" s="6">
        <v>10</v>
      </c>
      <c r="O651" s="6">
        <v>1711</v>
      </c>
      <c r="P651" s="6" t="s">
        <v>31</v>
      </c>
      <c r="T651" s="7">
        <v>43750</v>
      </c>
      <c r="U651" s="8">
        <v>2019</v>
      </c>
      <c r="V651" s="7" t="s">
        <v>841</v>
      </c>
      <c r="W651" s="6" t="s">
        <v>90</v>
      </c>
      <c r="X651" s="6" t="s">
        <v>1510</v>
      </c>
      <c r="Y651" s="6" t="s">
        <v>31</v>
      </c>
    </row>
    <row r="652" spans="1:25">
      <c r="A652" s="6">
        <v>2339538</v>
      </c>
      <c r="B652" s="6" t="s">
        <v>520</v>
      </c>
      <c r="C652" s="6" t="s">
        <v>1511</v>
      </c>
      <c r="E652" s="6">
        <v>10000</v>
      </c>
      <c r="F652" s="6" t="s">
        <v>59</v>
      </c>
      <c r="G652" s="6" t="s">
        <v>31</v>
      </c>
      <c r="H652" s="6" t="s">
        <v>32</v>
      </c>
      <c r="I652" s="6" t="s">
        <v>60</v>
      </c>
      <c r="M652" s="6">
        <v>10.6</v>
      </c>
      <c r="N652" s="6">
        <v>10</v>
      </c>
      <c r="O652" s="6">
        <v>708</v>
      </c>
      <c r="P652" s="6" t="s">
        <v>31</v>
      </c>
      <c r="T652" s="7">
        <v>43775</v>
      </c>
      <c r="U652" s="8">
        <v>2019</v>
      </c>
      <c r="V652" s="7">
        <v>43775</v>
      </c>
      <c r="W652" s="6" t="s">
        <v>34</v>
      </c>
      <c r="X652" s="6" t="s">
        <v>1512</v>
      </c>
      <c r="Y652" s="6" t="s">
        <v>31</v>
      </c>
    </row>
    <row r="653" spans="1:25">
      <c r="A653" s="6">
        <v>2339539</v>
      </c>
      <c r="B653" s="6" t="s">
        <v>520</v>
      </c>
      <c r="C653" s="6" t="s">
        <v>1513</v>
      </c>
      <c r="E653" s="6">
        <v>12000</v>
      </c>
      <c r="F653" s="6" t="s">
        <v>59</v>
      </c>
      <c r="G653" s="6" t="s">
        <v>31</v>
      </c>
      <c r="H653" s="6" t="s">
        <v>32</v>
      </c>
      <c r="I653" s="6" t="s">
        <v>69</v>
      </c>
      <c r="M653" s="6">
        <v>10.5</v>
      </c>
      <c r="N653" s="6">
        <v>11</v>
      </c>
      <c r="O653" s="6">
        <v>857</v>
      </c>
      <c r="P653" s="6" t="s">
        <v>31</v>
      </c>
      <c r="T653" s="7">
        <v>43775</v>
      </c>
      <c r="U653" s="8">
        <v>2019</v>
      </c>
      <c r="V653" s="7">
        <v>43775</v>
      </c>
      <c r="W653" s="6" t="s">
        <v>34</v>
      </c>
      <c r="X653" s="6" t="s">
        <v>1514</v>
      </c>
      <c r="Y653" s="6" t="s">
        <v>31</v>
      </c>
    </row>
    <row r="654" spans="1:25">
      <c r="A654" s="6">
        <v>2334730</v>
      </c>
      <c r="B654" s="6" t="s">
        <v>255</v>
      </c>
      <c r="C654" s="6" t="s">
        <v>1515</v>
      </c>
      <c r="E654" s="6">
        <v>6150</v>
      </c>
      <c r="F654" s="6" t="s">
        <v>30</v>
      </c>
      <c r="G654" s="6" t="s">
        <v>31</v>
      </c>
      <c r="H654" s="6" t="s">
        <v>32</v>
      </c>
      <c r="I654" s="6" t="s">
        <v>48</v>
      </c>
      <c r="J654" s="6" t="s">
        <v>31</v>
      </c>
      <c r="M654" s="6">
        <v>11.5</v>
      </c>
      <c r="N654" s="6">
        <v>5</v>
      </c>
      <c r="O654" s="6">
        <v>401</v>
      </c>
      <c r="P654" s="6" t="s">
        <v>1030</v>
      </c>
      <c r="S654" s="6" t="s">
        <v>1030</v>
      </c>
      <c r="T654" s="7">
        <v>43802</v>
      </c>
      <c r="U654" s="8">
        <v>2019</v>
      </c>
      <c r="V654" s="7" t="s">
        <v>1516</v>
      </c>
      <c r="W654" s="6" t="s">
        <v>90</v>
      </c>
      <c r="X654" s="6" t="s">
        <v>1517</v>
      </c>
      <c r="Y654" s="6" t="s">
        <v>31</v>
      </c>
    </row>
    <row r="655" spans="1:25">
      <c r="A655" s="6">
        <v>2334731</v>
      </c>
      <c r="B655" s="6" t="s">
        <v>255</v>
      </c>
      <c r="C655" s="6" t="s">
        <v>1518</v>
      </c>
      <c r="E655" s="6">
        <v>8100</v>
      </c>
      <c r="F655" s="6" t="s">
        <v>30</v>
      </c>
      <c r="G655" s="6" t="s">
        <v>31</v>
      </c>
      <c r="H655" s="6" t="s">
        <v>32</v>
      </c>
      <c r="I655" s="6" t="s">
        <v>33</v>
      </c>
      <c r="J655" s="6" t="s">
        <v>31</v>
      </c>
      <c r="M655" s="6">
        <v>11.4</v>
      </c>
      <c r="N655" s="6">
        <v>5</v>
      </c>
      <c r="O655" s="6">
        <v>533</v>
      </c>
      <c r="P655" s="6" t="s">
        <v>1030</v>
      </c>
      <c r="S655" s="6" t="s">
        <v>1030</v>
      </c>
      <c r="T655" s="7">
        <v>43802</v>
      </c>
      <c r="U655" s="8">
        <v>2019</v>
      </c>
      <c r="V655" s="7" t="s">
        <v>1516</v>
      </c>
      <c r="W655" s="6" t="s">
        <v>90</v>
      </c>
      <c r="X655" s="6" t="s">
        <v>1519</v>
      </c>
      <c r="Y655" s="6" t="s">
        <v>31</v>
      </c>
    </row>
    <row r="656" spans="1:25">
      <c r="A656" s="6">
        <v>2336644</v>
      </c>
      <c r="B656" s="6" t="s">
        <v>571</v>
      </c>
      <c r="C656" s="6" t="s">
        <v>1520</v>
      </c>
      <c r="E656" s="6">
        <v>10000</v>
      </c>
      <c r="F656" s="6" t="s">
        <v>30</v>
      </c>
      <c r="G656" s="6" t="s">
        <v>31</v>
      </c>
      <c r="H656" s="6" t="s">
        <v>32</v>
      </c>
      <c r="I656" s="6" t="s">
        <v>33</v>
      </c>
      <c r="J656" s="6" t="s">
        <v>31</v>
      </c>
      <c r="M656" s="6">
        <v>12</v>
      </c>
      <c r="N656" s="6">
        <v>10</v>
      </c>
      <c r="O656" s="6">
        <v>625</v>
      </c>
      <c r="P656" s="6" t="s">
        <v>31</v>
      </c>
      <c r="T656" s="7">
        <v>43803</v>
      </c>
      <c r="U656" s="8">
        <v>2019</v>
      </c>
      <c r="V656" s="7">
        <v>43803</v>
      </c>
      <c r="W656" s="6" t="s">
        <v>34</v>
      </c>
      <c r="X656" s="6" t="s">
        <v>1521</v>
      </c>
      <c r="Y656" s="6" t="s">
        <v>31</v>
      </c>
    </row>
    <row r="657" spans="1:25">
      <c r="A657" s="6">
        <v>2336645</v>
      </c>
      <c r="B657" s="6" t="s">
        <v>571</v>
      </c>
      <c r="C657" s="6" t="s">
        <v>1522</v>
      </c>
      <c r="E657" s="6">
        <v>12000</v>
      </c>
      <c r="F657" s="6" t="s">
        <v>30</v>
      </c>
      <c r="G657" s="6" t="s">
        <v>31</v>
      </c>
      <c r="H657" s="6" t="s">
        <v>32</v>
      </c>
      <c r="I657" s="6" t="s">
        <v>33</v>
      </c>
      <c r="J657" s="6" t="s">
        <v>31</v>
      </c>
      <c r="M657" s="6">
        <v>12</v>
      </c>
      <c r="N657" s="6">
        <v>10</v>
      </c>
      <c r="O657" s="6">
        <v>750</v>
      </c>
      <c r="P657" s="6" t="s">
        <v>31</v>
      </c>
      <c r="T657" s="7">
        <v>43803</v>
      </c>
      <c r="U657" s="8">
        <v>2019</v>
      </c>
      <c r="V657" s="7">
        <v>43803</v>
      </c>
      <c r="W657" s="6" t="s">
        <v>34</v>
      </c>
      <c r="X657" s="6" t="s">
        <v>1523</v>
      </c>
      <c r="Y657" s="6" t="s">
        <v>31</v>
      </c>
    </row>
    <row r="658" spans="1:25">
      <c r="A658" s="6">
        <v>2336646</v>
      </c>
      <c r="B658" s="6" t="s">
        <v>571</v>
      </c>
      <c r="C658" s="6" t="s">
        <v>1524</v>
      </c>
      <c r="E658" s="6">
        <v>15000</v>
      </c>
      <c r="F658" s="6" t="s">
        <v>30</v>
      </c>
      <c r="G658" s="6" t="s">
        <v>31</v>
      </c>
      <c r="H658" s="6" t="s">
        <v>32</v>
      </c>
      <c r="I658" s="6" t="s">
        <v>37</v>
      </c>
      <c r="J658" s="6" t="s">
        <v>31</v>
      </c>
      <c r="M658" s="6">
        <v>11.8</v>
      </c>
      <c r="N658" s="6">
        <v>10</v>
      </c>
      <c r="O658" s="6">
        <v>953</v>
      </c>
      <c r="P658" s="6" t="s">
        <v>31</v>
      </c>
      <c r="T658" s="7">
        <v>43803</v>
      </c>
      <c r="U658" s="8">
        <v>2019</v>
      </c>
      <c r="V658" s="7">
        <v>43803</v>
      </c>
      <c r="W658" s="6" t="s">
        <v>34</v>
      </c>
      <c r="X658" s="6" t="s">
        <v>1525</v>
      </c>
      <c r="Y658" s="6" t="s">
        <v>31</v>
      </c>
    </row>
    <row r="659" spans="1:25">
      <c r="A659" s="6">
        <v>2336647</v>
      </c>
      <c r="B659" s="6" t="s">
        <v>571</v>
      </c>
      <c r="C659" s="6" t="s">
        <v>1526</v>
      </c>
      <c r="E659" s="6">
        <v>18000</v>
      </c>
      <c r="F659" s="6" t="s">
        <v>30</v>
      </c>
      <c r="G659" s="6" t="s">
        <v>31</v>
      </c>
      <c r="H659" s="6" t="s">
        <v>32</v>
      </c>
      <c r="I659" s="6" t="s">
        <v>37</v>
      </c>
      <c r="J659" s="6" t="s">
        <v>31</v>
      </c>
      <c r="M659" s="6">
        <v>11.8</v>
      </c>
      <c r="N659" s="6">
        <v>10</v>
      </c>
      <c r="O659" s="6">
        <v>1144</v>
      </c>
      <c r="P659" s="6" t="s">
        <v>31</v>
      </c>
      <c r="T659" s="7">
        <v>43803</v>
      </c>
      <c r="U659" s="8">
        <v>2019</v>
      </c>
      <c r="V659" s="7">
        <v>43803</v>
      </c>
      <c r="W659" s="6" t="s">
        <v>34</v>
      </c>
      <c r="X659" s="6" t="s">
        <v>1527</v>
      </c>
      <c r="Y659" s="6" t="s">
        <v>31</v>
      </c>
    </row>
    <row r="660" spans="1:25">
      <c r="A660" s="6">
        <v>2336648</v>
      </c>
      <c r="B660" s="6" t="s">
        <v>85</v>
      </c>
      <c r="C660" s="6" t="s">
        <v>1528</v>
      </c>
      <c r="E660" s="6">
        <v>5250</v>
      </c>
      <c r="F660" s="6" t="s">
        <v>30</v>
      </c>
      <c r="G660" s="6" t="s">
        <v>31</v>
      </c>
      <c r="H660" s="6" t="s">
        <v>32</v>
      </c>
      <c r="I660" s="6" t="s">
        <v>45</v>
      </c>
      <c r="J660" s="6" t="s">
        <v>31</v>
      </c>
      <c r="M660" s="6">
        <v>12.1</v>
      </c>
      <c r="N660" s="6">
        <v>10</v>
      </c>
      <c r="O660" s="6">
        <v>325</v>
      </c>
      <c r="P660" s="6" t="s">
        <v>31</v>
      </c>
      <c r="T660" s="7">
        <v>43803</v>
      </c>
      <c r="U660" s="8">
        <v>2019</v>
      </c>
      <c r="V660" s="7">
        <v>43803</v>
      </c>
      <c r="W660" s="6" t="s">
        <v>34</v>
      </c>
      <c r="X660" s="6" t="s">
        <v>1529</v>
      </c>
      <c r="Y660" s="6" t="s">
        <v>31</v>
      </c>
    </row>
    <row r="661" spans="1:25">
      <c r="A661" s="6">
        <v>2336649</v>
      </c>
      <c r="B661" s="6" t="s">
        <v>85</v>
      </c>
      <c r="C661" s="6" t="s">
        <v>1530</v>
      </c>
      <c r="E661" s="6">
        <v>10000</v>
      </c>
      <c r="F661" s="6" t="s">
        <v>30</v>
      </c>
      <c r="G661" s="6" t="s">
        <v>31</v>
      </c>
      <c r="H661" s="6" t="s">
        <v>32</v>
      </c>
      <c r="I661" s="6" t="s">
        <v>33</v>
      </c>
      <c r="J661" s="6" t="s">
        <v>31</v>
      </c>
      <c r="M661" s="6">
        <v>12</v>
      </c>
      <c r="N661" s="6">
        <v>10</v>
      </c>
      <c r="O661" s="6">
        <v>625</v>
      </c>
      <c r="P661" s="6" t="s">
        <v>31</v>
      </c>
      <c r="T661" s="7">
        <v>43803</v>
      </c>
      <c r="U661" s="8">
        <v>2019</v>
      </c>
      <c r="V661" s="7">
        <v>43803</v>
      </c>
      <c r="W661" s="6" t="s">
        <v>34</v>
      </c>
      <c r="X661" s="6" t="s">
        <v>1531</v>
      </c>
      <c r="Y661" s="6" t="s">
        <v>31</v>
      </c>
    </row>
    <row r="662" spans="1:25">
      <c r="A662" s="6">
        <v>2336650</v>
      </c>
      <c r="B662" s="6" t="s">
        <v>85</v>
      </c>
      <c r="C662" s="6" t="s">
        <v>1532</v>
      </c>
      <c r="E662" s="6">
        <v>12000</v>
      </c>
      <c r="F662" s="6" t="s">
        <v>30</v>
      </c>
      <c r="G662" s="6" t="s">
        <v>31</v>
      </c>
      <c r="H662" s="6" t="s">
        <v>32</v>
      </c>
      <c r="I662" s="6" t="s">
        <v>33</v>
      </c>
      <c r="J662" s="6" t="s">
        <v>31</v>
      </c>
      <c r="M662" s="6">
        <v>12</v>
      </c>
      <c r="N662" s="6">
        <v>10</v>
      </c>
      <c r="O662" s="6">
        <v>750</v>
      </c>
      <c r="P662" s="6" t="s">
        <v>31</v>
      </c>
      <c r="T662" s="7">
        <v>43803</v>
      </c>
      <c r="U662" s="8">
        <v>2019</v>
      </c>
      <c r="V662" s="7">
        <v>43803</v>
      </c>
      <c r="W662" s="6" t="s">
        <v>34</v>
      </c>
      <c r="X662" s="6" t="s">
        <v>1533</v>
      </c>
      <c r="Y662" s="6" t="s">
        <v>31</v>
      </c>
    </row>
    <row r="663" spans="1:25">
      <c r="A663" s="6">
        <v>2332840</v>
      </c>
      <c r="B663" s="6" t="s">
        <v>109</v>
      </c>
      <c r="C663" s="6" t="s">
        <v>1534</v>
      </c>
      <c r="E663" s="6">
        <v>25000</v>
      </c>
      <c r="F663" s="6" t="s">
        <v>30</v>
      </c>
      <c r="G663" s="6" t="s">
        <v>31</v>
      </c>
      <c r="H663" s="6" t="s">
        <v>32</v>
      </c>
      <c r="I663" s="6" t="s">
        <v>42</v>
      </c>
      <c r="M663" s="6">
        <v>10.3</v>
      </c>
      <c r="N663" s="6">
        <v>10</v>
      </c>
      <c r="O663" s="6">
        <v>1820</v>
      </c>
      <c r="P663" s="6" t="s">
        <v>31</v>
      </c>
      <c r="T663" s="7" t="s">
        <v>1535</v>
      </c>
      <c r="U663" s="8">
        <v>2019</v>
      </c>
      <c r="V663" s="7" t="s">
        <v>1536</v>
      </c>
      <c r="W663" s="6" t="s">
        <v>90</v>
      </c>
      <c r="X663" s="6" t="s">
        <v>1537</v>
      </c>
      <c r="Y663" s="6" t="s">
        <v>31</v>
      </c>
    </row>
    <row r="664" spans="1:25">
      <c r="A664" s="6">
        <v>2332841</v>
      </c>
      <c r="B664" s="6" t="s">
        <v>109</v>
      </c>
      <c r="C664" s="6" t="s">
        <v>1538</v>
      </c>
      <c r="E664" s="6">
        <v>25000</v>
      </c>
      <c r="F664" s="6" t="s">
        <v>30</v>
      </c>
      <c r="G664" s="6" t="s">
        <v>31</v>
      </c>
      <c r="H664" s="6" t="s">
        <v>32</v>
      </c>
      <c r="I664" s="6" t="s">
        <v>42</v>
      </c>
      <c r="M664" s="6">
        <v>10.3</v>
      </c>
      <c r="N664" s="6">
        <v>10</v>
      </c>
      <c r="O664" s="6">
        <v>1820</v>
      </c>
      <c r="P664" s="6" t="s">
        <v>31</v>
      </c>
      <c r="T664" s="7" t="s">
        <v>1535</v>
      </c>
      <c r="U664" s="8">
        <v>2019</v>
      </c>
      <c r="V664" s="7" t="s">
        <v>1536</v>
      </c>
      <c r="W664" s="6" t="s">
        <v>90</v>
      </c>
      <c r="X664" s="6" t="s">
        <v>1539</v>
      </c>
      <c r="Y664" s="6" t="s">
        <v>31</v>
      </c>
    </row>
    <row r="665" spans="1:25">
      <c r="A665" s="6">
        <v>2333855</v>
      </c>
      <c r="B665" s="6" t="s">
        <v>459</v>
      </c>
      <c r="C665" s="6" t="s">
        <v>1540</v>
      </c>
      <c r="E665" s="6">
        <v>8000</v>
      </c>
      <c r="F665" s="6" t="s">
        <v>59</v>
      </c>
      <c r="G665" s="6" t="s">
        <v>31</v>
      </c>
      <c r="H665" s="6" t="s">
        <v>32</v>
      </c>
      <c r="I665" s="6" t="s">
        <v>60</v>
      </c>
      <c r="M665" s="6">
        <v>10.6</v>
      </c>
      <c r="N665" s="6">
        <v>10</v>
      </c>
      <c r="O665" s="6">
        <v>566</v>
      </c>
      <c r="P665" s="6" t="s">
        <v>31</v>
      </c>
      <c r="T665" s="7" t="s">
        <v>1541</v>
      </c>
      <c r="U665" s="8">
        <v>2019</v>
      </c>
      <c r="V665" s="7" t="s">
        <v>1541</v>
      </c>
      <c r="W665" s="6" t="s">
        <v>34</v>
      </c>
      <c r="X665" s="6" t="s">
        <v>1542</v>
      </c>
      <c r="Y665" s="6" t="s">
        <v>31</v>
      </c>
    </row>
    <row r="666" spans="1:25">
      <c r="A666" s="6">
        <v>2333857</v>
      </c>
      <c r="B666" s="6" t="s">
        <v>459</v>
      </c>
      <c r="C666" s="6" t="s">
        <v>1543</v>
      </c>
      <c r="E666" s="6">
        <v>10000</v>
      </c>
      <c r="F666" s="6" t="s">
        <v>59</v>
      </c>
      <c r="G666" s="6" t="s">
        <v>31</v>
      </c>
      <c r="H666" s="6" t="s">
        <v>32</v>
      </c>
      <c r="I666" s="6" t="s">
        <v>60</v>
      </c>
      <c r="M666" s="6">
        <v>10.6</v>
      </c>
      <c r="N666" s="6">
        <v>10</v>
      </c>
      <c r="O666" s="6">
        <v>708</v>
      </c>
      <c r="P666" s="6" t="s">
        <v>31</v>
      </c>
      <c r="T666" s="7" t="s">
        <v>1541</v>
      </c>
      <c r="U666" s="8">
        <v>2019</v>
      </c>
      <c r="V666" s="7" t="s">
        <v>1541</v>
      </c>
      <c r="W666" s="6" t="s">
        <v>34</v>
      </c>
      <c r="X666" s="6" t="s">
        <v>1544</v>
      </c>
      <c r="Y666" s="6" t="s">
        <v>31</v>
      </c>
    </row>
    <row r="667" spans="1:25">
      <c r="A667" s="6">
        <v>2333856</v>
      </c>
      <c r="B667" s="6" t="s">
        <v>459</v>
      </c>
      <c r="C667" s="6" t="s">
        <v>1545</v>
      </c>
      <c r="E667" s="6">
        <v>10000</v>
      </c>
      <c r="F667" s="6" t="s">
        <v>59</v>
      </c>
      <c r="G667" s="6" t="s">
        <v>31</v>
      </c>
      <c r="H667" s="6" t="s">
        <v>32</v>
      </c>
      <c r="I667" s="6" t="s">
        <v>60</v>
      </c>
      <c r="M667" s="6">
        <v>10.6</v>
      </c>
      <c r="N667" s="6">
        <v>10</v>
      </c>
      <c r="O667" s="6">
        <v>708</v>
      </c>
      <c r="P667" s="6" t="s">
        <v>31</v>
      </c>
      <c r="T667" s="7" t="s">
        <v>1541</v>
      </c>
      <c r="U667" s="8">
        <v>2019</v>
      </c>
      <c r="V667" s="7" t="s">
        <v>1541</v>
      </c>
      <c r="W667" s="6" t="s">
        <v>34</v>
      </c>
      <c r="X667" s="6" t="s">
        <v>1546</v>
      </c>
      <c r="Y667" s="6" t="s">
        <v>31</v>
      </c>
    </row>
    <row r="668" spans="1:25">
      <c r="A668" s="6">
        <v>2333858</v>
      </c>
      <c r="B668" s="6" t="s">
        <v>459</v>
      </c>
      <c r="C668" s="6" t="s">
        <v>1547</v>
      </c>
      <c r="E668" s="6">
        <v>12000</v>
      </c>
      <c r="F668" s="6" t="s">
        <v>59</v>
      </c>
      <c r="G668" s="6" t="s">
        <v>31</v>
      </c>
      <c r="H668" s="6" t="s">
        <v>32</v>
      </c>
      <c r="I668" s="6" t="s">
        <v>69</v>
      </c>
      <c r="M668" s="6">
        <v>10.5</v>
      </c>
      <c r="N668" s="6">
        <v>11</v>
      </c>
      <c r="O668" s="6">
        <v>857</v>
      </c>
      <c r="P668" s="6" t="s">
        <v>31</v>
      </c>
      <c r="T668" s="7" t="s">
        <v>1541</v>
      </c>
      <c r="U668" s="8">
        <v>2019</v>
      </c>
      <c r="V668" s="7" t="s">
        <v>1541</v>
      </c>
      <c r="W668" s="6" t="s">
        <v>34</v>
      </c>
      <c r="X668" s="6" t="s">
        <v>1548</v>
      </c>
      <c r="Y668" s="6" t="s">
        <v>31</v>
      </c>
    </row>
    <row r="669" spans="1:25">
      <c r="A669" s="6">
        <v>2333859</v>
      </c>
      <c r="B669" s="6" t="s">
        <v>459</v>
      </c>
      <c r="C669" s="6" t="s">
        <v>1549</v>
      </c>
      <c r="E669" s="6">
        <v>12000</v>
      </c>
      <c r="F669" s="6" t="s">
        <v>59</v>
      </c>
      <c r="G669" s="6" t="s">
        <v>31</v>
      </c>
      <c r="H669" s="6" t="s">
        <v>32</v>
      </c>
      <c r="I669" s="6" t="s">
        <v>69</v>
      </c>
      <c r="M669" s="6">
        <v>10.5</v>
      </c>
      <c r="N669" s="6">
        <v>11</v>
      </c>
      <c r="O669" s="6">
        <v>857</v>
      </c>
      <c r="P669" s="6" t="s">
        <v>31</v>
      </c>
      <c r="T669" s="7" t="s">
        <v>1541</v>
      </c>
      <c r="U669" s="8">
        <v>2019</v>
      </c>
      <c r="V669" s="7" t="s">
        <v>1541</v>
      </c>
      <c r="W669" s="6" t="s">
        <v>34</v>
      </c>
      <c r="X669" s="6" t="s">
        <v>1550</v>
      </c>
      <c r="Y669" s="6" t="s">
        <v>31</v>
      </c>
    </row>
    <row r="670" spans="1:25">
      <c r="A670" s="6">
        <v>2335165</v>
      </c>
      <c r="B670" s="6" t="s">
        <v>85</v>
      </c>
      <c r="C670" s="6" t="s">
        <v>1551</v>
      </c>
      <c r="E670" s="6">
        <v>10000</v>
      </c>
      <c r="F670" s="6" t="s">
        <v>59</v>
      </c>
      <c r="G670" s="6" t="s">
        <v>31</v>
      </c>
      <c r="H670" s="6" t="s">
        <v>32</v>
      </c>
      <c r="I670" s="6" t="s">
        <v>60</v>
      </c>
      <c r="M670" s="6">
        <v>10.6</v>
      </c>
      <c r="N670" s="6">
        <v>10</v>
      </c>
      <c r="O670" s="6">
        <v>708</v>
      </c>
      <c r="P670" s="6" t="s">
        <v>31</v>
      </c>
      <c r="T670" s="7" t="s">
        <v>1320</v>
      </c>
      <c r="U670" s="8">
        <v>2019</v>
      </c>
      <c r="V670" s="7" t="s">
        <v>1552</v>
      </c>
      <c r="W670" s="6" t="s">
        <v>34</v>
      </c>
      <c r="X670" s="6" t="s">
        <v>1553</v>
      </c>
      <c r="Y670" s="6" t="s">
        <v>31</v>
      </c>
    </row>
    <row r="671" spans="1:25">
      <c r="A671" s="6">
        <v>2335166</v>
      </c>
      <c r="B671" s="6" t="s">
        <v>85</v>
      </c>
      <c r="C671" s="6" t="s">
        <v>1554</v>
      </c>
      <c r="E671" s="6">
        <v>10000</v>
      </c>
      <c r="F671" s="6" t="s">
        <v>59</v>
      </c>
      <c r="G671" s="6" t="s">
        <v>31</v>
      </c>
      <c r="H671" s="6" t="s">
        <v>32</v>
      </c>
      <c r="I671" s="6" t="s">
        <v>60</v>
      </c>
      <c r="M671" s="6">
        <v>10.6</v>
      </c>
      <c r="N671" s="6">
        <v>10</v>
      </c>
      <c r="O671" s="6">
        <v>708</v>
      </c>
      <c r="P671" s="6" t="s">
        <v>31</v>
      </c>
      <c r="T671" s="7" t="s">
        <v>1320</v>
      </c>
      <c r="U671" s="8">
        <v>2019</v>
      </c>
      <c r="V671" s="7" t="s">
        <v>1552</v>
      </c>
      <c r="W671" s="6" t="s">
        <v>34</v>
      </c>
      <c r="X671" s="6" t="s">
        <v>1555</v>
      </c>
      <c r="Y671" s="6" t="s">
        <v>31</v>
      </c>
    </row>
    <row r="672" spans="1:25">
      <c r="A672" s="6">
        <v>2335193</v>
      </c>
      <c r="B672" s="6" t="s">
        <v>85</v>
      </c>
      <c r="C672" s="6" t="s">
        <v>1556</v>
      </c>
      <c r="E672" s="6">
        <v>24000</v>
      </c>
      <c r="F672" s="6" t="s">
        <v>30</v>
      </c>
      <c r="G672" s="6" t="s">
        <v>31</v>
      </c>
      <c r="H672" s="6" t="s">
        <v>32</v>
      </c>
      <c r="I672" s="6" t="s">
        <v>42</v>
      </c>
      <c r="M672" s="6">
        <v>10.3</v>
      </c>
      <c r="N672" s="6">
        <v>10</v>
      </c>
      <c r="O672" s="6">
        <v>1748</v>
      </c>
      <c r="P672" s="6" t="s">
        <v>31</v>
      </c>
      <c r="T672" s="7" t="s">
        <v>1320</v>
      </c>
      <c r="U672" s="8">
        <v>2019</v>
      </c>
      <c r="V672" s="7" t="s">
        <v>1552</v>
      </c>
      <c r="W672" s="6" t="s">
        <v>34</v>
      </c>
      <c r="X672" s="6" t="s">
        <v>1557</v>
      </c>
      <c r="Y672" s="6" t="s">
        <v>31</v>
      </c>
    </row>
    <row r="673" spans="1:25">
      <c r="A673" s="6">
        <v>2335101</v>
      </c>
      <c r="B673" s="6" t="s">
        <v>85</v>
      </c>
      <c r="C673" s="6" t="s">
        <v>1558</v>
      </c>
      <c r="E673" s="6">
        <v>28000</v>
      </c>
      <c r="F673" s="6" t="s">
        <v>30</v>
      </c>
      <c r="G673" s="6" t="s">
        <v>31</v>
      </c>
      <c r="H673" s="6" t="s">
        <v>32</v>
      </c>
      <c r="I673" s="6" t="s">
        <v>1559</v>
      </c>
      <c r="M673" s="6">
        <v>9.9</v>
      </c>
      <c r="N673" s="6">
        <v>10</v>
      </c>
      <c r="O673" s="6">
        <v>2121</v>
      </c>
      <c r="P673" s="6" t="s">
        <v>31</v>
      </c>
      <c r="T673" s="7" t="s">
        <v>1320</v>
      </c>
      <c r="U673" s="8">
        <v>2019</v>
      </c>
      <c r="V673" s="7" t="s">
        <v>1552</v>
      </c>
      <c r="W673" s="6" t="s">
        <v>34</v>
      </c>
      <c r="X673" s="6" t="s">
        <v>1560</v>
      </c>
      <c r="Y673" s="6" t="s">
        <v>31</v>
      </c>
    </row>
    <row r="674" spans="1:25">
      <c r="A674" s="6">
        <v>2335104</v>
      </c>
      <c r="B674" s="6" t="s">
        <v>85</v>
      </c>
      <c r="C674" s="6" t="s">
        <v>1561</v>
      </c>
      <c r="E674" s="6">
        <v>13800</v>
      </c>
      <c r="F674" s="6" t="s">
        <v>30</v>
      </c>
      <c r="G674" s="6" t="s">
        <v>31</v>
      </c>
      <c r="H674" s="6" t="s">
        <v>32</v>
      </c>
      <c r="I674" s="6" t="s">
        <v>33</v>
      </c>
      <c r="M674" s="6">
        <v>12</v>
      </c>
      <c r="N674" s="6">
        <v>10</v>
      </c>
      <c r="O674" s="6">
        <v>862</v>
      </c>
      <c r="P674" s="6" t="s">
        <v>31</v>
      </c>
      <c r="T674" s="7" t="s">
        <v>1320</v>
      </c>
      <c r="U674" s="8">
        <v>2019</v>
      </c>
      <c r="V674" s="7" t="s">
        <v>1552</v>
      </c>
      <c r="W674" s="6" t="s">
        <v>34</v>
      </c>
      <c r="X674" s="6" t="s">
        <v>1562</v>
      </c>
      <c r="Y674" s="6" t="s">
        <v>31</v>
      </c>
    </row>
    <row r="675" spans="1:25">
      <c r="A675" s="6">
        <v>2335105</v>
      </c>
      <c r="B675" s="6" t="s">
        <v>85</v>
      </c>
      <c r="C675" s="6" t="s">
        <v>1563</v>
      </c>
      <c r="E675" s="6">
        <v>20000</v>
      </c>
      <c r="F675" s="6" t="s">
        <v>30</v>
      </c>
      <c r="G675" s="6" t="s">
        <v>31</v>
      </c>
      <c r="H675" s="6" t="s">
        <v>32</v>
      </c>
      <c r="I675" s="6" t="s">
        <v>42</v>
      </c>
      <c r="M675" s="6">
        <v>10.3</v>
      </c>
      <c r="N675" s="6">
        <v>10</v>
      </c>
      <c r="O675" s="6">
        <v>1456</v>
      </c>
      <c r="P675" s="6" t="s">
        <v>31</v>
      </c>
      <c r="T675" s="7" t="s">
        <v>1320</v>
      </c>
      <c r="U675" s="8">
        <v>2019</v>
      </c>
      <c r="V675" s="7" t="s">
        <v>1552</v>
      </c>
      <c r="W675" s="6" t="s">
        <v>34</v>
      </c>
      <c r="X675" s="6" t="s">
        <v>1564</v>
      </c>
      <c r="Y675" s="6" t="s">
        <v>31</v>
      </c>
    </row>
    <row r="676" spans="1:25">
      <c r="A676" s="6">
        <v>2335108</v>
      </c>
      <c r="B676" s="6" t="s">
        <v>85</v>
      </c>
      <c r="C676" s="6" t="s">
        <v>1565</v>
      </c>
      <c r="E676" s="6">
        <v>21500</v>
      </c>
      <c r="F676" s="6" t="s">
        <v>30</v>
      </c>
      <c r="G676" s="6" t="s">
        <v>31</v>
      </c>
      <c r="H676" s="6" t="s">
        <v>32</v>
      </c>
      <c r="I676" s="6" t="s">
        <v>42</v>
      </c>
      <c r="M676" s="6">
        <v>10.3</v>
      </c>
      <c r="N676" s="6">
        <v>10</v>
      </c>
      <c r="O676" s="6">
        <v>1566</v>
      </c>
      <c r="P676" s="6" t="s">
        <v>31</v>
      </c>
      <c r="T676" s="7" t="s">
        <v>1320</v>
      </c>
      <c r="U676" s="8">
        <v>2019</v>
      </c>
      <c r="V676" s="7" t="s">
        <v>1552</v>
      </c>
      <c r="W676" s="6" t="s">
        <v>34</v>
      </c>
      <c r="X676" s="6" t="s">
        <v>1566</v>
      </c>
      <c r="Y676" s="6" t="s">
        <v>31</v>
      </c>
    </row>
    <row r="677" spans="1:25">
      <c r="A677" s="6">
        <v>2335123</v>
      </c>
      <c r="B677" s="6" t="s">
        <v>85</v>
      </c>
      <c r="C677" s="6" t="s">
        <v>1567</v>
      </c>
      <c r="E677" s="6">
        <v>6000</v>
      </c>
      <c r="F677" s="6" t="s">
        <v>30</v>
      </c>
      <c r="G677" s="6" t="s">
        <v>31</v>
      </c>
      <c r="H677" s="6" t="s">
        <v>32</v>
      </c>
      <c r="I677" s="6" t="s">
        <v>48</v>
      </c>
      <c r="M677" s="6">
        <v>12.1</v>
      </c>
      <c r="N677" s="6">
        <v>10</v>
      </c>
      <c r="O677" s="6">
        <v>372</v>
      </c>
      <c r="P677" s="6" t="s">
        <v>31</v>
      </c>
      <c r="T677" s="7" t="s">
        <v>1320</v>
      </c>
      <c r="U677" s="8">
        <v>2019</v>
      </c>
      <c r="V677" s="7" t="s">
        <v>1552</v>
      </c>
      <c r="W677" s="6" t="s">
        <v>34</v>
      </c>
      <c r="X677" s="6" t="s">
        <v>1568</v>
      </c>
      <c r="Y677" s="6" t="s">
        <v>31</v>
      </c>
    </row>
    <row r="678" spans="1:25">
      <c r="A678" s="6">
        <v>2335124</v>
      </c>
      <c r="B678" s="6" t="s">
        <v>85</v>
      </c>
      <c r="C678" s="6" t="s">
        <v>1569</v>
      </c>
      <c r="E678" s="6">
        <v>8000</v>
      </c>
      <c r="F678" s="6" t="s">
        <v>30</v>
      </c>
      <c r="G678" s="6" t="s">
        <v>31</v>
      </c>
      <c r="H678" s="6" t="s">
        <v>32</v>
      </c>
      <c r="I678" s="6" t="s">
        <v>33</v>
      </c>
      <c r="M678" s="6">
        <v>12</v>
      </c>
      <c r="N678" s="6">
        <v>10</v>
      </c>
      <c r="O678" s="6">
        <v>500</v>
      </c>
      <c r="P678" s="6" t="s">
        <v>31</v>
      </c>
      <c r="T678" s="7" t="s">
        <v>1320</v>
      </c>
      <c r="U678" s="8">
        <v>2019</v>
      </c>
      <c r="V678" s="7" t="s">
        <v>1552</v>
      </c>
      <c r="W678" s="6" t="s">
        <v>34</v>
      </c>
      <c r="X678" s="6" t="s">
        <v>1570</v>
      </c>
      <c r="Y678" s="6" t="s">
        <v>31</v>
      </c>
    </row>
    <row r="679" spans="1:25">
      <c r="A679" s="6">
        <v>2335129</v>
      </c>
      <c r="B679" s="6" t="s">
        <v>85</v>
      </c>
      <c r="C679" s="6" t="s">
        <v>1571</v>
      </c>
      <c r="E679" s="6">
        <v>8000</v>
      </c>
      <c r="F679" s="6" t="s">
        <v>30</v>
      </c>
      <c r="G679" s="6" t="s">
        <v>31</v>
      </c>
      <c r="H679" s="6" t="s">
        <v>32</v>
      </c>
      <c r="I679" s="6" t="s">
        <v>33</v>
      </c>
      <c r="M679" s="6">
        <v>12</v>
      </c>
      <c r="N679" s="6">
        <v>10</v>
      </c>
      <c r="O679" s="6">
        <v>500</v>
      </c>
      <c r="P679" s="6" t="s">
        <v>31</v>
      </c>
      <c r="T679" s="7" t="s">
        <v>1320</v>
      </c>
      <c r="U679" s="8">
        <v>2019</v>
      </c>
      <c r="V679" s="7" t="s">
        <v>1552</v>
      </c>
      <c r="W679" s="6" t="s">
        <v>34</v>
      </c>
      <c r="X679" s="6" t="s">
        <v>1572</v>
      </c>
      <c r="Y679" s="6" t="s">
        <v>31</v>
      </c>
    </row>
    <row r="680" spans="1:25">
      <c r="A680" s="6">
        <v>2335130</v>
      </c>
      <c r="B680" s="6" t="s">
        <v>85</v>
      </c>
      <c r="C680" s="6" t="s">
        <v>1573</v>
      </c>
      <c r="E680" s="6">
        <v>10000</v>
      </c>
      <c r="F680" s="6" t="s">
        <v>30</v>
      </c>
      <c r="G680" s="6" t="s">
        <v>31</v>
      </c>
      <c r="H680" s="6" t="s">
        <v>32</v>
      </c>
      <c r="I680" s="6" t="s">
        <v>33</v>
      </c>
      <c r="M680" s="6">
        <v>12</v>
      </c>
      <c r="N680" s="6">
        <v>10</v>
      </c>
      <c r="O680" s="6">
        <v>625</v>
      </c>
      <c r="P680" s="6" t="s">
        <v>31</v>
      </c>
      <c r="T680" s="7" t="s">
        <v>1320</v>
      </c>
      <c r="U680" s="8">
        <v>2019</v>
      </c>
      <c r="V680" s="7" t="s">
        <v>1552</v>
      </c>
      <c r="W680" s="6" t="s">
        <v>34</v>
      </c>
      <c r="X680" s="6" t="s">
        <v>1574</v>
      </c>
      <c r="Y680" s="6" t="s">
        <v>31</v>
      </c>
    </row>
    <row r="681" spans="1:25">
      <c r="A681" s="6">
        <v>2335138</v>
      </c>
      <c r="B681" s="6" t="s">
        <v>85</v>
      </c>
      <c r="C681" s="6" t="s">
        <v>1575</v>
      </c>
      <c r="E681" s="6">
        <v>12000</v>
      </c>
      <c r="F681" s="6" t="s">
        <v>30</v>
      </c>
      <c r="G681" s="6" t="s">
        <v>31</v>
      </c>
      <c r="H681" s="6" t="s">
        <v>32</v>
      </c>
      <c r="I681" s="6" t="s">
        <v>33</v>
      </c>
      <c r="M681" s="6">
        <v>12</v>
      </c>
      <c r="N681" s="6">
        <v>10</v>
      </c>
      <c r="O681" s="6">
        <v>750</v>
      </c>
      <c r="P681" s="6" t="s">
        <v>31</v>
      </c>
      <c r="T681" s="7" t="s">
        <v>1320</v>
      </c>
      <c r="U681" s="8">
        <v>2019</v>
      </c>
      <c r="V681" s="7" t="s">
        <v>1552</v>
      </c>
      <c r="W681" s="6" t="s">
        <v>34</v>
      </c>
      <c r="X681" s="6" t="s">
        <v>1576</v>
      </c>
      <c r="Y681" s="6" t="s">
        <v>31</v>
      </c>
    </row>
    <row r="682" spans="1:25">
      <c r="A682" s="6">
        <v>2335155</v>
      </c>
      <c r="B682" s="6" t="s">
        <v>85</v>
      </c>
      <c r="C682" s="6" t="s">
        <v>1577</v>
      </c>
      <c r="E682" s="6">
        <v>12000</v>
      </c>
      <c r="F682" s="6" t="s">
        <v>30</v>
      </c>
      <c r="G682" s="6" t="s">
        <v>31</v>
      </c>
      <c r="H682" s="6" t="s">
        <v>32</v>
      </c>
      <c r="I682" s="6" t="s">
        <v>33</v>
      </c>
      <c r="M682" s="6">
        <v>12</v>
      </c>
      <c r="N682" s="6">
        <v>10</v>
      </c>
      <c r="O682" s="6">
        <v>750</v>
      </c>
      <c r="P682" s="6" t="s">
        <v>31</v>
      </c>
      <c r="T682" s="7" t="s">
        <v>1320</v>
      </c>
      <c r="U682" s="8">
        <v>2019</v>
      </c>
      <c r="V682" s="7" t="s">
        <v>1552</v>
      </c>
      <c r="W682" s="6" t="s">
        <v>34</v>
      </c>
      <c r="X682" s="6" t="s">
        <v>1578</v>
      </c>
      <c r="Y682" s="6" t="s">
        <v>31</v>
      </c>
    </row>
    <row r="683" spans="1:25">
      <c r="A683" s="6">
        <v>2335159</v>
      </c>
      <c r="B683" s="6" t="s">
        <v>85</v>
      </c>
      <c r="C683" s="6" t="s">
        <v>1579</v>
      </c>
      <c r="E683" s="6">
        <v>24000</v>
      </c>
      <c r="F683" s="6" t="s">
        <v>30</v>
      </c>
      <c r="G683" s="6" t="s">
        <v>1030</v>
      </c>
      <c r="H683" s="6" t="s">
        <v>32</v>
      </c>
      <c r="I683" s="6" t="s">
        <v>1580</v>
      </c>
      <c r="M683" s="6">
        <v>10.199999999999999</v>
      </c>
      <c r="N683" s="6">
        <v>10</v>
      </c>
      <c r="O683" s="6">
        <v>1765</v>
      </c>
      <c r="P683" s="6" t="s">
        <v>31</v>
      </c>
      <c r="T683" s="7" t="s">
        <v>1320</v>
      </c>
      <c r="U683" s="8">
        <v>2019</v>
      </c>
      <c r="V683" s="7" t="s">
        <v>1552</v>
      </c>
      <c r="W683" s="6" t="s">
        <v>34</v>
      </c>
      <c r="X683" s="6" t="s">
        <v>1581</v>
      </c>
      <c r="Y683" s="6" t="s">
        <v>31</v>
      </c>
    </row>
    <row r="684" spans="1:25">
      <c r="A684" s="6">
        <v>2335160</v>
      </c>
      <c r="B684" s="6" t="s">
        <v>85</v>
      </c>
      <c r="C684" s="6" t="s">
        <v>1582</v>
      </c>
      <c r="E684" s="6">
        <v>17500</v>
      </c>
      <c r="F684" s="6" t="s">
        <v>30</v>
      </c>
      <c r="G684" s="6" t="s">
        <v>1030</v>
      </c>
      <c r="H684" s="6" t="s">
        <v>32</v>
      </c>
      <c r="I684" s="6" t="s">
        <v>1583</v>
      </c>
      <c r="M684" s="6">
        <v>10.8</v>
      </c>
      <c r="N684" s="6">
        <v>10</v>
      </c>
      <c r="O684" s="6">
        <v>1215</v>
      </c>
      <c r="P684" s="6" t="s">
        <v>31</v>
      </c>
      <c r="T684" s="7" t="s">
        <v>1320</v>
      </c>
      <c r="U684" s="8">
        <v>2019</v>
      </c>
      <c r="V684" s="7" t="s">
        <v>1552</v>
      </c>
      <c r="W684" s="6" t="s">
        <v>34</v>
      </c>
      <c r="X684" s="6" t="s">
        <v>1584</v>
      </c>
      <c r="Y684" s="6" t="s">
        <v>31</v>
      </c>
    </row>
    <row r="685" spans="1:25">
      <c r="A685" s="6">
        <v>2335161</v>
      </c>
      <c r="B685" s="6" t="s">
        <v>85</v>
      </c>
      <c r="C685" s="6" t="s">
        <v>1585</v>
      </c>
      <c r="E685" s="6">
        <v>10000</v>
      </c>
      <c r="F685" s="6" t="s">
        <v>30</v>
      </c>
      <c r="G685" s="6" t="s">
        <v>1030</v>
      </c>
      <c r="H685" s="6" t="s">
        <v>32</v>
      </c>
      <c r="I685" s="6" t="s">
        <v>1583</v>
      </c>
      <c r="M685" s="6">
        <v>10.8</v>
      </c>
      <c r="N685" s="6">
        <v>10</v>
      </c>
      <c r="O685" s="6">
        <v>694</v>
      </c>
      <c r="P685" s="6" t="s">
        <v>31</v>
      </c>
      <c r="T685" s="7" t="s">
        <v>1320</v>
      </c>
      <c r="U685" s="8">
        <v>2019</v>
      </c>
      <c r="V685" s="7" t="s">
        <v>1552</v>
      </c>
      <c r="W685" s="6" t="s">
        <v>34</v>
      </c>
      <c r="X685" s="6" t="s">
        <v>1586</v>
      </c>
      <c r="Y685" s="6" t="s">
        <v>31</v>
      </c>
    </row>
    <row r="686" spans="1:25">
      <c r="A686" s="6">
        <v>2335162</v>
      </c>
      <c r="B686" s="6" t="s">
        <v>85</v>
      </c>
      <c r="C686" s="6" t="s">
        <v>1587</v>
      </c>
      <c r="E686" s="6">
        <v>12000</v>
      </c>
      <c r="F686" s="6" t="s">
        <v>30</v>
      </c>
      <c r="G686" s="6" t="s">
        <v>1030</v>
      </c>
      <c r="H686" s="6" t="s">
        <v>32</v>
      </c>
      <c r="I686" s="6" t="s">
        <v>1583</v>
      </c>
      <c r="M686" s="6">
        <v>10.8</v>
      </c>
      <c r="N686" s="6">
        <v>10</v>
      </c>
      <c r="O686" s="6">
        <v>833</v>
      </c>
      <c r="P686" s="6" t="s">
        <v>31</v>
      </c>
      <c r="T686" s="7" t="s">
        <v>1320</v>
      </c>
      <c r="U686" s="8">
        <v>2019</v>
      </c>
      <c r="V686" s="7" t="s">
        <v>1552</v>
      </c>
      <c r="W686" s="6" t="s">
        <v>34</v>
      </c>
      <c r="X686" s="6" t="s">
        <v>1588</v>
      </c>
      <c r="Y686" s="6" t="s">
        <v>31</v>
      </c>
    </row>
    <row r="687" spans="1:25">
      <c r="A687" s="6">
        <v>2335163</v>
      </c>
      <c r="B687" s="6" t="s">
        <v>85</v>
      </c>
      <c r="C687" s="6" t="s">
        <v>1589</v>
      </c>
      <c r="E687" s="6">
        <v>8000</v>
      </c>
      <c r="F687" s="6" t="s">
        <v>59</v>
      </c>
      <c r="G687" s="6" t="s">
        <v>31</v>
      </c>
      <c r="H687" s="6" t="s">
        <v>32</v>
      </c>
      <c r="I687" s="6" t="s">
        <v>60</v>
      </c>
      <c r="M687" s="6">
        <v>10.6</v>
      </c>
      <c r="N687" s="6">
        <v>10</v>
      </c>
      <c r="O687" s="6">
        <v>566</v>
      </c>
      <c r="P687" s="6" t="s">
        <v>31</v>
      </c>
      <c r="T687" s="7" t="s">
        <v>1320</v>
      </c>
      <c r="U687" s="8">
        <v>2019</v>
      </c>
      <c r="V687" s="7" t="s">
        <v>1552</v>
      </c>
      <c r="W687" s="6" t="s">
        <v>34</v>
      </c>
      <c r="X687" s="6" t="s">
        <v>1590</v>
      </c>
      <c r="Y687" s="6" t="s">
        <v>31</v>
      </c>
    </row>
    <row r="688" spans="1:25">
      <c r="A688" s="6">
        <v>2337100</v>
      </c>
      <c r="B688" s="6" t="s">
        <v>553</v>
      </c>
      <c r="C688" s="6" t="s">
        <v>1591</v>
      </c>
      <c r="E688" s="6">
        <v>8000</v>
      </c>
      <c r="F688" s="6" t="s">
        <v>30</v>
      </c>
      <c r="G688" s="6" t="s">
        <v>31</v>
      </c>
      <c r="H688" s="6" t="s">
        <v>32</v>
      </c>
      <c r="I688" s="6" t="s">
        <v>33</v>
      </c>
      <c r="J688" s="6" t="s">
        <v>31</v>
      </c>
      <c r="M688" s="6">
        <v>12</v>
      </c>
      <c r="N688" s="6">
        <v>10</v>
      </c>
      <c r="O688" s="6">
        <v>500</v>
      </c>
      <c r="P688" s="6" t="s">
        <v>31</v>
      </c>
      <c r="T688" s="7" t="s">
        <v>1592</v>
      </c>
      <c r="U688" s="8">
        <v>2019</v>
      </c>
      <c r="V688" s="7" t="s">
        <v>1593</v>
      </c>
      <c r="W688" s="6" t="s">
        <v>34</v>
      </c>
      <c r="X688" s="6" t="s">
        <v>1594</v>
      </c>
      <c r="Y688" s="6" t="s">
        <v>31</v>
      </c>
    </row>
    <row r="689" spans="1:25">
      <c r="A689" s="6">
        <v>2338949</v>
      </c>
      <c r="B689" s="6" t="s">
        <v>571</v>
      </c>
      <c r="C689" s="6" t="s">
        <v>1595</v>
      </c>
      <c r="E689" s="6">
        <v>6000</v>
      </c>
      <c r="F689" s="6" t="s">
        <v>30</v>
      </c>
      <c r="G689" s="6" t="s">
        <v>31</v>
      </c>
      <c r="H689" s="6" t="s">
        <v>32</v>
      </c>
      <c r="I689" s="6" t="s">
        <v>48</v>
      </c>
      <c r="J689" s="6" t="s">
        <v>31</v>
      </c>
      <c r="M689" s="6">
        <v>12.1</v>
      </c>
      <c r="N689" s="6">
        <v>10</v>
      </c>
      <c r="O689" s="6">
        <v>372</v>
      </c>
      <c r="P689" s="6" t="s">
        <v>31</v>
      </c>
      <c r="T689" s="7" t="s">
        <v>1596</v>
      </c>
      <c r="U689" s="8">
        <v>2019</v>
      </c>
      <c r="V689" s="7" t="s">
        <v>1597</v>
      </c>
      <c r="W689" s="6" t="s">
        <v>34</v>
      </c>
      <c r="X689" s="6" t="s">
        <v>1598</v>
      </c>
      <c r="Y689" s="6" t="s">
        <v>31</v>
      </c>
    </row>
    <row r="690" spans="1:25">
      <c r="A690" s="6">
        <v>2338942</v>
      </c>
      <c r="B690" s="6" t="s">
        <v>85</v>
      </c>
      <c r="C690" s="6" t="s">
        <v>1599</v>
      </c>
      <c r="E690" s="6">
        <v>6000</v>
      </c>
      <c r="F690" s="6" t="s">
        <v>30</v>
      </c>
      <c r="G690" s="6" t="s">
        <v>31</v>
      </c>
      <c r="H690" s="6" t="s">
        <v>32</v>
      </c>
      <c r="I690" s="6" t="s">
        <v>48</v>
      </c>
      <c r="J690" s="6" t="s">
        <v>31</v>
      </c>
      <c r="M690" s="6">
        <v>12.1</v>
      </c>
      <c r="N690" s="6">
        <v>10</v>
      </c>
      <c r="O690" s="6">
        <v>372</v>
      </c>
      <c r="P690" s="6" t="s">
        <v>31</v>
      </c>
      <c r="T690" s="7" t="s">
        <v>1596</v>
      </c>
      <c r="U690" s="8">
        <v>2019</v>
      </c>
      <c r="V690" s="7" t="s">
        <v>1597</v>
      </c>
      <c r="W690" s="6" t="s">
        <v>34</v>
      </c>
      <c r="X690" s="6" t="s">
        <v>1600</v>
      </c>
      <c r="Y690" s="6" t="s">
        <v>31</v>
      </c>
    </row>
    <row r="691" spans="1:25">
      <c r="A691" s="6">
        <v>2338941</v>
      </c>
      <c r="B691" s="6" t="s">
        <v>85</v>
      </c>
      <c r="C691" s="6" t="s">
        <v>1601</v>
      </c>
      <c r="E691" s="6">
        <v>8000</v>
      </c>
      <c r="F691" s="6" t="s">
        <v>30</v>
      </c>
      <c r="G691" s="6" t="s">
        <v>31</v>
      </c>
      <c r="H691" s="6" t="s">
        <v>32</v>
      </c>
      <c r="I691" s="6" t="s">
        <v>33</v>
      </c>
      <c r="J691" s="6" t="s">
        <v>31</v>
      </c>
      <c r="M691" s="6">
        <v>12</v>
      </c>
      <c r="N691" s="6">
        <v>10</v>
      </c>
      <c r="O691" s="6">
        <v>500</v>
      </c>
      <c r="P691" s="6" t="s">
        <v>31</v>
      </c>
      <c r="T691" s="7" t="s">
        <v>1596</v>
      </c>
      <c r="U691" s="8">
        <v>2019</v>
      </c>
      <c r="V691" s="7" t="s">
        <v>1597</v>
      </c>
      <c r="W691" s="6" t="s">
        <v>34</v>
      </c>
      <c r="X691" s="6" t="s">
        <v>1602</v>
      </c>
      <c r="Y691" s="6" t="s">
        <v>31</v>
      </c>
    </row>
    <row r="692" spans="1:25">
      <c r="A692" s="6">
        <v>2338950</v>
      </c>
      <c r="B692" s="6" t="s">
        <v>85</v>
      </c>
      <c r="C692" s="6" t="s">
        <v>1603</v>
      </c>
      <c r="E692" s="6">
        <v>8000</v>
      </c>
      <c r="F692" s="6" t="s">
        <v>59</v>
      </c>
      <c r="G692" s="6" t="s">
        <v>31</v>
      </c>
      <c r="H692" s="6" t="s">
        <v>32</v>
      </c>
      <c r="I692" s="6" t="s">
        <v>60</v>
      </c>
      <c r="M692" s="6">
        <v>10.6</v>
      </c>
      <c r="N692" s="6">
        <v>10</v>
      </c>
      <c r="O692" s="6">
        <v>566</v>
      </c>
      <c r="P692" s="6" t="s">
        <v>31</v>
      </c>
      <c r="T692" s="7" t="s">
        <v>1597</v>
      </c>
      <c r="U692" s="8">
        <v>2019</v>
      </c>
      <c r="V692" s="7" t="s">
        <v>1597</v>
      </c>
      <c r="W692" s="6" t="s">
        <v>90</v>
      </c>
      <c r="X692" s="6" t="s">
        <v>1604</v>
      </c>
      <c r="Y692" s="6" t="s">
        <v>31</v>
      </c>
    </row>
    <row r="693" spans="1:25">
      <c r="A693" s="6">
        <v>2338952</v>
      </c>
      <c r="B693" s="6" t="s">
        <v>85</v>
      </c>
      <c r="C693" s="6" t="s">
        <v>1605</v>
      </c>
      <c r="E693" s="6">
        <v>10000</v>
      </c>
      <c r="F693" s="6" t="s">
        <v>59</v>
      </c>
      <c r="G693" s="6" t="s">
        <v>31</v>
      </c>
      <c r="H693" s="6" t="s">
        <v>32</v>
      </c>
      <c r="I693" s="6" t="s">
        <v>60</v>
      </c>
      <c r="M693" s="6">
        <v>10.6</v>
      </c>
      <c r="N693" s="6">
        <v>10</v>
      </c>
      <c r="O693" s="6">
        <v>708</v>
      </c>
      <c r="P693" s="6" t="s">
        <v>31</v>
      </c>
      <c r="T693" s="7" t="s">
        <v>1597</v>
      </c>
      <c r="U693" s="8">
        <v>2019</v>
      </c>
      <c r="V693" s="7" t="s">
        <v>1597</v>
      </c>
      <c r="W693" s="6" t="s">
        <v>90</v>
      </c>
      <c r="X693" s="6" t="s">
        <v>1606</v>
      </c>
      <c r="Y693" s="6" t="s">
        <v>31</v>
      </c>
    </row>
    <row r="694" spans="1:25">
      <c r="A694" s="6">
        <v>2338951</v>
      </c>
      <c r="B694" s="6" t="s">
        <v>85</v>
      </c>
      <c r="C694" s="6" t="s">
        <v>1607</v>
      </c>
      <c r="E694" s="6">
        <v>10000</v>
      </c>
      <c r="F694" s="6" t="s">
        <v>59</v>
      </c>
      <c r="G694" s="6" t="s">
        <v>31</v>
      </c>
      <c r="H694" s="6" t="s">
        <v>32</v>
      </c>
      <c r="I694" s="6" t="s">
        <v>60</v>
      </c>
      <c r="M694" s="6">
        <v>10.6</v>
      </c>
      <c r="N694" s="6">
        <v>10</v>
      </c>
      <c r="O694" s="6">
        <v>708</v>
      </c>
      <c r="P694" s="6" t="s">
        <v>31</v>
      </c>
      <c r="T694" s="7" t="s">
        <v>1597</v>
      </c>
      <c r="U694" s="8">
        <v>2019</v>
      </c>
      <c r="V694" s="7" t="s">
        <v>1597</v>
      </c>
      <c r="W694" s="6" t="s">
        <v>90</v>
      </c>
      <c r="X694" s="6" t="s">
        <v>1608</v>
      </c>
      <c r="Y694" s="6" t="s">
        <v>31</v>
      </c>
    </row>
    <row r="695" spans="1:25">
      <c r="A695" s="6">
        <v>2338953</v>
      </c>
      <c r="B695" s="6" t="s">
        <v>85</v>
      </c>
      <c r="C695" s="6" t="s">
        <v>1609</v>
      </c>
      <c r="E695" s="6">
        <v>12000</v>
      </c>
      <c r="F695" s="6" t="s">
        <v>59</v>
      </c>
      <c r="G695" s="6" t="s">
        <v>31</v>
      </c>
      <c r="H695" s="6" t="s">
        <v>32</v>
      </c>
      <c r="I695" s="6" t="s">
        <v>69</v>
      </c>
      <c r="M695" s="6">
        <v>10.5</v>
      </c>
      <c r="N695" s="6">
        <v>11</v>
      </c>
      <c r="O695" s="6">
        <v>857</v>
      </c>
      <c r="P695" s="6" t="s">
        <v>31</v>
      </c>
      <c r="T695" s="7" t="s">
        <v>1597</v>
      </c>
      <c r="U695" s="8">
        <v>2019</v>
      </c>
      <c r="V695" s="7" t="s">
        <v>1597</v>
      </c>
      <c r="W695" s="6" t="s">
        <v>90</v>
      </c>
      <c r="X695" s="6" t="s">
        <v>1610</v>
      </c>
      <c r="Y695" s="6" t="s">
        <v>31</v>
      </c>
    </row>
    <row r="696" spans="1:25">
      <c r="A696" s="6">
        <v>2338954</v>
      </c>
      <c r="B696" s="6" t="s">
        <v>85</v>
      </c>
      <c r="C696" s="6" t="s">
        <v>1611</v>
      </c>
      <c r="E696" s="6">
        <v>12000</v>
      </c>
      <c r="F696" s="6" t="s">
        <v>59</v>
      </c>
      <c r="G696" s="6" t="s">
        <v>31</v>
      </c>
      <c r="H696" s="6" t="s">
        <v>32</v>
      </c>
      <c r="I696" s="6" t="s">
        <v>69</v>
      </c>
      <c r="M696" s="6">
        <v>10.5</v>
      </c>
      <c r="N696" s="6">
        <v>11</v>
      </c>
      <c r="O696" s="6">
        <v>857</v>
      </c>
      <c r="P696" s="6" t="s">
        <v>31</v>
      </c>
      <c r="T696" s="7" t="s">
        <v>1597</v>
      </c>
      <c r="U696" s="8">
        <v>2019</v>
      </c>
      <c r="V696" s="7" t="s">
        <v>1597</v>
      </c>
      <c r="W696" s="6" t="s">
        <v>90</v>
      </c>
      <c r="X696" s="6" t="s">
        <v>1612</v>
      </c>
      <c r="Y696" s="6" t="s">
        <v>31</v>
      </c>
    </row>
    <row r="697" spans="1:25">
      <c r="A697" s="6">
        <v>2293299</v>
      </c>
      <c r="B697" s="6" t="s">
        <v>295</v>
      </c>
      <c r="C697" s="6" t="s">
        <v>1613</v>
      </c>
      <c r="E697" s="6">
        <v>25000</v>
      </c>
      <c r="F697" s="6" t="s">
        <v>30</v>
      </c>
      <c r="G697" s="6" t="s">
        <v>31</v>
      </c>
      <c r="H697" s="6" t="s">
        <v>32</v>
      </c>
      <c r="I697" s="6" t="s">
        <v>42</v>
      </c>
      <c r="M697" s="6">
        <v>10.3</v>
      </c>
      <c r="N697" s="6">
        <v>10</v>
      </c>
      <c r="O697" s="6">
        <v>1820</v>
      </c>
      <c r="P697" s="6" t="s">
        <v>31</v>
      </c>
      <c r="T697" s="7" t="s">
        <v>763</v>
      </c>
      <c r="U697" s="8">
        <v>2019</v>
      </c>
      <c r="V697" s="7" t="s">
        <v>763</v>
      </c>
      <c r="W697" s="6" t="s">
        <v>34</v>
      </c>
      <c r="X697" s="6" t="s">
        <v>1614</v>
      </c>
      <c r="Y697" s="6" t="s">
        <v>31</v>
      </c>
    </row>
    <row r="698" spans="1:25">
      <c r="A698" s="6">
        <v>2342274</v>
      </c>
      <c r="B698" s="6" t="s">
        <v>459</v>
      </c>
      <c r="C698" s="6" t="s">
        <v>1615</v>
      </c>
      <c r="D698" s="6" t="s">
        <v>1616</v>
      </c>
      <c r="E698" s="6">
        <v>5000</v>
      </c>
      <c r="F698" s="6" t="s">
        <v>30</v>
      </c>
      <c r="G698" s="6" t="s">
        <v>31</v>
      </c>
      <c r="H698" s="6" t="s">
        <v>32</v>
      </c>
      <c r="I698" s="6" t="s">
        <v>45</v>
      </c>
      <c r="M698" s="6">
        <v>12.1</v>
      </c>
      <c r="N698" s="6">
        <v>10</v>
      </c>
      <c r="O698" s="6">
        <v>310</v>
      </c>
      <c r="P698" s="6" t="s">
        <v>31</v>
      </c>
      <c r="T698" s="7" t="s">
        <v>1617</v>
      </c>
      <c r="U698" s="8">
        <v>2019</v>
      </c>
      <c r="V698" s="7" t="s">
        <v>1618</v>
      </c>
      <c r="W698" s="6" t="s">
        <v>34</v>
      </c>
      <c r="X698" s="6" t="s">
        <v>1619</v>
      </c>
      <c r="Y698" s="6" t="s">
        <v>31</v>
      </c>
    </row>
    <row r="699" spans="1:25">
      <c r="A699" s="6">
        <v>2342268</v>
      </c>
      <c r="B699" s="6" t="s">
        <v>459</v>
      </c>
      <c r="C699" s="6" t="s">
        <v>1620</v>
      </c>
      <c r="D699" s="6" t="s">
        <v>1621</v>
      </c>
      <c r="E699" s="6">
        <v>6000</v>
      </c>
      <c r="F699" s="6" t="s">
        <v>30</v>
      </c>
      <c r="G699" s="6" t="s">
        <v>31</v>
      </c>
      <c r="H699" s="6" t="s">
        <v>32</v>
      </c>
      <c r="I699" s="6" t="s">
        <v>48</v>
      </c>
      <c r="M699" s="6">
        <v>12.1</v>
      </c>
      <c r="N699" s="6">
        <v>10</v>
      </c>
      <c r="O699" s="6">
        <v>372</v>
      </c>
      <c r="P699" s="6" t="s">
        <v>31</v>
      </c>
      <c r="T699" s="7" t="s">
        <v>1617</v>
      </c>
      <c r="U699" s="8">
        <v>2019</v>
      </c>
      <c r="V699" s="7" t="s">
        <v>1618</v>
      </c>
      <c r="W699" s="6" t="s">
        <v>34</v>
      </c>
      <c r="X699" s="6" t="s">
        <v>1622</v>
      </c>
      <c r="Y699" s="6" t="s">
        <v>31</v>
      </c>
    </row>
    <row r="700" spans="1:25">
      <c r="A700" s="6">
        <v>2343093</v>
      </c>
      <c r="B700" s="6" t="s">
        <v>459</v>
      </c>
      <c r="C700" s="6" t="s">
        <v>1623</v>
      </c>
      <c r="D700" s="6" t="s">
        <v>1624</v>
      </c>
      <c r="E700" s="6">
        <v>8000</v>
      </c>
      <c r="F700" s="6" t="s">
        <v>30</v>
      </c>
      <c r="G700" s="6" t="s">
        <v>31</v>
      </c>
      <c r="H700" s="6" t="s">
        <v>32</v>
      </c>
      <c r="I700" s="6" t="s">
        <v>33</v>
      </c>
      <c r="M700" s="6">
        <v>12</v>
      </c>
      <c r="N700" s="6">
        <v>10</v>
      </c>
      <c r="O700" s="6">
        <v>500</v>
      </c>
      <c r="P700" s="6" t="s">
        <v>31</v>
      </c>
      <c r="T700" s="7" t="s">
        <v>1617</v>
      </c>
      <c r="U700" s="8">
        <v>2019</v>
      </c>
      <c r="V700" s="7" t="s">
        <v>1618</v>
      </c>
      <c r="W700" s="6" t="s">
        <v>34</v>
      </c>
      <c r="X700" s="6" t="s">
        <v>1625</v>
      </c>
      <c r="Y700" s="6" t="s">
        <v>31</v>
      </c>
    </row>
    <row r="701" spans="1:25">
      <c r="A701" s="6">
        <v>2342267</v>
      </c>
      <c r="B701" s="6" t="s">
        <v>459</v>
      </c>
      <c r="C701" s="6" t="s">
        <v>1626</v>
      </c>
      <c r="D701" s="6" t="s">
        <v>1627</v>
      </c>
      <c r="E701" s="6">
        <v>10000</v>
      </c>
      <c r="F701" s="6" t="s">
        <v>30</v>
      </c>
      <c r="G701" s="6" t="s">
        <v>31</v>
      </c>
      <c r="H701" s="6" t="s">
        <v>32</v>
      </c>
      <c r="I701" s="6" t="s">
        <v>33</v>
      </c>
      <c r="M701" s="6">
        <v>12</v>
      </c>
      <c r="N701" s="6">
        <v>10</v>
      </c>
      <c r="O701" s="6">
        <v>625</v>
      </c>
      <c r="P701" s="6" t="s">
        <v>31</v>
      </c>
      <c r="T701" s="7" t="s">
        <v>1617</v>
      </c>
      <c r="U701" s="8">
        <v>2019</v>
      </c>
      <c r="V701" s="7" t="s">
        <v>1618</v>
      </c>
      <c r="W701" s="6" t="s">
        <v>34</v>
      </c>
      <c r="X701" s="6" t="s">
        <v>1628</v>
      </c>
      <c r="Y701" s="6" t="s">
        <v>31</v>
      </c>
    </row>
    <row r="702" spans="1:25">
      <c r="A702" s="6">
        <v>2342273</v>
      </c>
      <c r="B702" s="6" t="s">
        <v>459</v>
      </c>
      <c r="C702" s="6" t="s">
        <v>1629</v>
      </c>
      <c r="D702" s="6" t="s">
        <v>1630</v>
      </c>
      <c r="E702" s="6">
        <v>12000</v>
      </c>
      <c r="F702" s="6" t="s">
        <v>30</v>
      </c>
      <c r="G702" s="6" t="s">
        <v>31</v>
      </c>
      <c r="H702" s="6" t="s">
        <v>32</v>
      </c>
      <c r="I702" s="6" t="s">
        <v>33</v>
      </c>
      <c r="M702" s="6">
        <v>12</v>
      </c>
      <c r="N702" s="6">
        <v>10</v>
      </c>
      <c r="O702" s="6">
        <v>750</v>
      </c>
      <c r="P702" s="6" t="s">
        <v>31</v>
      </c>
      <c r="T702" s="7" t="s">
        <v>1617</v>
      </c>
      <c r="U702" s="8">
        <v>2019</v>
      </c>
      <c r="V702" s="7" t="s">
        <v>1618</v>
      </c>
      <c r="W702" s="6" t="s">
        <v>34</v>
      </c>
      <c r="X702" s="6" t="s">
        <v>1631</v>
      </c>
      <c r="Y702" s="6" t="s">
        <v>31</v>
      </c>
    </row>
    <row r="703" spans="1:25">
      <c r="A703" s="6">
        <v>2342270</v>
      </c>
      <c r="B703" s="6" t="s">
        <v>459</v>
      </c>
      <c r="C703" s="6" t="s">
        <v>1632</v>
      </c>
      <c r="D703" s="6" t="s">
        <v>1633</v>
      </c>
      <c r="E703" s="6">
        <v>15100</v>
      </c>
      <c r="F703" s="6" t="s">
        <v>30</v>
      </c>
      <c r="G703" s="6" t="s">
        <v>31</v>
      </c>
      <c r="H703" s="6" t="s">
        <v>32</v>
      </c>
      <c r="I703" s="6" t="s">
        <v>37</v>
      </c>
      <c r="M703" s="6">
        <v>11.8</v>
      </c>
      <c r="N703" s="6">
        <v>10</v>
      </c>
      <c r="O703" s="6">
        <v>960</v>
      </c>
      <c r="P703" s="6" t="s">
        <v>31</v>
      </c>
      <c r="T703" s="7" t="s">
        <v>1617</v>
      </c>
      <c r="U703" s="8">
        <v>2019</v>
      </c>
      <c r="V703" s="7" t="s">
        <v>1618</v>
      </c>
      <c r="W703" s="6" t="s">
        <v>34</v>
      </c>
      <c r="X703" s="6" t="s">
        <v>1634</v>
      </c>
      <c r="Y703" s="6" t="s">
        <v>31</v>
      </c>
    </row>
    <row r="704" spans="1:25">
      <c r="A704" s="6">
        <v>2343094</v>
      </c>
      <c r="B704" s="6" t="s">
        <v>459</v>
      </c>
      <c r="C704" s="6" t="s">
        <v>1635</v>
      </c>
      <c r="D704" s="6" t="s">
        <v>1636</v>
      </c>
      <c r="E704" s="6">
        <v>18000</v>
      </c>
      <c r="F704" s="6" t="s">
        <v>30</v>
      </c>
      <c r="G704" s="6" t="s">
        <v>31</v>
      </c>
      <c r="H704" s="6" t="s">
        <v>32</v>
      </c>
      <c r="I704" s="6" t="s">
        <v>37</v>
      </c>
      <c r="M704" s="6">
        <v>11.8</v>
      </c>
      <c r="N704" s="6">
        <v>10</v>
      </c>
      <c r="O704" s="6">
        <v>1144</v>
      </c>
      <c r="P704" s="6" t="s">
        <v>31</v>
      </c>
      <c r="T704" s="7" t="s">
        <v>1617</v>
      </c>
      <c r="U704" s="8">
        <v>2019</v>
      </c>
      <c r="V704" s="7" t="s">
        <v>1618</v>
      </c>
      <c r="W704" s="6" t="s">
        <v>34</v>
      </c>
      <c r="X704" s="6" t="s">
        <v>1637</v>
      </c>
      <c r="Y704" s="6" t="s">
        <v>31</v>
      </c>
    </row>
    <row r="705" spans="1:25">
      <c r="A705" s="6">
        <v>2342269</v>
      </c>
      <c r="B705" s="6" t="s">
        <v>459</v>
      </c>
      <c r="C705" s="6" t="s">
        <v>1638</v>
      </c>
      <c r="D705" s="6" t="s">
        <v>1639</v>
      </c>
      <c r="E705" s="6">
        <v>22000</v>
      </c>
      <c r="F705" s="6" t="s">
        <v>30</v>
      </c>
      <c r="G705" s="6" t="s">
        <v>31</v>
      </c>
      <c r="H705" s="6" t="s">
        <v>32</v>
      </c>
      <c r="I705" s="6" t="s">
        <v>42</v>
      </c>
      <c r="M705" s="6">
        <v>10.3</v>
      </c>
      <c r="N705" s="6">
        <v>10</v>
      </c>
      <c r="O705" s="6">
        <v>1602</v>
      </c>
      <c r="P705" s="6" t="s">
        <v>31</v>
      </c>
      <c r="T705" s="7" t="s">
        <v>1617</v>
      </c>
      <c r="U705" s="8">
        <v>2019</v>
      </c>
      <c r="V705" s="7" t="s">
        <v>1640</v>
      </c>
      <c r="W705" s="6" t="s">
        <v>34</v>
      </c>
      <c r="X705" s="6" t="s">
        <v>1641</v>
      </c>
      <c r="Y705" s="6" t="s">
        <v>31</v>
      </c>
    </row>
    <row r="706" spans="1:25">
      <c r="A706" s="6">
        <v>2342275</v>
      </c>
      <c r="B706" s="6" t="s">
        <v>459</v>
      </c>
      <c r="C706" s="6" t="s">
        <v>1642</v>
      </c>
      <c r="D706" s="6" t="s">
        <v>1643</v>
      </c>
      <c r="E706" s="6">
        <v>25000</v>
      </c>
      <c r="F706" s="6" t="s">
        <v>30</v>
      </c>
      <c r="G706" s="6" t="s">
        <v>31</v>
      </c>
      <c r="H706" s="6" t="s">
        <v>32</v>
      </c>
      <c r="I706" s="6" t="s">
        <v>42</v>
      </c>
      <c r="M706" s="6">
        <v>10.3</v>
      </c>
      <c r="N706" s="6">
        <v>10</v>
      </c>
      <c r="O706" s="6">
        <v>1820</v>
      </c>
      <c r="P706" s="6" t="s">
        <v>31</v>
      </c>
      <c r="T706" s="7" t="s">
        <v>1617</v>
      </c>
      <c r="U706" s="8">
        <v>2019</v>
      </c>
      <c r="V706" s="7" t="s">
        <v>1618</v>
      </c>
      <c r="W706" s="6" t="s">
        <v>34</v>
      </c>
      <c r="X706" s="6" t="s">
        <v>1644</v>
      </c>
      <c r="Y706" s="6" t="s">
        <v>31</v>
      </c>
    </row>
    <row r="707" spans="1:25">
      <c r="A707" s="6">
        <v>2342271</v>
      </c>
      <c r="B707" s="6" t="s">
        <v>459</v>
      </c>
      <c r="C707" s="6" t="s">
        <v>1645</v>
      </c>
      <c r="E707" s="6">
        <v>8000</v>
      </c>
      <c r="F707" s="6" t="s">
        <v>59</v>
      </c>
      <c r="G707" s="6" t="s">
        <v>31</v>
      </c>
      <c r="H707" s="6" t="s">
        <v>32</v>
      </c>
      <c r="I707" s="6" t="s">
        <v>60</v>
      </c>
      <c r="M707" s="6">
        <v>10.6</v>
      </c>
      <c r="N707" s="6">
        <v>10</v>
      </c>
      <c r="O707" s="6">
        <v>566</v>
      </c>
      <c r="P707" s="6" t="s">
        <v>31</v>
      </c>
      <c r="T707" s="7" t="s">
        <v>1617</v>
      </c>
      <c r="U707" s="8">
        <v>2019</v>
      </c>
      <c r="V707" s="7" t="s">
        <v>1640</v>
      </c>
      <c r="W707" s="6" t="s">
        <v>34</v>
      </c>
      <c r="X707" s="6" t="s">
        <v>1646</v>
      </c>
      <c r="Y707" s="6" t="s">
        <v>31</v>
      </c>
    </row>
    <row r="708" spans="1:25">
      <c r="A708" s="6">
        <v>2342277</v>
      </c>
      <c r="B708" s="6" t="s">
        <v>459</v>
      </c>
      <c r="C708" s="6" t="s">
        <v>1647</v>
      </c>
      <c r="E708" s="6">
        <v>10000</v>
      </c>
      <c r="F708" s="6" t="s">
        <v>59</v>
      </c>
      <c r="G708" s="6" t="s">
        <v>31</v>
      </c>
      <c r="H708" s="6" t="s">
        <v>32</v>
      </c>
      <c r="I708" s="6" t="s">
        <v>60</v>
      </c>
      <c r="M708" s="6">
        <v>10.6</v>
      </c>
      <c r="N708" s="6">
        <v>10</v>
      </c>
      <c r="O708" s="6">
        <v>708</v>
      </c>
      <c r="P708" s="6" t="s">
        <v>31</v>
      </c>
      <c r="T708" s="7" t="s">
        <v>1617</v>
      </c>
      <c r="U708" s="8">
        <v>2019</v>
      </c>
      <c r="V708" s="7" t="s">
        <v>1640</v>
      </c>
      <c r="W708" s="6" t="s">
        <v>34</v>
      </c>
      <c r="X708" s="6" t="s">
        <v>1648</v>
      </c>
      <c r="Y708" s="6" t="s">
        <v>31</v>
      </c>
    </row>
    <row r="709" spans="1:25">
      <c r="A709" s="6">
        <v>2342276</v>
      </c>
      <c r="B709" s="6" t="s">
        <v>459</v>
      </c>
      <c r="C709" s="6" t="s">
        <v>1649</v>
      </c>
      <c r="E709" s="6">
        <v>10000</v>
      </c>
      <c r="F709" s="6" t="s">
        <v>59</v>
      </c>
      <c r="G709" s="6" t="s">
        <v>31</v>
      </c>
      <c r="H709" s="6" t="s">
        <v>32</v>
      </c>
      <c r="I709" s="6" t="s">
        <v>60</v>
      </c>
      <c r="M709" s="6">
        <v>10.6</v>
      </c>
      <c r="N709" s="6">
        <v>10</v>
      </c>
      <c r="O709" s="6">
        <v>708</v>
      </c>
      <c r="P709" s="6" t="s">
        <v>31</v>
      </c>
      <c r="T709" s="7" t="s">
        <v>1617</v>
      </c>
      <c r="U709" s="8">
        <v>2019</v>
      </c>
      <c r="V709" s="7" t="s">
        <v>1640</v>
      </c>
      <c r="W709" s="6" t="s">
        <v>34</v>
      </c>
      <c r="X709" s="6" t="s">
        <v>1650</v>
      </c>
      <c r="Y709" s="6" t="s">
        <v>31</v>
      </c>
    </row>
    <row r="710" spans="1:25">
      <c r="A710" s="6">
        <v>2342278</v>
      </c>
      <c r="B710" s="6" t="s">
        <v>459</v>
      </c>
      <c r="C710" s="6" t="s">
        <v>1651</v>
      </c>
      <c r="E710" s="6">
        <v>12000</v>
      </c>
      <c r="F710" s="6" t="s">
        <v>59</v>
      </c>
      <c r="G710" s="6" t="s">
        <v>31</v>
      </c>
      <c r="H710" s="6" t="s">
        <v>32</v>
      </c>
      <c r="I710" s="6" t="s">
        <v>69</v>
      </c>
      <c r="M710" s="6">
        <v>10.5</v>
      </c>
      <c r="N710" s="6">
        <v>11</v>
      </c>
      <c r="O710" s="6">
        <v>857</v>
      </c>
      <c r="P710" s="6" t="s">
        <v>31</v>
      </c>
      <c r="T710" s="7" t="s">
        <v>1617</v>
      </c>
      <c r="U710" s="8">
        <v>2019</v>
      </c>
      <c r="V710" s="7" t="s">
        <v>1640</v>
      </c>
      <c r="W710" s="6" t="s">
        <v>34</v>
      </c>
      <c r="X710" s="6" t="s">
        <v>1652</v>
      </c>
      <c r="Y710" s="6" t="s">
        <v>31</v>
      </c>
    </row>
    <row r="711" spans="1:25">
      <c r="A711" s="6">
        <v>2342272</v>
      </c>
      <c r="B711" s="6" t="s">
        <v>459</v>
      </c>
      <c r="C711" s="6" t="s">
        <v>1653</v>
      </c>
      <c r="E711" s="6">
        <v>12000</v>
      </c>
      <c r="F711" s="6" t="s">
        <v>59</v>
      </c>
      <c r="G711" s="6" t="s">
        <v>31</v>
      </c>
      <c r="H711" s="6" t="s">
        <v>32</v>
      </c>
      <c r="I711" s="6" t="s">
        <v>69</v>
      </c>
      <c r="M711" s="6">
        <v>10.5</v>
      </c>
      <c r="N711" s="6">
        <v>11</v>
      </c>
      <c r="O711" s="6">
        <v>857</v>
      </c>
      <c r="P711" s="6" t="s">
        <v>31</v>
      </c>
      <c r="T711" s="7" t="s">
        <v>1617</v>
      </c>
      <c r="U711" s="8">
        <v>2019</v>
      </c>
      <c r="V711" s="7" t="s">
        <v>1640</v>
      </c>
      <c r="W711" s="6" t="s">
        <v>34</v>
      </c>
      <c r="X711" s="6" t="s">
        <v>1654</v>
      </c>
      <c r="Y711" s="6" t="s">
        <v>31</v>
      </c>
    </row>
    <row r="712" spans="1:25">
      <c r="A712" s="6">
        <v>2344706</v>
      </c>
      <c r="B712" s="6" t="s">
        <v>553</v>
      </c>
      <c r="C712" s="6" t="s">
        <v>1655</v>
      </c>
      <c r="E712" s="6">
        <v>10200</v>
      </c>
      <c r="F712" s="6" t="s">
        <v>30</v>
      </c>
      <c r="G712" s="6" t="s">
        <v>31</v>
      </c>
      <c r="H712" s="6" t="s">
        <v>32</v>
      </c>
      <c r="I712" s="6" t="s">
        <v>33</v>
      </c>
      <c r="J712" s="6" t="s">
        <v>31</v>
      </c>
      <c r="M712" s="6">
        <v>12</v>
      </c>
      <c r="N712" s="6">
        <v>10</v>
      </c>
      <c r="O712" s="6">
        <v>638</v>
      </c>
      <c r="P712" s="6" t="s">
        <v>31</v>
      </c>
      <c r="T712" s="7" t="s">
        <v>1656</v>
      </c>
      <c r="U712" s="8">
        <v>2019</v>
      </c>
      <c r="V712" s="7">
        <v>43504</v>
      </c>
      <c r="W712" s="6" t="s">
        <v>34</v>
      </c>
      <c r="X712" s="6" t="s">
        <v>1657</v>
      </c>
      <c r="Y712" s="6" t="s">
        <v>31</v>
      </c>
    </row>
    <row r="713" spans="1:25">
      <c r="A713" s="6">
        <v>2344705</v>
      </c>
      <c r="B713" s="6" t="s">
        <v>553</v>
      </c>
      <c r="C713" s="6" t="s">
        <v>1658</v>
      </c>
      <c r="E713" s="6">
        <v>12100</v>
      </c>
      <c r="F713" s="6" t="s">
        <v>30</v>
      </c>
      <c r="G713" s="6" t="s">
        <v>31</v>
      </c>
      <c r="H713" s="6" t="s">
        <v>32</v>
      </c>
      <c r="I713" s="6" t="s">
        <v>33</v>
      </c>
      <c r="J713" s="6" t="s">
        <v>31</v>
      </c>
      <c r="M713" s="6">
        <v>12</v>
      </c>
      <c r="N713" s="6">
        <v>10</v>
      </c>
      <c r="O713" s="6">
        <v>756</v>
      </c>
      <c r="P713" s="6" t="s">
        <v>31</v>
      </c>
      <c r="T713" s="7" t="s">
        <v>1656</v>
      </c>
      <c r="U713" s="8">
        <v>2019</v>
      </c>
      <c r="V713" s="7">
        <v>43504</v>
      </c>
      <c r="W713" s="6" t="s">
        <v>34</v>
      </c>
      <c r="X713" s="6" t="s">
        <v>1659</v>
      </c>
      <c r="Y713" s="6" t="s">
        <v>31</v>
      </c>
    </row>
    <row r="714" spans="1:25">
      <c r="A714" s="6">
        <v>2345517</v>
      </c>
      <c r="B714" s="6" t="s">
        <v>117</v>
      </c>
      <c r="C714" s="6" t="s">
        <v>1660</v>
      </c>
      <c r="E714" s="6">
        <v>12100</v>
      </c>
      <c r="F714" s="6" t="s">
        <v>30</v>
      </c>
      <c r="G714" s="6" t="s">
        <v>31</v>
      </c>
      <c r="H714" s="6" t="s">
        <v>32</v>
      </c>
      <c r="I714" s="6" t="s">
        <v>33</v>
      </c>
      <c r="J714" s="6" t="s">
        <v>31</v>
      </c>
      <c r="M714" s="6">
        <v>12</v>
      </c>
      <c r="N714" s="6">
        <v>10</v>
      </c>
      <c r="O714" s="6">
        <v>756</v>
      </c>
      <c r="P714" s="6" t="s">
        <v>31</v>
      </c>
      <c r="T714" s="7" t="s">
        <v>1656</v>
      </c>
      <c r="U714" s="8">
        <v>2019</v>
      </c>
      <c r="V714" s="7" t="s">
        <v>1661</v>
      </c>
      <c r="W714" s="6" t="s">
        <v>34</v>
      </c>
      <c r="X714" s="6" t="s">
        <v>1662</v>
      </c>
      <c r="Y714" s="6" t="s">
        <v>31</v>
      </c>
    </row>
    <row r="715" spans="1:25">
      <c r="A715" s="6">
        <v>2345518</v>
      </c>
      <c r="B715" s="6" t="s">
        <v>117</v>
      </c>
      <c r="C715" s="6" t="s">
        <v>1663</v>
      </c>
      <c r="E715" s="6">
        <v>14300</v>
      </c>
      <c r="F715" s="6" t="s">
        <v>30</v>
      </c>
      <c r="G715" s="6" t="s">
        <v>31</v>
      </c>
      <c r="H715" s="6" t="s">
        <v>32</v>
      </c>
      <c r="I715" s="6" t="s">
        <v>37</v>
      </c>
      <c r="J715" s="6" t="s">
        <v>31</v>
      </c>
      <c r="M715" s="6">
        <v>11.8</v>
      </c>
      <c r="N715" s="6">
        <v>10</v>
      </c>
      <c r="O715" s="6">
        <v>909</v>
      </c>
      <c r="P715" s="6" t="s">
        <v>31</v>
      </c>
      <c r="T715" s="7" t="s">
        <v>1656</v>
      </c>
      <c r="U715" s="8">
        <v>2019</v>
      </c>
      <c r="V715" s="7" t="s">
        <v>1661</v>
      </c>
      <c r="W715" s="6" t="s">
        <v>34</v>
      </c>
      <c r="X715" s="6" t="s">
        <v>1664</v>
      </c>
      <c r="Y715" s="6" t="s">
        <v>31</v>
      </c>
    </row>
    <row r="716" spans="1:25">
      <c r="A716" s="6">
        <v>2347178</v>
      </c>
      <c r="B716" s="6" t="s">
        <v>627</v>
      </c>
      <c r="C716" s="6" t="s">
        <v>1665</v>
      </c>
      <c r="E716" s="6">
        <v>18000</v>
      </c>
      <c r="F716" s="6" t="s">
        <v>30</v>
      </c>
      <c r="G716" s="6" t="s">
        <v>31</v>
      </c>
      <c r="H716" s="6" t="s">
        <v>32</v>
      </c>
      <c r="I716" s="6" t="s">
        <v>37</v>
      </c>
      <c r="M716" s="6">
        <v>11.8</v>
      </c>
      <c r="N716" s="6">
        <v>10</v>
      </c>
      <c r="O716" s="6">
        <v>1144</v>
      </c>
      <c r="P716" s="6" t="s">
        <v>31</v>
      </c>
      <c r="T716" s="7" t="s">
        <v>1666</v>
      </c>
      <c r="U716" s="8">
        <v>2019</v>
      </c>
      <c r="V716" s="7" t="s">
        <v>1375</v>
      </c>
      <c r="W716" s="6" t="s">
        <v>90</v>
      </c>
      <c r="X716" s="6" t="s">
        <v>1667</v>
      </c>
      <c r="Y716" s="6" t="s">
        <v>31</v>
      </c>
    </row>
    <row r="717" spans="1:25">
      <c r="A717" s="6">
        <v>2349006</v>
      </c>
      <c r="B717" s="6" t="s">
        <v>255</v>
      </c>
      <c r="C717" s="6" t="s">
        <v>1668</v>
      </c>
      <c r="D717" s="6" t="s">
        <v>1669</v>
      </c>
      <c r="E717" s="6">
        <v>12000</v>
      </c>
      <c r="F717" s="6" t="s">
        <v>30</v>
      </c>
      <c r="G717" s="6" t="s">
        <v>31</v>
      </c>
      <c r="H717" s="6" t="s">
        <v>32</v>
      </c>
      <c r="I717" s="6" t="s">
        <v>33</v>
      </c>
      <c r="J717" s="6" t="s">
        <v>31</v>
      </c>
      <c r="M717" s="6">
        <v>11.4</v>
      </c>
      <c r="N717" s="6">
        <v>5</v>
      </c>
      <c r="O717" s="6">
        <v>790</v>
      </c>
      <c r="P717" s="6" t="s">
        <v>1030</v>
      </c>
      <c r="Q717" s="6" t="s">
        <v>1120</v>
      </c>
      <c r="R717" s="6" t="s">
        <v>1121</v>
      </c>
      <c r="S717" s="6" t="s">
        <v>1030</v>
      </c>
      <c r="T717" s="7" t="s">
        <v>1670</v>
      </c>
      <c r="U717" s="8">
        <v>2019</v>
      </c>
      <c r="V717" s="7" t="s">
        <v>1671</v>
      </c>
      <c r="W717" s="6" t="s">
        <v>90</v>
      </c>
      <c r="X717" s="6" t="s">
        <v>1672</v>
      </c>
      <c r="Y717" s="6" t="s">
        <v>31</v>
      </c>
    </row>
    <row r="718" spans="1:25">
      <c r="A718" s="6">
        <v>2349009</v>
      </c>
      <c r="B718" s="6" t="s">
        <v>255</v>
      </c>
      <c r="C718" s="6" t="s">
        <v>1673</v>
      </c>
      <c r="D718" s="6" t="s">
        <v>1674</v>
      </c>
      <c r="E718" s="6">
        <v>18000</v>
      </c>
      <c r="F718" s="6" t="s">
        <v>30</v>
      </c>
      <c r="G718" s="6" t="s">
        <v>31</v>
      </c>
      <c r="H718" s="6" t="s">
        <v>32</v>
      </c>
      <c r="I718" s="6" t="s">
        <v>37</v>
      </c>
      <c r="J718" s="6" t="s">
        <v>31</v>
      </c>
      <c r="M718" s="6">
        <v>11.3</v>
      </c>
      <c r="N718" s="6">
        <v>6</v>
      </c>
      <c r="O718" s="6">
        <v>1195</v>
      </c>
      <c r="P718" s="6" t="s">
        <v>1030</v>
      </c>
      <c r="Q718" s="6" t="s">
        <v>1120</v>
      </c>
      <c r="R718" s="6" t="s">
        <v>1121</v>
      </c>
      <c r="S718" s="6" t="s">
        <v>1030</v>
      </c>
      <c r="T718" s="7" t="s">
        <v>1670</v>
      </c>
      <c r="U718" s="8">
        <v>2019</v>
      </c>
      <c r="V718" s="7" t="s">
        <v>1671</v>
      </c>
      <c r="W718" s="6" t="s">
        <v>90</v>
      </c>
      <c r="X718" s="6" t="s">
        <v>1675</v>
      </c>
      <c r="Y718" s="6" t="s">
        <v>31</v>
      </c>
    </row>
    <row r="719" spans="1:25">
      <c r="A719" s="6">
        <v>2349010</v>
      </c>
      <c r="B719" s="6" t="s">
        <v>255</v>
      </c>
      <c r="C719" s="6" t="s">
        <v>1676</v>
      </c>
      <c r="D719" s="6" t="s">
        <v>1677</v>
      </c>
      <c r="E719" s="6">
        <v>23500</v>
      </c>
      <c r="F719" s="6" t="s">
        <v>30</v>
      </c>
      <c r="G719" s="6" t="s">
        <v>31</v>
      </c>
      <c r="H719" s="6" t="s">
        <v>32</v>
      </c>
      <c r="I719" s="6" t="s">
        <v>42</v>
      </c>
      <c r="J719" s="6" t="s">
        <v>31</v>
      </c>
      <c r="M719" s="6">
        <v>9.8000000000000007</v>
      </c>
      <c r="N719" s="6">
        <v>4</v>
      </c>
      <c r="O719" s="6">
        <v>1798</v>
      </c>
      <c r="P719" s="6" t="s">
        <v>1030</v>
      </c>
      <c r="Q719" s="6" t="s">
        <v>1120</v>
      </c>
      <c r="R719" s="6" t="s">
        <v>1121</v>
      </c>
      <c r="S719" s="6" t="s">
        <v>1030</v>
      </c>
      <c r="T719" s="7" t="s">
        <v>1670</v>
      </c>
      <c r="U719" s="8">
        <v>2019</v>
      </c>
      <c r="V719" s="7" t="s">
        <v>1671</v>
      </c>
      <c r="W719" s="6" t="s">
        <v>90</v>
      </c>
      <c r="X719" s="6" t="s">
        <v>1678</v>
      </c>
      <c r="Y719" s="6" t="s">
        <v>31</v>
      </c>
    </row>
    <row r="720" spans="1:25">
      <c r="A720" s="6">
        <v>2349077</v>
      </c>
      <c r="B720" s="6" t="s">
        <v>255</v>
      </c>
      <c r="C720" s="6" t="s">
        <v>1679</v>
      </c>
      <c r="E720" s="6">
        <v>6200</v>
      </c>
      <c r="F720" s="6" t="s">
        <v>30</v>
      </c>
      <c r="G720" s="6" t="s">
        <v>31</v>
      </c>
      <c r="H720" s="6" t="s">
        <v>32</v>
      </c>
      <c r="I720" s="6" t="s">
        <v>48</v>
      </c>
      <c r="J720" s="6" t="s">
        <v>31</v>
      </c>
      <c r="M720" s="6">
        <v>12.1</v>
      </c>
      <c r="N720" s="6">
        <v>10</v>
      </c>
      <c r="O720" s="6">
        <v>384</v>
      </c>
      <c r="P720" s="6" t="s">
        <v>31</v>
      </c>
      <c r="T720" s="7" t="s">
        <v>1670</v>
      </c>
      <c r="U720" s="8">
        <v>2019</v>
      </c>
      <c r="V720" s="7" t="s">
        <v>1680</v>
      </c>
      <c r="W720" s="6" t="s">
        <v>90</v>
      </c>
      <c r="X720" s="6" t="s">
        <v>1681</v>
      </c>
      <c r="Y720" s="6" t="s">
        <v>31</v>
      </c>
    </row>
    <row r="721" spans="1:25">
      <c r="A721" s="6">
        <v>2349078</v>
      </c>
      <c r="B721" s="6" t="s">
        <v>259</v>
      </c>
      <c r="C721" s="6" t="s">
        <v>1682</v>
      </c>
      <c r="E721" s="6">
        <v>6200</v>
      </c>
      <c r="F721" s="6" t="s">
        <v>30</v>
      </c>
      <c r="G721" s="6" t="s">
        <v>31</v>
      </c>
      <c r="H721" s="6" t="s">
        <v>32</v>
      </c>
      <c r="I721" s="6" t="s">
        <v>48</v>
      </c>
      <c r="J721" s="6" t="s">
        <v>31</v>
      </c>
      <c r="M721" s="6">
        <v>12.1</v>
      </c>
      <c r="N721" s="6">
        <v>10</v>
      </c>
      <c r="O721" s="6">
        <v>384</v>
      </c>
      <c r="P721" s="6" t="s">
        <v>31</v>
      </c>
      <c r="T721" s="7" t="s">
        <v>1670</v>
      </c>
      <c r="U721" s="8">
        <v>2019</v>
      </c>
      <c r="V721" s="7" t="s">
        <v>1680</v>
      </c>
      <c r="W721" s="6" t="s">
        <v>90</v>
      </c>
      <c r="X721" s="6" t="s">
        <v>1683</v>
      </c>
      <c r="Y721" s="6" t="s">
        <v>31</v>
      </c>
    </row>
    <row r="722" spans="1:25">
      <c r="A722" s="6">
        <v>2349011</v>
      </c>
      <c r="B722" s="6" t="s">
        <v>255</v>
      </c>
      <c r="C722" s="6" t="s">
        <v>1684</v>
      </c>
      <c r="D722" s="6" t="s">
        <v>1685</v>
      </c>
      <c r="E722" s="6">
        <v>14000</v>
      </c>
      <c r="F722" s="6" t="s">
        <v>30</v>
      </c>
      <c r="G722" s="6" t="s">
        <v>31</v>
      </c>
      <c r="H722" s="6" t="s">
        <v>32</v>
      </c>
      <c r="I722" s="6" t="s">
        <v>37</v>
      </c>
      <c r="J722" s="6" t="s">
        <v>31</v>
      </c>
      <c r="M722" s="6">
        <v>11.3</v>
      </c>
      <c r="N722" s="6">
        <v>6</v>
      </c>
      <c r="O722" s="6">
        <v>929</v>
      </c>
      <c r="P722" s="6" t="s">
        <v>1030</v>
      </c>
      <c r="Q722" s="6" t="s">
        <v>1120</v>
      </c>
      <c r="R722" s="6" t="s">
        <v>1121</v>
      </c>
      <c r="S722" s="6" t="s">
        <v>1030</v>
      </c>
      <c r="T722" s="7" t="s">
        <v>1686</v>
      </c>
      <c r="U722" s="8">
        <v>2019</v>
      </c>
      <c r="V722" s="7" t="s">
        <v>1671</v>
      </c>
      <c r="W722" s="6" t="s">
        <v>90</v>
      </c>
      <c r="X722" s="6" t="s">
        <v>1687</v>
      </c>
      <c r="Y722" s="6" t="s">
        <v>31</v>
      </c>
    </row>
    <row r="723" spans="1:25">
      <c r="A723" s="6">
        <v>2349170</v>
      </c>
      <c r="B723" s="6" t="s">
        <v>1422</v>
      </c>
      <c r="C723" s="6" t="s">
        <v>1688</v>
      </c>
      <c r="E723" s="6">
        <v>18000</v>
      </c>
      <c r="F723" s="6" t="s">
        <v>30</v>
      </c>
      <c r="G723" s="6" t="s">
        <v>31</v>
      </c>
      <c r="H723" s="6" t="s">
        <v>32</v>
      </c>
      <c r="I723" s="6" t="s">
        <v>37</v>
      </c>
      <c r="M723" s="6">
        <v>11.8</v>
      </c>
      <c r="N723" s="6">
        <v>10</v>
      </c>
      <c r="O723" s="6">
        <v>1144</v>
      </c>
      <c r="P723" s="6" t="s">
        <v>31</v>
      </c>
      <c r="T723" s="7" t="s">
        <v>1689</v>
      </c>
      <c r="U723" s="8">
        <v>2019</v>
      </c>
      <c r="V723" s="7" t="s">
        <v>1689</v>
      </c>
      <c r="W723" s="6" t="s">
        <v>34</v>
      </c>
      <c r="X723" s="6" t="s">
        <v>1690</v>
      </c>
      <c r="Y723" s="6" t="s">
        <v>31</v>
      </c>
    </row>
    <row r="724" spans="1:25">
      <c r="A724" s="6">
        <v>2349171</v>
      </c>
      <c r="B724" s="6" t="s">
        <v>1422</v>
      </c>
      <c r="C724" s="6" t="s">
        <v>1691</v>
      </c>
      <c r="E724" s="6">
        <v>25000</v>
      </c>
      <c r="F724" s="6" t="s">
        <v>30</v>
      </c>
      <c r="G724" s="6" t="s">
        <v>31</v>
      </c>
      <c r="H724" s="6" t="s">
        <v>32</v>
      </c>
      <c r="I724" s="6" t="s">
        <v>42</v>
      </c>
      <c r="M724" s="6">
        <v>10.3</v>
      </c>
      <c r="N724" s="6">
        <v>10</v>
      </c>
      <c r="O724" s="6">
        <v>1820</v>
      </c>
      <c r="P724" s="6" t="s">
        <v>31</v>
      </c>
      <c r="T724" s="7" t="s">
        <v>1689</v>
      </c>
      <c r="U724" s="8">
        <v>2019</v>
      </c>
      <c r="V724" s="7" t="s">
        <v>1689</v>
      </c>
      <c r="W724" s="6" t="s">
        <v>34</v>
      </c>
      <c r="X724" s="6" t="s">
        <v>1692</v>
      </c>
      <c r="Y724" s="6" t="s">
        <v>31</v>
      </c>
    </row>
    <row r="725" spans="1:25">
      <c r="A725" s="6">
        <v>2349703</v>
      </c>
      <c r="B725" s="6" t="s">
        <v>459</v>
      </c>
      <c r="C725" s="6" t="s">
        <v>1693</v>
      </c>
      <c r="E725" s="6">
        <v>5200</v>
      </c>
      <c r="F725" s="6" t="s">
        <v>30</v>
      </c>
      <c r="G725" s="6" t="s">
        <v>31</v>
      </c>
      <c r="H725" s="6" t="s">
        <v>32</v>
      </c>
      <c r="I725" s="6" t="s">
        <v>45</v>
      </c>
      <c r="J725" s="6" t="s">
        <v>31</v>
      </c>
      <c r="M725" s="6">
        <v>12.1</v>
      </c>
      <c r="N725" s="6">
        <v>10</v>
      </c>
      <c r="O725" s="6">
        <v>322</v>
      </c>
      <c r="P725" s="6" t="s">
        <v>31</v>
      </c>
      <c r="T725" s="7" t="s">
        <v>1694</v>
      </c>
      <c r="U725" s="8">
        <v>2019</v>
      </c>
      <c r="V725" s="7" t="s">
        <v>1695</v>
      </c>
      <c r="W725" s="6" t="s">
        <v>34</v>
      </c>
      <c r="X725" s="6" t="s">
        <v>1696</v>
      </c>
      <c r="Y725" s="6" t="s">
        <v>31</v>
      </c>
    </row>
    <row r="726" spans="1:25">
      <c r="A726" s="6">
        <v>2349704</v>
      </c>
      <c r="B726" s="6" t="s">
        <v>459</v>
      </c>
      <c r="C726" s="6" t="s">
        <v>1697</v>
      </c>
      <c r="E726" s="6">
        <v>6000</v>
      </c>
      <c r="F726" s="6" t="s">
        <v>30</v>
      </c>
      <c r="G726" s="6" t="s">
        <v>31</v>
      </c>
      <c r="H726" s="6" t="s">
        <v>32</v>
      </c>
      <c r="I726" s="6" t="s">
        <v>48</v>
      </c>
      <c r="J726" s="6" t="s">
        <v>31</v>
      </c>
      <c r="M726" s="6">
        <v>12.1</v>
      </c>
      <c r="N726" s="6">
        <v>10</v>
      </c>
      <c r="O726" s="6">
        <v>372</v>
      </c>
      <c r="P726" s="6" t="s">
        <v>31</v>
      </c>
      <c r="T726" s="7" t="s">
        <v>1694</v>
      </c>
      <c r="U726" s="8">
        <v>2019</v>
      </c>
      <c r="V726" s="7" t="s">
        <v>1695</v>
      </c>
      <c r="W726" s="6" t="s">
        <v>34</v>
      </c>
      <c r="X726" s="6" t="s">
        <v>1698</v>
      </c>
      <c r="Y726" s="6" t="s">
        <v>31</v>
      </c>
    </row>
    <row r="727" spans="1:25">
      <c r="A727" s="6">
        <v>2349705</v>
      </c>
      <c r="B727" s="6" t="s">
        <v>459</v>
      </c>
      <c r="C727" s="6" t="s">
        <v>1699</v>
      </c>
      <c r="E727" s="6">
        <v>8000</v>
      </c>
      <c r="F727" s="6" t="s">
        <v>30</v>
      </c>
      <c r="G727" s="6" t="s">
        <v>31</v>
      </c>
      <c r="H727" s="6" t="s">
        <v>32</v>
      </c>
      <c r="I727" s="6" t="s">
        <v>33</v>
      </c>
      <c r="J727" s="6" t="s">
        <v>31</v>
      </c>
      <c r="M727" s="6">
        <v>12</v>
      </c>
      <c r="N727" s="6">
        <v>10</v>
      </c>
      <c r="O727" s="6">
        <v>500</v>
      </c>
      <c r="P727" s="6" t="s">
        <v>31</v>
      </c>
      <c r="T727" s="7" t="s">
        <v>1694</v>
      </c>
      <c r="U727" s="8">
        <v>2019</v>
      </c>
      <c r="V727" s="7" t="s">
        <v>1695</v>
      </c>
      <c r="W727" s="6" t="s">
        <v>34</v>
      </c>
      <c r="X727" s="6" t="s">
        <v>1700</v>
      </c>
      <c r="Y727" s="6" t="s">
        <v>31</v>
      </c>
    </row>
    <row r="728" spans="1:25">
      <c r="A728" s="6">
        <v>2349706</v>
      </c>
      <c r="B728" s="6" t="s">
        <v>459</v>
      </c>
      <c r="C728" s="6" t="s">
        <v>1701</v>
      </c>
      <c r="E728" s="6">
        <v>10200</v>
      </c>
      <c r="F728" s="6" t="s">
        <v>30</v>
      </c>
      <c r="G728" s="6" t="s">
        <v>31</v>
      </c>
      <c r="H728" s="6" t="s">
        <v>32</v>
      </c>
      <c r="I728" s="6" t="s">
        <v>33</v>
      </c>
      <c r="J728" s="6" t="s">
        <v>31</v>
      </c>
      <c r="M728" s="6">
        <v>12</v>
      </c>
      <c r="N728" s="6">
        <v>10</v>
      </c>
      <c r="O728" s="6">
        <v>638</v>
      </c>
      <c r="P728" s="6" t="s">
        <v>31</v>
      </c>
      <c r="T728" s="7" t="s">
        <v>1694</v>
      </c>
      <c r="U728" s="8">
        <v>2019</v>
      </c>
      <c r="V728" s="7" t="s">
        <v>1695</v>
      </c>
      <c r="W728" s="6" t="s">
        <v>34</v>
      </c>
      <c r="X728" s="6" t="s">
        <v>1702</v>
      </c>
      <c r="Y728" s="6" t="s">
        <v>31</v>
      </c>
    </row>
    <row r="729" spans="1:25">
      <c r="A729" s="6">
        <v>2349707</v>
      </c>
      <c r="B729" s="6" t="s">
        <v>459</v>
      </c>
      <c r="C729" s="6" t="s">
        <v>1703</v>
      </c>
      <c r="E729" s="6">
        <v>12100</v>
      </c>
      <c r="F729" s="6" t="s">
        <v>30</v>
      </c>
      <c r="G729" s="6" t="s">
        <v>31</v>
      </c>
      <c r="H729" s="6" t="s">
        <v>32</v>
      </c>
      <c r="I729" s="6" t="s">
        <v>33</v>
      </c>
      <c r="J729" s="6" t="s">
        <v>31</v>
      </c>
      <c r="M729" s="6">
        <v>12</v>
      </c>
      <c r="N729" s="6">
        <v>10</v>
      </c>
      <c r="O729" s="6">
        <v>756</v>
      </c>
      <c r="P729" s="6" t="s">
        <v>31</v>
      </c>
      <c r="T729" s="7" t="s">
        <v>1694</v>
      </c>
      <c r="U729" s="8">
        <v>2019</v>
      </c>
      <c r="V729" s="7" t="s">
        <v>1695</v>
      </c>
      <c r="W729" s="6" t="s">
        <v>34</v>
      </c>
      <c r="X729" s="6" t="s">
        <v>1704</v>
      </c>
      <c r="Y729" s="6" t="s">
        <v>31</v>
      </c>
    </row>
    <row r="730" spans="1:25">
      <c r="A730" s="6">
        <v>2349708</v>
      </c>
      <c r="B730" s="6" t="s">
        <v>459</v>
      </c>
      <c r="C730" s="6" t="s">
        <v>1705</v>
      </c>
      <c r="E730" s="6">
        <v>15000</v>
      </c>
      <c r="F730" s="6" t="s">
        <v>30</v>
      </c>
      <c r="G730" s="6" t="s">
        <v>31</v>
      </c>
      <c r="H730" s="6" t="s">
        <v>32</v>
      </c>
      <c r="I730" s="6" t="s">
        <v>37</v>
      </c>
      <c r="J730" s="6" t="s">
        <v>31</v>
      </c>
      <c r="M730" s="6">
        <v>11.8</v>
      </c>
      <c r="N730" s="6">
        <v>10</v>
      </c>
      <c r="O730" s="6">
        <v>953</v>
      </c>
      <c r="P730" s="6" t="s">
        <v>31</v>
      </c>
      <c r="T730" s="7" t="s">
        <v>1694</v>
      </c>
      <c r="U730" s="8">
        <v>2019</v>
      </c>
      <c r="V730" s="7" t="s">
        <v>1695</v>
      </c>
      <c r="W730" s="6" t="s">
        <v>34</v>
      </c>
      <c r="X730" s="6" t="s">
        <v>1706</v>
      </c>
      <c r="Y730" s="6" t="s">
        <v>31</v>
      </c>
    </row>
    <row r="731" spans="1:25">
      <c r="A731" s="6">
        <v>2349714</v>
      </c>
      <c r="B731" s="6" t="s">
        <v>553</v>
      </c>
      <c r="C731" s="6" t="s">
        <v>1707</v>
      </c>
      <c r="E731" s="6">
        <v>5200</v>
      </c>
      <c r="F731" s="6" t="s">
        <v>30</v>
      </c>
      <c r="G731" s="6" t="s">
        <v>31</v>
      </c>
      <c r="H731" s="6" t="s">
        <v>32</v>
      </c>
      <c r="I731" s="6" t="s">
        <v>45</v>
      </c>
      <c r="J731" s="6" t="s">
        <v>31</v>
      </c>
      <c r="M731" s="6">
        <v>12.1</v>
      </c>
      <c r="N731" s="6">
        <v>10</v>
      </c>
      <c r="O731" s="6">
        <v>322</v>
      </c>
      <c r="P731" s="6" t="s">
        <v>31</v>
      </c>
      <c r="T731" s="7" t="s">
        <v>1694</v>
      </c>
      <c r="U731" s="8">
        <v>2019</v>
      </c>
      <c r="V731" s="7" t="s">
        <v>1695</v>
      </c>
      <c r="W731" s="6" t="s">
        <v>34</v>
      </c>
      <c r="X731" s="6" t="s">
        <v>1708</v>
      </c>
      <c r="Y731" s="6" t="s">
        <v>31</v>
      </c>
    </row>
    <row r="732" spans="1:25">
      <c r="A732" s="6">
        <v>2349711</v>
      </c>
      <c r="B732" s="6" t="s">
        <v>553</v>
      </c>
      <c r="C732" s="6" t="s">
        <v>1709</v>
      </c>
      <c r="E732" s="6">
        <v>6000</v>
      </c>
      <c r="F732" s="6" t="s">
        <v>30</v>
      </c>
      <c r="G732" s="6" t="s">
        <v>31</v>
      </c>
      <c r="H732" s="6" t="s">
        <v>32</v>
      </c>
      <c r="I732" s="6" t="s">
        <v>48</v>
      </c>
      <c r="J732" s="6" t="s">
        <v>31</v>
      </c>
      <c r="M732" s="6">
        <v>12.1</v>
      </c>
      <c r="N732" s="6">
        <v>10</v>
      </c>
      <c r="O732" s="6">
        <v>372</v>
      </c>
      <c r="P732" s="6" t="s">
        <v>31</v>
      </c>
      <c r="T732" s="7" t="s">
        <v>1694</v>
      </c>
      <c r="U732" s="8">
        <v>2019</v>
      </c>
      <c r="V732" s="7" t="s">
        <v>1695</v>
      </c>
      <c r="W732" s="6" t="s">
        <v>34</v>
      </c>
      <c r="X732" s="6" t="s">
        <v>1710</v>
      </c>
      <c r="Y732" s="6" t="s">
        <v>31</v>
      </c>
    </row>
    <row r="733" spans="1:25">
      <c r="A733" s="6">
        <v>2349712</v>
      </c>
      <c r="B733" s="6" t="s">
        <v>553</v>
      </c>
      <c r="C733" s="6" t="s">
        <v>1711</v>
      </c>
      <c r="E733" s="6">
        <v>8000</v>
      </c>
      <c r="F733" s="6" t="s">
        <v>30</v>
      </c>
      <c r="G733" s="6" t="s">
        <v>31</v>
      </c>
      <c r="H733" s="6" t="s">
        <v>32</v>
      </c>
      <c r="I733" s="6" t="s">
        <v>33</v>
      </c>
      <c r="J733" s="6" t="s">
        <v>31</v>
      </c>
      <c r="M733" s="6">
        <v>12</v>
      </c>
      <c r="N733" s="6">
        <v>10</v>
      </c>
      <c r="O733" s="6">
        <v>500</v>
      </c>
      <c r="P733" s="6" t="s">
        <v>31</v>
      </c>
      <c r="T733" s="7" t="s">
        <v>1694</v>
      </c>
      <c r="U733" s="8">
        <v>2019</v>
      </c>
      <c r="V733" s="7" t="s">
        <v>1695</v>
      </c>
      <c r="W733" s="6" t="s">
        <v>34</v>
      </c>
      <c r="X733" s="6" t="s">
        <v>1712</v>
      </c>
      <c r="Y733" s="6" t="s">
        <v>31</v>
      </c>
    </row>
    <row r="734" spans="1:25">
      <c r="A734" s="6">
        <v>2349709</v>
      </c>
      <c r="B734" s="6" t="s">
        <v>553</v>
      </c>
      <c r="C734" s="6" t="s">
        <v>1713</v>
      </c>
      <c r="E734" s="6">
        <v>10200</v>
      </c>
      <c r="F734" s="6" t="s">
        <v>30</v>
      </c>
      <c r="G734" s="6" t="s">
        <v>31</v>
      </c>
      <c r="H734" s="6" t="s">
        <v>32</v>
      </c>
      <c r="I734" s="6" t="s">
        <v>33</v>
      </c>
      <c r="J734" s="6" t="s">
        <v>31</v>
      </c>
      <c r="M734" s="6">
        <v>12</v>
      </c>
      <c r="N734" s="6">
        <v>10</v>
      </c>
      <c r="O734" s="6">
        <v>638</v>
      </c>
      <c r="P734" s="6" t="s">
        <v>31</v>
      </c>
      <c r="T734" s="7" t="s">
        <v>1694</v>
      </c>
      <c r="U734" s="8">
        <v>2019</v>
      </c>
      <c r="V734" s="7" t="s">
        <v>1695</v>
      </c>
      <c r="W734" s="6" t="s">
        <v>34</v>
      </c>
      <c r="X734" s="6" t="s">
        <v>1714</v>
      </c>
      <c r="Y734" s="6" t="s">
        <v>31</v>
      </c>
    </row>
    <row r="735" spans="1:25">
      <c r="A735" s="6">
        <v>2349710</v>
      </c>
      <c r="B735" s="6" t="s">
        <v>553</v>
      </c>
      <c r="C735" s="6" t="s">
        <v>1715</v>
      </c>
      <c r="E735" s="6">
        <v>12100</v>
      </c>
      <c r="F735" s="6" t="s">
        <v>30</v>
      </c>
      <c r="G735" s="6" t="s">
        <v>31</v>
      </c>
      <c r="H735" s="6" t="s">
        <v>32</v>
      </c>
      <c r="I735" s="6" t="s">
        <v>33</v>
      </c>
      <c r="J735" s="6" t="s">
        <v>31</v>
      </c>
      <c r="M735" s="6">
        <v>12</v>
      </c>
      <c r="N735" s="6">
        <v>10</v>
      </c>
      <c r="O735" s="6">
        <v>756</v>
      </c>
      <c r="P735" s="6" t="s">
        <v>31</v>
      </c>
      <c r="T735" s="7" t="s">
        <v>1694</v>
      </c>
      <c r="U735" s="8">
        <v>2019</v>
      </c>
      <c r="V735" s="7" t="s">
        <v>1695</v>
      </c>
      <c r="W735" s="6" t="s">
        <v>34</v>
      </c>
      <c r="X735" s="6" t="s">
        <v>1716</v>
      </c>
      <c r="Y735" s="6" t="s">
        <v>31</v>
      </c>
    </row>
    <row r="736" spans="1:25">
      <c r="A736" s="6">
        <v>2349713</v>
      </c>
      <c r="B736" s="6" t="s">
        <v>553</v>
      </c>
      <c r="C736" s="6" t="s">
        <v>1717</v>
      </c>
      <c r="E736" s="6">
        <v>15000</v>
      </c>
      <c r="F736" s="6" t="s">
        <v>30</v>
      </c>
      <c r="G736" s="6" t="s">
        <v>31</v>
      </c>
      <c r="H736" s="6" t="s">
        <v>32</v>
      </c>
      <c r="I736" s="6" t="s">
        <v>37</v>
      </c>
      <c r="J736" s="6" t="s">
        <v>31</v>
      </c>
      <c r="M736" s="6">
        <v>11.8</v>
      </c>
      <c r="N736" s="6">
        <v>10</v>
      </c>
      <c r="O736" s="6">
        <v>953</v>
      </c>
      <c r="P736" s="6" t="s">
        <v>31</v>
      </c>
      <c r="T736" s="7" t="s">
        <v>1694</v>
      </c>
      <c r="U736" s="8">
        <v>2019</v>
      </c>
      <c r="V736" s="7" t="s">
        <v>1695</v>
      </c>
      <c r="W736" s="6" t="s">
        <v>34</v>
      </c>
      <c r="X736" s="6" t="s">
        <v>1718</v>
      </c>
      <c r="Y736" s="6" t="s">
        <v>31</v>
      </c>
    </row>
    <row r="737" spans="1:25">
      <c r="A737" s="6">
        <v>2350390</v>
      </c>
      <c r="B737" s="6" t="s">
        <v>980</v>
      </c>
      <c r="C737" s="6" t="s">
        <v>1719</v>
      </c>
      <c r="E737" s="6">
        <v>8000</v>
      </c>
      <c r="F737" s="6" t="s">
        <v>30</v>
      </c>
      <c r="G737" s="6" t="s">
        <v>31</v>
      </c>
      <c r="H737" s="6" t="s">
        <v>32</v>
      </c>
      <c r="I737" s="6" t="s">
        <v>33</v>
      </c>
      <c r="J737" s="6" t="s">
        <v>31</v>
      </c>
      <c r="M737" s="6">
        <v>12</v>
      </c>
      <c r="N737" s="6">
        <v>10</v>
      </c>
      <c r="O737" s="6">
        <v>500</v>
      </c>
      <c r="P737" s="6" t="s">
        <v>31</v>
      </c>
      <c r="T737" s="7" t="s">
        <v>1694</v>
      </c>
      <c r="U737" s="8">
        <v>2019</v>
      </c>
      <c r="V737" s="7" t="s">
        <v>1720</v>
      </c>
      <c r="W737" s="6" t="s">
        <v>34</v>
      </c>
      <c r="X737" s="6" t="s">
        <v>1721</v>
      </c>
      <c r="Y737" s="6" t="s">
        <v>31</v>
      </c>
    </row>
    <row r="738" spans="1:25">
      <c r="A738" s="6">
        <v>2350391</v>
      </c>
      <c r="B738" s="6" t="s">
        <v>980</v>
      </c>
      <c r="C738" s="6" t="s">
        <v>1722</v>
      </c>
      <c r="E738" s="6">
        <v>12000</v>
      </c>
      <c r="F738" s="6" t="s">
        <v>30</v>
      </c>
      <c r="G738" s="6" t="s">
        <v>31</v>
      </c>
      <c r="H738" s="6" t="s">
        <v>32</v>
      </c>
      <c r="I738" s="6" t="s">
        <v>33</v>
      </c>
      <c r="J738" s="6" t="s">
        <v>31</v>
      </c>
      <c r="M738" s="6">
        <v>12</v>
      </c>
      <c r="N738" s="6">
        <v>10</v>
      </c>
      <c r="O738" s="6">
        <v>750</v>
      </c>
      <c r="P738" s="6" t="s">
        <v>31</v>
      </c>
      <c r="T738" s="7" t="s">
        <v>1694</v>
      </c>
      <c r="U738" s="8">
        <v>2019</v>
      </c>
      <c r="V738" s="7" t="s">
        <v>1720</v>
      </c>
      <c r="W738" s="6" t="s">
        <v>34</v>
      </c>
      <c r="X738" s="6" t="s">
        <v>1723</v>
      </c>
      <c r="Y738" s="6" t="s">
        <v>31</v>
      </c>
    </row>
    <row r="739" spans="1:25">
      <c r="A739" s="6">
        <v>2349964</v>
      </c>
      <c r="B739" s="6" t="s">
        <v>1724</v>
      </c>
      <c r="C739" s="6" t="s">
        <v>1725</v>
      </c>
      <c r="E739" s="6">
        <v>10000</v>
      </c>
      <c r="F739" s="6" t="s">
        <v>30</v>
      </c>
      <c r="G739" s="6" t="s">
        <v>31</v>
      </c>
      <c r="H739" s="6" t="s">
        <v>32</v>
      </c>
      <c r="I739" s="6" t="s">
        <v>33</v>
      </c>
      <c r="J739" s="6" t="s">
        <v>31</v>
      </c>
      <c r="M739" s="6">
        <v>12</v>
      </c>
      <c r="N739" s="6">
        <v>10</v>
      </c>
      <c r="O739" s="6">
        <v>625</v>
      </c>
      <c r="P739" s="6" t="s">
        <v>31</v>
      </c>
      <c r="T739" s="7" t="s">
        <v>1694</v>
      </c>
      <c r="U739" s="8">
        <v>2019</v>
      </c>
      <c r="V739" s="7">
        <v>43657</v>
      </c>
      <c r="W739" s="6" t="s">
        <v>90</v>
      </c>
      <c r="X739" s="6" t="s">
        <v>1726</v>
      </c>
      <c r="Y739" s="6" t="s">
        <v>31</v>
      </c>
    </row>
    <row r="740" spans="1:25">
      <c r="A740" s="6">
        <v>2349965</v>
      </c>
      <c r="B740" s="6" t="s">
        <v>1724</v>
      </c>
      <c r="C740" s="6" t="s">
        <v>1727</v>
      </c>
      <c r="E740" s="6">
        <v>12000</v>
      </c>
      <c r="F740" s="6" t="s">
        <v>30</v>
      </c>
      <c r="G740" s="6" t="s">
        <v>31</v>
      </c>
      <c r="H740" s="6" t="s">
        <v>32</v>
      </c>
      <c r="I740" s="6" t="s">
        <v>33</v>
      </c>
      <c r="J740" s="6" t="s">
        <v>31</v>
      </c>
      <c r="M740" s="6">
        <v>12</v>
      </c>
      <c r="N740" s="6">
        <v>10</v>
      </c>
      <c r="O740" s="6">
        <v>750</v>
      </c>
      <c r="P740" s="6" t="s">
        <v>31</v>
      </c>
      <c r="T740" s="7" t="s">
        <v>1694</v>
      </c>
      <c r="U740" s="8">
        <v>2019</v>
      </c>
      <c r="V740" s="7">
        <v>43657</v>
      </c>
      <c r="W740" s="6" t="s">
        <v>90</v>
      </c>
      <c r="X740" s="6" t="s">
        <v>1728</v>
      </c>
      <c r="Y740" s="6" t="s">
        <v>31</v>
      </c>
    </row>
    <row r="741" spans="1:25">
      <c r="A741" s="6">
        <v>2350389</v>
      </c>
      <c r="B741" s="6" t="s">
        <v>1724</v>
      </c>
      <c r="C741" s="6" t="s">
        <v>1729</v>
      </c>
      <c r="E741" s="6">
        <v>15100</v>
      </c>
      <c r="F741" s="6" t="s">
        <v>30</v>
      </c>
      <c r="G741" s="6" t="s">
        <v>31</v>
      </c>
      <c r="H741" s="6" t="s">
        <v>32</v>
      </c>
      <c r="I741" s="6" t="s">
        <v>37</v>
      </c>
      <c r="J741" s="6" t="s">
        <v>31</v>
      </c>
      <c r="M741" s="6">
        <v>11.8</v>
      </c>
      <c r="N741" s="6">
        <v>10</v>
      </c>
      <c r="O741" s="6">
        <v>960</v>
      </c>
      <c r="P741" s="6" t="s">
        <v>31</v>
      </c>
      <c r="T741" s="7" t="s">
        <v>1694</v>
      </c>
      <c r="U741" s="8">
        <v>2019</v>
      </c>
      <c r="V741" s="7" t="s">
        <v>1720</v>
      </c>
      <c r="W741" s="6" t="s">
        <v>34</v>
      </c>
      <c r="X741" s="6" t="s">
        <v>1730</v>
      </c>
      <c r="Y741" s="6" t="s">
        <v>31</v>
      </c>
    </row>
    <row r="742" spans="1:25">
      <c r="A742" s="6">
        <v>2349962</v>
      </c>
      <c r="B742" s="6" t="s">
        <v>1724</v>
      </c>
      <c r="C742" s="6" t="s">
        <v>1731</v>
      </c>
      <c r="E742" s="6">
        <v>6000</v>
      </c>
      <c r="F742" s="6" t="s">
        <v>30</v>
      </c>
      <c r="G742" s="6" t="s">
        <v>31</v>
      </c>
      <c r="H742" s="6" t="s">
        <v>32</v>
      </c>
      <c r="I742" s="6" t="s">
        <v>48</v>
      </c>
      <c r="J742" s="6" t="s">
        <v>31</v>
      </c>
      <c r="M742" s="6">
        <v>12.1</v>
      </c>
      <c r="N742" s="6">
        <v>10</v>
      </c>
      <c r="O742" s="6">
        <v>372</v>
      </c>
      <c r="P742" s="6" t="s">
        <v>31</v>
      </c>
      <c r="T742" s="7" t="s">
        <v>1694</v>
      </c>
      <c r="U742" s="8">
        <v>2019</v>
      </c>
      <c r="V742" s="7">
        <v>43657</v>
      </c>
      <c r="W742" s="6" t="s">
        <v>90</v>
      </c>
      <c r="X742" s="6" t="s">
        <v>1732</v>
      </c>
      <c r="Y742" s="6" t="s">
        <v>31</v>
      </c>
    </row>
    <row r="743" spans="1:25">
      <c r="A743" s="6">
        <v>2349963</v>
      </c>
      <c r="B743" s="6" t="s">
        <v>1724</v>
      </c>
      <c r="C743" s="6" t="s">
        <v>1733</v>
      </c>
      <c r="E743" s="6">
        <v>8000</v>
      </c>
      <c r="F743" s="6" t="s">
        <v>30</v>
      </c>
      <c r="G743" s="6" t="s">
        <v>31</v>
      </c>
      <c r="H743" s="6" t="s">
        <v>32</v>
      </c>
      <c r="I743" s="6" t="s">
        <v>33</v>
      </c>
      <c r="J743" s="6" t="s">
        <v>31</v>
      </c>
      <c r="M743" s="6">
        <v>12</v>
      </c>
      <c r="N743" s="6">
        <v>10</v>
      </c>
      <c r="O743" s="6">
        <v>500</v>
      </c>
      <c r="P743" s="6" t="s">
        <v>31</v>
      </c>
      <c r="T743" s="7" t="s">
        <v>1694</v>
      </c>
      <c r="U743" s="8">
        <v>2019</v>
      </c>
      <c r="V743" s="7">
        <v>43657</v>
      </c>
      <c r="W743" s="6" t="s">
        <v>90</v>
      </c>
      <c r="X743" s="6" t="s">
        <v>1734</v>
      </c>
      <c r="Y743" s="6" t="s">
        <v>31</v>
      </c>
    </row>
    <row r="744" spans="1:25">
      <c r="A744" s="6">
        <v>2349966</v>
      </c>
      <c r="B744" s="6" t="s">
        <v>446</v>
      </c>
      <c r="C744" s="6" t="s">
        <v>1735</v>
      </c>
      <c r="E744" s="6">
        <v>10000</v>
      </c>
      <c r="F744" s="6" t="s">
        <v>30</v>
      </c>
      <c r="G744" s="6" t="s">
        <v>31</v>
      </c>
      <c r="H744" s="6" t="s">
        <v>32</v>
      </c>
      <c r="I744" s="6" t="s">
        <v>33</v>
      </c>
      <c r="J744" s="6" t="s">
        <v>31</v>
      </c>
      <c r="M744" s="6">
        <v>12</v>
      </c>
      <c r="N744" s="6">
        <v>10</v>
      </c>
      <c r="O744" s="6">
        <v>625</v>
      </c>
      <c r="P744" s="6" t="s">
        <v>31</v>
      </c>
      <c r="T744" s="7" t="s">
        <v>1694</v>
      </c>
      <c r="U744" s="8">
        <v>2019</v>
      </c>
      <c r="V744" s="7">
        <v>43657</v>
      </c>
      <c r="W744" s="6" t="s">
        <v>90</v>
      </c>
      <c r="X744" s="6" t="s">
        <v>1736</v>
      </c>
      <c r="Y744" s="6" t="s">
        <v>31</v>
      </c>
    </row>
    <row r="745" spans="1:25">
      <c r="A745" s="6">
        <v>2349968</v>
      </c>
      <c r="B745" s="6" t="s">
        <v>446</v>
      </c>
      <c r="C745" s="6" t="s">
        <v>1737</v>
      </c>
      <c r="E745" s="6">
        <v>12000</v>
      </c>
      <c r="F745" s="6" t="s">
        <v>30</v>
      </c>
      <c r="G745" s="6" t="s">
        <v>31</v>
      </c>
      <c r="H745" s="6" t="s">
        <v>32</v>
      </c>
      <c r="I745" s="6" t="s">
        <v>33</v>
      </c>
      <c r="J745" s="6" t="s">
        <v>31</v>
      </c>
      <c r="M745" s="6">
        <v>12</v>
      </c>
      <c r="N745" s="6">
        <v>10</v>
      </c>
      <c r="O745" s="6">
        <v>750</v>
      </c>
      <c r="P745" s="6" t="s">
        <v>31</v>
      </c>
      <c r="T745" s="7" t="s">
        <v>1694</v>
      </c>
      <c r="U745" s="8">
        <v>2019</v>
      </c>
      <c r="V745" s="7">
        <v>43657</v>
      </c>
      <c r="W745" s="6" t="s">
        <v>90</v>
      </c>
      <c r="X745" s="6" t="s">
        <v>1738</v>
      </c>
      <c r="Y745" s="6" t="s">
        <v>31</v>
      </c>
    </row>
    <row r="746" spans="1:25">
      <c r="A746" s="6">
        <v>2349967</v>
      </c>
      <c r="B746" s="6" t="s">
        <v>446</v>
      </c>
      <c r="C746" s="6" t="s">
        <v>1739</v>
      </c>
      <c r="E746" s="6">
        <v>12000</v>
      </c>
      <c r="F746" s="6" t="s">
        <v>30</v>
      </c>
      <c r="G746" s="6" t="s">
        <v>31</v>
      </c>
      <c r="H746" s="6" t="s">
        <v>32</v>
      </c>
      <c r="I746" s="6" t="s">
        <v>33</v>
      </c>
      <c r="J746" s="6" t="s">
        <v>31</v>
      </c>
      <c r="M746" s="6">
        <v>12</v>
      </c>
      <c r="N746" s="6">
        <v>10</v>
      </c>
      <c r="O746" s="6">
        <v>750</v>
      </c>
      <c r="P746" s="6" t="s">
        <v>31</v>
      </c>
      <c r="T746" s="7" t="s">
        <v>1694</v>
      </c>
      <c r="U746" s="8">
        <v>2019</v>
      </c>
      <c r="V746" s="7">
        <v>43657</v>
      </c>
      <c r="W746" s="6" t="s">
        <v>90</v>
      </c>
      <c r="X746" s="6" t="s">
        <v>1740</v>
      </c>
      <c r="Y746" s="6" t="s">
        <v>31</v>
      </c>
    </row>
    <row r="747" spans="1:25">
      <c r="A747" s="6">
        <v>2349971</v>
      </c>
      <c r="B747" s="6" t="s">
        <v>169</v>
      </c>
      <c r="C747" s="6" t="s">
        <v>1741</v>
      </c>
      <c r="E747" s="6">
        <v>6000</v>
      </c>
      <c r="F747" s="6" t="s">
        <v>30</v>
      </c>
      <c r="G747" s="6" t="s">
        <v>31</v>
      </c>
      <c r="H747" s="6" t="s">
        <v>32</v>
      </c>
      <c r="I747" s="6" t="s">
        <v>48</v>
      </c>
      <c r="J747" s="6" t="s">
        <v>31</v>
      </c>
      <c r="M747" s="6">
        <v>12.1</v>
      </c>
      <c r="N747" s="6">
        <v>10</v>
      </c>
      <c r="O747" s="6">
        <v>372</v>
      </c>
      <c r="P747" s="6" t="s">
        <v>31</v>
      </c>
      <c r="T747" s="7" t="s">
        <v>1742</v>
      </c>
      <c r="U747" s="8">
        <v>2019</v>
      </c>
      <c r="V747" s="7">
        <v>43656</v>
      </c>
      <c r="W747" s="6" t="s">
        <v>34</v>
      </c>
      <c r="X747" s="6" t="s">
        <v>1743</v>
      </c>
      <c r="Y747" s="6" t="s">
        <v>31</v>
      </c>
    </row>
    <row r="748" spans="1:25">
      <c r="A748" s="6">
        <v>2349972</v>
      </c>
      <c r="B748" s="6" t="s">
        <v>169</v>
      </c>
      <c r="C748" s="6" t="s">
        <v>1744</v>
      </c>
      <c r="E748" s="6">
        <v>6000</v>
      </c>
      <c r="F748" s="6" t="s">
        <v>30</v>
      </c>
      <c r="G748" s="6" t="s">
        <v>31</v>
      </c>
      <c r="H748" s="6" t="s">
        <v>32</v>
      </c>
      <c r="I748" s="6" t="s">
        <v>48</v>
      </c>
      <c r="J748" s="6" t="s">
        <v>31</v>
      </c>
      <c r="M748" s="6">
        <v>12.1</v>
      </c>
      <c r="N748" s="6">
        <v>10</v>
      </c>
      <c r="O748" s="6">
        <v>372</v>
      </c>
      <c r="P748" s="6" t="s">
        <v>31</v>
      </c>
      <c r="T748" s="7" t="s">
        <v>1742</v>
      </c>
      <c r="U748" s="8">
        <v>2019</v>
      </c>
      <c r="V748" s="7">
        <v>43656</v>
      </c>
      <c r="W748" s="6" t="s">
        <v>34</v>
      </c>
      <c r="X748" s="6" t="s">
        <v>1745</v>
      </c>
      <c r="Y748" s="6" t="s">
        <v>31</v>
      </c>
    </row>
    <row r="749" spans="1:25">
      <c r="A749" s="6">
        <v>2349973</v>
      </c>
      <c r="B749" s="6" t="s">
        <v>169</v>
      </c>
      <c r="C749" s="6" t="s">
        <v>1746</v>
      </c>
      <c r="E749" s="6">
        <v>8000</v>
      </c>
      <c r="F749" s="6" t="s">
        <v>30</v>
      </c>
      <c r="G749" s="6" t="s">
        <v>31</v>
      </c>
      <c r="H749" s="6" t="s">
        <v>32</v>
      </c>
      <c r="I749" s="6" t="s">
        <v>33</v>
      </c>
      <c r="J749" s="6" t="s">
        <v>31</v>
      </c>
      <c r="M749" s="6">
        <v>12</v>
      </c>
      <c r="N749" s="6">
        <v>10</v>
      </c>
      <c r="O749" s="6">
        <v>500</v>
      </c>
      <c r="P749" s="6" t="s">
        <v>31</v>
      </c>
      <c r="T749" s="7" t="s">
        <v>1742</v>
      </c>
      <c r="U749" s="8">
        <v>2019</v>
      </c>
      <c r="V749" s="7">
        <v>43656</v>
      </c>
      <c r="W749" s="6" t="s">
        <v>34</v>
      </c>
      <c r="X749" s="6" t="s">
        <v>1747</v>
      </c>
      <c r="Y749" s="6" t="s">
        <v>31</v>
      </c>
    </row>
    <row r="750" spans="1:25">
      <c r="A750" s="6">
        <v>2349974</v>
      </c>
      <c r="B750" s="6" t="s">
        <v>169</v>
      </c>
      <c r="C750" s="6" t="s">
        <v>1748</v>
      </c>
      <c r="E750" s="6">
        <v>8000</v>
      </c>
      <c r="F750" s="6" t="s">
        <v>30</v>
      </c>
      <c r="G750" s="6" t="s">
        <v>31</v>
      </c>
      <c r="H750" s="6" t="s">
        <v>32</v>
      </c>
      <c r="I750" s="6" t="s">
        <v>33</v>
      </c>
      <c r="J750" s="6" t="s">
        <v>31</v>
      </c>
      <c r="M750" s="6">
        <v>12</v>
      </c>
      <c r="N750" s="6">
        <v>10</v>
      </c>
      <c r="O750" s="6">
        <v>500</v>
      </c>
      <c r="P750" s="6" t="s">
        <v>31</v>
      </c>
      <c r="T750" s="7" t="s">
        <v>1742</v>
      </c>
      <c r="U750" s="8">
        <v>2019</v>
      </c>
      <c r="V750" s="7">
        <v>43656</v>
      </c>
      <c r="W750" s="6" t="s">
        <v>34</v>
      </c>
      <c r="X750" s="6" t="s">
        <v>1749</v>
      </c>
      <c r="Y750" s="6" t="s">
        <v>31</v>
      </c>
    </row>
    <row r="751" spans="1:25">
      <c r="A751" s="6">
        <v>2349975</v>
      </c>
      <c r="B751" s="6" t="s">
        <v>169</v>
      </c>
      <c r="C751" s="6" t="s">
        <v>1750</v>
      </c>
      <c r="E751" s="6">
        <v>10000</v>
      </c>
      <c r="F751" s="6" t="s">
        <v>30</v>
      </c>
      <c r="G751" s="6" t="s">
        <v>31</v>
      </c>
      <c r="H751" s="6" t="s">
        <v>32</v>
      </c>
      <c r="I751" s="6" t="s">
        <v>33</v>
      </c>
      <c r="J751" s="6" t="s">
        <v>31</v>
      </c>
      <c r="M751" s="6">
        <v>12</v>
      </c>
      <c r="N751" s="6">
        <v>10</v>
      </c>
      <c r="O751" s="6">
        <v>625</v>
      </c>
      <c r="P751" s="6" t="s">
        <v>31</v>
      </c>
      <c r="T751" s="7" t="s">
        <v>1742</v>
      </c>
      <c r="U751" s="8">
        <v>2019</v>
      </c>
      <c r="V751" s="7">
        <v>43656</v>
      </c>
      <c r="W751" s="6" t="s">
        <v>34</v>
      </c>
      <c r="X751" s="6" t="s">
        <v>1751</v>
      </c>
      <c r="Y751" s="6" t="s">
        <v>31</v>
      </c>
    </row>
    <row r="752" spans="1:25">
      <c r="A752" s="6">
        <v>2349976</v>
      </c>
      <c r="B752" s="6" t="s">
        <v>169</v>
      </c>
      <c r="C752" s="6" t="s">
        <v>1752</v>
      </c>
      <c r="E752" s="6">
        <v>12000</v>
      </c>
      <c r="F752" s="6" t="s">
        <v>30</v>
      </c>
      <c r="G752" s="6" t="s">
        <v>31</v>
      </c>
      <c r="H752" s="6" t="s">
        <v>32</v>
      </c>
      <c r="I752" s="6" t="s">
        <v>33</v>
      </c>
      <c r="J752" s="6" t="s">
        <v>31</v>
      </c>
      <c r="M752" s="6">
        <v>12</v>
      </c>
      <c r="N752" s="6">
        <v>10</v>
      </c>
      <c r="O752" s="6">
        <v>750</v>
      </c>
      <c r="P752" s="6" t="s">
        <v>31</v>
      </c>
      <c r="T752" s="7" t="s">
        <v>1742</v>
      </c>
      <c r="U752" s="8">
        <v>2019</v>
      </c>
      <c r="V752" s="7">
        <v>43656</v>
      </c>
      <c r="W752" s="6" t="s">
        <v>34</v>
      </c>
      <c r="X752" s="6" t="s">
        <v>1753</v>
      </c>
      <c r="Y752" s="6" t="s">
        <v>31</v>
      </c>
    </row>
    <row r="753" spans="1:25">
      <c r="A753" s="6">
        <v>2349977</v>
      </c>
      <c r="B753" s="6" t="s">
        <v>169</v>
      </c>
      <c r="C753" s="6" t="s">
        <v>1754</v>
      </c>
      <c r="E753" s="6">
        <v>12000</v>
      </c>
      <c r="F753" s="6" t="s">
        <v>30</v>
      </c>
      <c r="G753" s="6" t="s">
        <v>31</v>
      </c>
      <c r="H753" s="6" t="s">
        <v>32</v>
      </c>
      <c r="I753" s="6" t="s">
        <v>33</v>
      </c>
      <c r="J753" s="6" t="s">
        <v>31</v>
      </c>
      <c r="M753" s="6">
        <v>12</v>
      </c>
      <c r="N753" s="6">
        <v>10</v>
      </c>
      <c r="O753" s="6">
        <v>750</v>
      </c>
      <c r="P753" s="6" t="s">
        <v>31</v>
      </c>
      <c r="T753" s="7" t="s">
        <v>1742</v>
      </c>
      <c r="U753" s="8">
        <v>2019</v>
      </c>
      <c r="V753" s="7">
        <v>43656</v>
      </c>
      <c r="W753" s="6" t="s">
        <v>34</v>
      </c>
      <c r="X753" s="6" t="s">
        <v>1755</v>
      </c>
      <c r="Y753" s="6" t="s">
        <v>31</v>
      </c>
    </row>
    <row r="754" spans="1:25">
      <c r="A754" s="6">
        <v>2349969</v>
      </c>
      <c r="B754" s="6" t="s">
        <v>1756</v>
      </c>
      <c r="C754" s="6" t="s">
        <v>1757</v>
      </c>
      <c r="E754" s="6">
        <v>6000</v>
      </c>
      <c r="F754" s="6" t="s">
        <v>30</v>
      </c>
      <c r="G754" s="6" t="s">
        <v>31</v>
      </c>
      <c r="H754" s="6" t="s">
        <v>32</v>
      </c>
      <c r="I754" s="6" t="s">
        <v>48</v>
      </c>
      <c r="J754" s="6" t="s">
        <v>31</v>
      </c>
      <c r="M754" s="6">
        <v>12.1</v>
      </c>
      <c r="N754" s="6">
        <v>10</v>
      </c>
      <c r="O754" s="6">
        <v>372</v>
      </c>
      <c r="P754" s="6" t="s">
        <v>31</v>
      </c>
      <c r="T754" s="7" t="s">
        <v>1742</v>
      </c>
      <c r="U754" s="8">
        <v>2019</v>
      </c>
      <c r="V754" s="7">
        <v>43656</v>
      </c>
      <c r="W754" s="6" t="s">
        <v>34</v>
      </c>
      <c r="X754" s="6" t="s">
        <v>1758</v>
      </c>
      <c r="Y754" s="6" t="s">
        <v>31</v>
      </c>
    </row>
    <row r="755" spans="1:25">
      <c r="A755" s="6">
        <v>2349970</v>
      </c>
      <c r="B755" s="6" t="s">
        <v>1756</v>
      </c>
      <c r="C755" s="6" t="s">
        <v>1759</v>
      </c>
      <c r="E755" s="6">
        <v>8000</v>
      </c>
      <c r="F755" s="6" t="s">
        <v>30</v>
      </c>
      <c r="G755" s="6" t="s">
        <v>31</v>
      </c>
      <c r="H755" s="6" t="s">
        <v>32</v>
      </c>
      <c r="I755" s="6" t="s">
        <v>33</v>
      </c>
      <c r="J755" s="6" t="s">
        <v>31</v>
      </c>
      <c r="M755" s="6">
        <v>12</v>
      </c>
      <c r="N755" s="6">
        <v>10</v>
      </c>
      <c r="O755" s="6">
        <v>500</v>
      </c>
      <c r="P755" s="6" t="s">
        <v>31</v>
      </c>
      <c r="T755" s="7" t="s">
        <v>1742</v>
      </c>
      <c r="U755" s="8">
        <v>2019</v>
      </c>
      <c r="V755" s="7">
        <v>43656</v>
      </c>
      <c r="W755" s="6" t="s">
        <v>34</v>
      </c>
      <c r="X755" s="6" t="s">
        <v>1760</v>
      </c>
      <c r="Y755" s="6" t="s">
        <v>31</v>
      </c>
    </row>
    <row r="756" spans="1:25">
      <c r="A756" s="6">
        <v>2350132</v>
      </c>
      <c r="B756" s="6" t="s">
        <v>169</v>
      </c>
      <c r="C756" s="6" t="s">
        <v>1761</v>
      </c>
      <c r="E756" s="6">
        <v>10000</v>
      </c>
      <c r="F756" s="6" t="s">
        <v>59</v>
      </c>
      <c r="G756" s="6" t="s">
        <v>31</v>
      </c>
      <c r="H756" s="6" t="s">
        <v>32</v>
      </c>
      <c r="I756" s="6" t="s">
        <v>60</v>
      </c>
      <c r="M756" s="6">
        <v>10.6</v>
      </c>
      <c r="N756" s="6">
        <v>10</v>
      </c>
      <c r="O756" s="6">
        <v>708</v>
      </c>
      <c r="P756" s="6" t="s">
        <v>31</v>
      </c>
      <c r="T756" s="7" t="s">
        <v>1762</v>
      </c>
      <c r="U756" s="8">
        <v>2019</v>
      </c>
      <c r="V756" s="7" t="s">
        <v>1762</v>
      </c>
      <c r="W756" s="6" t="s">
        <v>34</v>
      </c>
      <c r="X756" s="6" t="s">
        <v>1763</v>
      </c>
      <c r="Y756" s="6" t="s">
        <v>31</v>
      </c>
    </row>
    <row r="757" spans="1:25">
      <c r="A757" s="6">
        <v>2350130</v>
      </c>
      <c r="B757" s="6" t="s">
        <v>169</v>
      </c>
      <c r="C757" s="6" t="s">
        <v>1764</v>
      </c>
      <c r="E757" s="6">
        <v>12000</v>
      </c>
      <c r="F757" s="6" t="s">
        <v>59</v>
      </c>
      <c r="G757" s="6" t="s">
        <v>31</v>
      </c>
      <c r="H757" s="6" t="s">
        <v>32</v>
      </c>
      <c r="I757" s="6" t="s">
        <v>69</v>
      </c>
      <c r="M757" s="6">
        <v>10.5</v>
      </c>
      <c r="N757" s="6">
        <v>11</v>
      </c>
      <c r="O757" s="6">
        <v>857</v>
      </c>
      <c r="P757" s="6" t="s">
        <v>31</v>
      </c>
      <c r="T757" s="7" t="s">
        <v>1762</v>
      </c>
      <c r="U757" s="8">
        <v>2019</v>
      </c>
      <c r="V757" s="7" t="s">
        <v>1762</v>
      </c>
      <c r="W757" s="6" t="s">
        <v>34</v>
      </c>
      <c r="X757" s="6" t="s">
        <v>1765</v>
      </c>
      <c r="Y757" s="6" t="s">
        <v>31</v>
      </c>
    </row>
    <row r="758" spans="1:25">
      <c r="A758" s="6">
        <v>2349904</v>
      </c>
      <c r="B758" s="6" t="s">
        <v>571</v>
      </c>
      <c r="C758" s="6" t="s">
        <v>1766</v>
      </c>
      <c r="E758" s="6">
        <v>8000</v>
      </c>
      <c r="F758" s="6" t="s">
        <v>59</v>
      </c>
      <c r="G758" s="6" t="s">
        <v>31</v>
      </c>
      <c r="H758" s="6" t="s">
        <v>32</v>
      </c>
      <c r="I758" s="6" t="s">
        <v>60</v>
      </c>
      <c r="M758" s="6">
        <v>10.6</v>
      </c>
      <c r="N758" s="6">
        <v>10</v>
      </c>
      <c r="O758" s="6">
        <v>566</v>
      </c>
      <c r="P758" s="6" t="s">
        <v>31</v>
      </c>
      <c r="T758" s="7" t="s">
        <v>1762</v>
      </c>
      <c r="U758" s="8">
        <v>2019</v>
      </c>
      <c r="V758" s="7" t="s">
        <v>1742</v>
      </c>
      <c r="W758" s="6" t="s">
        <v>90</v>
      </c>
      <c r="X758" s="6" t="s">
        <v>1767</v>
      </c>
      <c r="Y758" s="6" t="s">
        <v>31</v>
      </c>
    </row>
    <row r="759" spans="1:25">
      <c r="A759" s="6">
        <v>2349901</v>
      </c>
      <c r="B759" s="6" t="s">
        <v>571</v>
      </c>
      <c r="C759" s="6" t="s">
        <v>1768</v>
      </c>
      <c r="E759" s="6">
        <v>10000</v>
      </c>
      <c r="F759" s="6" t="s">
        <v>59</v>
      </c>
      <c r="G759" s="6" t="s">
        <v>31</v>
      </c>
      <c r="H759" s="6" t="s">
        <v>32</v>
      </c>
      <c r="I759" s="6" t="s">
        <v>60</v>
      </c>
      <c r="M759" s="6">
        <v>10.6</v>
      </c>
      <c r="N759" s="6">
        <v>10</v>
      </c>
      <c r="O759" s="6">
        <v>708</v>
      </c>
      <c r="P759" s="6" t="s">
        <v>31</v>
      </c>
      <c r="T759" s="7" t="s">
        <v>1762</v>
      </c>
      <c r="U759" s="8">
        <v>2019</v>
      </c>
      <c r="V759" s="7" t="s">
        <v>1742</v>
      </c>
      <c r="W759" s="6" t="s">
        <v>90</v>
      </c>
      <c r="X759" s="6" t="s">
        <v>1769</v>
      </c>
      <c r="Y759" s="6" t="s">
        <v>31</v>
      </c>
    </row>
    <row r="760" spans="1:25">
      <c r="A760" s="6">
        <v>2349903</v>
      </c>
      <c r="B760" s="6" t="s">
        <v>571</v>
      </c>
      <c r="C760" s="6" t="s">
        <v>1770</v>
      </c>
      <c r="E760" s="6">
        <v>10000</v>
      </c>
      <c r="F760" s="6" t="s">
        <v>59</v>
      </c>
      <c r="G760" s="6" t="s">
        <v>31</v>
      </c>
      <c r="H760" s="6" t="s">
        <v>32</v>
      </c>
      <c r="I760" s="6" t="s">
        <v>60</v>
      </c>
      <c r="M760" s="6">
        <v>10.6</v>
      </c>
      <c r="N760" s="6">
        <v>10</v>
      </c>
      <c r="O760" s="6">
        <v>708</v>
      </c>
      <c r="P760" s="6" t="s">
        <v>31</v>
      </c>
      <c r="T760" s="7" t="s">
        <v>1762</v>
      </c>
      <c r="U760" s="8">
        <v>2019</v>
      </c>
      <c r="V760" s="7" t="s">
        <v>1742</v>
      </c>
      <c r="W760" s="6" t="s">
        <v>90</v>
      </c>
      <c r="X760" s="6" t="s">
        <v>1771</v>
      </c>
      <c r="Y760" s="6" t="s">
        <v>31</v>
      </c>
    </row>
    <row r="761" spans="1:25">
      <c r="A761" s="6">
        <v>2349902</v>
      </c>
      <c r="B761" s="6" t="s">
        <v>571</v>
      </c>
      <c r="C761" s="6" t="s">
        <v>1772</v>
      </c>
      <c r="E761" s="6">
        <v>10000</v>
      </c>
      <c r="F761" s="6" t="s">
        <v>59</v>
      </c>
      <c r="G761" s="6" t="s">
        <v>31</v>
      </c>
      <c r="H761" s="6" t="s">
        <v>32</v>
      </c>
      <c r="I761" s="6" t="s">
        <v>60</v>
      </c>
      <c r="M761" s="6">
        <v>10.6</v>
      </c>
      <c r="N761" s="6">
        <v>10</v>
      </c>
      <c r="O761" s="6">
        <v>708</v>
      </c>
      <c r="P761" s="6" t="s">
        <v>31</v>
      </c>
      <c r="T761" s="7" t="s">
        <v>1762</v>
      </c>
      <c r="U761" s="8">
        <v>2019</v>
      </c>
      <c r="V761" s="7" t="s">
        <v>1742</v>
      </c>
      <c r="W761" s="6" t="s">
        <v>90</v>
      </c>
      <c r="X761" s="6" t="s">
        <v>1773</v>
      </c>
      <c r="Y761" s="6" t="s">
        <v>31</v>
      </c>
    </row>
    <row r="762" spans="1:25">
      <c r="A762" s="6">
        <v>2349900</v>
      </c>
      <c r="B762" s="6" t="s">
        <v>571</v>
      </c>
      <c r="C762" s="6" t="s">
        <v>1774</v>
      </c>
      <c r="E762" s="6">
        <v>12000</v>
      </c>
      <c r="F762" s="6" t="s">
        <v>59</v>
      </c>
      <c r="G762" s="6" t="s">
        <v>31</v>
      </c>
      <c r="H762" s="6" t="s">
        <v>32</v>
      </c>
      <c r="I762" s="6" t="s">
        <v>69</v>
      </c>
      <c r="M762" s="6">
        <v>10.5</v>
      </c>
      <c r="N762" s="6">
        <v>11</v>
      </c>
      <c r="O762" s="6">
        <v>857</v>
      </c>
      <c r="P762" s="6" t="s">
        <v>31</v>
      </c>
      <c r="T762" s="7" t="s">
        <v>1762</v>
      </c>
      <c r="U762" s="8">
        <v>2019</v>
      </c>
      <c r="V762" s="7" t="s">
        <v>1742</v>
      </c>
      <c r="W762" s="6" t="s">
        <v>90</v>
      </c>
      <c r="X762" s="6" t="s">
        <v>1775</v>
      </c>
      <c r="Y762" s="6" t="s">
        <v>31</v>
      </c>
    </row>
    <row r="763" spans="1:25">
      <c r="A763" s="6">
        <v>2349899</v>
      </c>
      <c r="B763" s="6" t="s">
        <v>571</v>
      </c>
      <c r="C763" s="6" t="s">
        <v>1776</v>
      </c>
      <c r="E763" s="6">
        <v>12000</v>
      </c>
      <c r="F763" s="6" t="s">
        <v>59</v>
      </c>
      <c r="G763" s="6" t="s">
        <v>31</v>
      </c>
      <c r="H763" s="6" t="s">
        <v>32</v>
      </c>
      <c r="I763" s="6" t="s">
        <v>69</v>
      </c>
      <c r="M763" s="6">
        <v>10.5</v>
      </c>
      <c r="N763" s="6">
        <v>11</v>
      </c>
      <c r="O763" s="6">
        <v>857</v>
      </c>
      <c r="P763" s="6" t="s">
        <v>31</v>
      </c>
      <c r="T763" s="7" t="s">
        <v>1762</v>
      </c>
      <c r="U763" s="8">
        <v>2019</v>
      </c>
      <c r="V763" s="7" t="s">
        <v>1742</v>
      </c>
      <c r="W763" s="6" t="s">
        <v>90</v>
      </c>
      <c r="X763" s="6" t="s">
        <v>1777</v>
      </c>
      <c r="Y763" s="6" t="s">
        <v>31</v>
      </c>
    </row>
    <row r="764" spans="1:25">
      <c r="A764" s="6">
        <v>2350734</v>
      </c>
      <c r="B764" s="6" t="s">
        <v>1298</v>
      </c>
      <c r="C764" s="6" t="s">
        <v>285</v>
      </c>
      <c r="E764" s="6">
        <v>18000</v>
      </c>
      <c r="F764" s="6" t="s">
        <v>30</v>
      </c>
      <c r="G764" s="6" t="s">
        <v>31</v>
      </c>
      <c r="H764" s="6" t="s">
        <v>32</v>
      </c>
      <c r="I764" s="6" t="s">
        <v>37</v>
      </c>
      <c r="M764" s="6">
        <v>11.8</v>
      </c>
      <c r="N764" s="6">
        <v>10</v>
      </c>
      <c r="O764" s="6">
        <v>1144</v>
      </c>
      <c r="P764" s="6" t="s">
        <v>31</v>
      </c>
      <c r="T764" s="7" t="s">
        <v>1778</v>
      </c>
      <c r="U764" s="8">
        <v>2019</v>
      </c>
      <c r="V764" s="7" t="s">
        <v>1778</v>
      </c>
      <c r="W764" s="6" t="s">
        <v>90</v>
      </c>
      <c r="X764" s="6" t="s">
        <v>1779</v>
      </c>
      <c r="Y764" s="6" t="s">
        <v>31</v>
      </c>
    </row>
    <row r="765" spans="1:25">
      <c r="A765" s="6">
        <v>2350735</v>
      </c>
      <c r="B765" s="6" t="s">
        <v>1298</v>
      </c>
      <c r="C765" s="6" t="s">
        <v>287</v>
      </c>
      <c r="E765" s="6">
        <v>25000</v>
      </c>
      <c r="F765" s="6" t="s">
        <v>30</v>
      </c>
      <c r="G765" s="6" t="s">
        <v>31</v>
      </c>
      <c r="H765" s="6" t="s">
        <v>32</v>
      </c>
      <c r="I765" s="6" t="s">
        <v>42</v>
      </c>
      <c r="M765" s="6">
        <v>10.3</v>
      </c>
      <c r="N765" s="6">
        <v>10</v>
      </c>
      <c r="O765" s="6">
        <v>1820</v>
      </c>
      <c r="P765" s="6" t="s">
        <v>31</v>
      </c>
      <c r="T765" s="7" t="s">
        <v>1778</v>
      </c>
      <c r="U765" s="8">
        <v>2019</v>
      </c>
      <c r="V765" s="7" t="s">
        <v>1778</v>
      </c>
      <c r="W765" s="6" t="s">
        <v>90</v>
      </c>
      <c r="X765" s="6" t="s">
        <v>1780</v>
      </c>
      <c r="Y765" s="6" t="s">
        <v>31</v>
      </c>
    </row>
    <row r="766" spans="1:25">
      <c r="A766" s="6">
        <v>2350732</v>
      </c>
      <c r="B766" s="6" t="s">
        <v>1298</v>
      </c>
      <c r="C766" s="6" t="s">
        <v>291</v>
      </c>
      <c r="E766" s="6">
        <v>8300</v>
      </c>
      <c r="F766" s="6" t="s">
        <v>59</v>
      </c>
      <c r="G766" s="6" t="s">
        <v>31</v>
      </c>
      <c r="H766" s="6" t="s">
        <v>32</v>
      </c>
      <c r="I766" s="6" t="s">
        <v>60</v>
      </c>
      <c r="M766" s="6">
        <v>10.6</v>
      </c>
      <c r="N766" s="6">
        <v>10</v>
      </c>
      <c r="O766" s="6">
        <v>587</v>
      </c>
      <c r="P766" s="6" t="s">
        <v>31</v>
      </c>
      <c r="T766" s="7" t="s">
        <v>1778</v>
      </c>
      <c r="U766" s="8">
        <v>2019</v>
      </c>
      <c r="V766" s="7" t="s">
        <v>1781</v>
      </c>
      <c r="W766" s="6" t="s">
        <v>34</v>
      </c>
      <c r="X766" s="6" t="s">
        <v>1782</v>
      </c>
      <c r="Y766" s="6" t="s">
        <v>31</v>
      </c>
    </row>
    <row r="767" spans="1:25">
      <c r="A767" s="6">
        <v>2350733</v>
      </c>
      <c r="B767" s="6" t="s">
        <v>1298</v>
      </c>
      <c r="C767" s="6" t="s">
        <v>293</v>
      </c>
      <c r="E767" s="6">
        <v>12000</v>
      </c>
      <c r="F767" s="6" t="s">
        <v>59</v>
      </c>
      <c r="G767" s="6" t="s">
        <v>31</v>
      </c>
      <c r="H767" s="6" t="s">
        <v>32</v>
      </c>
      <c r="I767" s="6" t="s">
        <v>69</v>
      </c>
      <c r="M767" s="6">
        <v>10.5</v>
      </c>
      <c r="N767" s="6">
        <v>11</v>
      </c>
      <c r="O767" s="6">
        <v>857</v>
      </c>
      <c r="P767" s="6" t="s">
        <v>31</v>
      </c>
      <c r="T767" s="7" t="s">
        <v>1778</v>
      </c>
      <c r="U767" s="8">
        <v>2019</v>
      </c>
      <c r="V767" s="7" t="s">
        <v>1781</v>
      </c>
      <c r="W767" s="6" t="s">
        <v>34</v>
      </c>
      <c r="X767" s="6" t="s">
        <v>1783</v>
      </c>
      <c r="Y767" s="6" t="s">
        <v>31</v>
      </c>
    </row>
    <row r="768" spans="1:25">
      <c r="A768" s="6">
        <v>2355716</v>
      </c>
      <c r="B768" s="6" t="s">
        <v>224</v>
      </c>
      <c r="C768" s="6" t="s">
        <v>1784</v>
      </c>
      <c r="E768" s="6">
        <v>12000</v>
      </c>
      <c r="F768" s="6" t="s">
        <v>30</v>
      </c>
      <c r="G768" s="6" t="s">
        <v>31</v>
      </c>
      <c r="H768" s="6" t="s">
        <v>32</v>
      </c>
      <c r="I768" s="6" t="s">
        <v>33</v>
      </c>
      <c r="J768" s="6" t="s">
        <v>31</v>
      </c>
      <c r="M768" s="6">
        <v>12</v>
      </c>
      <c r="N768" s="6">
        <v>10</v>
      </c>
      <c r="O768" s="6">
        <v>750</v>
      </c>
      <c r="P768" s="6" t="s">
        <v>31</v>
      </c>
      <c r="T768" s="7" t="s">
        <v>1785</v>
      </c>
      <c r="U768" s="8">
        <v>2019</v>
      </c>
      <c r="V768" s="7" t="s">
        <v>1785</v>
      </c>
      <c r="W768" s="6" t="s">
        <v>34</v>
      </c>
      <c r="X768" s="6" t="s">
        <v>1786</v>
      </c>
      <c r="Y768" s="6" t="s">
        <v>31</v>
      </c>
    </row>
    <row r="769" spans="1:25">
      <c r="A769" s="6">
        <v>2351392</v>
      </c>
      <c r="B769" s="6" t="s">
        <v>1787</v>
      </c>
      <c r="C769" s="6" t="s">
        <v>1788</v>
      </c>
      <c r="E769" s="6">
        <v>10000</v>
      </c>
      <c r="F769" s="6" t="s">
        <v>30</v>
      </c>
      <c r="G769" s="6" t="s">
        <v>31</v>
      </c>
      <c r="H769" s="6" t="s">
        <v>32</v>
      </c>
      <c r="I769" s="6" t="s">
        <v>33</v>
      </c>
      <c r="M769" s="6">
        <v>12</v>
      </c>
      <c r="N769" s="6">
        <v>10</v>
      </c>
      <c r="O769" s="6">
        <v>625</v>
      </c>
      <c r="P769" s="6" t="s">
        <v>31</v>
      </c>
      <c r="T769" s="7" t="s">
        <v>1789</v>
      </c>
      <c r="U769" s="8">
        <v>2019</v>
      </c>
      <c r="V769" s="7" t="s">
        <v>1790</v>
      </c>
      <c r="W769" s="6" t="s">
        <v>34</v>
      </c>
      <c r="X769" s="6" t="s">
        <v>1791</v>
      </c>
      <c r="Y769" s="6" t="s">
        <v>31</v>
      </c>
    </row>
    <row r="770" spans="1:25">
      <c r="A770" s="6">
        <v>2351393</v>
      </c>
      <c r="B770" s="6" t="s">
        <v>1787</v>
      </c>
      <c r="C770" s="6" t="s">
        <v>1792</v>
      </c>
      <c r="E770" s="6">
        <v>12000</v>
      </c>
      <c r="F770" s="6" t="s">
        <v>30</v>
      </c>
      <c r="G770" s="6" t="s">
        <v>31</v>
      </c>
      <c r="H770" s="6" t="s">
        <v>32</v>
      </c>
      <c r="I770" s="6" t="s">
        <v>33</v>
      </c>
      <c r="M770" s="6">
        <v>12</v>
      </c>
      <c r="N770" s="6">
        <v>10</v>
      </c>
      <c r="O770" s="6">
        <v>750</v>
      </c>
      <c r="P770" s="6" t="s">
        <v>31</v>
      </c>
      <c r="T770" s="7" t="s">
        <v>1789</v>
      </c>
      <c r="U770" s="8">
        <v>2019</v>
      </c>
      <c r="V770" s="7" t="s">
        <v>1790</v>
      </c>
      <c r="W770" s="6" t="s">
        <v>34</v>
      </c>
      <c r="X770" s="6" t="s">
        <v>1793</v>
      </c>
      <c r="Y770" s="6" t="s">
        <v>31</v>
      </c>
    </row>
    <row r="771" spans="1:25">
      <c r="A771" s="6">
        <v>2351394</v>
      </c>
      <c r="B771" s="6" t="s">
        <v>1787</v>
      </c>
      <c r="C771" s="6" t="s">
        <v>1794</v>
      </c>
      <c r="E771" s="6">
        <v>15000</v>
      </c>
      <c r="F771" s="6" t="s">
        <v>30</v>
      </c>
      <c r="G771" s="6" t="s">
        <v>31</v>
      </c>
      <c r="H771" s="6" t="s">
        <v>32</v>
      </c>
      <c r="I771" s="6" t="s">
        <v>37</v>
      </c>
      <c r="M771" s="6">
        <v>11.8</v>
      </c>
      <c r="N771" s="6">
        <v>10</v>
      </c>
      <c r="O771" s="6">
        <v>953</v>
      </c>
      <c r="P771" s="6" t="s">
        <v>31</v>
      </c>
      <c r="T771" s="7" t="s">
        <v>1789</v>
      </c>
      <c r="U771" s="8">
        <v>2019</v>
      </c>
      <c r="V771" s="7" t="s">
        <v>1790</v>
      </c>
      <c r="W771" s="6" t="s">
        <v>34</v>
      </c>
      <c r="X771" s="6" t="s">
        <v>1795</v>
      </c>
      <c r="Y771" s="6" t="s">
        <v>31</v>
      </c>
    </row>
    <row r="772" spans="1:25">
      <c r="A772" s="6">
        <v>2351395</v>
      </c>
      <c r="B772" s="6" t="s">
        <v>1787</v>
      </c>
      <c r="C772" s="6" t="s">
        <v>1796</v>
      </c>
      <c r="E772" s="6">
        <v>18000</v>
      </c>
      <c r="F772" s="6" t="s">
        <v>30</v>
      </c>
      <c r="G772" s="6" t="s">
        <v>31</v>
      </c>
      <c r="H772" s="6" t="s">
        <v>32</v>
      </c>
      <c r="I772" s="6" t="s">
        <v>37</v>
      </c>
      <c r="M772" s="6">
        <v>11.8</v>
      </c>
      <c r="N772" s="6">
        <v>10</v>
      </c>
      <c r="O772" s="6">
        <v>1144</v>
      </c>
      <c r="P772" s="6" t="s">
        <v>31</v>
      </c>
      <c r="T772" s="7" t="s">
        <v>1789</v>
      </c>
      <c r="U772" s="8">
        <v>2019</v>
      </c>
      <c r="V772" s="7" t="s">
        <v>1790</v>
      </c>
      <c r="W772" s="6" t="s">
        <v>34</v>
      </c>
      <c r="X772" s="6" t="s">
        <v>1797</v>
      </c>
      <c r="Y772" s="6" t="s">
        <v>31</v>
      </c>
    </row>
    <row r="773" spans="1:25">
      <c r="A773" s="6">
        <v>2351396</v>
      </c>
      <c r="B773" s="6" t="s">
        <v>1787</v>
      </c>
      <c r="C773" s="6" t="s">
        <v>1798</v>
      </c>
      <c r="E773" s="6">
        <v>24000</v>
      </c>
      <c r="F773" s="6" t="s">
        <v>30</v>
      </c>
      <c r="G773" s="6" t="s">
        <v>31</v>
      </c>
      <c r="H773" s="6" t="s">
        <v>32</v>
      </c>
      <c r="I773" s="6" t="s">
        <v>42</v>
      </c>
      <c r="M773" s="6">
        <v>10.3</v>
      </c>
      <c r="N773" s="6">
        <v>10</v>
      </c>
      <c r="O773" s="6">
        <v>1748</v>
      </c>
      <c r="P773" s="6" t="s">
        <v>31</v>
      </c>
      <c r="T773" s="7" t="s">
        <v>1789</v>
      </c>
      <c r="U773" s="8">
        <v>2019</v>
      </c>
      <c r="V773" s="7" t="s">
        <v>1790</v>
      </c>
      <c r="W773" s="6" t="s">
        <v>34</v>
      </c>
      <c r="X773" s="6" t="s">
        <v>1799</v>
      </c>
      <c r="Y773" s="6" t="s">
        <v>31</v>
      </c>
    </row>
    <row r="774" spans="1:25">
      <c r="A774" s="6">
        <v>2351390</v>
      </c>
      <c r="B774" s="6" t="s">
        <v>1787</v>
      </c>
      <c r="C774" s="6" t="s">
        <v>1800</v>
      </c>
      <c r="E774" s="6">
        <v>6000</v>
      </c>
      <c r="F774" s="6" t="s">
        <v>30</v>
      </c>
      <c r="G774" s="6" t="s">
        <v>31</v>
      </c>
      <c r="H774" s="6" t="s">
        <v>32</v>
      </c>
      <c r="I774" s="6" t="s">
        <v>48</v>
      </c>
      <c r="M774" s="6">
        <v>12.1</v>
      </c>
      <c r="N774" s="6">
        <v>10</v>
      </c>
      <c r="O774" s="6">
        <v>372</v>
      </c>
      <c r="P774" s="6" t="s">
        <v>31</v>
      </c>
      <c r="T774" s="7" t="s">
        <v>1789</v>
      </c>
      <c r="U774" s="8">
        <v>2019</v>
      </c>
      <c r="V774" s="7" t="s">
        <v>1790</v>
      </c>
      <c r="W774" s="6" t="s">
        <v>34</v>
      </c>
      <c r="X774" s="6" t="s">
        <v>1801</v>
      </c>
      <c r="Y774" s="6" t="s">
        <v>31</v>
      </c>
    </row>
    <row r="775" spans="1:25">
      <c r="A775" s="6">
        <v>2351391</v>
      </c>
      <c r="B775" s="6" t="s">
        <v>1787</v>
      </c>
      <c r="C775" s="6" t="s">
        <v>1802</v>
      </c>
      <c r="E775" s="6">
        <v>8000</v>
      </c>
      <c r="F775" s="6" t="s">
        <v>30</v>
      </c>
      <c r="G775" s="6" t="s">
        <v>31</v>
      </c>
      <c r="H775" s="6" t="s">
        <v>32</v>
      </c>
      <c r="I775" s="6" t="s">
        <v>33</v>
      </c>
      <c r="M775" s="6">
        <v>12</v>
      </c>
      <c r="N775" s="6">
        <v>10</v>
      </c>
      <c r="O775" s="6">
        <v>500</v>
      </c>
      <c r="P775" s="6" t="s">
        <v>31</v>
      </c>
      <c r="T775" s="7" t="s">
        <v>1789</v>
      </c>
      <c r="U775" s="8">
        <v>2019</v>
      </c>
      <c r="V775" s="7" t="s">
        <v>1790</v>
      </c>
      <c r="W775" s="6" t="s">
        <v>34</v>
      </c>
      <c r="X775" s="6" t="s">
        <v>1803</v>
      </c>
      <c r="Y775" s="6" t="s">
        <v>31</v>
      </c>
    </row>
    <row r="776" spans="1:25">
      <c r="A776" s="6">
        <v>2355710</v>
      </c>
      <c r="B776" s="6" t="s">
        <v>120</v>
      </c>
      <c r="C776" s="6" t="s">
        <v>906</v>
      </c>
      <c r="E776" s="6">
        <v>8000</v>
      </c>
      <c r="F776" s="6" t="s">
        <v>30</v>
      </c>
      <c r="G776" s="6" t="s">
        <v>31</v>
      </c>
      <c r="H776" s="6" t="s">
        <v>32</v>
      </c>
      <c r="I776" s="6" t="s">
        <v>33</v>
      </c>
      <c r="J776" s="6" t="s">
        <v>31</v>
      </c>
      <c r="M776" s="6">
        <v>12</v>
      </c>
      <c r="N776" s="6">
        <v>10</v>
      </c>
      <c r="O776" s="6">
        <v>500</v>
      </c>
      <c r="P776" s="6" t="s">
        <v>31</v>
      </c>
      <c r="T776" s="7" t="s">
        <v>1804</v>
      </c>
      <c r="U776" s="8">
        <v>2019</v>
      </c>
      <c r="V776" s="7" t="s">
        <v>1804</v>
      </c>
      <c r="W776" s="6" t="s">
        <v>34</v>
      </c>
      <c r="X776" s="6" t="s">
        <v>1805</v>
      </c>
      <c r="Y776" s="6" t="s">
        <v>31</v>
      </c>
    </row>
    <row r="777" spans="1:25">
      <c r="A777" s="6">
        <v>2355711</v>
      </c>
      <c r="B777" s="6" t="s">
        <v>120</v>
      </c>
      <c r="C777" s="6" t="s">
        <v>908</v>
      </c>
      <c r="E777" s="6">
        <v>10000</v>
      </c>
      <c r="F777" s="6" t="s">
        <v>30</v>
      </c>
      <c r="G777" s="6" t="s">
        <v>31</v>
      </c>
      <c r="H777" s="6" t="s">
        <v>32</v>
      </c>
      <c r="I777" s="6" t="s">
        <v>33</v>
      </c>
      <c r="J777" s="6" t="s">
        <v>31</v>
      </c>
      <c r="M777" s="6">
        <v>12</v>
      </c>
      <c r="N777" s="6">
        <v>10</v>
      </c>
      <c r="O777" s="6">
        <v>625</v>
      </c>
      <c r="P777" s="6" t="s">
        <v>31</v>
      </c>
      <c r="T777" s="7" t="s">
        <v>1804</v>
      </c>
      <c r="U777" s="8">
        <v>2019</v>
      </c>
      <c r="V777" s="7" t="s">
        <v>1804</v>
      </c>
      <c r="W777" s="6" t="s">
        <v>34</v>
      </c>
      <c r="X777" s="6" t="s">
        <v>1806</v>
      </c>
      <c r="Y777" s="6" t="s">
        <v>31</v>
      </c>
    </row>
    <row r="778" spans="1:25">
      <c r="A778" s="6">
        <v>2355712</v>
      </c>
      <c r="B778" s="6" t="s">
        <v>120</v>
      </c>
      <c r="C778" s="6" t="s">
        <v>910</v>
      </c>
      <c r="E778" s="6">
        <v>12000</v>
      </c>
      <c r="F778" s="6" t="s">
        <v>30</v>
      </c>
      <c r="G778" s="6" t="s">
        <v>31</v>
      </c>
      <c r="H778" s="6" t="s">
        <v>32</v>
      </c>
      <c r="I778" s="6" t="s">
        <v>33</v>
      </c>
      <c r="J778" s="6" t="s">
        <v>31</v>
      </c>
      <c r="M778" s="6">
        <v>12</v>
      </c>
      <c r="N778" s="6">
        <v>10</v>
      </c>
      <c r="O778" s="6">
        <v>750</v>
      </c>
      <c r="P778" s="6" t="s">
        <v>31</v>
      </c>
      <c r="T778" s="7" t="s">
        <v>1804</v>
      </c>
      <c r="U778" s="8">
        <v>2019</v>
      </c>
      <c r="V778" s="7" t="s">
        <v>1804</v>
      </c>
      <c r="W778" s="6" t="s">
        <v>34</v>
      </c>
      <c r="X778" s="6" t="s">
        <v>1807</v>
      </c>
      <c r="Y778" s="6" t="s">
        <v>31</v>
      </c>
    </row>
    <row r="779" spans="1:25">
      <c r="A779" s="6">
        <v>2355708</v>
      </c>
      <c r="B779" s="6" t="s">
        <v>406</v>
      </c>
      <c r="C779" s="6" t="s">
        <v>1808</v>
      </c>
      <c r="E779" s="6">
        <v>15100</v>
      </c>
      <c r="F779" s="6" t="s">
        <v>30</v>
      </c>
      <c r="G779" s="6" t="s">
        <v>31</v>
      </c>
      <c r="H779" s="6" t="s">
        <v>32</v>
      </c>
      <c r="I779" s="6" t="s">
        <v>37</v>
      </c>
      <c r="J779" s="6" t="s">
        <v>31</v>
      </c>
      <c r="M779" s="6">
        <v>11.8</v>
      </c>
      <c r="N779" s="6">
        <v>10</v>
      </c>
      <c r="O779" s="6">
        <v>960</v>
      </c>
      <c r="P779" s="6" t="s">
        <v>31</v>
      </c>
      <c r="T779" s="7" t="s">
        <v>1804</v>
      </c>
      <c r="U779" s="8">
        <v>2019</v>
      </c>
      <c r="V779" s="7" t="s">
        <v>1804</v>
      </c>
      <c r="W779" s="6" t="s">
        <v>34</v>
      </c>
      <c r="X779" s="6" t="s">
        <v>1809</v>
      </c>
      <c r="Y779" s="6" t="s">
        <v>31</v>
      </c>
    </row>
    <row r="780" spans="1:25">
      <c r="A780" s="6">
        <v>2355707</v>
      </c>
      <c r="B780" s="6" t="s">
        <v>406</v>
      </c>
      <c r="C780" s="6" t="s">
        <v>1810</v>
      </c>
      <c r="E780" s="6">
        <v>8000</v>
      </c>
      <c r="F780" s="6" t="s">
        <v>30</v>
      </c>
      <c r="G780" s="6" t="s">
        <v>31</v>
      </c>
      <c r="H780" s="6" t="s">
        <v>32</v>
      </c>
      <c r="I780" s="6" t="s">
        <v>33</v>
      </c>
      <c r="J780" s="6" t="s">
        <v>31</v>
      </c>
      <c r="M780" s="6">
        <v>12</v>
      </c>
      <c r="N780" s="6">
        <v>10</v>
      </c>
      <c r="O780" s="6">
        <v>500</v>
      </c>
      <c r="P780" s="6" t="s">
        <v>31</v>
      </c>
      <c r="T780" s="7" t="s">
        <v>1804</v>
      </c>
      <c r="U780" s="8">
        <v>2019</v>
      </c>
      <c r="V780" s="7" t="s">
        <v>1804</v>
      </c>
      <c r="W780" s="6" t="s">
        <v>34</v>
      </c>
      <c r="X780" s="6" t="s">
        <v>1811</v>
      </c>
      <c r="Y780" s="6" t="s">
        <v>31</v>
      </c>
    </row>
    <row r="781" spans="1:25">
      <c r="A781" s="6">
        <v>2355709</v>
      </c>
      <c r="B781" s="6" t="s">
        <v>1812</v>
      </c>
      <c r="C781" s="6" t="s">
        <v>1813</v>
      </c>
      <c r="E781" s="6">
        <v>8000</v>
      </c>
      <c r="F781" s="6" t="s">
        <v>30</v>
      </c>
      <c r="G781" s="6" t="s">
        <v>31</v>
      </c>
      <c r="H781" s="6" t="s">
        <v>32</v>
      </c>
      <c r="I781" s="6" t="s">
        <v>33</v>
      </c>
      <c r="J781" s="6" t="s">
        <v>31</v>
      </c>
      <c r="M781" s="6">
        <v>12</v>
      </c>
      <c r="N781" s="6">
        <v>10</v>
      </c>
      <c r="O781" s="6">
        <v>500</v>
      </c>
      <c r="P781" s="6" t="s">
        <v>31</v>
      </c>
      <c r="T781" s="7" t="s">
        <v>1804</v>
      </c>
      <c r="U781" s="8">
        <v>2019</v>
      </c>
      <c r="V781" s="7" t="s">
        <v>1804</v>
      </c>
      <c r="W781" s="6" t="s">
        <v>34</v>
      </c>
      <c r="X781" s="6" t="s">
        <v>1814</v>
      </c>
      <c r="Y781" s="6" t="s">
        <v>31</v>
      </c>
    </row>
    <row r="782" spans="1:25">
      <c r="A782" s="6">
        <v>2352168</v>
      </c>
      <c r="B782" s="6" t="s">
        <v>823</v>
      </c>
      <c r="C782" s="6" t="s">
        <v>1815</v>
      </c>
      <c r="E782" s="6">
        <v>6000</v>
      </c>
      <c r="F782" s="6" t="s">
        <v>30</v>
      </c>
      <c r="G782" s="6" t="s">
        <v>31</v>
      </c>
      <c r="H782" s="6" t="s">
        <v>32</v>
      </c>
      <c r="I782" s="6" t="s">
        <v>48</v>
      </c>
      <c r="M782" s="6">
        <v>12.1</v>
      </c>
      <c r="N782" s="6">
        <v>10</v>
      </c>
      <c r="O782" s="6">
        <v>372</v>
      </c>
      <c r="P782" s="6" t="s">
        <v>31</v>
      </c>
      <c r="T782" s="7" t="s">
        <v>1816</v>
      </c>
      <c r="U782" s="8">
        <v>2019</v>
      </c>
      <c r="V782" s="7" t="s">
        <v>1816</v>
      </c>
      <c r="W782" s="6" t="s">
        <v>90</v>
      </c>
      <c r="X782" s="6" t="s">
        <v>1817</v>
      </c>
      <c r="Y782" s="6" t="s">
        <v>31</v>
      </c>
    </row>
    <row r="783" spans="1:25">
      <c r="A783" s="6">
        <v>2352169</v>
      </c>
      <c r="B783" s="6" t="s">
        <v>823</v>
      </c>
      <c r="C783" s="6" t="s">
        <v>1818</v>
      </c>
      <c r="E783" s="6">
        <v>6000</v>
      </c>
      <c r="F783" s="6" t="s">
        <v>30</v>
      </c>
      <c r="G783" s="6" t="s">
        <v>31</v>
      </c>
      <c r="H783" s="6" t="s">
        <v>32</v>
      </c>
      <c r="I783" s="6" t="s">
        <v>48</v>
      </c>
      <c r="M783" s="6">
        <v>12.1</v>
      </c>
      <c r="N783" s="6">
        <v>10</v>
      </c>
      <c r="O783" s="6">
        <v>372</v>
      </c>
      <c r="P783" s="6" t="s">
        <v>31</v>
      </c>
      <c r="T783" s="7" t="s">
        <v>1816</v>
      </c>
      <c r="U783" s="8">
        <v>2019</v>
      </c>
      <c r="V783" s="7" t="s">
        <v>1816</v>
      </c>
      <c r="W783" s="6" t="s">
        <v>90</v>
      </c>
      <c r="X783" s="6" t="s">
        <v>1819</v>
      </c>
      <c r="Y783" s="6" t="s">
        <v>31</v>
      </c>
    </row>
    <row r="784" spans="1:25">
      <c r="A784" s="6">
        <v>2352170</v>
      </c>
      <c r="B784" s="6" t="s">
        <v>823</v>
      </c>
      <c r="C784" s="6" t="s">
        <v>1820</v>
      </c>
      <c r="E784" s="6">
        <v>8000</v>
      </c>
      <c r="F784" s="6" t="s">
        <v>30</v>
      </c>
      <c r="G784" s="6" t="s">
        <v>31</v>
      </c>
      <c r="H784" s="6" t="s">
        <v>32</v>
      </c>
      <c r="I784" s="6" t="s">
        <v>33</v>
      </c>
      <c r="M784" s="6">
        <v>12</v>
      </c>
      <c r="N784" s="6">
        <v>10</v>
      </c>
      <c r="O784" s="6">
        <v>500</v>
      </c>
      <c r="P784" s="6" t="s">
        <v>31</v>
      </c>
      <c r="T784" s="7" t="s">
        <v>1816</v>
      </c>
      <c r="U784" s="8">
        <v>2019</v>
      </c>
      <c r="V784" s="7" t="s">
        <v>1816</v>
      </c>
      <c r="W784" s="6" t="s">
        <v>90</v>
      </c>
      <c r="X784" s="6" t="s">
        <v>1821</v>
      </c>
      <c r="Y784" s="6" t="s">
        <v>31</v>
      </c>
    </row>
    <row r="785" spans="1:25">
      <c r="A785" s="6">
        <v>2352171</v>
      </c>
      <c r="B785" s="6" t="s">
        <v>823</v>
      </c>
      <c r="C785" s="6" t="s">
        <v>1822</v>
      </c>
      <c r="E785" s="6">
        <v>8000</v>
      </c>
      <c r="F785" s="6" t="s">
        <v>30</v>
      </c>
      <c r="G785" s="6" t="s">
        <v>31</v>
      </c>
      <c r="H785" s="6" t="s">
        <v>32</v>
      </c>
      <c r="I785" s="6" t="s">
        <v>33</v>
      </c>
      <c r="M785" s="6">
        <v>12</v>
      </c>
      <c r="N785" s="6">
        <v>10</v>
      </c>
      <c r="O785" s="6">
        <v>500</v>
      </c>
      <c r="P785" s="6" t="s">
        <v>31</v>
      </c>
      <c r="T785" s="7" t="s">
        <v>1816</v>
      </c>
      <c r="U785" s="8">
        <v>2019</v>
      </c>
      <c r="V785" s="7" t="s">
        <v>1816</v>
      </c>
      <c r="W785" s="6" t="s">
        <v>90</v>
      </c>
      <c r="X785" s="6" t="s">
        <v>1823</v>
      </c>
      <c r="Y785" s="6" t="s">
        <v>31</v>
      </c>
    </row>
    <row r="786" spans="1:25">
      <c r="A786" s="6">
        <v>2352172</v>
      </c>
      <c r="B786" s="6" t="s">
        <v>823</v>
      </c>
      <c r="C786" s="6" t="s">
        <v>1824</v>
      </c>
      <c r="E786" s="6">
        <v>10000</v>
      </c>
      <c r="F786" s="6" t="s">
        <v>30</v>
      </c>
      <c r="G786" s="6" t="s">
        <v>31</v>
      </c>
      <c r="H786" s="6" t="s">
        <v>32</v>
      </c>
      <c r="I786" s="6" t="s">
        <v>33</v>
      </c>
      <c r="M786" s="6">
        <v>12</v>
      </c>
      <c r="N786" s="6">
        <v>10</v>
      </c>
      <c r="O786" s="6">
        <v>625</v>
      </c>
      <c r="P786" s="6" t="s">
        <v>31</v>
      </c>
      <c r="T786" s="7" t="s">
        <v>1816</v>
      </c>
      <c r="U786" s="8">
        <v>2019</v>
      </c>
      <c r="V786" s="7" t="s">
        <v>1816</v>
      </c>
      <c r="W786" s="6" t="s">
        <v>90</v>
      </c>
      <c r="X786" s="6" t="s">
        <v>1825</v>
      </c>
      <c r="Y786" s="6" t="s">
        <v>31</v>
      </c>
    </row>
    <row r="787" spans="1:25">
      <c r="A787" s="6">
        <v>2352173</v>
      </c>
      <c r="B787" s="6" t="s">
        <v>823</v>
      </c>
      <c r="C787" s="6" t="s">
        <v>1826</v>
      </c>
      <c r="E787" s="6">
        <v>12000</v>
      </c>
      <c r="F787" s="6" t="s">
        <v>30</v>
      </c>
      <c r="G787" s="6" t="s">
        <v>31</v>
      </c>
      <c r="H787" s="6" t="s">
        <v>32</v>
      </c>
      <c r="I787" s="6" t="s">
        <v>33</v>
      </c>
      <c r="M787" s="6">
        <v>12</v>
      </c>
      <c r="N787" s="6">
        <v>10</v>
      </c>
      <c r="O787" s="6">
        <v>750</v>
      </c>
      <c r="P787" s="6" t="s">
        <v>31</v>
      </c>
      <c r="T787" s="7" t="s">
        <v>1816</v>
      </c>
      <c r="U787" s="8">
        <v>2019</v>
      </c>
      <c r="V787" s="7" t="s">
        <v>1816</v>
      </c>
      <c r="W787" s="6" t="s">
        <v>90</v>
      </c>
      <c r="X787" s="6" t="s">
        <v>1827</v>
      </c>
      <c r="Y787" s="6" t="s">
        <v>31</v>
      </c>
    </row>
    <row r="788" spans="1:25">
      <c r="A788" s="6">
        <v>2352174</v>
      </c>
      <c r="B788" s="6" t="s">
        <v>823</v>
      </c>
      <c r="C788" s="6" t="s">
        <v>1828</v>
      </c>
      <c r="E788" s="6">
        <v>15000</v>
      </c>
      <c r="F788" s="6" t="s">
        <v>30</v>
      </c>
      <c r="G788" s="6" t="s">
        <v>31</v>
      </c>
      <c r="H788" s="6" t="s">
        <v>32</v>
      </c>
      <c r="I788" s="6" t="s">
        <v>37</v>
      </c>
      <c r="M788" s="6">
        <v>11.8</v>
      </c>
      <c r="N788" s="6">
        <v>10</v>
      </c>
      <c r="O788" s="6">
        <v>953</v>
      </c>
      <c r="P788" s="6" t="s">
        <v>31</v>
      </c>
      <c r="T788" s="7" t="s">
        <v>1816</v>
      </c>
      <c r="U788" s="8">
        <v>2019</v>
      </c>
      <c r="V788" s="7" t="s">
        <v>1816</v>
      </c>
      <c r="W788" s="6" t="s">
        <v>90</v>
      </c>
      <c r="X788" s="6" t="s">
        <v>1829</v>
      </c>
      <c r="Y788" s="6" t="s">
        <v>31</v>
      </c>
    </row>
    <row r="789" spans="1:25">
      <c r="A789" s="6">
        <v>2357659</v>
      </c>
      <c r="B789" s="6" t="s">
        <v>255</v>
      </c>
      <c r="C789" s="6" t="s">
        <v>1830</v>
      </c>
      <c r="D789" s="6" t="s">
        <v>1831</v>
      </c>
      <c r="E789" s="6">
        <v>8400</v>
      </c>
      <c r="F789" s="6" t="s">
        <v>59</v>
      </c>
      <c r="G789" s="6" t="s">
        <v>31</v>
      </c>
      <c r="H789" s="6" t="s">
        <v>32</v>
      </c>
      <c r="I789" s="6" t="s">
        <v>60</v>
      </c>
      <c r="J789" s="6" t="s">
        <v>31</v>
      </c>
      <c r="M789" s="6">
        <v>10.6</v>
      </c>
      <c r="N789" s="6">
        <v>10</v>
      </c>
      <c r="O789" s="6">
        <v>594</v>
      </c>
      <c r="P789" s="6" t="s">
        <v>31</v>
      </c>
      <c r="T789" s="7">
        <v>43834</v>
      </c>
      <c r="U789" s="8">
        <v>2020</v>
      </c>
      <c r="V789" s="7" t="s">
        <v>1832</v>
      </c>
      <c r="W789" s="6" t="s">
        <v>34</v>
      </c>
      <c r="X789" s="6" t="s">
        <v>1833</v>
      </c>
      <c r="Y789" s="6" t="s">
        <v>31</v>
      </c>
    </row>
    <row r="790" spans="1:25">
      <c r="A790" s="6">
        <v>2358118</v>
      </c>
      <c r="B790" s="6" t="s">
        <v>255</v>
      </c>
      <c r="C790" s="6" t="s">
        <v>1834</v>
      </c>
      <c r="D790" s="6" t="s">
        <v>1835</v>
      </c>
      <c r="E790" s="6">
        <v>10000</v>
      </c>
      <c r="F790" s="6" t="s">
        <v>59</v>
      </c>
      <c r="G790" s="6" t="s">
        <v>31</v>
      </c>
      <c r="H790" s="6" t="s">
        <v>32</v>
      </c>
      <c r="I790" s="6" t="s">
        <v>60</v>
      </c>
      <c r="J790" s="6" t="s">
        <v>31</v>
      </c>
      <c r="M790" s="6">
        <v>10.6</v>
      </c>
      <c r="N790" s="6">
        <v>10</v>
      </c>
      <c r="O790" s="6">
        <v>708</v>
      </c>
      <c r="P790" s="6" t="s">
        <v>31</v>
      </c>
      <c r="T790" s="7">
        <v>43834</v>
      </c>
      <c r="U790" s="8">
        <v>2020</v>
      </c>
      <c r="V790" s="7" t="s">
        <v>1832</v>
      </c>
      <c r="W790" s="6" t="s">
        <v>34</v>
      </c>
      <c r="X790" s="6" t="s">
        <v>1836</v>
      </c>
      <c r="Y790" s="6" t="s">
        <v>31</v>
      </c>
    </row>
    <row r="791" spans="1:25">
      <c r="A791" s="6">
        <v>2358119</v>
      </c>
      <c r="B791" s="6" t="s">
        <v>255</v>
      </c>
      <c r="C791" s="6" t="s">
        <v>1837</v>
      </c>
      <c r="D791" s="6" t="s">
        <v>1838</v>
      </c>
      <c r="E791" s="6">
        <v>10150</v>
      </c>
      <c r="F791" s="6" t="s">
        <v>59</v>
      </c>
      <c r="G791" s="6" t="s">
        <v>31</v>
      </c>
      <c r="H791" s="6" t="s">
        <v>32</v>
      </c>
      <c r="I791" s="6" t="s">
        <v>60</v>
      </c>
      <c r="J791" s="6" t="s">
        <v>31</v>
      </c>
      <c r="M791" s="6">
        <v>10.6</v>
      </c>
      <c r="N791" s="6">
        <v>10</v>
      </c>
      <c r="O791" s="6">
        <v>718</v>
      </c>
      <c r="P791" s="6" t="s">
        <v>31</v>
      </c>
      <c r="T791" s="7">
        <v>43834</v>
      </c>
      <c r="U791" s="8">
        <v>2020</v>
      </c>
      <c r="V791" s="7" t="s">
        <v>1832</v>
      </c>
      <c r="W791" s="6" t="s">
        <v>34</v>
      </c>
      <c r="X791" s="6" t="s">
        <v>1839</v>
      </c>
      <c r="Y791" s="6" t="s">
        <v>31</v>
      </c>
    </row>
    <row r="792" spans="1:25">
      <c r="A792" s="6">
        <v>2358120</v>
      </c>
      <c r="B792" s="6" t="s">
        <v>255</v>
      </c>
      <c r="C792" s="6" t="s">
        <v>1840</v>
      </c>
      <c r="E792" s="6">
        <v>12000</v>
      </c>
      <c r="F792" s="6" t="s">
        <v>59</v>
      </c>
      <c r="G792" s="6" t="s">
        <v>31</v>
      </c>
      <c r="H792" s="6" t="s">
        <v>32</v>
      </c>
      <c r="I792" s="6" t="s">
        <v>69</v>
      </c>
      <c r="J792" s="6" t="s">
        <v>31</v>
      </c>
      <c r="M792" s="6">
        <v>10.5</v>
      </c>
      <c r="N792" s="6">
        <v>11</v>
      </c>
      <c r="O792" s="6">
        <v>857</v>
      </c>
      <c r="P792" s="6" t="s">
        <v>31</v>
      </c>
      <c r="T792" s="7">
        <v>43834</v>
      </c>
      <c r="U792" s="8">
        <v>2020</v>
      </c>
      <c r="V792" s="7" t="s">
        <v>1832</v>
      </c>
      <c r="W792" s="6" t="s">
        <v>34</v>
      </c>
      <c r="X792" s="6" t="s">
        <v>1841</v>
      </c>
      <c r="Y792" s="6" t="s">
        <v>31</v>
      </c>
    </row>
    <row r="793" spans="1:25">
      <c r="A793" s="6">
        <v>2357660</v>
      </c>
      <c r="B793" s="6" t="s">
        <v>255</v>
      </c>
      <c r="C793" s="6" t="s">
        <v>1842</v>
      </c>
      <c r="D793" s="6" t="s">
        <v>1843</v>
      </c>
      <c r="E793" s="6">
        <v>12100</v>
      </c>
      <c r="F793" s="6" t="s">
        <v>59</v>
      </c>
      <c r="G793" s="6" t="s">
        <v>31</v>
      </c>
      <c r="H793" s="6" t="s">
        <v>32</v>
      </c>
      <c r="I793" s="6" t="s">
        <v>69</v>
      </c>
      <c r="J793" s="6" t="s">
        <v>31</v>
      </c>
      <c r="M793" s="6">
        <v>10.5</v>
      </c>
      <c r="N793" s="6">
        <v>11</v>
      </c>
      <c r="O793" s="6">
        <v>864</v>
      </c>
      <c r="P793" s="6" t="s">
        <v>31</v>
      </c>
      <c r="T793" s="7">
        <v>43834</v>
      </c>
      <c r="U793" s="8">
        <v>2020</v>
      </c>
      <c r="V793" s="7" t="s">
        <v>1832</v>
      </c>
      <c r="W793" s="6" t="s">
        <v>34</v>
      </c>
      <c r="X793" s="6" t="s">
        <v>1844</v>
      </c>
      <c r="Y793" s="6" t="s">
        <v>31</v>
      </c>
    </row>
    <row r="794" spans="1:25">
      <c r="A794" s="6">
        <v>2358071</v>
      </c>
      <c r="B794" s="6" t="s">
        <v>553</v>
      </c>
      <c r="C794" s="6" t="s">
        <v>1845</v>
      </c>
      <c r="E794" s="6">
        <v>5200</v>
      </c>
      <c r="F794" s="6" t="s">
        <v>30</v>
      </c>
      <c r="G794" s="6" t="s">
        <v>31</v>
      </c>
      <c r="H794" s="6" t="s">
        <v>32</v>
      </c>
      <c r="I794" s="6" t="s">
        <v>45</v>
      </c>
      <c r="J794" s="6" t="s">
        <v>31</v>
      </c>
      <c r="M794" s="6">
        <v>12.1</v>
      </c>
      <c r="N794" s="6">
        <v>10</v>
      </c>
      <c r="O794" s="6">
        <v>322</v>
      </c>
      <c r="P794" s="6" t="s">
        <v>31</v>
      </c>
      <c r="T794" s="7">
        <v>43834</v>
      </c>
      <c r="U794" s="8">
        <v>2020</v>
      </c>
      <c r="V794" s="7" t="s">
        <v>1846</v>
      </c>
      <c r="W794" s="6" t="s">
        <v>34</v>
      </c>
      <c r="X794" s="6" t="s">
        <v>1847</v>
      </c>
      <c r="Y794" s="6" t="s">
        <v>31</v>
      </c>
    </row>
    <row r="795" spans="1:25">
      <c r="A795" s="6">
        <v>2359432</v>
      </c>
      <c r="B795" s="6" t="s">
        <v>1338</v>
      </c>
      <c r="C795" s="6" t="s">
        <v>1848</v>
      </c>
      <c r="E795" s="6">
        <v>6000</v>
      </c>
      <c r="F795" s="6" t="s">
        <v>30</v>
      </c>
      <c r="G795" s="6" t="s">
        <v>31</v>
      </c>
      <c r="H795" s="6" t="s">
        <v>32</v>
      </c>
      <c r="I795" s="6" t="s">
        <v>48</v>
      </c>
      <c r="J795" s="6" t="s">
        <v>31</v>
      </c>
      <c r="M795" s="6">
        <v>12.1</v>
      </c>
      <c r="N795" s="6">
        <v>10</v>
      </c>
      <c r="O795" s="6">
        <v>372</v>
      </c>
      <c r="P795" s="6" t="s">
        <v>31</v>
      </c>
      <c r="T795" s="7">
        <v>43835</v>
      </c>
      <c r="U795" s="8">
        <v>2020</v>
      </c>
      <c r="V795" s="7">
        <v>43987</v>
      </c>
      <c r="W795" s="6" t="s">
        <v>90</v>
      </c>
      <c r="X795" s="6" t="s">
        <v>1849</v>
      </c>
      <c r="Y795" s="6" t="s">
        <v>31</v>
      </c>
    </row>
    <row r="796" spans="1:25">
      <c r="A796" s="6">
        <v>2359433</v>
      </c>
      <c r="B796" s="6" t="s">
        <v>1338</v>
      </c>
      <c r="C796" s="6" t="s">
        <v>1850</v>
      </c>
      <c r="E796" s="6">
        <v>8000</v>
      </c>
      <c r="F796" s="6" t="s">
        <v>30</v>
      </c>
      <c r="G796" s="6" t="s">
        <v>31</v>
      </c>
      <c r="H796" s="6" t="s">
        <v>32</v>
      </c>
      <c r="I796" s="6" t="s">
        <v>33</v>
      </c>
      <c r="J796" s="6" t="s">
        <v>31</v>
      </c>
      <c r="M796" s="6">
        <v>12</v>
      </c>
      <c r="N796" s="6">
        <v>10</v>
      </c>
      <c r="O796" s="6">
        <v>500</v>
      </c>
      <c r="P796" s="6" t="s">
        <v>31</v>
      </c>
      <c r="T796" s="7">
        <v>43835</v>
      </c>
      <c r="U796" s="8">
        <v>2020</v>
      </c>
      <c r="V796" s="7">
        <v>43987</v>
      </c>
      <c r="W796" s="6" t="s">
        <v>90</v>
      </c>
      <c r="X796" s="6" t="s">
        <v>1851</v>
      </c>
      <c r="Y796" s="6" t="s">
        <v>31</v>
      </c>
    </row>
    <row r="797" spans="1:25">
      <c r="A797" s="6">
        <v>2359434</v>
      </c>
      <c r="B797" s="6" t="s">
        <v>1338</v>
      </c>
      <c r="C797" s="6" t="s">
        <v>1852</v>
      </c>
      <c r="E797" s="6">
        <v>10000</v>
      </c>
      <c r="F797" s="6" t="s">
        <v>30</v>
      </c>
      <c r="G797" s="6" t="s">
        <v>31</v>
      </c>
      <c r="H797" s="6" t="s">
        <v>32</v>
      </c>
      <c r="I797" s="6" t="s">
        <v>33</v>
      </c>
      <c r="J797" s="6" t="s">
        <v>31</v>
      </c>
      <c r="M797" s="6">
        <v>12</v>
      </c>
      <c r="N797" s="6">
        <v>10</v>
      </c>
      <c r="O797" s="6">
        <v>625</v>
      </c>
      <c r="P797" s="6" t="s">
        <v>31</v>
      </c>
      <c r="T797" s="7">
        <v>43835</v>
      </c>
      <c r="U797" s="8">
        <v>2020</v>
      </c>
      <c r="V797" s="7">
        <v>43987</v>
      </c>
      <c r="W797" s="6" t="s">
        <v>90</v>
      </c>
      <c r="X797" s="6" t="s">
        <v>1853</v>
      </c>
      <c r="Y797" s="6" t="s">
        <v>31</v>
      </c>
    </row>
    <row r="798" spans="1:25">
      <c r="A798" s="6">
        <v>2359552</v>
      </c>
      <c r="B798" s="6" t="s">
        <v>1332</v>
      </c>
      <c r="C798" s="6" t="s">
        <v>1655</v>
      </c>
      <c r="E798" s="6">
        <v>10200</v>
      </c>
      <c r="F798" s="6" t="s">
        <v>30</v>
      </c>
      <c r="G798" s="6" t="s">
        <v>31</v>
      </c>
      <c r="H798" s="6" t="s">
        <v>32</v>
      </c>
      <c r="I798" s="6" t="s">
        <v>33</v>
      </c>
      <c r="J798" s="6" t="s">
        <v>31</v>
      </c>
      <c r="M798" s="6">
        <v>12</v>
      </c>
      <c r="N798" s="6">
        <v>10</v>
      </c>
      <c r="O798" s="6">
        <v>638</v>
      </c>
      <c r="P798" s="6" t="s">
        <v>31</v>
      </c>
      <c r="T798" s="7">
        <v>43835</v>
      </c>
      <c r="U798" s="8">
        <v>2020</v>
      </c>
      <c r="V798" s="7">
        <v>44017</v>
      </c>
      <c r="W798" s="6" t="s">
        <v>34</v>
      </c>
      <c r="X798" s="6" t="s">
        <v>1854</v>
      </c>
      <c r="Y798" s="6" t="s">
        <v>31</v>
      </c>
    </row>
    <row r="799" spans="1:25">
      <c r="A799" s="6">
        <v>2359551</v>
      </c>
      <c r="B799" s="6" t="s">
        <v>1332</v>
      </c>
      <c r="C799" s="6" t="s">
        <v>1658</v>
      </c>
      <c r="E799" s="6">
        <v>12100</v>
      </c>
      <c r="F799" s="6" t="s">
        <v>30</v>
      </c>
      <c r="G799" s="6" t="s">
        <v>31</v>
      </c>
      <c r="H799" s="6" t="s">
        <v>32</v>
      </c>
      <c r="I799" s="6" t="s">
        <v>33</v>
      </c>
      <c r="J799" s="6" t="s">
        <v>31</v>
      </c>
      <c r="M799" s="6">
        <v>12</v>
      </c>
      <c r="N799" s="6">
        <v>10</v>
      </c>
      <c r="O799" s="6">
        <v>756</v>
      </c>
      <c r="P799" s="6" t="s">
        <v>31</v>
      </c>
      <c r="T799" s="7">
        <v>43835</v>
      </c>
      <c r="U799" s="8">
        <v>2020</v>
      </c>
      <c r="V799" s="7">
        <v>44017</v>
      </c>
      <c r="W799" s="6" t="s">
        <v>34</v>
      </c>
      <c r="X799" s="6" t="s">
        <v>1855</v>
      </c>
      <c r="Y799" s="6" t="s">
        <v>31</v>
      </c>
    </row>
    <row r="800" spans="1:25">
      <c r="A800" s="6">
        <v>2363242</v>
      </c>
      <c r="B800" s="6" t="s">
        <v>52</v>
      </c>
      <c r="C800" s="6" t="s">
        <v>906</v>
      </c>
      <c r="E800" s="6">
        <v>8000</v>
      </c>
      <c r="F800" s="6" t="s">
        <v>30</v>
      </c>
      <c r="G800" s="6" t="s">
        <v>31</v>
      </c>
      <c r="H800" s="6" t="s">
        <v>32</v>
      </c>
      <c r="I800" s="6" t="s">
        <v>33</v>
      </c>
      <c r="J800" s="6" t="s">
        <v>31</v>
      </c>
      <c r="M800" s="6">
        <v>12</v>
      </c>
      <c r="N800" s="6">
        <v>10</v>
      </c>
      <c r="O800" s="6">
        <v>500</v>
      </c>
      <c r="P800" s="6" t="s">
        <v>31</v>
      </c>
      <c r="T800" s="7">
        <v>43836</v>
      </c>
      <c r="U800" s="8">
        <v>2020</v>
      </c>
      <c r="V800" s="7" t="s">
        <v>1856</v>
      </c>
      <c r="W800" s="6" t="s">
        <v>34</v>
      </c>
      <c r="X800" s="6" t="s">
        <v>1857</v>
      </c>
      <c r="Y800" s="6" t="s">
        <v>31</v>
      </c>
    </row>
    <row r="801" spans="1:25">
      <c r="A801" s="6">
        <v>2363243</v>
      </c>
      <c r="B801" s="6" t="s">
        <v>52</v>
      </c>
      <c r="C801" s="6" t="s">
        <v>910</v>
      </c>
      <c r="E801" s="6">
        <v>12000</v>
      </c>
      <c r="F801" s="6" t="s">
        <v>30</v>
      </c>
      <c r="G801" s="6" t="s">
        <v>31</v>
      </c>
      <c r="H801" s="6" t="s">
        <v>32</v>
      </c>
      <c r="I801" s="6" t="s">
        <v>33</v>
      </c>
      <c r="J801" s="6" t="s">
        <v>31</v>
      </c>
      <c r="M801" s="6">
        <v>12</v>
      </c>
      <c r="N801" s="6">
        <v>10</v>
      </c>
      <c r="O801" s="6">
        <v>750</v>
      </c>
      <c r="P801" s="6" t="s">
        <v>31</v>
      </c>
      <c r="T801" s="7">
        <v>43836</v>
      </c>
      <c r="U801" s="8">
        <v>2020</v>
      </c>
      <c r="V801" s="7" t="s">
        <v>1856</v>
      </c>
      <c r="W801" s="6" t="s">
        <v>34</v>
      </c>
      <c r="X801" s="6" t="s">
        <v>1858</v>
      </c>
      <c r="Y801" s="6" t="s">
        <v>31</v>
      </c>
    </row>
    <row r="802" spans="1:25">
      <c r="A802" s="6">
        <v>2361170</v>
      </c>
      <c r="B802" s="6" t="s">
        <v>1859</v>
      </c>
      <c r="C802" s="6" t="s">
        <v>1860</v>
      </c>
      <c r="E802" s="6">
        <v>10000</v>
      </c>
      <c r="F802" s="6" t="s">
        <v>30</v>
      </c>
      <c r="G802" s="6" t="s">
        <v>31</v>
      </c>
      <c r="H802" s="6" t="s">
        <v>32</v>
      </c>
      <c r="I802" s="6" t="s">
        <v>33</v>
      </c>
      <c r="J802" s="6" t="s">
        <v>31</v>
      </c>
      <c r="M802" s="6">
        <v>12</v>
      </c>
      <c r="N802" s="6">
        <v>10</v>
      </c>
      <c r="O802" s="6">
        <v>625</v>
      </c>
      <c r="P802" s="6" t="s">
        <v>31</v>
      </c>
      <c r="T802" s="7">
        <v>43836</v>
      </c>
      <c r="U802" s="8">
        <v>2020</v>
      </c>
      <c r="V802" s="7">
        <v>43867</v>
      </c>
      <c r="W802" s="6" t="s">
        <v>34</v>
      </c>
      <c r="X802" s="6" t="s">
        <v>1861</v>
      </c>
      <c r="Y802" s="6" t="s">
        <v>31</v>
      </c>
    </row>
    <row r="803" spans="1:25">
      <c r="A803" s="6">
        <v>2361171</v>
      </c>
      <c r="B803" s="6" t="s">
        <v>1859</v>
      </c>
      <c r="C803" s="6" t="s">
        <v>1862</v>
      </c>
      <c r="E803" s="6">
        <v>12000</v>
      </c>
      <c r="F803" s="6" t="s">
        <v>30</v>
      </c>
      <c r="G803" s="6" t="s">
        <v>31</v>
      </c>
      <c r="H803" s="6" t="s">
        <v>32</v>
      </c>
      <c r="I803" s="6" t="s">
        <v>33</v>
      </c>
      <c r="J803" s="6" t="s">
        <v>31</v>
      </c>
      <c r="M803" s="6">
        <v>12</v>
      </c>
      <c r="N803" s="6">
        <v>10</v>
      </c>
      <c r="O803" s="6">
        <v>750</v>
      </c>
      <c r="P803" s="6" t="s">
        <v>31</v>
      </c>
      <c r="T803" s="7">
        <v>43836</v>
      </c>
      <c r="U803" s="8">
        <v>2020</v>
      </c>
      <c r="V803" s="7">
        <v>43867</v>
      </c>
      <c r="W803" s="6" t="s">
        <v>34</v>
      </c>
      <c r="X803" s="6" t="s">
        <v>1863</v>
      </c>
      <c r="Y803" s="6" t="s">
        <v>31</v>
      </c>
    </row>
    <row r="804" spans="1:25">
      <c r="A804" s="6">
        <v>2361168</v>
      </c>
      <c r="B804" s="6" t="s">
        <v>1859</v>
      </c>
      <c r="C804" s="6" t="s">
        <v>1864</v>
      </c>
      <c r="E804" s="6">
        <v>6000</v>
      </c>
      <c r="F804" s="6" t="s">
        <v>30</v>
      </c>
      <c r="G804" s="6" t="s">
        <v>31</v>
      </c>
      <c r="H804" s="6" t="s">
        <v>32</v>
      </c>
      <c r="I804" s="6" t="s">
        <v>48</v>
      </c>
      <c r="J804" s="6" t="s">
        <v>31</v>
      </c>
      <c r="M804" s="6">
        <v>12.1</v>
      </c>
      <c r="N804" s="6">
        <v>10</v>
      </c>
      <c r="O804" s="6">
        <v>372</v>
      </c>
      <c r="P804" s="6" t="s">
        <v>31</v>
      </c>
      <c r="T804" s="7">
        <v>43836</v>
      </c>
      <c r="U804" s="8">
        <v>2020</v>
      </c>
      <c r="V804" s="7">
        <v>43867</v>
      </c>
      <c r="W804" s="6" t="s">
        <v>34</v>
      </c>
      <c r="X804" s="6" t="s">
        <v>1865</v>
      </c>
      <c r="Y804" s="6" t="s">
        <v>31</v>
      </c>
    </row>
    <row r="805" spans="1:25">
      <c r="A805" s="6">
        <v>2361169</v>
      </c>
      <c r="B805" s="6" t="s">
        <v>1859</v>
      </c>
      <c r="C805" s="6" t="s">
        <v>1866</v>
      </c>
      <c r="E805" s="6">
        <v>8000</v>
      </c>
      <c r="F805" s="6" t="s">
        <v>30</v>
      </c>
      <c r="G805" s="6" t="s">
        <v>31</v>
      </c>
      <c r="H805" s="6" t="s">
        <v>32</v>
      </c>
      <c r="I805" s="6" t="s">
        <v>33</v>
      </c>
      <c r="J805" s="6" t="s">
        <v>31</v>
      </c>
      <c r="M805" s="6">
        <v>12</v>
      </c>
      <c r="N805" s="6">
        <v>10</v>
      </c>
      <c r="O805" s="6">
        <v>500</v>
      </c>
      <c r="P805" s="6" t="s">
        <v>31</v>
      </c>
      <c r="T805" s="7">
        <v>43836</v>
      </c>
      <c r="U805" s="8">
        <v>2020</v>
      </c>
      <c r="V805" s="7">
        <v>43867</v>
      </c>
      <c r="W805" s="6" t="s">
        <v>34</v>
      </c>
      <c r="X805" s="6" t="s">
        <v>1867</v>
      </c>
      <c r="Y805" s="6" t="s">
        <v>31</v>
      </c>
    </row>
    <row r="806" spans="1:25">
      <c r="A806" s="6">
        <v>2361163</v>
      </c>
      <c r="B806" s="6" t="s">
        <v>1868</v>
      </c>
      <c r="C806" s="6" t="s">
        <v>1869</v>
      </c>
      <c r="E806" s="6">
        <v>6000</v>
      </c>
      <c r="F806" s="6" t="s">
        <v>30</v>
      </c>
      <c r="G806" s="6" t="s">
        <v>31</v>
      </c>
      <c r="H806" s="6" t="s">
        <v>32</v>
      </c>
      <c r="I806" s="6" t="s">
        <v>48</v>
      </c>
      <c r="J806" s="6" t="s">
        <v>31</v>
      </c>
      <c r="M806" s="6">
        <v>12.1</v>
      </c>
      <c r="N806" s="6">
        <v>10</v>
      </c>
      <c r="O806" s="6">
        <v>372</v>
      </c>
      <c r="P806" s="6" t="s">
        <v>31</v>
      </c>
      <c r="T806" s="7">
        <v>43836</v>
      </c>
      <c r="U806" s="8">
        <v>2020</v>
      </c>
      <c r="V806" s="7">
        <v>43867</v>
      </c>
      <c r="W806" s="6" t="s">
        <v>34</v>
      </c>
      <c r="X806" s="6" t="s">
        <v>1870</v>
      </c>
      <c r="Y806" s="6" t="s">
        <v>31</v>
      </c>
    </row>
    <row r="807" spans="1:25">
      <c r="A807" s="6">
        <v>2361162</v>
      </c>
      <c r="B807" s="6" t="s">
        <v>1868</v>
      </c>
      <c r="C807" s="6" t="s">
        <v>1871</v>
      </c>
      <c r="E807" s="6">
        <v>6000</v>
      </c>
      <c r="F807" s="6" t="s">
        <v>30</v>
      </c>
      <c r="G807" s="6" t="s">
        <v>31</v>
      </c>
      <c r="H807" s="6" t="s">
        <v>32</v>
      </c>
      <c r="I807" s="6" t="s">
        <v>48</v>
      </c>
      <c r="J807" s="6" t="s">
        <v>31</v>
      </c>
      <c r="M807" s="6">
        <v>12.1</v>
      </c>
      <c r="N807" s="6">
        <v>10</v>
      </c>
      <c r="O807" s="6">
        <v>372</v>
      </c>
      <c r="P807" s="6" t="s">
        <v>31</v>
      </c>
      <c r="T807" s="7">
        <v>43836</v>
      </c>
      <c r="U807" s="8">
        <v>2020</v>
      </c>
      <c r="V807" s="7">
        <v>43867</v>
      </c>
      <c r="W807" s="6" t="s">
        <v>34</v>
      </c>
      <c r="X807" s="6" t="s">
        <v>1872</v>
      </c>
      <c r="Y807" s="6" t="s">
        <v>31</v>
      </c>
    </row>
    <row r="808" spans="1:25">
      <c r="A808" s="6">
        <v>2361165</v>
      </c>
      <c r="B808" s="6" t="s">
        <v>1868</v>
      </c>
      <c r="C808" s="6" t="s">
        <v>1873</v>
      </c>
      <c r="E808" s="6">
        <v>8000</v>
      </c>
      <c r="F808" s="6" t="s">
        <v>30</v>
      </c>
      <c r="G808" s="6" t="s">
        <v>31</v>
      </c>
      <c r="H808" s="6" t="s">
        <v>32</v>
      </c>
      <c r="I808" s="6" t="s">
        <v>33</v>
      </c>
      <c r="J808" s="6" t="s">
        <v>31</v>
      </c>
      <c r="M808" s="6">
        <v>12</v>
      </c>
      <c r="N808" s="6">
        <v>10</v>
      </c>
      <c r="O808" s="6">
        <v>500</v>
      </c>
      <c r="P808" s="6" t="s">
        <v>31</v>
      </c>
      <c r="T808" s="7">
        <v>43836</v>
      </c>
      <c r="U808" s="8">
        <v>2020</v>
      </c>
      <c r="V808" s="7">
        <v>43867</v>
      </c>
      <c r="W808" s="6" t="s">
        <v>34</v>
      </c>
      <c r="X808" s="6" t="s">
        <v>1874</v>
      </c>
      <c r="Y808" s="6" t="s">
        <v>31</v>
      </c>
    </row>
    <row r="809" spans="1:25">
      <c r="A809" s="6">
        <v>2361164</v>
      </c>
      <c r="B809" s="6" t="s">
        <v>1868</v>
      </c>
      <c r="C809" s="6" t="s">
        <v>1875</v>
      </c>
      <c r="E809" s="6">
        <v>8000</v>
      </c>
      <c r="F809" s="6" t="s">
        <v>30</v>
      </c>
      <c r="G809" s="6" t="s">
        <v>31</v>
      </c>
      <c r="H809" s="6" t="s">
        <v>32</v>
      </c>
      <c r="I809" s="6" t="s">
        <v>33</v>
      </c>
      <c r="J809" s="6" t="s">
        <v>31</v>
      </c>
      <c r="M809" s="6">
        <v>12</v>
      </c>
      <c r="N809" s="6">
        <v>10</v>
      </c>
      <c r="O809" s="6">
        <v>500</v>
      </c>
      <c r="P809" s="6" t="s">
        <v>31</v>
      </c>
      <c r="T809" s="7">
        <v>43836</v>
      </c>
      <c r="U809" s="8">
        <v>2020</v>
      </c>
      <c r="V809" s="7">
        <v>43867</v>
      </c>
      <c r="W809" s="6" t="s">
        <v>34</v>
      </c>
      <c r="X809" s="6" t="s">
        <v>1876</v>
      </c>
      <c r="Y809" s="6" t="s">
        <v>31</v>
      </c>
    </row>
    <row r="810" spans="1:25">
      <c r="A810" s="6">
        <v>2361166</v>
      </c>
      <c r="B810" s="6" t="s">
        <v>1868</v>
      </c>
      <c r="C810" s="6" t="s">
        <v>1877</v>
      </c>
      <c r="E810" s="6">
        <v>10000</v>
      </c>
      <c r="F810" s="6" t="s">
        <v>30</v>
      </c>
      <c r="G810" s="6" t="s">
        <v>31</v>
      </c>
      <c r="H810" s="6" t="s">
        <v>32</v>
      </c>
      <c r="I810" s="6" t="s">
        <v>33</v>
      </c>
      <c r="J810" s="6" t="s">
        <v>31</v>
      </c>
      <c r="M810" s="6">
        <v>12</v>
      </c>
      <c r="N810" s="6">
        <v>10</v>
      </c>
      <c r="O810" s="6">
        <v>625</v>
      </c>
      <c r="P810" s="6" t="s">
        <v>31</v>
      </c>
      <c r="T810" s="7">
        <v>43836</v>
      </c>
      <c r="U810" s="8">
        <v>2020</v>
      </c>
      <c r="V810" s="7">
        <v>43867</v>
      </c>
      <c r="W810" s="6" t="s">
        <v>34</v>
      </c>
      <c r="X810" s="6" t="s">
        <v>1878</v>
      </c>
      <c r="Y810" s="6" t="s">
        <v>31</v>
      </c>
    </row>
    <row r="811" spans="1:25">
      <c r="A811" s="6">
        <v>2361167</v>
      </c>
      <c r="B811" s="6" t="s">
        <v>1868</v>
      </c>
      <c r="C811" s="6" t="s">
        <v>1879</v>
      </c>
      <c r="E811" s="6">
        <v>12000</v>
      </c>
      <c r="F811" s="6" t="s">
        <v>30</v>
      </c>
      <c r="G811" s="6" t="s">
        <v>31</v>
      </c>
      <c r="H811" s="6" t="s">
        <v>32</v>
      </c>
      <c r="I811" s="6" t="s">
        <v>33</v>
      </c>
      <c r="J811" s="6" t="s">
        <v>31</v>
      </c>
      <c r="M811" s="6">
        <v>12</v>
      </c>
      <c r="N811" s="6">
        <v>10</v>
      </c>
      <c r="O811" s="6">
        <v>750</v>
      </c>
      <c r="P811" s="6" t="s">
        <v>31</v>
      </c>
      <c r="T811" s="7">
        <v>43836</v>
      </c>
      <c r="U811" s="8">
        <v>2020</v>
      </c>
      <c r="V811" s="7">
        <v>43867</v>
      </c>
      <c r="W811" s="6" t="s">
        <v>34</v>
      </c>
      <c r="X811" s="6" t="s">
        <v>1880</v>
      </c>
      <c r="Y811" s="6" t="s">
        <v>31</v>
      </c>
    </row>
    <row r="812" spans="1:25">
      <c r="A812" s="6">
        <v>2361379</v>
      </c>
      <c r="B812" s="6" t="s">
        <v>1332</v>
      </c>
      <c r="C812" s="6" t="s">
        <v>1881</v>
      </c>
      <c r="E812" s="6">
        <v>8000</v>
      </c>
      <c r="F812" s="6" t="s">
        <v>30</v>
      </c>
      <c r="G812" s="6" t="s">
        <v>31</v>
      </c>
      <c r="H812" s="6" t="s">
        <v>32</v>
      </c>
      <c r="I812" s="6" t="s">
        <v>33</v>
      </c>
      <c r="J812" s="6" t="s">
        <v>31</v>
      </c>
      <c r="M812" s="6">
        <v>12</v>
      </c>
      <c r="N812" s="6">
        <v>10</v>
      </c>
      <c r="O812" s="6">
        <v>500</v>
      </c>
      <c r="P812" s="6" t="s">
        <v>31</v>
      </c>
      <c r="T812" s="7">
        <v>43836</v>
      </c>
      <c r="U812" s="8">
        <v>2020</v>
      </c>
      <c r="V812" s="7">
        <v>43957</v>
      </c>
      <c r="W812" s="6" t="s">
        <v>34</v>
      </c>
      <c r="X812" s="6" t="s">
        <v>1882</v>
      </c>
      <c r="Y812" s="6" t="s">
        <v>31</v>
      </c>
    </row>
    <row r="813" spans="1:25">
      <c r="A813" s="6">
        <v>2363239</v>
      </c>
      <c r="B813" s="6" t="s">
        <v>923</v>
      </c>
      <c r="C813" s="6" t="s">
        <v>1883</v>
      </c>
      <c r="E813" s="6">
        <v>10000</v>
      </c>
      <c r="F813" s="6" t="s">
        <v>30</v>
      </c>
      <c r="G813" s="6" t="s">
        <v>31</v>
      </c>
      <c r="H813" s="6" t="s">
        <v>32</v>
      </c>
      <c r="I813" s="6" t="s">
        <v>33</v>
      </c>
      <c r="J813" s="6" t="s">
        <v>31</v>
      </c>
      <c r="M813" s="6">
        <v>12</v>
      </c>
      <c r="N813" s="6">
        <v>10</v>
      </c>
      <c r="O813" s="6">
        <v>625</v>
      </c>
      <c r="P813" s="6" t="s">
        <v>31</v>
      </c>
      <c r="T813" s="7">
        <v>43837</v>
      </c>
      <c r="U813" s="8">
        <v>2020</v>
      </c>
      <c r="V813" s="7" t="s">
        <v>1884</v>
      </c>
      <c r="W813" s="6" t="s">
        <v>34</v>
      </c>
      <c r="X813" s="6" t="s">
        <v>1885</v>
      </c>
      <c r="Y813" s="6" t="s">
        <v>31</v>
      </c>
    </row>
    <row r="814" spans="1:25">
      <c r="A814" s="6">
        <v>2363240</v>
      </c>
      <c r="B814" s="6" t="s">
        <v>923</v>
      </c>
      <c r="C814" s="6" t="s">
        <v>1886</v>
      </c>
      <c r="E814" s="6">
        <v>12000</v>
      </c>
      <c r="F814" s="6" t="s">
        <v>30</v>
      </c>
      <c r="G814" s="6" t="s">
        <v>31</v>
      </c>
      <c r="H814" s="6" t="s">
        <v>32</v>
      </c>
      <c r="I814" s="6" t="s">
        <v>33</v>
      </c>
      <c r="J814" s="6" t="s">
        <v>31</v>
      </c>
      <c r="M814" s="6">
        <v>12</v>
      </c>
      <c r="N814" s="6">
        <v>10</v>
      </c>
      <c r="O814" s="6">
        <v>750</v>
      </c>
      <c r="P814" s="6" t="s">
        <v>31</v>
      </c>
      <c r="T814" s="7">
        <v>43837</v>
      </c>
      <c r="U814" s="8">
        <v>2020</v>
      </c>
      <c r="V814" s="7" t="s">
        <v>1884</v>
      </c>
      <c r="W814" s="6" t="s">
        <v>34</v>
      </c>
      <c r="X814" s="6" t="s">
        <v>1887</v>
      </c>
      <c r="Y814" s="6" t="s">
        <v>31</v>
      </c>
    </row>
    <row r="815" spans="1:25">
      <c r="A815" s="6">
        <v>2363241</v>
      </c>
      <c r="B815" s="6" t="s">
        <v>923</v>
      </c>
      <c r="C815" s="6" t="s">
        <v>1888</v>
      </c>
      <c r="E815" s="6">
        <v>15100</v>
      </c>
      <c r="F815" s="6" t="s">
        <v>30</v>
      </c>
      <c r="G815" s="6" t="s">
        <v>31</v>
      </c>
      <c r="H815" s="6" t="s">
        <v>32</v>
      </c>
      <c r="I815" s="6" t="s">
        <v>37</v>
      </c>
      <c r="J815" s="6" t="s">
        <v>31</v>
      </c>
      <c r="M815" s="6">
        <v>11.8</v>
      </c>
      <c r="N815" s="6">
        <v>10</v>
      </c>
      <c r="O815" s="6">
        <v>960</v>
      </c>
      <c r="P815" s="6" t="s">
        <v>31</v>
      </c>
      <c r="T815" s="7">
        <v>43837</v>
      </c>
      <c r="U815" s="8">
        <v>2020</v>
      </c>
      <c r="V815" s="7" t="s">
        <v>1884</v>
      </c>
      <c r="W815" s="6" t="s">
        <v>34</v>
      </c>
      <c r="X815" s="6" t="s">
        <v>1889</v>
      </c>
      <c r="Y815" s="6" t="s">
        <v>31</v>
      </c>
    </row>
    <row r="816" spans="1:25">
      <c r="A816" s="6">
        <v>2363237</v>
      </c>
      <c r="B816" s="6" t="s">
        <v>923</v>
      </c>
      <c r="C816" s="6" t="s">
        <v>1890</v>
      </c>
      <c r="E816" s="6">
        <v>6000</v>
      </c>
      <c r="F816" s="6" t="s">
        <v>30</v>
      </c>
      <c r="G816" s="6" t="s">
        <v>31</v>
      </c>
      <c r="H816" s="6" t="s">
        <v>32</v>
      </c>
      <c r="I816" s="6" t="s">
        <v>48</v>
      </c>
      <c r="J816" s="6" t="s">
        <v>31</v>
      </c>
      <c r="M816" s="6">
        <v>12.1</v>
      </c>
      <c r="N816" s="6">
        <v>10</v>
      </c>
      <c r="O816" s="6">
        <v>372</v>
      </c>
      <c r="P816" s="6" t="s">
        <v>31</v>
      </c>
      <c r="T816" s="7">
        <v>43837</v>
      </c>
      <c r="U816" s="8">
        <v>2020</v>
      </c>
      <c r="V816" s="7" t="s">
        <v>1884</v>
      </c>
      <c r="W816" s="6" t="s">
        <v>34</v>
      </c>
      <c r="X816" s="6" t="s">
        <v>1891</v>
      </c>
      <c r="Y816" s="6" t="s">
        <v>31</v>
      </c>
    </row>
    <row r="817" spans="1:25">
      <c r="A817" s="6">
        <v>2363238</v>
      </c>
      <c r="B817" s="6" t="s">
        <v>923</v>
      </c>
      <c r="C817" s="6" t="s">
        <v>1892</v>
      </c>
      <c r="E817" s="6">
        <v>8000</v>
      </c>
      <c r="F817" s="6" t="s">
        <v>30</v>
      </c>
      <c r="G817" s="6" t="s">
        <v>31</v>
      </c>
      <c r="H817" s="6" t="s">
        <v>32</v>
      </c>
      <c r="I817" s="6" t="s">
        <v>33</v>
      </c>
      <c r="J817" s="6" t="s">
        <v>31</v>
      </c>
      <c r="M817" s="6">
        <v>12</v>
      </c>
      <c r="N817" s="6">
        <v>10</v>
      </c>
      <c r="O817" s="6">
        <v>500</v>
      </c>
      <c r="P817" s="6" t="s">
        <v>31</v>
      </c>
      <c r="T817" s="7">
        <v>43837</v>
      </c>
      <c r="U817" s="8">
        <v>2020</v>
      </c>
      <c r="V817" s="7" t="s">
        <v>1884</v>
      </c>
      <c r="W817" s="6" t="s">
        <v>34</v>
      </c>
      <c r="X817" s="6" t="s">
        <v>1893</v>
      </c>
      <c r="Y817" s="6" t="s">
        <v>31</v>
      </c>
    </row>
    <row r="818" spans="1:25">
      <c r="A818" s="6">
        <v>2370343</v>
      </c>
      <c r="B818" s="6" t="s">
        <v>553</v>
      </c>
      <c r="C818" s="6" t="s">
        <v>1894</v>
      </c>
      <c r="E818" s="6">
        <v>5000</v>
      </c>
      <c r="F818" s="6" t="s">
        <v>30</v>
      </c>
      <c r="G818" s="6" t="s">
        <v>31</v>
      </c>
      <c r="H818" s="6" t="s">
        <v>32</v>
      </c>
      <c r="I818" s="6" t="s">
        <v>45</v>
      </c>
      <c r="J818" s="6" t="s">
        <v>31</v>
      </c>
      <c r="M818" s="6">
        <v>11.8</v>
      </c>
      <c r="N818" s="6">
        <v>7</v>
      </c>
      <c r="O818" s="6">
        <v>318</v>
      </c>
      <c r="P818" s="6" t="s">
        <v>31</v>
      </c>
      <c r="T818" s="7">
        <v>43840</v>
      </c>
      <c r="U818" s="8">
        <v>2020</v>
      </c>
      <c r="V818" s="7" t="s">
        <v>1895</v>
      </c>
      <c r="W818" s="6" t="s">
        <v>34</v>
      </c>
      <c r="X818" s="6" t="s">
        <v>1896</v>
      </c>
      <c r="Y818" s="6" t="s">
        <v>31</v>
      </c>
    </row>
    <row r="819" spans="1:25">
      <c r="A819" s="6">
        <v>2370344</v>
      </c>
      <c r="B819" s="6" t="s">
        <v>553</v>
      </c>
      <c r="C819" s="6" t="s">
        <v>1897</v>
      </c>
      <c r="E819" s="6">
        <v>8000</v>
      </c>
      <c r="F819" s="6" t="s">
        <v>30</v>
      </c>
      <c r="G819" s="6" t="s">
        <v>31</v>
      </c>
      <c r="H819" s="6" t="s">
        <v>32</v>
      </c>
      <c r="I819" s="6" t="s">
        <v>33</v>
      </c>
      <c r="J819" s="6" t="s">
        <v>31</v>
      </c>
      <c r="M819" s="6">
        <v>12</v>
      </c>
      <c r="N819" s="6">
        <v>10</v>
      </c>
      <c r="O819" s="6">
        <v>500</v>
      </c>
      <c r="P819" s="6" t="s">
        <v>31</v>
      </c>
      <c r="T819" s="7">
        <v>43840</v>
      </c>
      <c r="U819" s="8">
        <v>2020</v>
      </c>
      <c r="V819" s="7" t="s">
        <v>1895</v>
      </c>
      <c r="W819" s="6" t="s">
        <v>34</v>
      </c>
      <c r="X819" s="6" t="s">
        <v>1898</v>
      </c>
      <c r="Y819" s="6" t="s">
        <v>31</v>
      </c>
    </row>
    <row r="820" spans="1:25">
      <c r="A820" s="6">
        <v>2370345</v>
      </c>
      <c r="B820" s="6" t="s">
        <v>553</v>
      </c>
      <c r="C820" s="6" t="s">
        <v>1897</v>
      </c>
      <c r="E820" s="6">
        <v>8000</v>
      </c>
      <c r="F820" s="6" t="s">
        <v>30</v>
      </c>
      <c r="G820" s="6" t="s">
        <v>31</v>
      </c>
      <c r="H820" s="6" t="s">
        <v>32</v>
      </c>
      <c r="I820" s="6" t="s">
        <v>33</v>
      </c>
      <c r="J820" s="6" t="s">
        <v>31</v>
      </c>
      <c r="M820" s="6">
        <v>12</v>
      </c>
      <c r="N820" s="6">
        <v>10</v>
      </c>
      <c r="O820" s="6">
        <v>500</v>
      </c>
      <c r="P820" s="6" t="s">
        <v>31</v>
      </c>
      <c r="T820" s="7">
        <v>43840</v>
      </c>
      <c r="U820" s="8">
        <v>2020</v>
      </c>
      <c r="V820" s="7" t="s">
        <v>1895</v>
      </c>
      <c r="W820" s="6" t="s">
        <v>34</v>
      </c>
      <c r="X820" s="6" t="s">
        <v>1899</v>
      </c>
      <c r="Y820" s="6" t="s">
        <v>31</v>
      </c>
    </row>
    <row r="821" spans="1:25">
      <c r="A821" s="6">
        <v>2370346</v>
      </c>
      <c r="B821" s="6" t="s">
        <v>553</v>
      </c>
      <c r="C821" s="6" t="s">
        <v>1900</v>
      </c>
      <c r="E821" s="6">
        <v>10200</v>
      </c>
      <c r="F821" s="6" t="s">
        <v>30</v>
      </c>
      <c r="G821" s="6" t="s">
        <v>31</v>
      </c>
      <c r="H821" s="6" t="s">
        <v>32</v>
      </c>
      <c r="I821" s="6" t="s">
        <v>33</v>
      </c>
      <c r="J821" s="6" t="s">
        <v>31</v>
      </c>
      <c r="M821" s="6">
        <v>12</v>
      </c>
      <c r="N821" s="6">
        <v>10</v>
      </c>
      <c r="O821" s="6">
        <v>638</v>
      </c>
      <c r="P821" s="6" t="s">
        <v>31</v>
      </c>
      <c r="T821" s="7">
        <v>43840</v>
      </c>
      <c r="U821" s="8">
        <v>2020</v>
      </c>
      <c r="V821" s="7" t="s">
        <v>1895</v>
      </c>
      <c r="W821" s="6" t="s">
        <v>34</v>
      </c>
      <c r="X821" s="6" t="s">
        <v>1901</v>
      </c>
      <c r="Y821" s="6" t="s">
        <v>31</v>
      </c>
    </row>
    <row r="822" spans="1:25">
      <c r="A822" s="6">
        <v>2370348</v>
      </c>
      <c r="B822" s="6" t="s">
        <v>553</v>
      </c>
      <c r="C822" s="6" t="s">
        <v>1900</v>
      </c>
      <c r="E822" s="6">
        <v>10200</v>
      </c>
      <c r="F822" s="6" t="s">
        <v>30</v>
      </c>
      <c r="G822" s="6" t="s">
        <v>31</v>
      </c>
      <c r="H822" s="6" t="s">
        <v>32</v>
      </c>
      <c r="I822" s="6" t="s">
        <v>33</v>
      </c>
      <c r="J822" s="6" t="s">
        <v>31</v>
      </c>
      <c r="M822" s="6">
        <v>12</v>
      </c>
      <c r="N822" s="6">
        <v>10</v>
      </c>
      <c r="O822" s="6">
        <v>638</v>
      </c>
      <c r="P822" s="6" t="s">
        <v>31</v>
      </c>
      <c r="T822" s="7">
        <v>43840</v>
      </c>
      <c r="U822" s="8">
        <v>2020</v>
      </c>
      <c r="V822" s="7" t="s">
        <v>1895</v>
      </c>
      <c r="W822" s="6" t="s">
        <v>34</v>
      </c>
      <c r="X822" s="6" t="s">
        <v>1902</v>
      </c>
      <c r="Y822" s="6" t="s">
        <v>31</v>
      </c>
    </row>
    <row r="823" spans="1:25">
      <c r="A823" s="6">
        <v>2370347</v>
      </c>
      <c r="B823" s="6" t="s">
        <v>553</v>
      </c>
      <c r="C823" s="6" t="s">
        <v>1903</v>
      </c>
      <c r="E823" s="6">
        <v>12100</v>
      </c>
      <c r="F823" s="6" t="s">
        <v>30</v>
      </c>
      <c r="G823" s="6" t="s">
        <v>31</v>
      </c>
      <c r="H823" s="6" t="s">
        <v>32</v>
      </c>
      <c r="I823" s="6" t="s">
        <v>33</v>
      </c>
      <c r="J823" s="6" t="s">
        <v>31</v>
      </c>
      <c r="M823" s="6">
        <v>12</v>
      </c>
      <c r="N823" s="6">
        <v>10</v>
      </c>
      <c r="O823" s="6">
        <v>756</v>
      </c>
      <c r="P823" s="6" t="s">
        <v>31</v>
      </c>
      <c r="T823" s="7">
        <v>43840</v>
      </c>
      <c r="U823" s="8">
        <v>2020</v>
      </c>
      <c r="V823" s="7" t="s">
        <v>1895</v>
      </c>
      <c r="W823" s="6" t="s">
        <v>34</v>
      </c>
      <c r="X823" s="6" t="s">
        <v>1904</v>
      </c>
      <c r="Y823" s="6" t="s">
        <v>31</v>
      </c>
    </row>
    <row r="824" spans="1:25">
      <c r="A824" s="6">
        <v>2370349</v>
      </c>
      <c r="B824" s="6" t="s">
        <v>553</v>
      </c>
      <c r="C824" s="6" t="s">
        <v>1903</v>
      </c>
      <c r="E824" s="6">
        <v>12100</v>
      </c>
      <c r="F824" s="6" t="s">
        <v>30</v>
      </c>
      <c r="G824" s="6" t="s">
        <v>31</v>
      </c>
      <c r="H824" s="6" t="s">
        <v>32</v>
      </c>
      <c r="I824" s="6" t="s">
        <v>33</v>
      </c>
      <c r="J824" s="6" t="s">
        <v>31</v>
      </c>
      <c r="M824" s="6">
        <v>12</v>
      </c>
      <c r="N824" s="6">
        <v>10</v>
      </c>
      <c r="O824" s="6">
        <v>756</v>
      </c>
      <c r="P824" s="6" t="s">
        <v>31</v>
      </c>
      <c r="T824" s="7">
        <v>43840</v>
      </c>
      <c r="U824" s="8">
        <v>2020</v>
      </c>
      <c r="V824" s="7" t="s">
        <v>1895</v>
      </c>
      <c r="W824" s="6" t="s">
        <v>34</v>
      </c>
      <c r="X824" s="6" t="s">
        <v>1905</v>
      </c>
      <c r="Y824" s="6" t="s">
        <v>31</v>
      </c>
    </row>
    <row r="825" spans="1:25">
      <c r="A825" s="6">
        <v>2370342</v>
      </c>
      <c r="B825" s="6" t="s">
        <v>1332</v>
      </c>
      <c r="C825" s="6" t="s">
        <v>1591</v>
      </c>
      <c r="E825" s="6">
        <v>8000</v>
      </c>
      <c r="F825" s="6" t="s">
        <v>30</v>
      </c>
      <c r="G825" s="6" t="s">
        <v>31</v>
      </c>
      <c r="H825" s="6" t="s">
        <v>32</v>
      </c>
      <c r="I825" s="6" t="s">
        <v>33</v>
      </c>
      <c r="J825" s="6" t="s">
        <v>31</v>
      </c>
      <c r="M825" s="6">
        <v>12</v>
      </c>
      <c r="N825" s="6">
        <v>10</v>
      </c>
      <c r="O825" s="6">
        <v>500</v>
      </c>
      <c r="P825" s="6" t="s">
        <v>31</v>
      </c>
      <c r="T825" s="7">
        <v>43840</v>
      </c>
      <c r="U825" s="8">
        <v>2020</v>
      </c>
      <c r="V825" s="7" t="s">
        <v>1895</v>
      </c>
      <c r="W825" s="6" t="s">
        <v>34</v>
      </c>
      <c r="X825" s="6" t="s">
        <v>1906</v>
      </c>
      <c r="Y825" s="6" t="s">
        <v>31</v>
      </c>
    </row>
    <row r="826" spans="1:25">
      <c r="A826" s="6">
        <v>2369675</v>
      </c>
      <c r="B826" s="6" t="s">
        <v>85</v>
      </c>
      <c r="C826" s="6" t="s">
        <v>1907</v>
      </c>
      <c r="E826" s="6">
        <v>23000</v>
      </c>
      <c r="F826" s="6" t="s">
        <v>30</v>
      </c>
      <c r="G826" s="6" t="s">
        <v>31</v>
      </c>
      <c r="H826" s="6" t="s">
        <v>32</v>
      </c>
      <c r="I826" s="6" t="s">
        <v>42</v>
      </c>
      <c r="K826" s="6" t="s">
        <v>1908</v>
      </c>
      <c r="M826" s="6">
        <v>10.3</v>
      </c>
      <c r="N826" s="6">
        <v>10</v>
      </c>
      <c r="O826" s="6">
        <v>1675</v>
      </c>
      <c r="P826" s="6" t="s">
        <v>31</v>
      </c>
      <c r="T826" s="7">
        <v>43841</v>
      </c>
      <c r="U826" s="8">
        <v>2020</v>
      </c>
      <c r="V826" s="7" t="s">
        <v>1909</v>
      </c>
      <c r="W826" s="6" t="s">
        <v>34</v>
      </c>
      <c r="X826" s="6" t="s">
        <v>1910</v>
      </c>
      <c r="Y826" s="6" t="s">
        <v>31</v>
      </c>
    </row>
    <row r="827" spans="1:25">
      <c r="A827" s="6">
        <v>2371311</v>
      </c>
      <c r="B827" s="6" t="s">
        <v>1911</v>
      </c>
      <c r="C827" s="6" t="s">
        <v>1912</v>
      </c>
      <c r="E827" s="6">
        <v>6000</v>
      </c>
      <c r="F827" s="6" t="s">
        <v>30</v>
      </c>
      <c r="G827" s="6" t="s">
        <v>31</v>
      </c>
      <c r="H827" s="6" t="s">
        <v>32</v>
      </c>
      <c r="I827" s="6" t="s">
        <v>48</v>
      </c>
      <c r="J827" s="6" t="s">
        <v>31</v>
      </c>
      <c r="M827" s="6">
        <v>12.1</v>
      </c>
      <c r="N827" s="6">
        <v>10</v>
      </c>
      <c r="O827" s="6">
        <v>372</v>
      </c>
      <c r="P827" s="6" t="s">
        <v>31</v>
      </c>
      <c r="T827" s="7">
        <v>43842</v>
      </c>
      <c r="U827" s="8">
        <v>2020</v>
      </c>
      <c r="V827" s="7" t="s">
        <v>1913</v>
      </c>
      <c r="W827" s="6" t="s">
        <v>34</v>
      </c>
      <c r="X827" s="6" t="s">
        <v>1914</v>
      </c>
      <c r="Y827" s="6" t="s">
        <v>31</v>
      </c>
    </row>
    <row r="828" spans="1:25">
      <c r="A828" s="6">
        <v>2371312</v>
      </c>
      <c r="B828" s="6" t="s">
        <v>1911</v>
      </c>
      <c r="C828" s="6" t="s">
        <v>1915</v>
      </c>
      <c r="E828" s="6">
        <v>8000</v>
      </c>
      <c r="F828" s="6" t="s">
        <v>30</v>
      </c>
      <c r="G828" s="6" t="s">
        <v>31</v>
      </c>
      <c r="H828" s="6" t="s">
        <v>32</v>
      </c>
      <c r="I828" s="6" t="s">
        <v>33</v>
      </c>
      <c r="J828" s="6" t="s">
        <v>31</v>
      </c>
      <c r="M828" s="6">
        <v>12</v>
      </c>
      <c r="N828" s="6">
        <v>10</v>
      </c>
      <c r="O828" s="6">
        <v>500</v>
      </c>
      <c r="P828" s="6" t="s">
        <v>31</v>
      </c>
      <c r="T828" s="7">
        <v>43842</v>
      </c>
      <c r="U828" s="8">
        <v>2020</v>
      </c>
      <c r="V828" s="7" t="s">
        <v>1913</v>
      </c>
      <c r="W828" s="6" t="s">
        <v>34</v>
      </c>
      <c r="X828" s="6" t="s">
        <v>1916</v>
      </c>
      <c r="Y828" s="6" t="s">
        <v>31</v>
      </c>
    </row>
    <row r="829" spans="1:25">
      <c r="A829" s="6">
        <v>2371313</v>
      </c>
      <c r="B829" s="6" t="s">
        <v>1911</v>
      </c>
      <c r="C829" s="6" t="s">
        <v>1917</v>
      </c>
      <c r="E829" s="6">
        <v>10000</v>
      </c>
      <c r="F829" s="6" t="s">
        <v>30</v>
      </c>
      <c r="G829" s="6" t="s">
        <v>31</v>
      </c>
      <c r="H829" s="6" t="s">
        <v>32</v>
      </c>
      <c r="I829" s="6" t="s">
        <v>33</v>
      </c>
      <c r="J829" s="6" t="s">
        <v>31</v>
      </c>
      <c r="M829" s="6">
        <v>12</v>
      </c>
      <c r="N829" s="6">
        <v>10</v>
      </c>
      <c r="O829" s="6">
        <v>625</v>
      </c>
      <c r="P829" s="6" t="s">
        <v>31</v>
      </c>
      <c r="T829" s="7">
        <v>43842</v>
      </c>
      <c r="U829" s="8">
        <v>2020</v>
      </c>
      <c r="V829" s="7" t="s">
        <v>1913</v>
      </c>
      <c r="W829" s="6" t="s">
        <v>34</v>
      </c>
      <c r="X829" s="6" t="s">
        <v>1918</v>
      </c>
      <c r="Y829" s="6" t="s">
        <v>31</v>
      </c>
    </row>
    <row r="830" spans="1:25">
      <c r="A830" s="6">
        <v>2371314</v>
      </c>
      <c r="B830" s="6" t="s">
        <v>1911</v>
      </c>
      <c r="C830" s="6" t="s">
        <v>1919</v>
      </c>
      <c r="E830" s="6">
        <v>12000</v>
      </c>
      <c r="F830" s="6" t="s">
        <v>30</v>
      </c>
      <c r="G830" s="6" t="s">
        <v>31</v>
      </c>
      <c r="H830" s="6" t="s">
        <v>32</v>
      </c>
      <c r="I830" s="6" t="s">
        <v>33</v>
      </c>
      <c r="J830" s="6" t="s">
        <v>31</v>
      </c>
      <c r="M830" s="6">
        <v>12</v>
      </c>
      <c r="N830" s="6">
        <v>10</v>
      </c>
      <c r="O830" s="6">
        <v>750</v>
      </c>
      <c r="P830" s="6" t="s">
        <v>31</v>
      </c>
      <c r="T830" s="7">
        <v>43842</v>
      </c>
      <c r="U830" s="8">
        <v>2020</v>
      </c>
      <c r="V830" s="7" t="s">
        <v>1913</v>
      </c>
      <c r="W830" s="6" t="s">
        <v>34</v>
      </c>
      <c r="X830" s="6" t="s">
        <v>1920</v>
      </c>
      <c r="Y830" s="6" t="s">
        <v>31</v>
      </c>
    </row>
    <row r="831" spans="1:25">
      <c r="A831" s="6">
        <v>2371315</v>
      </c>
      <c r="B831" s="6" t="s">
        <v>1911</v>
      </c>
      <c r="C831" s="6" t="s">
        <v>1921</v>
      </c>
      <c r="E831" s="6">
        <v>14500</v>
      </c>
      <c r="F831" s="6" t="s">
        <v>30</v>
      </c>
      <c r="G831" s="6" t="s">
        <v>31</v>
      </c>
      <c r="H831" s="6" t="s">
        <v>32</v>
      </c>
      <c r="I831" s="6" t="s">
        <v>37</v>
      </c>
      <c r="J831" s="6" t="s">
        <v>31</v>
      </c>
      <c r="M831" s="6">
        <v>11.3</v>
      </c>
      <c r="N831" s="6">
        <v>6</v>
      </c>
      <c r="O831" s="6">
        <v>962</v>
      </c>
      <c r="P831" s="6" t="s">
        <v>31</v>
      </c>
      <c r="T831" s="7">
        <v>43842</v>
      </c>
      <c r="U831" s="8">
        <v>2020</v>
      </c>
      <c r="V831" s="7">
        <v>43993</v>
      </c>
      <c r="W831" s="6" t="s">
        <v>34</v>
      </c>
      <c r="X831" s="6" t="s">
        <v>1922</v>
      </c>
      <c r="Y831" s="6" t="s">
        <v>31</v>
      </c>
    </row>
    <row r="832" spans="1:25">
      <c r="A832" s="6">
        <v>2355717</v>
      </c>
      <c r="B832" s="6" t="s">
        <v>1923</v>
      </c>
      <c r="C832" s="6" t="s">
        <v>1924</v>
      </c>
      <c r="E832" s="6">
        <v>6000</v>
      </c>
      <c r="F832" s="6" t="s">
        <v>30</v>
      </c>
      <c r="G832" s="6" t="s">
        <v>31</v>
      </c>
      <c r="H832" s="6" t="s">
        <v>32</v>
      </c>
      <c r="I832" s="6" t="s">
        <v>48</v>
      </c>
      <c r="J832" s="6" t="s">
        <v>31</v>
      </c>
      <c r="M832" s="6">
        <v>12.1</v>
      </c>
      <c r="N832" s="6">
        <v>10</v>
      </c>
      <c r="O832" s="6">
        <v>372</v>
      </c>
      <c r="P832" s="6" t="s">
        <v>31</v>
      </c>
      <c r="T832" s="7">
        <v>43862</v>
      </c>
      <c r="U832" s="8">
        <v>2020</v>
      </c>
      <c r="V832" s="7">
        <v>43862</v>
      </c>
      <c r="W832" s="6" t="s">
        <v>34</v>
      </c>
      <c r="X832" s="6" t="s">
        <v>1925</v>
      </c>
      <c r="Y832" s="6" t="s">
        <v>31</v>
      </c>
    </row>
    <row r="833" spans="1:25">
      <c r="A833" s="6">
        <v>2355718</v>
      </c>
      <c r="B833" s="6" t="s">
        <v>1923</v>
      </c>
      <c r="C833" s="6" t="s">
        <v>1926</v>
      </c>
      <c r="E833" s="6">
        <v>8000</v>
      </c>
      <c r="F833" s="6" t="s">
        <v>30</v>
      </c>
      <c r="G833" s="6" t="s">
        <v>31</v>
      </c>
      <c r="H833" s="6" t="s">
        <v>32</v>
      </c>
      <c r="I833" s="6" t="s">
        <v>33</v>
      </c>
      <c r="J833" s="6" t="s">
        <v>31</v>
      </c>
      <c r="M833" s="6">
        <v>12</v>
      </c>
      <c r="N833" s="6">
        <v>10</v>
      </c>
      <c r="O833" s="6">
        <v>500</v>
      </c>
      <c r="P833" s="6" t="s">
        <v>31</v>
      </c>
      <c r="T833" s="7">
        <v>43862</v>
      </c>
      <c r="U833" s="8">
        <v>2020</v>
      </c>
      <c r="V833" s="7">
        <v>43862</v>
      </c>
      <c r="W833" s="6" t="s">
        <v>34</v>
      </c>
      <c r="X833" s="6" t="s">
        <v>1927</v>
      </c>
      <c r="Y833" s="6" t="s">
        <v>31</v>
      </c>
    </row>
    <row r="834" spans="1:25">
      <c r="A834" s="6">
        <v>2355539</v>
      </c>
      <c r="B834" s="6" t="s">
        <v>255</v>
      </c>
      <c r="C834" s="6" t="s">
        <v>1928</v>
      </c>
      <c r="E834" s="6">
        <v>8550</v>
      </c>
      <c r="F834" s="6" t="s">
        <v>59</v>
      </c>
      <c r="G834" s="6" t="s">
        <v>31</v>
      </c>
      <c r="H834" s="6" t="s">
        <v>32</v>
      </c>
      <c r="I834" s="6" t="s">
        <v>60</v>
      </c>
      <c r="J834" s="6" t="s">
        <v>31</v>
      </c>
      <c r="M834" s="6">
        <v>10.6</v>
      </c>
      <c r="N834" s="6">
        <v>10</v>
      </c>
      <c r="O834" s="6">
        <v>605</v>
      </c>
      <c r="P834" s="6" t="s">
        <v>31</v>
      </c>
      <c r="T834" s="7">
        <v>43864</v>
      </c>
      <c r="U834" s="8">
        <v>2020</v>
      </c>
      <c r="V834" s="7">
        <v>43893</v>
      </c>
      <c r="W834" s="6" t="s">
        <v>90</v>
      </c>
      <c r="X834" s="6" t="s">
        <v>1929</v>
      </c>
      <c r="Y834" s="6" t="s">
        <v>31</v>
      </c>
    </row>
    <row r="835" spans="1:25">
      <c r="A835" s="6">
        <v>2355538</v>
      </c>
      <c r="B835" s="6" t="s">
        <v>255</v>
      </c>
      <c r="C835" s="6" t="s">
        <v>1930</v>
      </c>
      <c r="E835" s="6">
        <v>12100</v>
      </c>
      <c r="F835" s="6" t="s">
        <v>59</v>
      </c>
      <c r="G835" s="6" t="s">
        <v>31</v>
      </c>
      <c r="H835" s="6" t="s">
        <v>32</v>
      </c>
      <c r="I835" s="6" t="s">
        <v>69</v>
      </c>
      <c r="J835" s="6" t="s">
        <v>31</v>
      </c>
      <c r="M835" s="6">
        <v>10.5</v>
      </c>
      <c r="N835" s="6">
        <v>11</v>
      </c>
      <c r="O835" s="6">
        <v>864</v>
      </c>
      <c r="P835" s="6" t="s">
        <v>31</v>
      </c>
      <c r="T835" s="7">
        <v>43864</v>
      </c>
      <c r="U835" s="8">
        <v>2020</v>
      </c>
      <c r="V835" s="7">
        <v>43893</v>
      </c>
      <c r="W835" s="6" t="s">
        <v>90</v>
      </c>
      <c r="X835" s="6" t="s">
        <v>1931</v>
      </c>
      <c r="Y835" s="6" t="s">
        <v>31</v>
      </c>
    </row>
    <row r="836" spans="1:25">
      <c r="A836" s="6">
        <v>2357615</v>
      </c>
      <c r="B836" s="6" t="s">
        <v>255</v>
      </c>
      <c r="C836" s="6" t="s">
        <v>1932</v>
      </c>
      <c r="E836" s="6">
        <v>6300</v>
      </c>
      <c r="F836" s="6" t="s">
        <v>59</v>
      </c>
      <c r="G836" s="6" t="s">
        <v>31</v>
      </c>
      <c r="H836" s="6" t="s">
        <v>32</v>
      </c>
      <c r="I836" s="6" t="s">
        <v>332</v>
      </c>
      <c r="J836" s="6" t="s">
        <v>31</v>
      </c>
      <c r="M836" s="6">
        <v>11</v>
      </c>
      <c r="N836" s="6">
        <v>10</v>
      </c>
      <c r="O836" s="6">
        <v>430</v>
      </c>
      <c r="P836" s="6" t="s">
        <v>31</v>
      </c>
      <c r="T836" s="7">
        <v>43865</v>
      </c>
      <c r="U836" s="8">
        <v>2020</v>
      </c>
      <c r="V836" s="7">
        <v>43894</v>
      </c>
      <c r="W836" s="6" t="s">
        <v>90</v>
      </c>
      <c r="X836" s="6" t="s">
        <v>1933</v>
      </c>
      <c r="Y836" s="6" t="s">
        <v>31</v>
      </c>
    </row>
    <row r="837" spans="1:25">
      <c r="A837" s="6">
        <v>2355801</v>
      </c>
      <c r="B837" s="6" t="s">
        <v>169</v>
      </c>
      <c r="C837" s="6" t="s">
        <v>1934</v>
      </c>
      <c r="E837" s="6">
        <v>18000</v>
      </c>
      <c r="F837" s="6" t="s">
        <v>30</v>
      </c>
      <c r="G837" s="6" t="s">
        <v>31</v>
      </c>
      <c r="H837" s="6" t="s">
        <v>32</v>
      </c>
      <c r="I837" s="6" t="s">
        <v>37</v>
      </c>
      <c r="M837" s="6">
        <v>11.8</v>
      </c>
      <c r="N837" s="6">
        <v>10</v>
      </c>
      <c r="O837" s="6">
        <v>1144</v>
      </c>
      <c r="P837" s="6" t="s">
        <v>31</v>
      </c>
      <c r="T837" s="7">
        <v>43924</v>
      </c>
      <c r="U837" s="8">
        <v>2020</v>
      </c>
      <c r="V837" s="7">
        <v>43954</v>
      </c>
      <c r="W837" s="6" t="s">
        <v>34</v>
      </c>
      <c r="X837" s="6" t="s">
        <v>1935</v>
      </c>
      <c r="Y837" s="6" t="s">
        <v>31</v>
      </c>
    </row>
    <row r="838" spans="1:25">
      <c r="A838" s="6">
        <v>2355802</v>
      </c>
      <c r="B838" s="6" t="s">
        <v>169</v>
      </c>
      <c r="C838" s="6" t="s">
        <v>1936</v>
      </c>
      <c r="E838" s="6">
        <v>25000</v>
      </c>
      <c r="F838" s="6" t="s">
        <v>30</v>
      </c>
      <c r="G838" s="6" t="s">
        <v>31</v>
      </c>
      <c r="H838" s="6" t="s">
        <v>32</v>
      </c>
      <c r="I838" s="6" t="s">
        <v>42</v>
      </c>
      <c r="M838" s="6">
        <v>10.3</v>
      </c>
      <c r="N838" s="6">
        <v>10</v>
      </c>
      <c r="O838" s="6">
        <v>1820</v>
      </c>
      <c r="P838" s="6" t="s">
        <v>31</v>
      </c>
      <c r="T838" s="7">
        <v>43924</v>
      </c>
      <c r="U838" s="8">
        <v>2020</v>
      </c>
      <c r="V838" s="7">
        <v>43954</v>
      </c>
      <c r="W838" s="6" t="s">
        <v>34</v>
      </c>
      <c r="X838" s="6" t="s">
        <v>1937</v>
      </c>
      <c r="Y838" s="6" t="s">
        <v>31</v>
      </c>
    </row>
    <row r="839" spans="1:25">
      <c r="A839" s="6">
        <v>2370666</v>
      </c>
      <c r="B839" s="6" t="s">
        <v>441</v>
      </c>
      <c r="C839" s="6" t="s">
        <v>1938</v>
      </c>
      <c r="E839" s="6">
        <v>10000</v>
      </c>
      <c r="F839" s="6" t="s">
        <v>30</v>
      </c>
      <c r="G839" s="6" t="s">
        <v>31</v>
      </c>
      <c r="H839" s="6" t="s">
        <v>32</v>
      </c>
      <c r="I839" s="6" t="s">
        <v>33</v>
      </c>
      <c r="M839" s="6">
        <v>12</v>
      </c>
      <c r="N839" s="6">
        <v>10</v>
      </c>
      <c r="O839" s="6">
        <v>625</v>
      </c>
      <c r="P839" s="6" t="s">
        <v>31</v>
      </c>
      <c r="T839" s="7">
        <v>43963</v>
      </c>
      <c r="U839" s="8">
        <v>2020</v>
      </c>
      <c r="V839" s="7">
        <v>43963</v>
      </c>
      <c r="W839" s="6" t="s">
        <v>34</v>
      </c>
      <c r="X839" s="6" t="s">
        <v>1939</v>
      </c>
      <c r="Y839" s="6" t="s">
        <v>31</v>
      </c>
    </row>
    <row r="840" spans="1:25">
      <c r="A840" s="6">
        <v>2370667</v>
      </c>
      <c r="B840" s="6" t="s">
        <v>441</v>
      </c>
      <c r="C840" s="6" t="s">
        <v>1940</v>
      </c>
      <c r="E840" s="6">
        <v>12000</v>
      </c>
      <c r="F840" s="6" t="s">
        <v>30</v>
      </c>
      <c r="G840" s="6" t="s">
        <v>31</v>
      </c>
      <c r="H840" s="6" t="s">
        <v>32</v>
      </c>
      <c r="I840" s="6" t="s">
        <v>33</v>
      </c>
      <c r="M840" s="6">
        <v>12</v>
      </c>
      <c r="N840" s="6">
        <v>10</v>
      </c>
      <c r="O840" s="6">
        <v>750</v>
      </c>
      <c r="P840" s="6" t="s">
        <v>31</v>
      </c>
      <c r="T840" s="7">
        <v>43963</v>
      </c>
      <c r="U840" s="8">
        <v>2020</v>
      </c>
      <c r="V840" s="7">
        <v>43963</v>
      </c>
      <c r="W840" s="6" t="s">
        <v>34</v>
      </c>
      <c r="X840" s="6" t="s">
        <v>1941</v>
      </c>
      <c r="Y840" s="6" t="s">
        <v>31</v>
      </c>
    </row>
    <row r="841" spans="1:25">
      <c r="A841" s="6">
        <v>2364709</v>
      </c>
      <c r="B841" s="6" t="s">
        <v>1942</v>
      </c>
      <c r="C841" s="6" t="s">
        <v>1943</v>
      </c>
      <c r="E841" s="6">
        <v>6000</v>
      </c>
      <c r="F841" s="6" t="s">
        <v>30</v>
      </c>
      <c r="G841" s="6" t="s">
        <v>31</v>
      </c>
      <c r="H841" s="6" t="s">
        <v>32</v>
      </c>
      <c r="I841" s="6" t="s">
        <v>48</v>
      </c>
      <c r="J841" s="6" t="s">
        <v>31</v>
      </c>
      <c r="M841" s="6">
        <v>12.1</v>
      </c>
      <c r="N841" s="6">
        <v>10</v>
      </c>
      <c r="O841" s="6">
        <v>372</v>
      </c>
      <c r="P841" s="6" t="s">
        <v>31</v>
      </c>
      <c r="T841" s="7">
        <v>43990</v>
      </c>
      <c r="U841" s="8">
        <v>2020</v>
      </c>
      <c r="V841" s="7" t="s">
        <v>1944</v>
      </c>
      <c r="W841" s="6" t="s">
        <v>90</v>
      </c>
      <c r="X841" s="6" t="s">
        <v>1945</v>
      </c>
      <c r="Y841" s="6" t="s">
        <v>31</v>
      </c>
    </row>
    <row r="842" spans="1:25">
      <c r="A842" s="6">
        <v>2364711</v>
      </c>
      <c r="B842" s="6" t="s">
        <v>1942</v>
      </c>
      <c r="C842" s="6" t="s">
        <v>1946</v>
      </c>
      <c r="E842" s="6">
        <v>8000</v>
      </c>
      <c r="F842" s="6" t="s">
        <v>30</v>
      </c>
      <c r="G842" s="6" t="s">
        <v>31</v>
      </c>
      <c r="H842" s="6" t="s">
        <v>32</v>
      </c>
      <c r="I842" s="6" t="s">
        <v>33</v>
      </c>
      <c r="J842" s="6" t="s">
        <v>31</v>
      </c>
      <c r="M842" s="6">
        <v>12.1</v>
      </c>
      <c r="N842" s="6">
        <v>11</v>
      </c>
      <c r="O842" s="6">
        <v>496</v>
      </c>
      <c r="P842" s="6" t="s">
        <v>31</v>
      </c>
      <c r="T842" s="7">
        <v>43990</v>
      </c>
      <c r="U842" s="8">
        <v>2020</v>
      </c>
      <c r="V842" s="7" t="s">
        <v>1944</v>
      </c>
      <c r="W842" s="6" t="s">
        <v>90</v>
      </c>
      <c r="X842" s="6" t="s">
        <v>1947</v>
      </c>
      <c r="Y842" s="6" t="s">
        <v>31</v>
      </c>
    </row>
    <row r="843" spans="1:25">
      <c r="A843" s="6">
        <v>2364708</v>
      </c>
      <c r="B843" s="6" t="s">
        <v>1038</v>
      </c>
      <c r="C843" s="6" t="s">
        <v>1943</v>
      </c>
      <c r="E843" s="6">
        <v>6000</v>
      </c>
      <c r="F843" s="6" t="s">
        <v>30</v>
      </c>
      <c r="G843" s="6" t="s">
        <v>31</v>
      </c>
      <c r="H843" s="6" t="s">
        <v>32</v>
      </c>
      <c r="I843" s="6" t="s">
        <v>48</v>
      </c>
      <c r="J843" s="6" t="s">
        <v>31</v>
      </c>
      <c r="M843" s="6">
        <v>12.1</v>
      </c>
      <c r="N843" s="6">
        <v>10</v>
      </c>
      <c r="O843" s="6">
        <v>372</v>
      </c>
      <c r="P843" s="6" t="s">
        <v>31</v>
      </c>
      <c r="T843" s="7">
        <v>43990</v>
      </c>
      <c r="U843" s="8">
        <v>2020</v>
      </c>
      <c r="V843" s="7" t="s">
        <v>1944</v>
      </c>
      <c r="W843" s="6" t="s">
        <v>90</v>
      </c>
      <c r="X843" s="6" t="s">
        <v>1948</v>
      </c>
      <c r="Y843" s="6" t="s">
        <v>31</v>
      </c>
    </row>
    <row r="844" spans="1:25">
      <c r="A844" s="6">
        <v>2364634</v>
      </c>
      <c r="B844" s="6" t="s">
        <v>1038</v>
      </c>
      <c r="C844" s="6" t="s">
        <v>1946</v>
      </c>
      <c r="E844" s="6">
        <v>8000</v>
      </c>
      <c r="F844" s="6" t="s">
        <v>30</v>
      </c>
      <c r="G844" s="6" t="s">
        <v>31</v>
      </c>
      <c r="H844" s="6" t="s">
        <v>32</v>
      </c>
      <c r="I844" s="6" t="s">
        <v>33</v>
      </c>
      <c r="J844" s="6" t="s">
        <v>31</v>
      </c>
      <c r="M844" s="6">
        <v>12.1</v>
      </c>
      <c r="N844" s="6">
        <v>11</v>
      </c>
      <c r="O844" s="6">
        <v>496</v>
      </c>
      <c r="P844" s="6" t="s">
        <v>31</v>
      </c>
      <c r="T844" s="7">
        <v>43990</v>
      </c>
      <c r="U844" s="8">
        <v>2020</v>
      </c>
      <c r="V844" s="7" t="s">
        <v>1949</v>
      </c>
      <c r="W844" s="6" t="s">
        <v>90</v>
      </c>
      <c r="X844" s="6" t="s">
        <v>1950</v>
      </c>
      <c r="Y844" s="6" t="s">
        <v>31</v>
      </c>
    </row>
    <row r="845" spans="1:25">
      <c r="A845" s="6">
        <v>2369053</v>
      </c>
      <c r="B845" s="6" t="s">
        <v>255</v>
      </c>
      <c r="C845" s="6" t="s">
        <v>1951</v>
      </c>
      <c r="E845" s="6">
        <v>10000</v>
      </c>
      <c r="F845" s="6" t="s">
        <v>30</v>
      </c>
      <c r="G845" s="6" t="s">
        <v>31</v>
      </c>
      <c r="H845" s="6" t="s">
        <v>32</v>
      </c>
      <c r="I845" s="6" t="s">
        <v>33</v>
      </c>
      <c r="J845" s="6" t="s">
        <v>31</v>
      </c>
      <c r="K845" s="6" t="s">
        <v>1952</v>
      </c>
      <c r="M845" s="6">
        <v>11.4</v>
      </c>
      <c r="N845" s="6">
        <v>5</v>
      </c>
      <c r="O845" s="6">
        <v>658</v>
      </c>
      <c r="P845" s="6" t="s">
        <v>1030</v>
      </c>
      <c r="Q845" s="6" t="s">
        <v>1120</v>
      </c>
      <c r="R845" s="6" t="s">
        <v>1121</v>
      </c>
      <c r="S845" s="6" t="s">
        <v>1030</v>
      </c>
      <c r="T845" s="7">
        <v>43993</v>
      </c>
      <c r="U845" s="8">
        <v>2020</v>
      </c>
      <c r="V845" s="7">
        <v>43932</v>
      </c>
      <c r="W845" s="6" t="s">
        <v>90</v>
      </c>
      <c r="X845" s="6" t="s">
        <v>1953</v>
      </c>
      <c r="Y845" s="6" t="s">
        <v>31</v>
      </c>
    </row>
    <row r="846" spans="1:25">
      <c r="A846" s="6">
        <v>2369000</v>
      </c>
      <c r="B846" s="6" t="s">
        <v>255</v>
      </c>
      <c r="C846" s="6" t="s">
        <v>1954</v>
      </c>
      <c r="E846" s="6">
        <v>12000</v>
      </c>
      <c r="F846" s="6" t="s">
        <v>30</v>
      </c>
      <c r="G846" s="6" t="s">
        <v>31</v>
      </c>
      <c r="H846" s="6" t="s">
        <v>32</v>
      </c>
      <c r="I846" s="6" t="s">
        <v>33</v>
      </c>
      <c r="J846" s="6" t="s">
        <v>31</v>
      </c>
      <c r="K846" s="6" t="s">
        <v>1952</v>
      </c>
      <c r="M846" s="6">
        <v>11.4</v>
      </c>
      <c r="N846" s="6">
        <v>5</v>
      </c>
      <c r="O846" s="6">
        <v>790</v>
      </c>
      <c r="P846" s="6" t="s">
        <v>1030</v>
      </c>
      <c r="Q846" s="6" t="s">
        <v>1120</v>
      </c>
      <c r="R846" s="6" t="s">
        <v>1121</v>
      </c>
      <c r="S846" s="6" t="s">
        <v>1030</v>
      </c>
      <c r="T846" s="7">
        <v>43993</v>
      </c>
      <c r="U846" s="8">
        <v>2020</v>
      </c>
      <c r="V846" s="7">
        <v>43872</v>
      </c>
      <c r="W846" s="6" t="s">
        <v>90</v>
      </c>
      <c r="X846" s="6" t="s">
        <v>1955</v>
      </c>
      <c r="Y846" s="6" t="s">
        <v>31</v>
      </c>
    </row>
    <row r="847" spans="1:25">
      <c r="A847" s="6">
        <v>2369379</v>
      </c>
      <c r="B847" s="6" t="s">
        <v>255</v>
      </c>
      <c r="C847" s="6" t="s">
        <v>1956</v>
      </c>
      <c r="E847" s="6">
        <v>8000</v>
      </c>
      <c r="F847" s="6" t="s">
        <v>30</v>
      </c>
      <c r="G847" s="6" t="s">
        <v>31</v>
      </c>
      <c r="H847" s="6" t="s">
        <v>32</v>
      </c>
      <c r="I847" s="6" t="s">
        <v>33</v>
      </c>
      <c r="J847" s="6" t="s">
        <v>31</v>
      </c>
      <c r="K847" s="6" t="s">
        <v>1952</v>
      </c>
      <c r="M847" s="6">
        <v>11.4</v>
      </c>
      <c r="N847" s="6">
        <v>5</v>
      </c>
      <c r="O847" s="6">
        <v>526</v>
      </c>
      <c r="P847" s="6" t="s">
        <v>1030</v>
      </c>
      <c r="Q847" s="6" t="s">
        <v>1120</v>
      </c>
      <c r="R847" s="6" t="s">
        <v>1121</v>
      </c>
      <c r="S847" s="6" t="s">
        <v>1030</v>
      </c>
      <c r="T847" s="7">
        <v>43993</v>
      </c>
      <c r="U847" s="8">
        <v>2020</v>
      </c>
      <c r="V847" s="7">
        <v>44146</v>
      </c>
      <c r="W847" s="6" t="s">
        <v>90</v>
      </c>
      <c r="X847" s="6" t="s">
        <v>1957</v>
      </c>
      <c r="Y847" s="6" t="s">
        <v>31</v>
      </c>
    </row>
    <row r="848" spans="1:25">
      <c r="A848" s="6">
        <v>2369377</v>
      </c>
      <c r="B848" s="6" t="s">
        <v>255</v>
      </c>
      <c r="C848" s="6" t="s">
        <v>1958</v>
      </c>
      <c r="E848" s="6">
        <v>10000</v>
      </c>
      <c r="F848" s="6" t="s">
        <v>30</v>
      </c>
      <c r="G848" s="6" t="s">
        <v>31</v>
      </c>
      <c r="H848" s="6" t="s">
        <v>32</v>
      </c>
      <c r="I848" s="6" t="s">
        <v>33</v>
      </c>
      <c r="J848" s="6" t="s">
        <v>31</v>
      </c>
      <c r="K848" s="6" t="s">
        <v>1952</v>
      </c>
      <c r="M848" s="6">
        <v>11.4</v>
      </c>
      <c r="N848" s="6">
        <v>5</v>
      </c>
      <c r="O848" s="6">
        <v>658</v>
      </c>
      <c r="P848" s="6" t="s">
        <v>1030</v>
      </c>
      <c r="Q848" s="6" t="s">
        <v>1120</v>
      </c>
      <c r="R848" s="6" t="s">
        <v>1121</v>
      </c>
      <c r="S848" s="6" t="s">
        <v>1030</v>
      </c>
      <c r="T848" s="7">
        <v>43993</v>
      </c>
      <c r="U848" s="8">
        <v>2020</v>
      </c>
      <c r="V848" s="7">
        <v>44146</v>
      </c>
      <c r="W848" s="6" t="s">
        <v>90</v>
      </c>
      <c r="X848" s="6" t="s">
        <v>1959</v>
      </c>
      <c r="Y848" s="6" t="s">
        <v>31</v>
      </c>
    </row>
    <row r="849" spans="1:25">
      <c r="A849" s="6">
        <v>2369382</v>
      </c>
      <c r="B849" s="6" t="s">
        <v>255</v>
      </c>
      <c r="C849" s="6" t="s">
        <v>1960</v>
      </c>
      <c r="E849" s="6">
        <v>12200</v>
      </c>
      <c r="F849" s="6" t="s">
        <v>30</v>
      </c>
      <c r="G849" s="6" t="s">
        <v>31</v>
      </c>
      <c r="H849" s="6" t="s">
        <v>32</v>
      </c>
      <c r="I849" s="6" t="s">
        <v>33</v>
      </c>
      <c r="J849" s="6" t="s">
        <v>31</v>
      </c>
      <c r="K849" s="6" t="s">
        <v>1952</v>
      </c>
      <c r="M849" s="6">
        <v>11.4</v>
      </c>
      <c r="N849" s="6">
        <v>5</v>
      </c>
      <c r="O849" s="6">
        <v>803</v>
      </c>
      <c r="P849" s="6" t="s">
        <v>1030</v>
      </c>
      <c r="Q849" s="6" t="s">
        <v>1120</v>
      </c>
      <c r="R849" s="6" t="s">
        <v>1121</v>
      </c>
      <c r="S849" s="6" t="s">
        <v>1030</v>
      </c>
      <c r="T849" s="7">
        <v>43993</v>
      </c>
      <c r="U849" s="8">
        <v>2020</v>
      </c>
      <c r="V849" s="7">
        <v>44146</v>
      </c>
      <c r="W849" s="6" t="s">
        <v>90</v>
      </c>
      <c r="X849" s="6" t="s">
        <v>1961</v>
      </c>
      <c r="Y849" s="6" t="s">
        <v>31</v>
      </c>
    </row>
    <row r="850" spans="1:25">
      <c r="A850" s="6">
        <v>2369380</v>
      </c>
      <c r="B850" s="6" t="s">
        <v>255</v>
      </c>
      <c r="C850" s="6" t="s">
        <v>1962</v>
      </c>
      <c r="E850" s="6">
        <v>14300</v>
      </c>
      <c r="F850" s="6" t="s">
        <v>30</v>
      </c>
      <c r="G850" s="6" t="s">
        <v>31</v>
      </c>
      <c r="H850" s="6" t="s">
        <v>32</v>
      </c>
      <c r="I850" s="6" t="s">
        <v>37</v>
      </c>
      <c r="J850" s="6" t="s">
        <v>31</v>
      </c>
      <c r="K850" s="6" t="s">
        <v>1952</v>
      </c>
      <c r="M850" s="6">
        <v>11.3</v>
      </c>
      <c r="N850" s="6">
        <v>6</v>
      </c>
      <c r="O850" s="6">
        <v>949</v>
      </c>
      <c r="P850" s="6" t="s">
        <v>1030</v>
      </c>
      <c r="Q850" s="6" t="s">
        <v>1120</v>
      </c>
      <c r="R850" s="6" t="s">
        <v>1121</v>
      </c>
      <c r="S850" s="6" t="s">
        <v>1030</v>
      </c>
      <c r="T850" s="7">
        <v>43993</v>
      </c>
      <c r="U850" s="8">
        <v>2020</v>
      </c>
      <c r="V850" s="7">
        <v>44146</v>
      </c>
      <c r="W850" s="6" t="s">
        <v>90</v>
      </c>
      <c r="X850" s="6" t="s">
        <v>1963</v>
      </c>
      <c r="Y850" s="6" t="s">
        <v>31</v>
      </c>
    </row>
    <row r="851" spans="1:25">
      <c r="A851" s="6">
        <v>2369381</v>
      </c>
      <c r="B851" s="6" t="s">
        <v>255</v>
      </c>
      <c r="C851" s="6" t="s">
        <v>1964</v>
      </c>
      <c r="E851" s="6">
        <v>18000</v>
      </c>
      <c r="F851" s="6" t="s">
        <v>30</v>
      </c>
      <c r="G851" s="6" t="s">
        <v>31</v>
      </c>
      <c r="H851" s="6" t="s">
        <v>32</v>
      </c>
      <c r="I851" s="6" t="s">
        <v>37</v>
      </c>
      <c r="J851" s="6" t="s">
        <v>31</v>
      </c>
      <c r="K851" s="6" t="s">
        <v>1952</v>
      </c>
      <c r="M851" s="6">
        <v>11.3</v>
      </c>
      <c r="N851" s="6">
        <v>6</v>
      </c>
      <c r="O851" s="6">
        <v>1195</v>
      </c>
      <c r="P851" s="6" t="s">
        <v>1030</v>
      </c>
      <c r="Q851" s="6" t="s">
        <v>1120</v>
      </c>
      <c r="R851" s="6" t="s">
        <v>1121</v>
      </c>
      <c r="S851" s="6" t="s">
        <v>1030</v>
      </c>
      <c r="T851" s="7">
        <v>43993</v>
      </c>
      <c r="U851" s="8">
        <v>2020</v>
      </c>
      <c r="V851" s="7">
        <v>44146</v>
      </c>
      <c r="W851" s="6" t="s">
        <v>90</v>
      </c>
      <c r="X851" s="6" t="s">
        <v>1965</v>
      </c>
      <c r="Y851" s="6" t="s">
        <v>31</v>
      </c>
    </row>
    <row r="852" spans="1:25">
      <c r="A852" s="6">
        <v>2369378</v>
      </c>
      <c r="B852" s="6" t="s">
        <v>255</v>
      </c>
      <c r="C852" s="6" t="s">
        <v>1966</v>
      </c>
      <c r="E852" s="6">
        <v>24000</v>
      </c>
      <c r="F852" s="6" t="s">
        <v>30</v>
      </c>
      <c r="G852" s="6" t="s">
        <v>31</v>
      </c>
      <c r="H852" s="6" t="s">
        <v>32</v>
      </c>
      <c r="I852" s="6" t="s">
        <v>42</v>
      </c>
      <c r="J852" s="6" t="s">
        <v>31</v>
      </c>
      <c r="K852" s="6" t="s">
        <v>1952</v>
      </c>
      <c r="M852" s="6">
        <v>9.8000000000000007</v>
      </c>
      <c r="N852" s="6">
        <v>4</v>
      </c>
      <c r="O852" s="6">
        <v>1837</v>
      </c>
      <c r="P852" s="6" t="s">
        <v>1030</v>
      </c>
      <c r="Q852" s="6" t="s">
        <v>1120</v>
      </c>
      <c r="R852" s="6" t="s">
        <v>1121</v>
      </c>
      <c r="S852" s="6" t="s">
        <v>1030</v>
      </c>
      <c r="T852" s="7">
        <v>43993</v>
      </c>
      <c r="U852" s="8">
        <v>2020</v>
      </c>
      <c r="V852" s="7">
        <v>44146</v>
      </c>
      <c r="W852" s="6" t="s">
        <v>90</v>
      </c>
      <c r="X852" s="6" t="s">
        <v>1967</v>
      </c>
      <c r="Y852" s="6" t="s">
        <v>31</v>
      </c>
    </row>
    <row r="853" spans="1:25">
      <c r="A853" s="6">
        <v>2353769</v>
      </c>
      <c r="B853" s="6" t="s">
        <v>406</v>
      </c>
      <c r="C853" s="6" t="s">
        <v>1968</v>
      </c>
      <c r="E853" s="6">
        <v>18000</v>
      </c>
      <c r="F853" s="6" t="s">
        <v>30</v>
      </c>
      <c r="G853" s="6" t="s">
        <v>31</v>
      </c>
      <c r="H853" s="6" t="s">
        <v>32</v>
      </c>
      <c r="I853" s="6" t="s">
        <v>37</v>
      </c>
      <c r="M853" s="6">
        <v>11.8</v>
      </c>
      <c r="N853" s="6">
        <v>10</v>
      </c>
      <c r="O853" s="6">
        <v>1144</v>
      </c>
      <c r="P853" s="6" t="s">
        <v>31</v>
      </c>
      <c r="T853" s="7">
        <v>44013</v>
      </c>
      <c r="U853" s="8">
        <v>2020</v>
      </c>
      <c r="V853" s="7" t="s">
        <v>1969</v>
      </c>
      <c r="W853" s="6" t="s">
        <v>90</v>
      </c>
      <c r="X853" s="6" t="s">
        <v>1970</v>
      </c>
      <c r="Y853" s="6" t="s">
        <v>31</v>
      </c>
    </row>
    <row r="854" spans="1:25">
      <c r="A854" s="6">
        <v>2353768</v>
      </c>
      <c r="B854" s="6" t="s">
        <v>406</v>
      </c>
      <c r="C854" s="6" t="s">
        <v>1971</v>
      </c>
      <c r="E854" s="6">
        <v>25000</v>
      </c>
      <c r="F854" s="6" t="s">
        <v>30</v>
      </c>
      <c r="G854" s="6" t="s">
        <v>31</v>
      </c>
      <c r="H854" s="6" t="s">
        <v>32</v>
      </c>
      <c r="I854" s="6" t="s">
        <v>42</v>
      </c>
      <c r="M854" s="6">
        <v>10.3</v>
      </c>
      <c r="N854" s="6">
        <v>10</v>
      </c>
      <c r="O854" s="6">
        <v>1820</v>
      </c>
      <c r="P854" s="6" t="s">
        <v>31</v>
      </c>
      <c r="T854" s="7">
        <v>44013</v>
      </c>
      <c r="U854" s="8">
        <v>2020</v>
      </c>
      <c r="V854" s="7" t="s">
        <v>1969</v>
      </c>
      <c r="W854" s="6" t="s">
        <v>90</v>
      </c>
      <c r="X854" s="6" t="s">
        <v>1972</v>
      </c>
      <c r="Y854" s="6" t="s">
        <v>31</v>
      </c>
    </row>
    <row r="855" spans="1:25">
      <c r="A855" s="6">
        <v>2370303</v>
      </c>
      <c r="B855" s="6" t="s">
        <v>109</v>
      </c>
      <c r="C855" s="6" t="s">
        <v>1973</v>
      </c>
      <c r="E855" s="6">
        <v>18000</v>
      </c>
      <c r="F855" s="6" t="s">
        <v>30</v>
      </c>
      <c r="G855" s="6" t="s">
        <v>31</v>
      </c>
      <c r="H855" s="6" t="s">
        <v>32</v>
      </c>
      <c r="I855" s="6" t="s">
        <v>37</v>
      </c>
      <c r="J855" s="6" t="s">
        <v>31</v>
      </c>
      <c r="K855" s="6" t="s">
        <v>1952</v>
      </c>
      <c r="M855" s="6">
        <v>11.8</v>
      </c>
      <c r="N855" s="6">
        <v>10</v>
      </c>
      <c r="O855" s="6">
        <v>1144</v>
      </c>
      <c r="P855" s="6" t="s">
        <v>31</v>
      </c>
      <c r="T855" s="7">
        <v>44023</v>
      </c>
      <c r="U855" s="8">
        <v>2020</v>
      </c>
      <c r="V855" s="7" t="s">
        <v>1974</v>
      </c>
      <c r="W855" s="6" t="s">
        <v>90</v>
      </c>
      <c r="X855" s="6" t="s">
        <v>1975</v>
      </c>
      <c r="Y855" s="6" t="s">
        <v>31</v>
      </c>
    </row>
    <row r="856" spans="1:25">
      <c r="A856" s="6">
        <v>2370304</v>
      </c>
      <c r="B856" s="6" t="s">
        <v>109</v>
      </c>
      <c r="C856" s="6" t="s">
        <v>1976</v>
      </c>
      <c r="E856" s="6">
        <v>25000</v>
      </c>
      <c r="F856" s="6" t="s">
        <v>30</v>
      </c>
      <c r="G856" s="6" t="s">
        <v>31</v>
      </c>
      <c r="H856" s="6" t="s">
        <v>32</v>
      </c>
      <c r="I856" s="6" t="s">
        <v>42</v>
      </c>
      <c r="J856" s="6" t="s">
        <v>31</v>
      </c>
      <c r="K856" s="6" t="s">
        <v>1952</v>
      </c>
      <c r="M856" s="6">
        <v>10.3</v>
      </c>
      <c r="N856" s="6">
        <v>10</v>
      </c>
      <c r="O856" s="6">
        <v>1820</v>
      </c>
      <c r="P856" s="6" t="s">
        <v>31</v>
      </c>
      <c r="T856" s="7">
        <v>44023</v>
      </c>
      <c r="U856" s="8">
        <v>2020</v>
      </c>
      <c r="V856" s="7" t="s">
        <v>1974</v>
      </c>
      <c r="W856" s="6" t="s">
        <v>90</v>
      </c>
      <c r="X856" s="6" t="s">
        <v>1977</v>
      </c>
      <c r="Y856" s="6" t="s">
        <v>31</v>
      </c>
    </row>
    <row r="857" spans="1:25">
      <c r="A857" s="6">
        <v>2370305</v>
      </c>
      <c r="B857" s="6" t="s">
        <v>109</v>
      </c>
      <c r="C857" s="6" t="s">
        <v>1534</v>
      </c>
      <c r="E857" s="6">
        <v>25000</v>
      </c>
      <c r="F857" s="6" t="s">
        <v>30</v>
      </c>
      <c r="G857" s="6" t="s">
        <v>31</v>
      </c>
      <c r="H857" s="6" t="s">
        <v>32</v>
      </c>
      <c r="I857" s="6" t="s">
        <v>42</v>
      </c>
      <c r="J857" s="6" t="s">
        <v>31</v>
      </c>
      <c r="K857" s="6" t="s">
        <v>1952</v>
      </c>
      <c r="M857" s="6">
        <v>10.3</v>
      </c>
      <c r="N857" s="6">
        <v>10</v>
      </c>
      <c r="O857" s="6">
        <v>1820</v>
      </c>
      <c r="P857" s="6" t="s">
        <v>31</v>
      </c>
      <c r="T857" s="7">
        <v>44023</v>
      </c>
      <c r="U857" s="8">
        <v>2020</v>
      </c>
      <c r="V857" s="7" t="s">
        <v>1974</v>
      </c>
      <c r="W857" s="6" t="s">
        <v>90</v>
      </c>
      <c r="X857" s="6" t="s">
        <v>1978</v>
      </c>
      <c r="Y857" s="6" t="s">
        <v>31</v>
      </c>
    </row>
    <row r="858" spans="1:25">
      <c r="A858" s="6">
        <v>2370306</v>
      </c>
      <c r="B858" s="6" t="s">
        <v>109</v>
      </c>
      <c r="C858" s="6" t="s">
        <v>1538</v>
      </c>
      <c r="E858" s="6">
        <v>25000</v>
      </c>
      <c r="F858" s="6" t="s">
        <v>30</v>
      </c>
      <c r="G858" s="6" t="s">
        <v>31</v>
      </c>
      <c r="H858" s="6" t="s">
        <v>32</v>
      </c>
      <c r="I858" s="6" t="s">
        <v>42</v>
      </c>
      <c r="J858" s="6" t="s">
        <v>31</v>
      </c>
      <c r="K858" s="6" t="s">
        <v>1952</v>
      </c>
      <c r="M858" s="6">
        <v>10.3</v>
      </c>
      <c r="N858" s="6">
        <v>10</v>
      </c>
      <c r="O858" s="6">
        <v>1820</v>
      </c>
      <c r="P858" s="6" t="s">
        <v>31</v>
      </c>
      <c r="T858" s="7">
        <v>44023</v>
      </c>
      <c r="U858" s="8">
        <v>2020</v>
      </c>
      <c r="V858" s="7" t="s">
        <v>1974</v>
      </c>
      <c r="W858" s="6" t="s">
        <v>90</v>
      </c>
      <c r="X858" s="6" t="s">
        <v>1979</v>
      </c>
      <c r="Y858" s="6" t="s">
        <v>31</v>
      </c>
    </row>
    <row r="859" spans="1:25">
      <c r="A859" s="6">
        <v>2370315</v>
      </c>
      <c r="B859" s="6" t="s">
        <v>109</v>
      </c>
      <c r="C859" s="6" t="s">
        <v>1980</v>
      </c>
      <c r="E859" s="6">
        <v>8000</v>
      </c>
      <c r="F859" s="6" t="s">
        <v>30</v>
      </c>
      <c r="G859" s="6" t="s">
        <v>31</v>
      </c>
      <c r="H859" s="6" t="s">
        <v>32</v>
      </c>
      <c r="I859" s="6" t="s">
        <v>33</v>
      </c>
      <c r="J859" s="6" t="s">
        <v>31</v>
      </c>
      <c r="K859" s="6" t="s">
        <v>1952</v>
      </c>
      <c r="M859" s="6">
        <v>11.4</v>
      </c>
      <c r="N859" s="6">
        <v>5</v>
      </c>
      <c r="O859" s="6">
        <v>526</v>
      </c>
      <c r="P859" s="6" t="s">
        <v>1030</v>
      </c>
      <c r="Q859" s="6" t="s">
        <v>1120</v>
      </c>
      <c r="R859" s="6" t="s">
        <v>1400</v>
      </c>
      <c r="S859" s="6" t="s">
        <v>31</v>
      </c>
      <c r="T859" s="7">
        <v>44023</v>
      </c>
      <c r="U859" s="8">
        <v>2020</v>
      </c>
      <c r="V859" s="7" t="s">
        <v>1974</v>
      </c>
      <c r="W859" s="6" t="s">
        <v>90</v>
      </c>
      <c r="X859" s="6" t="s">
        <v>1981</v>
      </c>
      <c r="Y859" s="6" t="s">
        <v>31</v>
      </c>
    </row>
    <row r="860" spans="1:25">
      <c r="A860" s="6">
        <v>2370313</v>
      </c>
      <c r="B860" s="6" t="s">
        <v>109</v>
      </c>
      <c r="C860" s="6" t="s">
        <v>1982</v>
      </c>
      <c r="E860" s="6">
        <v>8000</v>
      </c>
      <c r="F860" s="6" t="s">
        <v>30</v>
      </c>
      <c r="G860" s="6" t="s">
        <v>31</v>
      </c>
      <c r="H860" s="6" t="s">
        <v>32</v>
      </c>
      <c r="I860" s="6" t="s">
        <v>33</v>
      </c>
      <c r="J860" s="6" t="s">
        <v>31</v>
      </c>
      <c r="K860" s="6" t="s">
        <v>1952</v>
      </c>
      <c r="M860" s="6">
        <v>11.4</v>
      </c>
      <c r="N860" s="6">
        <v>5</v>
      </c>
      <c r="O860" s="6">
        <v>526</v>
      </c>
      <c r="P860" s="6" t="s">
        <v>1030</v>
      </c>
      <c r="Q860" s="6" t="s">
        <v>1120</v>
      </c>
      <c r="R860" s="6" t="s">
        <v>1400</v>
      </c>
      <c r="S860" s="6" t="s">
        <v>31</v>
      </c>
      <c r="T860" s="7">
        <v>44023</v>
      </c>
      <c r="U860" s="8">
        <v>2020</v>
      </c>
      <c r="V860" s="7" t="s">
        <v>1974</v>
      </c>
      <c r="W860" s="6" t="s">
        <v>90</v>
      </c>
      <c r="X860" s="6" t="s">
        <v>1983</v>
      </c>
      <c r="Y860" s="6" t="s">
        <v>31</v>
      </c>
    </row>
    <row r="861" spans="1:25">
      <c r="A861" s="6">
        <v>2370311</v>
      </c>
      <c r="B861" s="6" t="s">
        <v>109</v>
      </c>
      <c r="C861" s="6" t="s">
        <v>1213</v>
      </c>
      <c r="E861" s="6">
        <v>8000</v>
      </c>
      <c r="F861" s="6" t="s">
        <v>30</v>
      </c>
      <c r="G861" s="6" t="s">
        <v>31</v>
      </c>
      <c r="H861" s="6" t="s">
        <v>32</v>
      </c>
      <c r="I861" s="6" t="s">
        <v>33</v>
      </c>
      <c r="J861" s="6" t="s">
        <v>31</v>
      </c>
      <c r="K861" s="6" t="s">
        <v>1952</v>
      </c>
      <c r="M861" s="6">
        <v>11.4</v>
      </c>
      <c r="N861" s="6">
        <v>5</v>
      </c>
      <c r="O861" s="6">
        <v>526</v>
      </c>
      <c r="P861" s="6" t="s">
        <v>1030</v>
      </c>
      <c r="Q861" s="6" t="s">
        <v>1120</v>
      </c>
      <c r="R861" s="6" t="s">
        <v>1400</v>
      </c>
      <c r="S861" s="6" t="s">
        <v>31</v>
      </c>
      <c r="T861" s="7">
        <v>44023</v>
      </c>
      <c r="U861" s="8">
        <v>2020</v>
      </c>
      <c r="V861" s="7" t="s">
        <v>1974</v>
      </c>
      <c r="W861" s="6" t="s">
        <v>90</v>
      </c>
      <c r="X861" s="6" t="s">
        <v>1984</v>
      </c>
      <c r="Y861" s="6" t="s">
        <v>31</v>
      </c>
    </row>
    <row r="862" spans="1:25">
      <c r="A862" s="6">
        <v>2370312</v>
      </c>
      <c r="B862" s="6" t="s">
        <v>109</v>
      </c>
      <c r="C862" s="6" t="s">
        <v>1215</v>
      </c>
      <c r="E862" s="6">
        <v>8000</v>
      </c>
      <c r="F862" s="6" t="s">
        <v>30</v>
      </c>
      <c r="G862" s="6" t="s">
        <v>31</v>
      </c>
      <c r="H862" s="6" t="s">
        <v>32</v>
      </c>
      <c r="I862" s="6" t="s">
        <v>33</v>
      </c>
      <c r="J862" s="6" t="s">
        <v>31</v>
      </c>
      <c r="K862" s="6" t="s">
        <v>1952</v>
      </c>
      <c r="M862" s="6">
        <v>11.4</v>
      </c>
      <c r="N862" s="6">
        <v>5</v>
      </c>
      <c r="O862" s="6">
        <v>526</v>
      </c>
      <c r="P862" s="6" t="s">
        <v>1030</v>
      </c>
      <c r="Q862" s="6" t="s">
        <v>1120</v>
      </c>
      <c r="R862" s="6" t="s">
        <v>1400</v>
      </c>
      <c r="S862" s="6" t="s">
        <v>31</v>
      </c>
      <c r="T862" s="7">
        <v>44023</v>
      </c>
      <c r="U862" s="8">
        <v>2020</v>
      </c>
      <c r="V862" s="7" t="s">
        <v>1974</v>
      </c>
      <c r="W862" s="6" t="s">
        <v>90</v>
      </c>
      <c r="X862" s="6" t="s">
        <v>1985</v>
      </c>
      <c r="Y862" s="6" t="s">
        <v>31</v>
      </c>
    </row>
    <row r="863" spans="1:25">
      <c r="A863" s="6">
        <v>2370316</v>
      </c>
      <c r="B863" s="6" t="s">
        <v>109</v>
      </c>
      <c r="C863" s="6" t="s">
        <v>1986</v>
      </c>
      <c r="E863" s="6">
        <v>10000</v>
      </c>
      <c r="F863" s="6" t="s">
        <v>30</v>
      </c>
      <c r="G863" s="6" t="s">
        <v>31</v>
      </c>
      <c r="H863" s="6" t="s">
        <v>32</v>
      </c>
      <c r="I863" s="6" t="s">
        <v>33</v>
      </c>
      <c r="J863" s="6" t="s">
        <v>31</v>
      </c>
      <c r="K863" s="6" t="s">
        <v>1952</v>
      </c>
      <c r="M863" s="6">
        <v>11.4</v>
      </c>
      <c r="N863" s="6">
        <v>5</v>
      </c>
      <c r="O863" s="6">
        <v>658</v>
      </c>
      <c r="P863" s="6" t="s">
        <v>1030</v>
      </c>
      <c r="Q863" s="6" t="s">
        <v>1120</v>
      </c>
      <c r="R863" s="6" t="s">
        <v>1400</v>
      </c>
      <c r="S863" s="6" t="s">
        <v>31</v>
      </c>
      <c r="T863" s="7">
        <v>44023</v>
      </c>
      <c r="U863" s="8">
        <v>2020</v>
      </c>
      <c r="V863" s="7" t="s">
        <v>1974</v>
      </c>
      <c r="W863" s="6" t="s">
        <v>90</v>
      </c>
      <c r="X863" s="6" t="s">
        <v>1987</v>
      </c>
      <c r="Y863" s="6" t="s">
        <v>31</v>
      </c>
    </row>
    <row r="864" spans="1:25">
      <c r="A864" s="6">
        <v>2370321</v>
      </c>
      <c r="B864" s="6" t="s">
        <v>109</v>
      </c>
      <c r="C864" s="6" t="s">
        <v>1988</v>
      </c>
      <c r="E864" s="6">
        <v>10000</v>
      </c>
      <c r="F864" s="6" t="s">
        <v>30</v>
      </c>
      <c r="G864" s="6" t="s">
        <v>31</v>
      </c>
      <c r="H864" s="6" t="s">
        <v>32</v>
      </c>
      <c r="I864" s="6" t="s">
        <v>33</v>
      </c>
      <c r="J864" s="6" t="s">
        <v>31</v>
      </c>
      <c r="K864" s="6" t="s">
        <v>1952</v>
      </c>
      <c r="M864" s="6">
        <v>11.4</v>
      </c>
      <c r="N864" s="6">
        <v>5</v>
      </c>
      <c r="O864" s="6">
        <v>658</v>
      </c>
      <c r="P864" s="6" t="s">
        <v>1030</v>
      </c>
      <c r="Q864" s="6" t="s">
        <v>1120</v>
      </c>
      <c r="R864" s="6" t="s">
        <v>1400</v>
      </c>
      <c r="S864" s="6" t="s">
        <v>31</v>
      </c>
      <c r="T864" s="7">
        <v>44023</v>
      </c>
      <c r="U864" s="8">
        <v>2020</v>
      </c>
      <c r="V864" s="7" t="s">
        <v>1974</v>
      </c>
      <c r="W864" s="6" t="s">
        <v>90</v>
      </c>
      <c r="X864" s="6" t="s">
        <v>1989</v>
      </c>
      <c r="Y864" s="6" t="s">
        <v>31</v>
      </c>
    </row>
    <row r="865" spans="1:25">
      <c r="A865" s="6">
        <v>2370317</v>
      </c>
      <c r="B865" s="6" t="s">
        <v>109</v>
      </c>
      <c r="C865" s="6" t="s">
        <v>1217</v>
      </c>
      <c r="E865" s="6">
        <v>10000</v>
      </c>
      <c r="F865" s="6" t="s">
        <v>30</v>
      </c>
      <c r="G865" s="6" t="s">
        <v>31</v>
      </c>
      <c r="H865" s="6" t="s">
        <v>32</v>
      </c>
      <c r="I865" s="6" t="s">
        <v>33</v>
      </c>
      <c r="J865" s="6" t="s">
        <v>31</v>
      </c>
      <c r="K865" s="6" t="s">
        <v>1952</v>
      </c>
      <c r="M865" s="6">
        <v>11.4</v>
      </c>
      <c r="N865" s="6">
        <v>5</v>
      </c>
      <c r="O865" s="6">
        <v>658</v>
      </c>
      <c r="P865" s="6" t="s">
        <v>1030</v>
      </c>
      <c r="Q865" s="6" t="s">
        <v>1120</v>
      </c>
      <c r="R865" s="6" t="s">
        <v>1400</v>
      </c>
      <c r="S865" s="6" t="s">
        <v>31</v>
      </c>
      <c r="T865" s="7">
        <v>44023</v>
      </c>
      <c r="U865" s="8">
        <v>2020</v>
      </c>
      <c r="V865" s="7" t="s">
        <v>1974</v>
      </c>
      <c r="W865" s="6" t="s">
        <v>90</v>
      </c>
      <c r="X865" s="6" t="s">
        <v>1990</v>
      </c>
      <c r="Y865" s="6" t="s">
        <v>31</v>
      </c>
    </row>
    <row r="866" spans="1:25">
      <c r="A866" s="6">
        <v>2370318</v>
      </c>
      <c r="B866" s="6" t="s">
        <v>109</v>
      </c>
      <c r="C866" s="6" t="s">
        <v>1219</v>
      </c>
      <c r="E866" s="6">
        <v>10000</v>
      </c>
      <c r="F866" s="6" t="s">
        <v>30</v>
      </c>
      <c r="G866" s="6" t="s">
        <v>31</v>
      </c>
      <c r="H866" s="6" t="s">
        <v>32</v>
      </c>
      <c r="I866" s="6" t="s">
        <v>33</v>
      </c>
      <c r="J866" s="6" t="s">
        <v>31</v>
      </c>
      <c r="K866" s="6" t="s">
        <v>1952</v>
      </c>
      <c r="M866" s="6">
        <v>11.4</v>
      </c>
      <c r="N866" s="6">
        <v>5</v>
      </c>
      <c r="O866" s="6">
        <v>658</v>
      </c>
      <c r="P866" s="6" t="s">
        <v>1030</v>
      </c>
      <c r="Q866" s="6" t="s">
        <v>1120</v>
      </c>
      <c r="R866" s="6" t="s">
        <v>1400</v>
      </c>
      <c r="S866" s="6" t="s">
        <v>31</v>
      </c>
      <c r="T866" s="7">
        <v>44023</v>
      </c>
      <c r="U866" s="8">
        <v>2020</v>
      </c>
      <c r="V866" s="7" t="s">
        <v>1974</v>
      </c>
      <c r="W866" s="6" t="s">
        <v>90</v>
      </c>
      <c r="X866" s="6" t="s">
        <v>1991</v>
      </c>
      <c r="Y866" s="6" t="s">
        <v>31</v>
      </c>
    </row>
    <row r="867" spans="1:25">
      <c r="A867" s="6">
        <v>2370314</v>
      </c>
      <c r="B867" s="6" t="s">
        <v>109</v>
      </c>
      <c r="C867" s="6" t="s">
        <v>1992</v>
      </c>
      <c r="E867" s="6">
        <v>12000</v>
      </c>
      <c r="F867" s="6" t="s">
        <v>30</v>
      </c>
      <c r="G867" s="6" t="s">
        <v>31</v>
      </c>
      <c r="H867" s="6" t="s">
        <v>32</v>
      </c>
      <c r="I867" s="6" t="s">
        <v>33</v>
      </c>
      <c r="J867" s="6" t="s">
        <v>31</v>
      </c>
      <c r="K867" s="6" t="s">
        <v>1952</v>
      </c>
      <c r="M867" s="6">
        <v>11.4</v>
      </c>
      <c r="N867" s="6">
        <v>5</v>
      </c>
      <c r="O867" s="6">
        <v>790</v>
      </c>
      <c r="P867" s="6" t="s">
        <v>1030</v>
      </c>
      <c r="Q867" s="6" t="s">
        <v>1120</v>
      </c>
      <c r="R867" s="6" t="s">
        <v>1400</v>
      </c>
      <c r="S867" s="6" t="s">
        <v>31</v>
      </c>
      <c r="T867" s="7">
        <v>44023</v>
      </c>
      <c r="U867" s="8">
        <v>2020</v>
      </c>
      <c r="V867" s="7" t="s">
        <v>1974</v>
      </c>
      <c r="W867" s="6" t="s">
        <v>90</v>
      </c>
      <c r="X867" s="6" t="s">
        <v>1993</v>
      </c>
      <c r="Y867" s="6" t="s">
        <v>31</v>
      </c>
    </row>
    <row r="868" spans="1:25">
      <c r="A868" s="6">
        <v>2370319</v>
      </c>
      <c r="B868" s="6" t="s">
        <v>109</v>
      </c>
      <c r="C868" s="6" t="s">
        <v>1221</v>
      </c>
      <c r="E868" s="6">
        <v>12000</v>
      </c>
      <c r="F868" s="6" t="s">
        <v>30</v>
      </c>
      <c r="G868" s="6" t="s">
        <v>31</v>
      </c>
      <c r="H868" s="6" t="s">
        <v>32</v>
      </c>
      <c r="I868" s="6" t="s">
        <v>33</v>
      </c>
      <c r="J868" s="6" t="s">
        <v>31</v>
      </c>
      <c r="K868" s="6" t="s">
        <v>1952</v>
      </c>
      <c r="M868" s="6">
        <v>11.4</v>
      </c>
      <c r="N868" s="6">
        <v>5</v>
      </c>
      <c r="O868" s="6">
        <v>790</v>
      </c>
      <c r="P868" s="6" t="s">
        <v>1030</v>
      </c>
      <c r="Q868" s="6" t="s">
        <v>1120</v>
      </c>
      <c r="R868" s="6" t="s">
        <v>1400</v>
      </c>
      <c r="S868" s="6" t="s">
        <v>31</v>
      </c>
      <c r="T868" s="7">
        <v>44023</v>
      </c>
      <c r="U868" s="8">
        <v>2020</v>
      </c>
      <c r="V868" s="7" t="s">
        <v>1974</v>
      </c>
      <c r="W868" s="6" t="s">
        <v>90</v>
      </c>
      <c r="X868" s="6" t="s">
        <v>1994</v>
      </c>
      <c r="Y868" s="6" t="s">
        <v>31</v>
      </c>
    </row>
    <row r="869" spans="1:25">
      <c r="A869" s="6">
        <v>2370320</v>
      </c>
      <c r="B869" s="6" t="s">
        <v>109</v>
      </c>
      <c r="C869" s="6" t="s">
        <v>1223</v>
      </c>
      <c r="E869" s="6">
        <v>12000</v>
      </c>
      <c r="F869" s="6" t="s">
        <v>30</v>
      </c>
      <c r="G869" s="6" t="s">
        <v>31</v>
      </c>
      <c r="H869" s="6" t="s">
        <v>32</v>
      </c>
      <c r="I869" s="6" t="s">
        <v>33</v>
      </c>
      <c r="J869" s="6" t="s">
        <v>31</v>
      </c>
      <c r="K869" s="6" t="s">
        <v>1952</v>
      </c>
      <c r="M869" s="6">
        <v>11.4</v>
      </c>
      <c r="N869" s="6">
        <v>5</v>
      </c>
      <c r="O869" s="6">
        <v>790</v>
      </c>
      <c r="P869" s="6" t="s">
        <v>1030</v>
      </c>
      <c r="Q869" s="6" t="s">
        <v>1120</v>
      </c>
      <c r="R869" s="6" t="s">
        <v>1400</v>
      </c>
      <c r="S869" s="6" t="s">
        <v>31</v>
      </c>
      <c r="T869" s="7">
        <v>44023</v>
      </c>
      <c r="U869" s="8">
        <v>2020</v>
      </c>
      <c r="V869" s="7" t="s">
        <v>1974</v>
      </c>
      <c r="W869" s="6" t="s">
        <v>90</v>
      </c>
      <c r="X869" s="6" t="s">
        <v>1995</v>
      </c>
      <c r="Y869" s="6" t="s">
        <v>31</v>
      </c>
    </row>
    <row r="870" spans="1:25">
      <c r="A870" s="6">
        <v>2352658</v>
      </c>
      <c r="B870" s="6" t="s">
        <v>1911</v>
      </c>
      <c r="C870" s="6" t="s">
        <v>1996</v>
      </c>
      <c r="E870" s="6">
        <v>8000</v>
      </c>
      <c r="F870" s="6" t="s">
        <v>30</v>
      </c>
      <c r="G870" s="6" t="s">
        <v>31</v>
      </c>
      <c r="H870" s="6" t="s">
        <v>32</v>
      </c>
      <c r="I870" s="6" t="s">
        <v>33</v>
      </c>
      <c r="M870" s="6">
        <v>12</v>
      </c>
      <c r="N870" s="6">
        <v>10</v>
      </c>
      <c r="O870" s="6">
        <v>500</v>
      </c>
      <c r="P870" s="6" t="s">
        <v>31</v>
      </c>
      <c r="T870" s="7">
        <v>44105</v>
      </c>
      <c r="U870" s="8">
        <v>2020</v>
      </c>
      <c r="V870" s="7">
        <v>44013</v>
      </c>
      <c r="W870" s="6" t="s">
        <v>90</v>
      </c>
      <c r="X870" s="6" t="s">
        <v>1997</v>
      </c>
      <c r="Y870" s="6" t="s">
        <v>31</v>
      </c>
    </row>
    <row r="871" spans="1:25">
      <c r="A871" s="6">
        <v>2352657</v>
      </c>
      <c r="B871" s="6" t="s">
        <v>1911</v>
      </c>
      <c r="C871" s="6" t="s">
        <v>1998</v>
      </c>
      <c r="E871" s="6">
        <v>10000</v>
      </c>
      <c r="F871" s="6" t="s">
        <v>30</v>
      </c>
      <c r="G871" s="6" t="s">
        <v>31</v>
      </c>
      <c r="H871" s="6" t="s">
        <v>32</v>
      </c>
      <c r="I871" s="6" t="s">
        <v>33</v>
      </c>
      <c r="M871" s="6">
        <v>12</v>
      </c>
      <c r="N871" s="6">
        <v>10</v>
      </c>
      <c r="O871" s="6">
        <v>625</v>
      </c>
      <c r="P871" s="6" t="s">
        <v>31</v>
      </c>
      <c r="T871" s="7">
        <v>44105</v>
      </c>
      <c r="U871" s="8">
        <v>2020</v>
      </c>
      <c r="V871" s="7">
        <v>44013</v>
      </c>
      <c r="W871" s="6" t="s">
        <v>90</v>
      </c>
      <c r="X871" s="6" t="s">
        <v>1999</v>
      </c>
      <c r="Y871" s="6" t="s">
        <v>31</v>
      </c>
    </row>
    <row r="872" spans="1:25">
      <c r="A872" s="6">
        <v>2352659</v>
      </c>
      <c r="B872" s="6" t="s">
        <v>1911</v>
      </c>
      <c r="C872" s="6" t="s">
        <v>2000</v>
      </c>
      <c r="E872" s="6">
        <v>12000</v>
      </c>
      <c r="F872" s="6" t="s">
        <v>30</v>
      </c>
      <c r="G872" s="6" t="s">
        <v>31</v>
      </c>
      <c r="H872" s="6" t="s">
        <v>32</v>
      </c>
      <c r="I872" s="6" t="s">
        <v>33</v>
      </c>
      <c r="M872" s="6">
        <v>12</v>
      </c>
      <c r="N872" s="6">
        <v>10</v>
      </c>
      <c r="O872" s="6">
        <v>750</v>
      </c>
      <c r="P872" s="6" t="s">
        <v>31</v>
      </c>
      <c r="T872" s="7">
        <v>44105</v>
      </c>
      <c r="U872" s="8">
        <v>2020</v>
      </c>
      <c r="V872" s="7">
        <v>44013</v>
      </c>
      <c r="W872" s="6" t="s">
        <v>90</v>
      </c>
      <c r="X872" s="6" t="s">
        <v>2001</v>
      </c>
      <c r="Y872" s="6" t="s">
        <v>31</v>
      </c>
    </row>
    <row r="873" spans="1:25">
      <c r="A873" s="6">
        <v>2352660</v>
      </c>
      <c r="B873" s="6" t="s">
        <v>1911</v>
      </c>
      <c r="C873" s="6" t="s">
        <v>2002</v>
      </c>
      <c r="E873" s="6">
        <v>15000</v>
      </c>
      <c r="F873" s="6" t="s">
        <v>30</v>
      </c>
      <c r="G873" s="6" t="s">
        <v>31</v>
      </c>
      <c r="H873" s="6" t="s">
        <v>32</v>
      </c>
      <c r="I873" s="6" t="s">
        <v>37</v>
      </c>
      <c r="M873" s="6">
        <v>11.8</v>
      </c>
      <c r="N873" s="6">
        <v>10</v>
      </c>
      <c r="O873" s="6">
        <v>953</v>
      </c>
      <c r="P873" s="6" t="s">
        <v>31</v>
      </c>
      <c r="T873" s="7">
        <v>44105</v>
      </c>
      <c r="U873" s="8">
        <v>2020</v>
      </c>
      <c r="V873" s="7">
        <v>44013</v>
      </c>
      <c r="W873" s="6" t="s">
        <v>90</v>
      </c>
      <c r="X873" s="6" t="s">
        <v>2003</v>
      </c>
      <c r="Y873" s="6" t="s">
        <v>31</v>
      </c>
    </row>
    <row r="874" spans="1:25">
      <c r="A874" s="6">
        <v>2362788</v>
      </c>
      <c r="B874" s="6" t="s">
        <v>169</v>
      </c>
      <c r="C874" s="6" t="s">
        <v>2004</v>
      </c>
      <c r="E874" s="6">
        <v>10000</v>
      </c>
      <c r="F874" s="6" t="s">
        <v>59</v>
      </c>
      <c r="G874" s="6" t="s">
        <v>31</v>
      </c>
      <c r="H874" s="6" t="s">
        <v>32</v>
      </c>
      <c r="I874" s="6" t="s">
        <v>60</v>
      </c>
      <c r="J874" s="6" t="s">
        <v>31</v>
      </c>
      <c r="M874" s="6">
        <v>10.6</v>
      </c>
      <c r="N874" s="6">
        <v>10</v>
      </c>
      <c r="O874" s="6">
        <v>708</v>
      </c>
      <c r="P874" s="6" t="s">
        <v>31</v>
      </c>
      <c r="T874" s="7">
        <v>44111</v>
      </c>
      <c r="U874" s="8">
        <v>2020</v>
      </c>
      <c r="V874" s="7" t="s">
        <v>2005</v>
      </c>
      <c r="W874" s="6" t="s">
        <v>90</v>
      </c>
      <c r="X874" s="6" t="s">
        <v>2006</v>
      </c>
      <c r="Y874" s="6" t="s">
        <v>31</v>
      </c>
    </row>
    <row r="875" spans="1:25">
      <c r="A875" s="6">
        <v>2362790</v>
      </c>
      <c r="B875" s="6" t="s">
        <v>169</v>
      </c>
      <c r="C875" s="6" t="s">
        <v>2007</v>
      </c>
      <c r="E875" s="6">
        <v>8000</v>
      </c>
      <c r="F875" s="6" t="s">
        <v>30</v>
      </c>
      <c r="G875" s="6" t="s">
        <v>31</v>
      </c>
      <c r="H875" s="6" t="s">
        <v>54</v>
      </c>
      <c r="I875" s="6" t="s">
        <v>55</v>
      </c>
      <c r="J875" s="6" t="s">
        <v>31</v>
      </c>
      <c r="M875" s="6">
        <v>11.4</v>
      </c>
      <c r="N875" s="6">
        <v>10</v>
      </c>
      <c r="O875" s="6">
        <v>526</v>
      </c>
      <c r="P875" s="6" t="s">
        <v>31</v>
      </c>
      <c r="T875" s="7">
        <v>44111</v>
      </c>
      <c r="U875" s="8">
        <v>2020</v>
      </c>
      <c r="V875" s="7" t="s">
        <v>2005</v>
      </c>
      <c r="W875" s="6" t="s">
        <v>90</v>
      </c>
      <c r="X875" s="6" t="s">
        <v>2008</v>
      </c>
      <c r="Y875" s="6" t="s">
        <v>31</v>
      </c>
    </row>
    <row r="876" spans="1:25">
      <c r="A876" s="6">
        <v>2364433</v>
      </c>
      <c r="B876" s="6" t="s">
        <v>2009</v>
      </c>
      <c r="C876" s="6" t="s">
        <v>2010</v>
      </c>
      <c r="E876" s="6">
        <v>10000</v>
      </c>
      <c r="F876" s="6" t="s">
        <v>30</v>
      </c>
      <c r="G876" s="6" t="s">
        <v>31</v>
      </c>
      <c r="H876" s="6" t="s">
        <v>32</v>
      </c>
      <c r="I876" s="6" t="s">
        <v>33</v>
      </c>
      <c r="M876" s="6">
        <v>12</v>
      </c>
      <c r="N876" s="6">
        <v>10</v>
      </c>
      <c r="O876" s="6">
        <v>625</v>
      </c>
      <c r="P876" s="6" t="s">
        <v>31</v>
      </c>
      <c r="T876" s="7">
        <v>44112</v>
      </c>
      <c r="U876" s="8">
        <v>2020</v>
      </c>
      <c r="V876" s="7">
        <v>44143</v>
      </c>
      <c r="W876" s="6" t="s">
        <v>90</v>
      </c>
      <c r="X876" s="6" t="s">
        <v>2011</v>
      </c>
      <c r="Y876" s="6" t="s">
        <v>31</v>
      </c>
    </row>
    <row r="877" spans="1:25">
      <c r="A877" s="6">
        <v>2364434</v>
      </c>
      <c r="B877" s="6" t="s">
        <v>2009</v>
      </c>
      <c r="C877" s="6" t="s">
        <v>2012</v>
      </c>
      <c r="E877" s="6">
        <v>12000</v>
      </c>
      <c r="F877" s="6" t="s">
        <v>30</v>
      </c>
      <c r="G877" s="6" t="s">
        <v>31</v>
      </c>
      <c r="H877" s="6" t="s">
        <v>32</v>
      </c>
      <c r="I877" s="6" t="s">
        <v>33</v>
      </c>
      <c r="M877" s="6">
        <v>12</v>
      </c>
      <c r="N877" s="6">
        <v>10</v>
      </c>
      <c r="O877" s="6">
        <v>750</v>
      </c>
      <c r="P877" s="6" t="s">
        <v>31</v>
      </c>
      <c r="T877" s="7">
        <v>44112</v>
      </c>
      <c r="U877" s="8">
        <v>2020</v>
      </c>
      <c r="V877" s="7">
        <v>44143</v>
      </c>
      <c r="W877" s="6" t="s">
        <v>90</v>
      </c>
      <c r="X877" s="6" t="s">
        <v>2013</v>
      </c>
      <c r="Y877" s="6" t="s">
        <v>31</v>
      </c>
    </row>
    <row r="878" spans="1:25">
      <c r="A878" s="6">
        <v>2364435</v>
      </c>
      <c r="B878" s="6" t="s">
        <v>2009</v>
      </c>
      <c r="C878" s="6" t="s">
        <v>2014</v>
      </c>
      <c r="E878" s="6">
        <v>15000</v>
      </c>
      <c r="F878" s="6" t="s">
        <v>30</v>
      </c>
      <c r="G878" s="6" t="s">
        <v>31</v>
      </c>
      <c r="H878" s="6" t="s">
        <v>32</v>
      </c>
      <c r="I878" s="6" t="s">
        <v>37</v>
      </c>
      <c r="M878" s="6">
        <v>11.8</v>
      </c>
      <c r="N878" s="6">
        <v>10</v>
      </c>
      <c r="O878" s="6">
        <v>953</v>
      </c>
      <c r="P878" s="6" t="s">
        <v>31</v>
      </c>
      <c r="T878" s="7">
        <v>44112</v>
      </c>
      <c r="U878" s="8">
        <v>2020</v>
      </c>
      <c r="V878" s="7">
        <v>44143</v>
      </c>
      <c r="W878" s="6" t="s">
        <v>90</v>
      </c>
      <c r="X878" s="6" t="s">
        <v>2015</v>
      </c>
      <c r="Y878" s="6" t="s">
        <v>31</v>
      </c>
    </row>
    <row r="879" spans="1:25">
      <c r="A879" s="6">
        <v>2364436</v>
      </c>
      <c r="B879" s="6" t="s">
        <v>2009</v>
      </c>
      <c r="C879" s="6" t="s">
        <v>2016</v>
      </c>
      <c r="E879" s="6">
        <v>18000</v>
      </c>
      <c r="F879" s="6" t="s">
        <v>30</v>
      </c>
      <c r="G879" s="6" t="s">
        <v>31</v>
      </c>
      <c r="H879" s="6" t="s">
        <v>32</v>
      </c>
      <c r="I879" s="6" t="s">
        <v>37</v>
      </c>
      <c r="M879" s="6">
        <v>11.8</v>
      </c>
      <c r="N879" s="6">
        <v>10</v>
      </c>
      <c r="O879" s="6">
        <v>1144</v>
      </c>
      <c r="P879" s="6" t="s">
        <v>31</v>
      </c>
      <c r="T879" s="7">
        <v>44112</v>
      </c>
      <c r="U879" s="8">
        <v>2020</v>
      </c>
      <c r="V879" s="7">
        <v>44143</v>
      </c>
      <c r="W879" s="6" t="s">
        <v>90</v>
      </c>
      <c r="X879" s="6" t="s">
        <v>2017</v>
      </c>
      <c r="Y879" s="6" t="s">
        <v>31</v>
      </c>
    </row>
    <row r="880" spans="1:25">
      <c r="A880" s="6">
        <v>2364430</v>
      </c>
      <c r="B880" s="6" t="s">
        <v>2009</v>
      </c>
      <c r="C880" s="6" t="s">
        <v>2018</v>
      </c>
      <c r="E880" s="6">
        <v>6000</v>
      </c>
      <c r="F880" s="6" t="s">
        <v>30</v>
      </c>
      <c r="G880" s="6" t="s">
        <v>31</v>
      </c>
      <c r="H880" s="6" t="s">
        <v>32</v>
      </c>
      <c r="I880" s="6" t="s">
        <v>48</v>
      </c>
      <c r="M880" s="6">
        <v>12.1</v>
      </c>
      <c r="N880" s="6">
        <v>10</v>
      </c>
      <c r="O880" s="6">
        <v>372</v>
      </c>
      <c r="P880" s="6" t="s">
        <v>31</v>
      </c>
      <c r="T880" s="7">
        <v>44112</v>
      </c>
      <c r="U880" s="8">
        <v>2020</v>
      </c>
      <c r="V880" s="7">
        <v>44143</v>
      </c>
      <c r="W880" s="6" t="s">
        <v>90</v>
      </c>
      <c r="X880" s="6" t="s">
        <v>2019</v>
      </c>
      <c r="Y880" s="6" t="s">
        <v>31</v>
      </c>
    </row>
    <row r="881" spans="1:25">
      <c r="A881" s="6">
        <v>2364431</v>
      </c>
      <c r="B881" s="6" t="s">
        <v>2009</v>
      </c>
      <c r="C881" s="6" t="s">
        <v>2020</v>
      </c>
      <c r="E881" s="6">
        <v>8000</v>
      </c>
      <c r="F881" s="6" t="s">
        <v>30</v>
      </c>
      <c r="G881" s="6" t="s">
        <v>31</v>
      </c>
      <c r="H881" s="6" t="s">
        <v>32</v>
      </c>
      <c r="I881" s="6" t="s">
        <v>33</v>
      </c>
      <c r="M881" s="6">
        <v>12</v>
      </c>
      <c r="N881" s="6">
        <v>10</v>
      </c>
      <c r="O881" s="6">
        <v>500</v>
      </c>
      <c r="P881" s="6" t="s">
        <v>31</v>
      </c>
      <c r="T881" s="7">
        <v>44112</v>
      </c>
      <c r="U881" s="8">
        <v>2020</v>
      </c>
      <c r="V881" s="7">
        <v>44143</v>
      </c>
      <c r="W881" s="6" t="s">
        <v>90</v>
      </c>
      <c r="X881" s="6" t="s">
        <v>2021</v>
      </c>
      <c r="Y881" s="6" t="s">
        <v>31</v>
      </c>
    </row>
    <row r="882" spans="1:25">
      <c r="A882" s="6">
        <v>2364426</v>
      </c>
      <c r="B882" s="6" t="s">
        <v>2022</v>
      </c>
      <c r="C882" s="6" t="s">
        <v>2023</v>
      </c>
      <c r="E882" s="6">
        <v>10000</v>
      </c>
      <c r="F882" s="6" t="s">
        <v>59</v>
      </c>
      <c r="G882" s="6" t="s">
        <v>31</v>
      </c>
      <c r="H882" s="6" t="s">
        <v>32</v>
      </c>
      <c r="I882" s="6" t="s">
        <v>60</v>
      </c>
      <c r="M882" s="6">
        <v>10.6</v>
      </c>
      <c r="N882" s="6">
        <v>10</v>
      </c>
      <c r="O882" s="6">
        <v>708</v>
      </c>
      <c r="P882" s="6" t="s">
        <v>31</v>
      </c>
      <c r="T882" s="7">
        <v>44112</v>
      </c>
      <c r="U882" s="8">
        <v>2020</v>
      </c>
      <c r="V882" s="7">
        <v>44143</v>
      </c>
      <c r="W882" s="6" t="s">
        <v>34</v>
      </c>
      <c r="X882" s="6" t="s">
        <v>2024</v>
      </c>
      <c r="Y882" s="6" t="s">
        <v>31</v>
      </c>
    </row>
    <row r="883" spans="1:25">
      <c r="A883" s="6">
        <v>2364427</v>
      </c>
      <c r="B883" s="6" t="s">
        <v>2022</v>
      </c>
      <c r="C883" s="6" t="s">
        <v>2025</v>
      </c>
      <c r="E883" s="6">
        <v>12000</v>
      </c>
      <c r="F883" s="6" t="s">
        <v>59</v>
      </c>
      <c r="G883" s="6" t="s">
        <v>31</v>
      </c>
      <c r="H883" s="6" t="s">
        <v>32</v>
      </c>
      <c r="I883" s="6" t="s">
        <v>69</v>
      </c>
      <c r="M883" s="6">
        <v>10.5</v>
      </c>
      <c r="N883" s="6">
        <v>11</v>
      </c>
      <c r="O883" s="6">
        <v>857</v>
      </c>
      <c r="P883" s="6" t="s">
        <v>31</v>
      </c>
      <c r="T883" s="7">
        <v>44112</v>
      </c>
      <c r="U883" s="8">
        <v>2020</v>
      </c>
      <c r="V883" s="7">
        <v>44143</v>
      </c>
      <c r="W883" s="6" t="s">
        <v>34</v>
      </c>
      <c r="X883" s="6" t="s">
        <v>2026</v>
      </c>
      <c r="Y883" s="6" t="s">
        <v>31</v>
      </c>
    </row>
    <row r="884" spans="1:25">
      <c r="A884" s="6">
        <v>2370930</v>
      </c>
      <c r="B884" s="6" t="s">
        <v>255</v>
      </c>
      <c r="C884" s="6" t="s">
        <v>2027</v>
      </c>
      <c r="D884" s="6" t="s">
        <v>2028</v>
      </c>
      <c r="E884" s="6">
        <v>18000</v>
      </c>
      <c r="F884" s="6" t="s">
        <v>30</v>
      </c>
      <c r="G884" s="6" t="s">
        <v>31</v>
      </c>
      <c r="H884" s="6" t="s">
        <v>32</v>
      </c>
      <c r="I884" s="6" t="s">
        <v>37</v>
      </c>
      <c r="J884" s="6" t="s">
        <v>31</v>
      </c>
      <c r="K884" s="6" t="s">
        <v>1908</v>
      </c>
      <c r="M884" s="6">
        <v>11.3</v>
      </c>
      <c r="N884" s="6">
        <v>6</v>
      </c>
      <c r="O884" s="6">
        <v>1195</v>
      </c>
      <c r="P884" s="6" t="s">
        <v>1030</v>
      </c>
      <c r="Q884" s="6" t="s">
        <v>1120</v>
      </c>
      <c r="R884" s="6" t="s">
        <v>1121</v>
      </c>
      <c r="S884" s="6" t="s">
        <v>1030</v>
      </c>
      <c r="T884" s="7">
        <v>44147</v>
      </c>
      <c r="U884" s="8">
        <v>2020</v>
      </c>
      <c r="V884" s="7" t="s">
        <v>1913</v>
      </c>
      <c r="W884" s="6" t="s">
        <v>90</v>
      </c>
      <c r="X884" s="6" t="s">
        <v>2029</v>
      </c>
      <c r="Y884" s="6" t="s">
        <v>31</v>
      </c>
    </row>
    <row r="885" spans="1:25">
      <c r="A885" s="6">
        <v>2370932</v>
      </c>
      <c r="B885" s="6" t="s">
        <v>255</v>
      </c>
      <c r="C885" s="6" t="s">
        <v>2030</v>
      </c>
      <c r="D885" s="6" t="s">
        <v>2031</v>
      </c>
      <c r="E885" s="6">
        <v>23500</v>
      </c>
      <c r="F885" s="6" t="s">
        <v>30</v>
      </c>
      <c r="G885" s="6" t="s">
        <v>31</v>
      </c>
      <c r="H885" s="6" t="s">
        <v>32</v>
      </c>
      <c r="I885" s="6" t="s">
        <v>42</v>
      </c>
      <c r="J885" s="6" t="s">
        <v>31</v>
      </c>
      <c r="K885" s="6" t="s">
        <v>1908</v>
      </c>
      <c r="M885" s="6">
        <v>9.8000000000000007</v>
      </c>
      <c r="N885" s="6">
        <v>4</v>
      </c>
      <c r="O885" s="6">
        <v>1798</v>
      </c>
      <c r="P885" s="6" t="s">
        <v>1030</v>
      </c>
      <c r="Q885" s="6" t="s">
        <v>1120</v>
      </c>
      <c r="R885" s="6" t="s">
        <v>1121</v>
      </c>
      <c r="S885" s="6" t="s">
        <v>1030</v>
      </c>
      <c r="T885" s="7">
        <v>44147</v>
      </c>
      <c r="U885" s="8">
        <v>2020</v>
      </c>
      <c r="V885" s="7" t="s">
        <v>1913</v>
      </c>
      <c r="W885" s="6" t="s">
        <v>90</v>
      </c>
      <c r="X885" s="6" t="s">
        <v>2032</v>
      </c>
      <c r="Y885" s="6" t="s">
        <v>31</v>
      </c>
    </row>
    <row r="886" spans="1:25">
      <c r="A886" s="6">
        <v>2370931</v>
      </c>
      <c r="B886" s="6" t="s">
        <v>259</v>
      </c>
      <c r="C886" s="6" t="s">
        <v>2033</v>
      </c>
      <c r="E886" s="6">
        <v>18000</v>
      </c>
      <c r="F886" s="6" t="s">
        <v>30</v>
      </c>
      <c r="G886" s="6" t="s">
        <v>31</v>
      </c>
      <c r="H886" s="6" t="s">
        <v>32</v>
      </c>
      <c r="I886" s="6" t="s">
        <v>37</v>
      </c>
      <c r="J886" s="6" t="s">
        <v>31</v>
      </c>
      <c r="K886" s="6" t="s">
        <v>1908</v>
      </c>
      <c r="M886" s="6">
        <v>11.3</v>
      </c>
      <c r="N886" s="6">
        <v>6</v>
      </c>
      <c r="O886" s="6">
        <v>1195</v>
      </c>
      <c r="P886" s="6" t="s">
        <v>1030</v>
      </c>
      <c r="Q886" s="6" t="s">
        <v>1120</v>
      </c>
      <c r="R886" s="6" t="s">
        <v>1121</v>
      </c>
      <c r="S886" s="6" t="s">
        <v>1030</v>
      </c>
      <c r="T886" s="7">
        <v>44147</v>
      </c>
      <c r="U886" s="8">
        <v>2020</v>
      </c>
      <c r="V886" s="7" t="s">
        <v>1913</v>
      </c>
      <c r="W886" s="6" t="s">
        <v>90</v>
      </c>
      <c r="X886" s="6" t="s">
        <v>2034</v>
      </c>
      <c r="Y886" s="6" t="s">
        <v>31</v>
      </c>
    </row>
    <row r="887" spans="1:25">
      <c r="A887" s="6">
        <v>2370933</v>
      </c>
      <c r="B887" s="6" t="s">
        <v>259</v>
      </c>
      <c r="C887" s="6" t="s">
        <v>2035</v>
      </c>
      <c r="E887" s="6">
        <v>23500</v>
      </c>
      <c r="F887" s="6" t="s">
        <v>30</v>
      </c>
      <c r="G887" s="6" t="s">
        <v>31</v>
      </c>
      <c r="H887" s="6" t="s">
        <v>32</v>
      </c>
      <c r="I887" s="6" t="s">
        <v>42</v>
      </c>
      <c r="J887" s="6" t="s">
        <v>31</v>
      </c>
      <c r="K887" s="6" t="s">
        <v>1908</v>
      </c>
      <c r="M887" s="6">
        <v>9.8000000000000007</v>
      </c>
      <c r="N887" s="6">
        <v>4</v>
      </c>
      <c r="O887" s="6">
        <v>1798</v>
      </c>
      <c r="P887" s="6" t="s">
        <v>1030</v>
      </c>
      <c r="Q887" s="6" t="s">
        <v>1120</v>
      </c>
      <c r="R887" s="6" t="s">
        <v>1121</v>
      </c>
      <c r="S887" s="6" t="s">
        <v>1030</v>
      </c>
      <c r="T887" s="7">
        <v>44147</v>
      </c>
      <c r="U887" s="8">
        <v>2020</v>
      </c>
      <c r="V887" s="7" t="s">
        <v>1913</v>
      </c>
      <c r="W887" s="6" t="s">
        <v>90</v>
      </c>
      <c r="X887" s="6" t="s">
        <v>2036</v>
      </c>
      <c r="Y887" s="6" t="s">
        <v>31</v>
      </c>
    </row>
    <row r="888" spans="1:25">
      <c r="A888" s="6">
        <v>2368999</v>
      </c>
      <c r="B888" s="6" t="s">
        <v>259</v>
      </c>
      <c r="C888" s="6" t="s">
        <v>2037</v>
      </c>
      <c r="E888" s="6">
        <v>8000</v>
      </c>
      <c r="F888" s="6" t="s">
        <v>30</v>
      </c>
      <c r="G888" s="6" t="s">
        <v>31</v>
      </c>
      <c r="H888" s="6" t="s">
        <v>32</v>
      </c>
      <c r="I888" s="6" t="s">
        <v>33</v>
      </c>
      <c r="J888" s="6" t="s">
        <v>31</v>
      </c>
      <c r="M888" s="6">
        <v>11.4</v>
      </c>
      <c r="N888" s="6">
        <v>5</v>
      </c>
      <c r="O888" s="6">
        <v>526</v>
      </c>
      <c r="P888" s="6" t="s">
        <v>1030</v>
      </c>
      <c r="Q888" s="6" t="s">
        <v>1120</v>
      </c>
      <c r="R888" s="6" t="s">
        <v>1121</v>
      </c>
      <c r="S888" s="6" t="s">
        <v>1030</v>
      </c>
      <c r="T888" s="7">
        <v>44175</v>
      </c>
      <c r="U888" s="8">
        <v>2020</v>
      </c>
      <c r="V888" s="7" t="s">
        <v>1104</v>
      </c>
      <c r="W888" s="6" t="s">
        <v>90</v>
      </c>
      <c r="X888" s="6" t="s">
        <v>2038</v>
      </c>
      <c r="Y888" s="6" t="s">
        <v>31</v>
      </c>
    </row>
    <row r="889" spans="1:25">
      <c r="A889" s="6">
        <v>2369002</v>
      </c>
      <c r="B889" s="6" t="s">
        <v>259</v>
      </c>
      <c r="C889" s="6" t="s">
        <v>2039</v>
      </c>
      <c r="E889" s="6">
        <v>10000</v>
      </c>
      <c r="F889" s="6" t="s">
        <v>30</v>
      </c>
      <c r="G889" s="6" t="s">
        <v>31</v>
      </c>
      <c r="H889" s="6" t="s">
        <v>32</v>
      </c>
      <c r="I889" s="6" t="s">
        <v>33</v>
      </c>
      <c r="J889" s="6" t="s">
        <v>31</v>
      </c>
      <c r="K889" s="6" t="s">
        <v>1952</v>
      </c>
      <c r="M889" s="6">
        <v>11.4</v>
      </c>
      <c r="N889" s="6">
        <v>5</v>
      </c>
      <c r="O889" s="6">
        <v>658</v>
      </c>
      <c r="P889" s="6" t="s">
        <v>1030</v>
      </c>
      <c r="Q889" s="6" t="s">
        <v>1120</v>
      </c>
      <c r="R889" s="6" t="s">
        <v>1121</v>
      </c>
      <c r="S889" s="6" t="s">
        <v>1030</v>
      </c>
      <c r="T889" s="7">
        <v>44175</v>
      </c>
      <c r="U889" s="8">
        <v>2020</v>
      </c>
      <c r="V889" s="7">
        <v>43872</v>
      </c>
      <c r="W889" s="6" t="s">
        <v>90</v>
      </c>
      <c r="X889" s="6" t="s">
        <v>2040</v>
      </c>
      <c r="Y889" s="6" t="s">
        <v>31</v>
      </c>
    </row>
    <row r="890" spans="1:25">
      <c r="A890" s="6">
        <v>2369001</v>
      </c>
      <c r="B890" s="6" t="s">
        <v>259</v>
      </c>
      <c r="C890" s="6" t="s">
        <v>2041</v>
      </c>
      <c r="E890" s="6">
        <v>12000</v>
      </c>
      <c r="F890" s="6" t="s">
        <v>30</v>
      </c>
      <c r="G890" s="6" t="s">
        <v>31</v>
      </c>
      <c r="H890" s="6" t="s">
        <v>32</v>
      </c>
      <c r="I890" s="6" t="s">
        <v>33</v>
      </c>
      <c r="J890" s="6" t="s">
        <v>31</v>
      </c>
      <c r="K890" s="6" t="s">
        <v>1952</v>
      </c>
      <c r="M890" s="6">
        <v>11.4</v>
      </c>
      <c r="N890" s="6">
        <v>5</v>
      </c>
      <c r="O890" s="6">
        <v>790</v>
      </c>
      <c r="P890" s="6" t="s">
        <v>1030</v>
      </c>
      <c r="Q890" s="6" t="s">
        <v>1120</v>
      </c>
      <c r="R890" s="6" t="s">
        <v>1121</v>
      </c>
      <c r="S890" s="6" t="s">
        <v>1030</v>
      </c>
      <c r="T890" s="7">
        <v>44175</v>
      </c>
      <c r="U890" s="8">
        <v>2020</v>
      </c>
      <c r="V890" s="7">
        <v>43872</v>
      </c>
      <c r="W890" s="6" t="s">
        <v>90</v>
      </c>
      <c r="X890" s="6" t="s">
        <v>2042</v>
      </c>
      <c r="Y890" s="6" t="s">
        <v>31</v>
      </c>
    </row>
    <row r="891" spans="1:25">
      <c r="A891" s="6">
        <v>2369545</v>
      </c>
      <c r="B891" s="6" t="s">
        <v>2043</v>
      </c>
      <c r="C891" s="6" t="s">
        <v>2044</v>
      </c>
      <c r="E891" s="6">
        <v>8000</v>
      </c>
      <c r="F891" s="6" t="s">
        <v>30</v>
      </c>
      <c r="G891" s="6" t="s">
        <v>31</v>
      </c>
      <c r="H891" s="6" t="s">
        <v>32</v>
      </c>
      <c r="I891" s="6" t="s">
        <v>33</v>
      </c>
      <c r="M891" s="6">
        <v>12</v>
      </c>
      <c r="N891" s="6">
        <v>10</v>
      </c>
      <c r="O891" s="6">
        <v>500</v>
      </c>
      <c r="P891" s="6" t="s">
        <v>31</v>
      </c>
      <c r="T891" s="7">
        <v>44176</v>
      </c>
      <c r="U891" s="8">
        <v>2020</v>
      </c>
      <c r="V891" s="7" t="s">
        <v>2045</v>
      </c>
      <c r="W891" s="6" t="s">
        <v>34</v>
      </c>
      <c r="X891" s="6" t="s">
        <v>2046</v>
      </c>
      <c r="Y891" s="6" t="s">
        <v>31</v>
      </c>
    </row>
    <row r="892" spans="1:25">
      <c r="A892" s="6">
        <v>2369547</v>
      </c>
      <c r="B892" s="6" t="s">
        <v>2043</v>
      </c>
      <c r="C892" s="6" t="s">
        <v>2047</v>
      </c>
      <c r="E892" s="6">
        <v>10000</v>
      </c>
      <c r="F892" s="6" t="s">
        <v>30</v>
      </c>
      <c r="G892" s="6" t="s">
        <v>31</v>
      </c>
      <c r="H892" s="6" t="s">
        <v>32</v>
      </c>
      <c r="I892" s="6" t="s">
        <v>33</v>
      </c>
      <c r="M892" s="6">
        <v>12</v>
      </c>
      <c r="N892" s="6">
        <v>10</v>
      </c>
      <c r="O892" s="6">
        <v>625</v>
      </c>
      <c r="P892" s="6" t="s">
        <v>31</v>
      </c>
      <c r="T892" s="7">
        <v>44176</v>
      </c>
      <c r="U892" s="8">
        <v>2020</v>
      </c>
      <c r="V892" s="7" t="s">
        <v>2045</v>
      </c>
      <c r="W892" s="6" t="s">
        <v>34</v>
      </c>
      <c r="X892" s="6" t="s">
        <v>2048</v>
      </c>
      <c r="Y892" s="6" t="s">
        <v>31</v>
      </c>
    </row>
    <row r="893" spans="1:25">
      <c r="A893" s="6">
        <v>2369548</v>
      </c>
      <c r="B893" s="6" t="s">
        <v>2043</v>
      </c>
      <c r="C893" s="6" t="s">
        <v>2049</v>
      </c>
      <c r="E893" s="6">
        <v>12000</v>
      </c>
      <c r="F893" s="6" t="s">
        <v>30</v>
      </c>
      <c r="G893" s="6" t="s">
        <v>31</v>
      </c>
      <c r="H893" s="6" t="s">
        <v>32</v>
      </c>
      <c r="I893" s="6" t="s">
        <v>33</v>
      </c>
      <c r="M893" s="6">
        <v>12</v>
      </c>
      <c r="N893" s="6">
        <v>10</v>
      </c>
      <c r="O893" s="6">
        <v>750</v>
      </c>
      <c r="P893" s="6" t="s">
        <v>31</v>
      </c>
      <c r="T893" s="7">
        <v>44176</v>
      </c>
      <c r="U893" s="8">
        <v>2020</v>
      </c>
      <c r="V893" s="7" t="s">
        <v>2045</v>
      </c>
      <c r="W893" s="6" t="s">
        <v>34</v>
      </c>
      <c r="X893" s="6" t="s">
        <v>2050</v>
      </c>
      <c r="Y893" s="6" t="s">
        <v>31</v>
      </c>
    </row>
    <row r="894" spans="1:25">
      <c r="A894" s="6">
        <v>2369546</v>
      </c>
      <c r="B894" s="6" t="s">
        <v>2043</v>
      </c>
      <c r="C894" s="6" t="s">
        <v>2051</v>
      </c>
      <c r="E894" s="6">
        <v>8000</v>
      </c>
      <c r="F894" s="6" t="s">
        <v>30</v>
      </c>
      <c r="G894" s="6" t="s">
        <v>31</v>
      </c>
      <c r="H894" s="6" t="s">
        <v>32</v>
      </c>
      <c r="I894" s="6" t="s">
        <v>33</v>
      </c>
      <c r="M894" s="6">
        <v>12</v>
      </c>
      <c r="N894" s="6">
        <v>10</v>
      </c>
      <c r="O894" s="6">
        <v>500</v>
      </c>
      <c r="P894" s="6" t="s">
        <v>31</v>
      </c>
      <c r="T894" s="7">
        <v>44176</v>
      </c>
      <c r="U894" s="8">
        <v>2020</v>
      </c>
      <c r="V894" s="7" t="s">
        <v>2045</v>
      </c>
      <c r="W894" s="6" t="s">
        <v>34</v>
      </c>
      <c r="X894" s="6" t="s">
        <v>2052</v>
      </c>
      <c r="Y894" s="6" t="s">
        <v>31</v>
      </c>
    </row>
    <row r="895" spans="1:25">
      <c r="A895" s="6">
        <v>2369549</v>
      </c>
      <c r="B895" s="6" t="s">
        <v>135</v>
      </c>
      <c r="C895" s="6" t="s">
        <v>2053</v>
      </c>
      <c r="E895" s="6">
        <v>10000</v>
      </c>
      <c r="F895" s="6" t="s">
        <v>30</v>
      </c>
      <c r="G895" s="6" t="s">
        <v>31</v>
      </c>
      <c r="H895" s="6" t="s">
        <v>32</v>
      </c>
      <c r="I895" s="6" t="s">
        <v>33</v>
      </c>
      <c r="M895" s="6">
        <v>12</v>
      </c>
      <c r="N895" s="6">
        <v>10</v>
      </c>
      <c r="O895" s="6">
        <v>625</v>
      </c>
      <c r="P895" s="6" t="s">
        <v>31</v>
      </c>
      <c r="T895" s="7">
        <v>44176</v>
      </c>
      <c r="U895" s="8">
        <v>2020</v>
      </c>
      <c r="V895" s="7" t="s">
        <v>2054</v>
      </c>
      <c r="W895" s="6" t="s">
        <v>123</v>
      </c>
      <c r="X895" s="6" t="s">
        <v>2055</v>
      </c>
      <c r="Y895" s="6" t="s">
        <v>31</v>
      </c>
    </row>
    <row r="896" spans="1:25">
      <c r="A896" s="6">
        <v>2369550</v>
      </c>
      <c r="B896" s="6" t="s">
        <v>135</v>
      </c>
      <c r="C896" s="6" t="s">
        <v>2056</v>
      </c>
      <c r="E896" s="6">
        <v>12000</v>
      </c>
      <c r="F896" s="6" t="s">
        <v>30</v>
      </c>
      <c r="G896" s="6" t="s">
        <v>31</v>
      </c>
      <c r="H896" s="6" t="s">
        <v>32</v>
      </c>
      <c r="I896" s="6" t="s">
        <v>33</v>
      </c>
      <c r="M896" s="6">
        <v>12</v>
      </c>
      <c r="N896" s="6">
        <v>10</v>
      </c>
      <c r="O896" s="6">
        <v>750</v>
      </c>
      <c r="P896" s="6" t="s">
        <v>31</v>
      </c>
      <c r="T896" s="7">
        <v>44176</v>
      </c>
      <c r="U896" s="8">
        <v>2020</v>
      </c>
      <c r="V896" s="7" t="s">
        <v>2054</v>
      </c>
      <c r="W896" s="6" t="s">
        <v>123</v>
      </c>
      <c r="X896" s="6" t="s">
        <v>2057</v>
      </c>
      <c r="Y896" s="6" t="s">
        <v>31</v>
      </c>
    </row>
    <row r="897" spans="1:25">
      <c r="A897" s="6">
        <v>2355713</v>
      </c>
      <c r="B897" s="6" t="s">
        <v>224</v>
      </c>
      <c r="C897" s="6" t="s">
        <v>2058</v>
      </c>
      <c r="E897" s="6">
        <v>6000</v>
      </c>
      <c r="F897" s="6" t="s">
        <v>30</v>
      </c>
      <c r="G897" s="6" t="s">
        <v>31</v>
      </c>
      <c r="H897" s="6" t="s">
        <v>32</v>
      </c>
      <c r="I897" s="6" t="s">
        <v>48</v>
      </c>
      <c r="J897" s="6" t="s">
        <v>31</v>
      </c>
      <c r="M897" s="6">
        <v>12.1</v>
      </c>
      <c r="N897" s="6">
        <v>10</v>
      </c>
      <c r="O897" s="6">
        <v>372</v>
      </c>
      <c r="P897" s="6" t="s">
        <v>31</v>
      </c>
      <c r="T897" s="7" t="s">
        <v>2059</v>
      </c>
      <c r="U897" s="8">
        <v>2020</v>
      </c>
      <c r="V897" s="7" t="s">
        <v>2059</v>
      </c>
      <c r="W897" s="6" t="s">
        <v>34</v>
      </c>
      <c r="X897" s="6" t="s">
        <v>2060</v>
      </c>
      <c r="Y897" s="6" t="s">
        <v>31</v>
      </c>
    </row>
    <row r="898" spans="1:25">
      <c r="A898" s="6">
        <v>2355714</v>
      </c>
      <c r="B898" s="6" t="s">
        <v>224</v>
      </c>
      <c r="C898" s="6" t="s">
        <v>2061</v>
      </c>
      <c r="E898" s="6">
        <v>8000</v>
      </c>
      <c r="F898" s="6" t="s">
        <v>30</v>
      </c>
      <c r="G898" s="6" t="s">
        <v>31</v>
      </c>
      <c r="H898" s="6" t="s">
        <v>32</v>
      </c>
      <c r="I898" s="6" t="s">
        <v>33</v>
      </c>
      <c r="J898" s="6" t="s">
        <v>31</v>
      </c>
      <c r="M898" s="6">
        <v>12</v>
      </c>
      <c r="N898" s="6">
        <v>10</v>
      </c>
      <c r="O898" s="6">
        <v>500</v>
      </c>
      <c r="P898" s="6" t="s">
        <v>31</v>
      </c>
      <c r="T898" s="7" t="s">
        <v>2059</v>
      </c>
      <c r="U898" s="8">
        <v>2020</v>
      </c>
      <c r="V898" s="7" t="s">
        <v>2059</v>
      </c>
      <c r="W898" s="6" t="s">
        <v>34</v>
      </c>
      <c r="X898" s="6" t="s">
        <v>2062</v>
      </c>
      <c r="Y898" s="6" t="s">
        <v>31</v>
      </c>
    </row>
    <row r="899" spans="1:25">
      <c r="A899" s="6">
        <v>2355715</v>
      </c>
      <c r="B899" s="6" t="s">
        <v>224</v>
      </c>
      <c r="C899" s="6" t="s">
        <v>2063</v>
      </c>
      <c r="E899" s="6">
        <v>10000</v>
      </c>
      <c r="F899" s="6" t="s">
        <v>30</v>
      </c>
      <c r="G899" s="6" t="s">
        <v>31</v>
      </c>
      <c r="H899" s="6" t="s">
        <v>32</v>
      </c>
      <c r="I899" s="6" t="s">
        <v>33</v>
      </c>
      <c r="J899" s="6" t="s">
        <v>31</v>
      </c>
      <c r="M899" s="6">
        <v>12</v>
      </c>
      <c r="N899" s="6">
        <v>10</v>
      </c>
      <c r="O899" s="6">
        <v>625</v>
      </c>
      <c r="P899" s="6" t="s">
        <v>31</v>
      </c>
      <c r="T899" s="7" t="s">
        <v>2059</v>
      </c>
      <c r="U899" s="8">
        <v>2020</v>
      </c>
      <c r="V899" s="7" t="s">
        <v>2059</v>
      </c>
      <c r="W899" s="6" t="s">
        <v>34</v>
      </c>
      <c r="X899" s="6" t="s">
        <v>2064</v>
      </c>
      <c r="Y899" s="6" t="s">
        <v>31</v>
      </c>
    </row>
    <row r="900" spans="1:25">
      <c r="A900" s="6">
        <v>2354968</v>
      </c>
      <c r="B900" s="6" t="s">
        <v>255</v>
      </c>
      <c r="C900" s="6" t="s">
        <v>2065</v>
      </c>
      <c r="E900" s="6">
        <v>10000</v>
      </c>
      <c r="F900" s="6" t="s">
        <v>59</v>
      </c>
      <c r="G900" s="6" t="s">
        <v>31</v>
      </c>
      <c r="H900" s="6" t="s">
        <v>32</v>
      </c>
      <c r="I900" s="6" t="s">
        <v>60</v>
      </c>
      <c r="J900" s="6" t="s">
        <v>31</v>
      </c>
      <c r="M900" s="6">
        <v>10.6</v>
      </c>
      <c r="N900" s="6">
        <v>10</v>
      </c>
      <c r="O900" s="6">
        <v>708</v>
      </c>
      <c r="P900" s="6" t="s">
        <v>31</v>
      </c>
      <c r="T900" s="7" t="s">
        <v>1969</v>
      </c>
      <c r="U900" s="8">
        <v>2020</v>
      </c>
      <c r="V900" s="7" t="s">
        <v>2066</v>
      </c>
      <c r="W900" s="6" t="s">
        <v>90</v>
      </c>
      <c r="X900" s="6" t="s">
        <v>2067</v>
      </c>
      <c r="Y900" s="6" t="s">
        <v>31</v>
      </c>
    </row>
    <row r="901" spans="1:25">
      <c r="A901" s="6">
        <v>2354969</v>
      </c>
      <c r="B901" s="6" t="s">
        <v>255</v>
      </c>
      <c r="C901" s="6" t="s">
        <v>2068</v>
      </c>
      <c r="E901" s="6">
        <v>10200</v>
      </c>
      <c r="F901" s="6" t="s">
        <v>59</v>
      </c>
      <c r="G901" s="6" t="s">
        <v>31</v>
      </c>
      <c r="H901" s="6" t="s">
        <v>32</v>
      </c>
      <c r="I901" s="6" t="s">
        <v>60</v>
      </c>
      <c r="J901" s="6" t="s">
        <v>31</v>
      </c>
      <c r="M901" s="6">
        <v>10.6</v>
      </c>
      <c r="N901" s="6">
        <v>10</v>
      </c>
      <c r="O901" s="6">
        <v>722</v>
      </c>
      <c r="P901" s="6" t="s">
        <v>31</v>
      </c>
      <c r="T901" s="7" t="s">
        <v>1969</v>
      </c>
      <c r="U901" s="8">
        <v>2020</v>
      </c>
      <c r="V901" s="7" t="s">
        <v>2066</v>
      </c>
      <c r="W901" s="6" t="s">
        <v>90</v>
      </c>
      <c r="X901" s="6" t="s">
        <v>2069</v>
      </c>
      <c r="Y901" s="6" t="s">
        <v>31</v>
      </c>
    </row>
    <row r="902" spans="1:25">
      <c r="A902" s="6">
        <v>2354970</v>
      </c>
      <c r="B902" s="6" t="s">
        <v>255</v>
      </c>
      <c r="C902" s="6" t="s">
        <v>2070</v>
      </c>
      <c r="E902" s="6">
        <v>12000</v>
      </c>
      <c r="F902" s="6" t="s">
        <v>59</v>
      </c>
      <c r="G902" s="6" t="s">
        <v>31</v>
      </c>
      <c r="H902" s="6" t="s">
        <v>32</v>
      </c>
      <c r="I902" s="6" t="s">
        <v>69</v>
      </c>
      <c r="J902" s="6" t="s">
        <v>31</v>
      </c>
      <c r="M902" s="6">
        <v>10.5</v>
      </c>
      <c r="N902" s="6">
        <v>11</v>
      </c>
      <c r="O902" s="6">
        <v>857</v>
      </c>
      <c r="P902" s="6" t="s">
        <v>31</v>
      </c>
      <c r="T902" s="7" t="s">
        <v>1969</v>
      </c>
      <c r="U902" s="8">
        <v>2020</v>
      </c>
      <c r="V902" s="7" t="s">
        <v>2066</v>
      </c>
      <c r="W902" s="6" t="s">
        <v>90</v>
      </c>
      <c r="X902" s="6" t="s">
        <v>2071</v>
      </c>
      <c r="Y902" s="6" t="s">
        <v>31</v>
      </c>
    </row>
    <row r="903" spans="1:25">
      <c r="A903" s="6">
        <v>2362504</v>
      </c>
      <c r="B903" s="6" t="s">
        <v>1942</v>
      </c>
      <c r="C903" s="6" t="s">
        <v>2072</v>
      </c>
      <c r="E903" s="6">
        <v>6000</v>
      </c>
      <c r="F903" s="6" t="s">
        <v>30</v>
      </c>
      <c r="G903" s="6" t="s">
        <v>31</v>
      </c>
      <c r="H903" s="6" t="s">
        <v>32</v>
      </c>
      <c r="I903" s="6" t="s">
        <v>48</v>
      </c>
      <c r="J903" s="6" t="s">
        <v>31</v>
      </c>
      <c r="M903" s="6">
        <v>12.1</v>
      </c>
      <c r="N903" s="6">
        <v>10</v>
      </c>
      <c r="O903" s="6">
        <v>372</v>
      </c>
      <c r="P903" s="6" t="s">
        <v>31</v>
      </c>
      <c r="T903" s="7" t="s">
        <v>1969</v>
      </c>
      <c r="U903" s="8">
        <v>2020</v>
      </c>
      <c r="V903" s="7" t="s">
        <v>2073</v>
      </c>
      <c r="W903" s="6" t="s">
        <v>90</v>
      </c>
      <c r="X903" s="6" t="s">
        <v>2074</v>
      </c>
      <c r="Y903" s="6" t="s">
        <v>31</v>
      </c>
    </row>
    <row r="904" spans="1:25">
      <c r="A904" s="6">
        <v>2361779</v>
      </c>
      <c r="B904" s="6" t="s">
        <v>1942</v>
      </c>
      <c r="C904" s="6" t="s">
        <v>2075</v>
      </c>
      <c r="E904" s="6">
        <v>8000</v>
      </c>
      <c r="F904" s="6" t="s">
        <v>30</v>
      </c>
      <c r="G904" s="6" t="s">
        <v>31</v>
      </c>
      <c r="H904" s="6" t="s">
        <v>32</v>
      </c>
      <c r="I904" s="6" t="s">
        <v>33</v>
      </c>
      <c r="J904" s="6" t="s">
        <v>31</v>
      </c>
      <c r="M904" s="6">
        <v>12</v>
      </c>
      <c r="N904" s="6">
        <v>10</v>
      </c>
      <c r="O904" s="6">
        <v>500</v>
      </c>
      <c r="P904" s="6" t="s">
        <v>31</v>
      </c>
      <c r="T904" s="7" t="s">
        <v>1969</v>
      </c>
      <c r="U904" s="8">
        <v>2020</v>
      </c>
      <c r="V904" s="7" t="s">
        <v>2076</v>
      </c>
      <c r="W904" s="6" t="s">
        <v>90</v>
      </c>
      <c r="X904" s="6" t="s">
        <v>2077</v>
      </c>
      <c r="Y904" s="6" t="s">
        <v>31</v>
      </c>
    </row>
    <row r="905" spans="1:25">
      <c r="A905" s="6">
        <v>2362593</v>
      </c>
      <c r="B905" s="6" t="s">
        <v>1038</v>
      </c>
      <c r="C905" s="6" t="s">
        <v>2075</v>
      </c>
      <c r="E905" s="6">
        <v>8000</v>
      </c>
      <c r="F905" s="6" t="s">
        <v>30</v>
      </c>
      <c r="G905" s="6" t="s">
        <v>31</v>
      </c>
      <c r="H905" s="6" t="s">
        <v>32</v>
      </c>
      <c r="I905" s="6" t="s">
        <v>33</v>
      </c>
      <c r="J905" s="6" t="s">
        <v>31</v>
      </c>
      <c r="M905" s="6">
        <v>12</v>
      </c>
      <c r="N905" s="6">
        <v>10</v>
      </c>
      <c r="O905" s="6">
        <v>500</v>
      </c>
      <c r="P905" s="6" t="s">
        <v>31</v>
      </c>
      <c r="T905" s="7" t="s">
        <v>1969</v>
      </c>
      <c r="U905" s="8">
        <v>2020</v>
      </c>
      <c r="V905" s="7">
        <v>44111</v>
      </c>
      <c r="W905" s="6" t="s">
        <v>90</v>
      </c>
      <c r="X905" s="6" t="s">
        <v>2078</v>
      </c>
      <c r="Y905" s="6" t="s">
        <v>31</v>
      </c>
    </row>
    <row r="906" spans="1:25">
      <c r="A906" s="6">
        <v>2355245</v>
      </c>
      <c r="B906" s="6" t="s">
        <v>571</v>
      </c>
      <c r="C906" s="6" t="s">
        <v>2079</v>
      </c>
      <c r="E906" s="6">
        <v>6000</v>
      </c>
      <c r="F906" s="6" t="s">
        <v>30</v>
      </c>
      <c r="G906" s="6" t="s">
        <v>31</v>
      </c>
      <c r="H906" s="6" t="s">
        <v>32</v>
      </c>
      <c r="I906" s="6" t="s">
        <v>48</v>
      </c>
      <c r="M906" s="6">
        <v>12.1</v>
      </c>
      <c r="N906" s="6">
        <v>10</v>
      </c>
      <c r="O906" s="6">
        <v>372</v>
      </c>
      <c r="P906" s="6" t="s">
        <v>31</v>
      </c>
      <c r="T906" s="7" t="s">
        <v>2080</v>
      </c>
      <c r="U906" s="8">
        <v>2020</v>
      </c>
      <c r="V906" s="7" t="s">
        <v>2080</v>
      </c>
      <c r="W906" s="6" t="s">
        <v>34</v>
      </c>
      <c r="X906" s="6" t="s">
        <v>2081</v>
      </c>
      <c r="Y906" s="6" t="s">
        <v>31</v>
      </c>
    </row>
    <row r="907" spans="1:25">
      <c r="A907" s="6">
        <v>2355246</v>
      </c>
      <c r="B907" s="6" t="s">
        <v>571</v>
      </c>
      <c r="C907" s="6" t="s">
        <v>2082</v>
      </c>
      <c r="E907" s="6">
        <v>8000</v>
      </c>
      <c r="F907" s="6" t="s">
        <v>30</v>
      </c>
      <c r="G907" s="6" t="s">
        <v>31</v>
      </c>
      <c r="H907" s="6" t="s">
        <v>32</v>
      </c>
      <c r="I907" s="6" t="s">
        <v>33</v>
      </c>
      <c r="M907" s="6">
        <v>12</v>
      </c>
      <c r="N907" s="6">
        <v>10</v>
      </c>
      <c r="O907" s="6">
        <v>500</v>
      </c>
      <c r="P907" s="6" t="s">
        <v>31</v>
      </c>
      <c r="T907" s="7" t="s">
        <v>2080</v>
      </c>
      <c r="U907" s="8">
        <v>2020</v>
      </c>
      <c r="V907" s="7" t="s">
        <v>2080</v>
      </c>
      <c r="W907" s="6" t="s">
        <v>34</v>
      </c>
      <c r="X907" s="6" t="s">
        <v>2083</v>
      </c>
      <c r="Y907" s="6" t="s">
        <v>31</v>
      </c>
    </row>
    <row r="908" spans="1:25">
      <c r="A908" s="6">
        <v>2355247</v>
      </c>
      <c r="B908" s="6" t="s">
        <v>571</v>
      </c>
      <c r="C908" s="6" t="s">
        <v>2084</v>
      </c>
      <c r="E908" s="6">
        <v>8000</v>
      </c>
      <c r="F908" s="6" t="s">
        <v>30</v>
      </c>
      <c r="G908" s="6" t="s">
        <v>31</v>
      </c>
      <c r="H908" s="6" t="s">
        <v>32</v>
      </c>
      <c r="I908" s="6" t="s">
        <v>33</v>
      </c>
      <c r="M908" s="6">
        <v>12</v>
      </c>
      <c r="N908" s="6">
        <v>10</v>
      </c>
      <c r="O908" s="6">
        <v>500</v>
      </c>
      <c r="P908" s="6" t="s">
        <v>31</v>
      </c>
      <c r="T908" s="7" t="s">
        <v>2080</v>
      </c>
      <c r="U908" s="8">
        <v>2020</v>
      </c>
      <c r="V908" s="7" t="s">
        <v>2080</v>
      </c>
      <c r="W908" s="6" t="s">
        <v>34</v>
      </c>
      <c r="X908" s="6" t="s">
        <v>2085</v>
      </c>
      <c r="Y908" s="6" t="s">
        <v>31</v>
      </c>
    </row>
    <row r="909" spans="1:25">
      <c r="A909" s="6">
        <v>2356419</v>
      </c>
      <c r="B909" s="6" t="s">
        <v>441</v>
      </c>
      <c r="C909" s="6" t="s">
        <v>2086</v>
      </c>
      <c r="E909" s="6">
        <v>10000</v>
      </c>
      <c r="F909" s="6" t="s">
        <v>30</v>
      </c>
      <c r="G909" s="6" t="s">
        <v>31</v>
      </c>
      <c r="H909" s="6" t="s">
        <v>32</v>
      </c>
      <c r="I909" s="6" t="s">
        <v>33</v>
      </c>
      <c r="M909" s="6">
        <v>12</v>
      </c>
      <c r="N909" s="6">
        <v>10</v>
      </c>
      <c r="O909" s="6">
        <v>625</v>
      </c>
      <c r="P909" s="6" t="s">
        <v>31</v>
      </c>
      <c r="T909" s="7" t="s">
        <v>2087</v>
      </c>
      <c r="U909" s="8">
        <v>2020</v>
      </c>
      <c r="V909" s="7" t="s">
        <v>2087</v>
      </c>
      <c r="W909" s="6" t="s">
        <v>34</v>
      </c>
      <c r="X909" s="6" t="s">
        <v>2088</v>
      </c>
      <c r="Y909" s="6" t="s">
        <v>31</v>
      </c>
    </row>
    <row r="910" spans="1:25">
      <c r="A910" s="6">
        <v>2356420</v>
      </c>
      <c r="B910" s="6" t="s">
        <v>441</v>
      </c>
      <c r="C910" s="6" t="s">
        <v>2089</v>
      </c>
      <c r="E910" s="6">
        <v>12000</v>
      </c>
      <c r="F910" s="6" t="s">
        <v>30</v>
      </c>
      <c r="G910" s="6" t="s">
        <v>31</v>
      </c>
      <c r="H910" s="6" t="s">
        <v>32</v>
      </c>
      <c r="I910" s="6" t="s">
        <v>33</v>
      </c>
      <c r="M910" s="6">
        <v>12</v>
      </c>
      <c r="N910" s="6">
        <v>10</v>
      </c>
      <c r="O910" s="6">
        <v>750</v>
      </c>
      <c r="P910" s="6" t="s">
        <v>31</v>
      </c>
      <c r="T910" s="7" t="s">
        <v>2087</v>
      </c>
      <c r="U910" s="8">
        <v>2020</v>
      </c>
      <c r="V910" s="7" t="s">
        <v>2087</v>
      </c>
      <c r="W910" s="6" t="s">
        <v>34</v>
      </c>
      <c r="X910" s="6" t="s">
        <v>2090</v>
      </c>
      <c r="Y910" s="6" t="s">
        <v>31</v>
      </c>
    </row>
    <row r="911" spans="1:25">
      <c r="A911" s="6">
        <v>2356418</v>
      </c>
      <c r="B911" s="6" t="s">
        <v>441</v>
      </c>
      <c r="C911" s="6" t="s">
        <v>2091</v>
      </c>
      <c r="E911" s="6">
        <v>8000</v>
      </c>
      <c r="F911" s="6" t="s">
        <v>30</v>
      </c>
      <c r="G911" s="6" t="s">
        <v>31</v>
      </c>
      <c r="H911" s="6" t="s">
        <v>32</v>
      </c>
      <c r="I911" s="6" t="s">
        <v>33</v>
      </c>
      <c r="M911" s="6">
        <v>12</v>
      </c>
      <c r="N911" s="6">
        <v>10</v>
      </c>
      <c r="O911" s="6">
        <v>500</v>
      </c>
      <c r="P911" s="6" t="s">
        <v>31</v>
      </c>
      <c r="T911" s="7" t="s">
        <v>2087</v>
      </c>
      <c r="U911" s="8">
        <v>2020</v>
      </c>
      <c r="V911" s="7" t="s">
        <v>2087</v>
      </c>
      <c r="W911" s="6" t="s">
        <v>34</v>
      </c>
      <c r="X911" s="6" t="s">
        <v>2092</v>
      </c>
      <c r="Y911" s="6" t="s">
        <v>31</v>
      </c>
    </row>
    <row r="912" spans="1:25">
      <c r="A912" s="6">
        <v>2357047</v>
      </c>
      <c r="B912" s="6" t="s">
        <v>213</v>
      </c>
      <c r="C912" s="6" t="s">
        <v>2093</v>
      </c>
      <c r="E912" s="6">
        <v>8000</v>
      </c>
      <c r="F912" s="6" t="s">
        <v>59</v>
      </c>
      <c r="G912" s="6" t="s">
        <v>31</v>
      </c>
      <c r="H912" s="6" t="s">
        <v>32</v>
      </c>
      <c r="I912" s="6" t="s">
        <v>60</v>
      </c>
      <c r="M912" s="6">
        <v>10.6</v>
      </c>
      <c r="N912" s="6">
        <v>10</v>
      </c>
      <c r="O912" s="6">
        <v>566</v>
      </c>
      <c r="P912" s="6" t="s">
        <v>31</v>
      </c>
      <c r="T912" s="7" t="s">
        <v>2094</v>
      </c>
      <c r="U912" s="8">
        <v>2020</v>
      </c>
      <c r="V912" s="7" t="s">
        <v>2094</v>
      </c>
      <c r="W912" s="6" t="s">
        <v>34</v>
      </c>
      <c r="X912" s="6" t="s">
        <v>2095</v>
      </c>
      <c r="Y912" s="6" t="s">
        <v>31</v>
      </c>
    </row>
    <row r="913" spans="1:25">
      <c r="A913" s="6">
        <v>2357048</v>
      </c>
      <c r="B913" s="6" t="s">
        <v>213</v>
      </c>
      <c r="C913" s="6" t="s">
        <v>2096</v>
      </c>
      <c r="E913" s="6">
        <v>12000</v>
      </c>
      <c r="F913" s="6" t="s">
        <v>59</v>
      </c>
      <c r="G913" s="6" t="s">
        <v>31</v>
      </c>
      <c r="H913" s="6" t="s">
        <v>32</v>
      </c>
      <c r="I913" s="6" t="s">
        <v>69</v>
      </c>
      <c r="M913" s="6">
        <v>10.5</v>
      </c>
      <c r="N913" s="6">
        <v>11</v>
      </c>
      <c r="O913" s="6">
        <v>857</v>
      </c>
      <c r="P913" s="6" t="s">
        <v>31</v>
      </c>
      <c r="T913" s="7" t="s">
        <v>2094</v>
      </c>
      <c r="U913" s="8">
        <v>2020</v>
      </c>
      <c r="V913" s="7" t="s">
        <v>2094</v>
      </c>
      <c r="W913" s="6" t="s">
        <v>34</v>
      </c>
      <c r="X913" s="6" t="s">
        <v>2097</v>
      </c>
      <c r="Y913" s="6" t="s">
        <v>31</v>
      </c>
    </row>
    <row r="914" spans="1:25">
      <c r="A914" s="6">
        <v>2357049</v>
      </c>
      <c r="B914" s="6" t="s">
        <v>213</v>
      </c>
      <c r="C914" s="6" t="s">
        <v>2098</v>
      </c>
      <c r="E914" s="6">
        <v>12000</v>
      </c>
      <c r="F914" s="6" t="s">
        <v>59</v>
      </c>
      <c r="G914" s="6" t="s">
        <v>31</v>
      </c>
      <c r="H914" s="6" t="s">
        <v>32</v>
      </c>
      <c r="I914" s="6" t="s">
        <v>69</v>
      </c>
      <c r="M914" s="6">
        <v>10.5</v>
      </c>
      <c r="N914" s="6">
        <v>11</v>
      </c>
      <c r="O914" s="6">
        <v>857</v>
      </c>
      <c r="P914" s="6" t="s">
        <v>31</v>
      </c>
      <c r="T914" s="7" t="s">
        <v>2094</v>
      </c>
      <c r="U914" s="8">
        <v>2020</v>
      </c>
      <c r="V914" s="7" t="s">
        <v>2094</v>
      </c>
      <c r="W914" s="6" t="s">
        <v>34</v>
      </c>
      <c r="X914" s="6" t="s">
        <v>2099</v>
      </c>
      <c r="Y914" s="6" t="s">
        <v>31</v>
      </c>
    </row>
    <row r="915" spans="1:25">
      <c r="A915" s="6">
        <v>2358239</v>
      </c>
      <c r="B915" s="6" t="s">
        <v>2100</v>
      </c>
      <c r="C915" s="6" t="s">
        <v>2101</v>
      </c>
      <c r="E915" s="6">
        <v>10200</v>
      </c>
      <c r="F915" s="6" t="s">
        <v>30</v>
      </c>
      <c r="G915" s="6" t="s">
        <v>31</v>
      </c>
      <c r="H915" s="6" t="s">
        <v>32</v>
      </c>
      <c r="I915" s="6" t="s">
        <v>33</v>
      </c>
      <c r="J915" s="6" t="s">
        <v>31</v>
      </c>
      <c r="M915" s="6">
        <v>12</v>
      </c>
      <c r="N915" s="6">
        <v>10</v>
      </c>
      <c r="O915" s="6">
        <v>638</v>
      </c>
      <c r="P915" s="6" t="s">
        <v>31</v>
      </c>
      <c r="T915" s="7" t="s">
        <v>2102</v>
      </c>
      <c r="U915" s="8">
        <v>2020</v>
      </c>
      <c r="V915" s="7" t="s">
        <v>2103</v>
      </c>
      <c r="W915" s="6" t="s">
        <v>34</v>
      </c>
      <c r="X915" s="6" t="s">
        <v>2104</v>
      </c>
      <c r="Y915" s="6" t="s">
        <v>31</v>
      </c>
    </row>
    <row r="916" spans="1:25">
      <c r="A916" s="6">
        <v>2358628</v>
      </c>
      <c r="B916" s="6" t="s">
        <v>109</v>
      </c>
      <c r="C916" s="6" t="s">
        <v>2105</v>
      </c>
      <c r="E916" s="6">
        <v>12000</v>
      </c>
      <c r="F916" s="6" t="s">
        <v>30</v>
      </c>
      <c r="G916" s="6" t="s">
        <v>31</v>
      </c>
      <c r="H916" s="6" t="s">
        <v>32</v>
      </c>
      <c r="I916" s="6" t="s">
        <v>33</v>
      </c>
      <c r="J916" s="6" t="s">
        <v>1030</v>
      </c>
      <c r="M916" s="6">
        <v>15</v>
      </c>
      <c r="N916" s="6">
        <v>38</v>
      </c>
      <c r="O916" s="6">
        <v>600</v>
      </c>
      <c r="P916" s="6" t="s">
        <v>31</v>
      </c>
      <c r="T916" s="7" t="s">
        <v>2106</v>
      </c>
      <c r="U916" s="8">
        <v>2020</v>
      </c>
      <c r="V916" s="7" t="s">
        <v>2107</v>
      </c>
      <c r="W916" s="6" t="s">
        <v>34</v>
      </c>
      <c r="X916" s="6" t="s">
        <v>2108</v>
      </c>
      <c r="Y916" s="6" t="s">
        <v>1030</v>
      </c>
    </row>
    <row r="917" spans="1:25">
      <c r="A917" s="6">
        <v>2358626</v>
      </c>
      <c r="B917" s="6" t="s">
        <v>109</v>
      </c>
      <c r="C917" s="6" t="s">
        <v>2109</v>
      </c>
      <c r="E917" s="6">
        <v>8000</v>
      </c>
      <c r="F917" s="6" t="s">
        <v>30</v>
      </c>
      <c r="G917" s="6" t="s">
        <v>31</v>
      </c>
      <c r="H917" s="6" t="s">
        <v>32</v>
      </c>
      <c r="I917" s="6" t="s">
        <v>33</v>
      </c>
      <c r="J917" s="6" t="s">
        <v>1030</v>
      </c>
      <c r="M917" s="6">
        <v>15</v>
      </c>
      <c r="N917" s="6">
        <v>38</v>
      </c>
      <c r="O917" s="6">
        <v>400</v>
      </c>
      <c r="P917" s="6" t="s">
        <v>31</v>
      </c>
      <c r="T917" s="7" t="s">
        <v>2106</v>
      </c>
      <c r="U917" s="8">
        <v>2020</v>
      </c>
      <c r="V917" s="7" t="s">
        <v>2107</v>
      </c>
      <c r="W917" s="6" t="s">
        <v>34</v>
      </c>
      <c r="X917" s="6" t="s">
        <v>2110</v>
      </c>
      <c r="Y917" s="6" t="s">
        <v>1030</v>
      </c>
    </row>
    <row r="918" spans="1:25">
      <c r="A918" s="6">
        <v>2358627</v>
      </c>
      <c r="B918" s="6" t="s">
        <v>109</v>
      </c>
      <c r="C918" s="6" t="s">
        <v>2111</v>
      </c>
      <c r="E918" s="6">
        <v>10000</v>
      </c>
      <c r="F918" s="6" t="s">
        <v>30</v>
      </c>
      <c r="G918" s="6" t="s">
        <v>31</v>
      </c>
      <c r="H918" s="6" t="s">
        <v>32</v>
      </c>
      <c r="I918" s="6" t="s">
        <v>33</v>
      </c>
      <c r="J918" s="6" t="s">
        <v>1030</v>
      </c>
      <c r="M918" s="6">
        <v>15</v>
      </c>
      <c r="N918" s="6">
        <v>38</v>
      </c>
      <c r="O918" s="6">
        <v>500</v>
      </c>
      <c r="P918" s="6" t="s">
        <v>31</v>
      </c>
      <c r="T918" s="7" t="s">
        <v>2106</v>
      </c>
      <c r="U918" s="8">
        <v>2020</v>
      </c>
      <c r="V918" s="7" t="s">
        <v>2107</v>
      </c>
      <c r="W918" s="6" t="s">
        <v>34</v>
      </c>
      <c r="X918" s="6" t="s">
        <v>2112</v>
      </c>
      <c r="Y918" s="6" t="s">
        <v>1030</v>
      </c>
    </row>
    <row r="919" spans="1:25">
      <c r="A919" s="6">
        <v>2360333</v>
      </c>
      <c r="B919" s="6" t="s">
        <v>553</v>
      </c>
      <c r="C919" s="6" t="s">
        <v>2113</v>
      </c>
      <c r="E919" s="6">
        <v>18000</v>
      </c>
      <c r="F919" s="6" t="s">
        <v>30</v>
      </c>
      <c r="G919" s="6" t="s">
        <v>31</v>
      </c>
      <c r="H919" s="6" t="s">
        <v>32</v>
      </c>
      <c r="I919" s="6" t="s">
        <v>37</v>
      </c>
      <c r="J919" s="6" t="s">
        <v>31</v>
      </c>
      <c r="M919" s="6">
        <v>11.8</v>
      </c>
      <c r="N919" s="6">
        <v>10</v>
      </c>
      <c r="O919" s="6">
        <v>1144</v>
      </c>
      <c r="P919" s="6" t="s">
        <v>31</v>
      </c>
      <c r="T919" s="7" t="s">
        <v>2114</v>
      </c>
      <c r="U919" s="8">
        <v>2020</v>
      </c>
      <c r="V919" s="7">
        <v>44170</v>
      </c>
      <c r="W919" s="6" t="s">
        <v>34</v>
      </c>
      <c r="X919" s="6" t="s">
        <v>2115</v>
      </c>
      <c r="Y919" s="6" t="s">
        <v>31</v>
      </c>
    </row>
    <row r="920" spans="1:25">
      <c r="A920" s="6">
        <v>2360003</v>
      </c>
      <c r="B920" s="6" t="s">
        <v>441</v>
      </c>
      <c r="C920" s="6" t="s">
        <v>2116</v>
      </c>
      <c r="E920" s="6">
        <v>12000</v>
      </c>
      <c r="F920" s="6" t="s">
        <v>59</v>
      </c>
      <c r="G920" s="6" t="s">
        <v>31</v>
      </c>
      <c r="H920" s="6" t="s">
        <v>32</v>
      </c>
      <c r="I920" s="6" t="s">
        <v>69</v>
      </c>
      <c r="M920" s="6">
        <v>10.5</v>
      </c>
      <c r="N920" s="6">
        <v>11</v>
      </c>
      <c r="O920" s="6">
        <v>857</v>
      </c>
      <c r="P920" s="6" t="s">
        <v>31</v>
      </c>
      <c r="T920" s="7" t="s">
        <v>2114</v>
      </c>
      <c r="U920" s="8">
        <v>2020</v>
      </c>
      <c r="V920" s="7" t="s">
        <v>2117</v>
      </c>
      <c r="W920" s="6" t="s">
        <v>90</v>
      </c>
      <c r="X920" s="6" t="s">
        <v>2118</v>
      </c>
      <c r="Y920" s="6" t="s">
        <v>31</v>
      </c>
    </row>
    <row r="921" spans="1:25">
      <c r="A921" s="6">
        <v>2359845</v>
      </c>
      <c r="B921" s="6" t="s">
        <v>441</v>
      </c>
      <c r="C921" s="6" t="s">
        <v>2119</v>
      </c>
      <c r="E921" s="6">
        <v>15000</v>
      </c>
      <c r="F921" s="6" t="s">
        <v>30</v>
      </c>
      <c r="G921" s="6" t="s">
        <v>31</v>
      </c>
      <c r="H921" s="6" t="s">
        <v>32</v>
      </c>
      <c r="I921" s="6" t="s">
        <v>37</v>
      </c>
      <c r="M921" s="6">
        <v>11.8</v>
      </c>
      <c r="N921" s="6">
        <v>10</v>
      </c>
      <c r="O921" s="6">
        <v>953</v>
      </c>
      <c r="P921" s="6" t="s">
        <v>31</v>
      </c>
      <c r="T921" s="7" t="s">
        <v>2114</v>
      </c>
      <c r="U921" s="8">
        <v>2020</v>
      </c>
      <c r="V921" s="7" t="s">
        <v>2117</v>
      </c>
      <c r="W921" s="6" t="s">
        <v>90</v>
      </c>
      <c r="X921" s="6" t="s">
        <v>2120</v>
      </c>
      <c r="Y921" s="6" t="s">
        <v>31</v>
      </c>
    </row>
    <row r="922" spans="1:25">
      <c r="A922" s="6">
        <v>2359961</v>
      </c>
      <c r="B922" s="6" t="s">
        <v>441</v>
      </c>
      <c r="C922" s="6" t="s">
        <v>2121</v>
      </c>
      <c r="E922" s="6">
        <v>6000</v>
      </c>
      <c r="F922" s="6" t="s">
        <v>30</v>
      </c>
      <c r="G922" s="6" t="s">
        <v>31</v>
      </c>
      <c r="H922" s="6" t="s">
        <v>32</v>
      </c>
      <c r="I922" s="6" t="s">
        <v>48</v>
      </c>
      <c r="M922" s="6">
        <v>12.1</v>
      </c>
      <c r="N922" s="6">
        <v>10</v>
      </c>
      <c r="O922" s="6">
        <v>372</v>
      </c>
      <c r="P922" s="6" t="s">
        <v>31</v>
      </c>
      <c r="T922" s="7" t="s">
        <v>2114</v>
      </c>
      <c r="U922" s="8">
        <v>2020</v>
      </c>
      <c r="V922" s="7" t="s">
        <v>2117</v>
      </c>
      <c r="W922" s="6" t="s">
        <v>90</v>
      </c>
      <c r="X922" s="6" t="s">
        <v>2122</v>
      </c>
      <c r="Y922" s="6" t="s">
        <v>31</v>
      </c>
    </row>
    <row r="923" spans="1:25">
      <c r="A923" s="6">
        <v>2359962</v>
      </c>
      <c r="B923" s="6" t="s">
        <v>441</v>
      </c>
      <c r="C923" s="6" t="s">
        <v>2123</v>
      </c>
      <c r="E923" s="6">
        <v>6000</v>
      </c>
      <c r="F923" s="6" t="s">
        <v>30</v>
      </c>
      <c r="G923" s="6" t="s">
        <v>31</v>
      </c>
      <c r="H923" s="6" t="s">
        <v>32</v>
      </c>
      <c r="I923" s="6" t="s">
        <v>48</v>
      </c>
      <c r="M923" s="6">
        <v>12.1</v>
      </c>
      <c r="N923" s="6">
        <v>10</v>
      </c>
      <c r="O923" s="6">
        <v>372</v>
      </c>
      <c r="P923" s="6" t="s">
        <v>31</v>
      </c>
      <c r="T923" s="7" t="s">
        <v>2114</v>
      </c>
      <c r="U923" s="8">
        <v>2020</v>
      </c>
      <c r="V923" s="7" t="s">
        <v>2117</v>
      </c>
      <c r="W923" s="6" t="s">
        <v>90</v>
      </c>
      <c r="X923" s="6" t="s">
        <v>2124</v>
      </c>
      <c r="Y923" s="6" t="s">
        <v>31</v>
      </c>
    </row>
    <row r="924" spans="1:25">
      <c r="A924" s="6">
        <v>2360002</v>
      </c>
      <c r="B924" s="6" t="s">
        <v>441</v>
      </c>
      <c r="C924" s="6" t="s">
        <v>2125</v>
      </c>
      <c r="E924" s="6">
        <v>8000</v>
      </c>
      <c r="F924" s="6" t="s">
        <v>59</v>
      </c>
      <c r="G924" s="6" t="s">
        <v>31</v>
      </c>
      <c r="H924" s="6" t="s">
        <v>32</v>
      </c>
      <c r="I924" s="6" t="s">
        <v>60</v>
      </c>
      <c r="M924" s="6">
        <v>10.6</v>
      </c>
      <c r="N924" s="6">
        <v>10</v>
      </c>
      <c r="O924" s="6">
        <v>566</v>
      </c>
      <c r="P924" s="6" t="s">
        <v>31</v>
      </c>
      <c r="T924" s="7" t="s">
        <v>2114</v>
      </c>
      <c r="U924" s="8">
        <v>2020</v>
      </c>
      <c r="V924" s="7" t="s">
        <v>2117</v>
      </c>
      <c r="W924" s="6" t="s">
        <v>90</v>
      </c>
      <c r="X924" s="6" t="s">
        <v>2126</v>
      </c>
      <c r="Y924" s="6" t="s">
        <v>31</v>
      </c>
    </row>
    <row r="925" spans="1:25">
      <c r="A925" s="6">
        <v>2362505</v>
      </c>
      <c r="B925" s="6" t="s">
        <v>1038</v>
      </c>
      <c r="C925" s="6" t="s">
        <v>2072</v>
      </c>
      <c r="E925" s="6">
        <v>6000</v>
      </c>
      <c r="F925" s="6" t="s">
        <v>30</v>
      </c>
      <c r="G925" s="6" t="s">
        <v>31</v>
      </c>
      <c r="H925" s="6" t="s">
        <v>32</v>
      </c>
      <c r="I925" s="6" t="s">
        <v>48</v>
      </c>
      <c r="J925" s="6" t="s">
        <v>31</v>
      </c>
      <c r="M925" s="6">
        <v>12.1</v>
      </c>
      <c r="N925" s="6">
        <v>10</v>
      </c>
      <c r="O925" s="6">
        <v>372</v>
      </c>
      <c r="P925" s="6" t="s">
        <v>31</v>
      </c>
      <c r="T925" s="7" t="s">
        <v>2127</v>
      </c>
      <c r="U925" s="8">
        <v>2020</v>
      </c>
      <c r="V925" s="7" t="s">
        <v>2073</v>
      </c>
      <c r="W925" s="6" t="s">
        <v>90</v>
      </c>
      <c r="X925" s="6" t="s">
        <v>2128</v>
      </c>
      <c r="Y925" s="6" t="s">
        <v>31</v>
      </c>
    </row>
    <row r="926" spans="1:25">
      <c r="A926" s="6">
        <v>2360654</v>
      </c>
      <c r="B926" s="6" t="s">
        <v>680</v>
      </c>
      <c r="C926" s="6" t="s">
        <v>2129</v>
      </c>
      <c r="E926" s="6">
        <v>6000</v>
      </c>
      <c r="F926" s="6" t="s">
        <v>30</v>
      </c>
      <c r="G926" s="6" t="s">
        <v>31</v>
      </c>
      <c r="H926" s="6" t="s">
        <v>32</v>
      </c>
      <c r="I926" s="6" t="s">
        <v>48</v>
      </c>
      <c r="M926" s="6">
        <v>12.1</v>
      </c>
      <c r="N926" s="6">
        <v>10</v>
      </c>
      <c r="O926" s="6">
        <v>372</v>
      </c>
      <c r="P926" s="6" t="s">
        <v>31</v>
      </c>
      <c r="T926" s="7" t="s">
        <v>2130</v>
      </c>
      <c r="U926" s="8">
        <v>2020</v>
      </c>
      <c r="V926" s="7" t="s">
        <v>2131</v>
      </c>
      <c r="W926" s="6" t="s">
        <v>90</v>
      </c>
      <c r="X926" s="6" t="s">
        <v>2132</v>
      </c>
      <c r="Y926" s="6" t="s">
        <v>31</v>
      </c>
    </row>
    <row r="927" spans="1:25">
      <c r="A927" s="6">
        <v>2360655</v>
      </c>
      <c r="B927" s="6" t="s">
        <v>680</v>
      </c>
      <c r="C927" s="6" t="s">
        <v>2133</v>
      </c>
      <c r="E927" s="6">
        <v>8000</v>
      </c>
      <c r="F927" s="6" t="s">
        <v>30</v>
      </c>
      <c r="G927" s="6" t="s">
        <v>31</v>
      </c>
      <c r="H927" s="6" t="s">
        <v>32</v>
      </c>
      <c r="I927" s="6" t="s">
        <v>33</v>
      </c>
      <c r="M927" s="6">
        <v>12</v>
      </c>
      <c r="N927" s="6">
        <v>10</v>
      </c>
      <c r="O927" s="6">
        <v>500</v>
      </c>
      <c r="P927" s="6" t="s">
        <v>31</v>
      </c>
      <c r="T927" s="7" t="s">
        <v>2130</v>
      </c>
      <c r="U927" s="8">
        <v>2020</v>
      </c>
      <c r="V927" s="7" t="s">
        <v>2131</v>
      </c>
      <c r="W927" s="6" t="s">
        <v>90</v>
      </c>
      <c r="X927" s="6" t="s">
        <v>2134</v>
      </c>
      <c r="Y927" s="6" t="s">
        <v>31</v>
      </c>
    </row>
    <row r="928" spans="1:25">
      <c r="A928" s="6">
        <v>2360656</v>
      </c>
      <c r="B928" s="6" t="s">
        <v>680</v>
      </c>
      <c r="C928" s="6" t="s">
        <v>2135</v>
      </c>
      <c r="E928" s="6">
        <v>10000</v>
      </c>
      <c r="F928" s="6" t="s">
        <v>30</v>
      </c>
      <c r="G928" s="6" t="s">
        <v>31</v>
      </c>
      <c r="H928" s="6" t="s">
        <v>32</v>
      </c>
      <c r="I928" s="6" t="s">
        <v>33</v>
      </c>
      <c r="M928" s="6">
        <v>12</v>
      </c>
      <c r="N928" s="6">
        <v>10</v>
      </c>
      <c r="O928" s="6">
        <v>625</v>
      </c>
      <c r="P928" s="6" t="s">
        <v>31</v>
      </c>
      <c r="T928" s="7" t="s">
        <v>2130</v>
      </c>
      <c r="U928" s="8">
        <v>2020</v>
      </c>
      <c r="V928" s="7" t="s">
        <v>2131</v>
      </c>
      <c r="W928" s="6" t="s">
        <v>90</v>
      </c>
      <c r="X928" s="6" t="s">
        <v>2136</v>
      </c>
      <c r="Y928" s="6" t="s">
        <v>31</v>
      </c>
    </row>
    <row r="929" spans="1:25">
      <c r="A929" s="6">
        <v>2360657</v>
      </c>
      <c r="B929" s="6" t="s">
        <v>680</v>
      </c>
      <c r="C929" s="6" t="s">
        <v>2137</v>
      </c>
      <c r="E929" s="6">
        <v>12000</v>
      </c>
      <c r="F929" s="6" t="s">
        <v>30</v>
      </c>
      <c r="G929" s="6" t="s">
        <v>31</v>
      </c>
      <c r="H929" s="6" t="s">
        <v>32</v>
      </c>
      <c r="I929" s="6" t="s">
        <v>33</v>
      </c>
      <c r="M929" s="6">
        <v>12</v>
      </c>
      <c r="N929" s="6">
        <v>10</v>
      </c>
      <c r="O929" s="6">
        <v>750</v>
      </c>
      <c r="P929" s="6" t="s">
        <v>31</v>
      </c>
      <c r="T929" s="7" t="s">
        <v>2130</v>
      </c>
      <c r="U929" s="8">
        <v>2020</v>
      </c>
      <c r="V929" s="7" t="s">
        <v>2131</v>
      </c>
      <c r="W929" s="6" t="s">
        <v>90</v>
      </c>
      <c r="X929" s="6" t="s">
        <v>2138</v>
      </c>
      <c r="Y929" s="6" t="s">
        <v>31</v>
      </c>
    </row>
    <row r="930" spans="1:25">
      <c r="A930" s="6">
        <v>2360658</v>
      </c>
      <c r="B930" s="6" t="s">
        <v>680</v>
      </c>
      <c r="C930" s="6" t="s">
        <v>2139</v>
      </c>
      <c r="E930" s="6">
        <v>15000</v>
      </c>
      <c r="F930" s="6" t="s">
        <v>30</v>
      </c>
      <c r="G930" s="6" t="s">
        <v>31</v>
      </c>
      <c r="H930" s="6" t="s">
        <v>32</v>
      </c>
      <c r="I930" s="6" t="s">
        <v>37</v>
      </c>
      <c r="M930" s="6">
        <v>11.8</v>
      </c>
      <c r="N930" s="6">
        <v>10</v>
      </c>
      <c r="O930" s="6">
        <v>953</v>
      </c>
      <c r="P930" s="6" t="s">
        <v>31</v>
      </c>
      <c r="T930" s="7" t="s">
        <v>2130</v>
      </c>
      <c r="U930" s="8">
        <v>2020</v>
      </c>
      <c r="V930" s="7" t="s">
        <v>2131</v>
      </c>
      <c r="W930" s="6" t="s">
        <v>90</v>
      </c>
      <c r="X930" s="6" t="s">
        <v>2140</v>
      </c>
      <c r="Y930" s="6" t="s">
        <v>31</v>
      </c>
    </row>
    <row r="931" spans="1:25">
      <c r="A931" s="6">
        <v>2360659</v>
      </c>
      <c r="B931" s="6" t="s">
        <v>680</v>
      </c>
      <c r="C931" s="6" t="s">
        <v>2141</v>
      </c>
      <c r="E931" s="6">
        <v>18000</v>
      </c>
      <c r="F931" s="6" t="s">
        <v>30</v>
      </c>
      <c r="G931" s="6" t="s">
        <v>31</v>
      </c>
      <c r="H931" s="6" t="s">
        <v>32</v>
      </c>
      <c r="I931" s="6" t="s">
        <v>37</v>
      </c>
      <c r="M931" s="6">
        <v>11.8</v>
      </c>
      <c r="N931" s="6">
        <v>10</v>
      </c>
      <c r="O931" s="6">
        <v>1144</v>
      </c>
      <c r="P931" s="6" t="s">
        <v>31</v>
      </c>
      <c r="T931" s="7" t="s">
        <v>2130</v>
      </c>
      <c r="U931" s="8">
        <v>2020</v>
      </c>
      <c r="V931" s="7" t="s">
        <v>2131</v>
      </c>
      <c r="W931" s="6" t="s">
        <v>90</v>
      </c>
      <c r="X931" s="6" t="s">
        <v>2142</v>
      </c>
      <c r="Y931" s="6" t="s">
        <v>31</v>
      </c>
    </row>
    <row r="932" spans="1:25">
      <c r="A932" s="6">
        <v>2360660</v>
      </c>
      <c r="B932" s="6" t="s">
        <v>680</v>
      </c>
      <c r="C932" s="6" t="s">
        <v>2143</v>
      </c>
      <c r="E932" s="6">
        <v>24000</v>
      </c>
      <c r="F932" s="6" t="s">
        <v>30</v>
      </c>
      <c r="G932" s="6" t="s">
        <v>31</v>
      </c>
      <c r="H932" s="6" t="s">
        <v>32</v>
      </c>
      <c r="I932" s="6" t="s">
        <v>42</v>
      </c>
      <c r="M932" s="6">
        <v>10.3</v>
      </c>
      <c r="N932" s="6">
        <v>10</v>
      </c>
      <c r="O932" s="6">
        <v>1748</v>
      </c>
      <c r="P932" s="6" t="s">
        <v>31</v>
      </c>
      <c r="T932" s="7" t="s">
        <v>2130</v>
      </c>
      <c r="U932" s="8">
        <v>2020</v>
      </c>
      <c r="V932" s="7" t="s">
        <v>2131</v>
      </c>
      <c r="W932" s="6" t="s">
        <v>90</v>
      </c>
      <c r="X932" s="6" t="s">
        <v>2144</v>
      </c>
      <c r="Y932" s="6" t="s">
        <v>31</v>
      </c>
    </row>
    <row r="933" spans="1:25">
      <c r="A933" s="6">
        <v>2363191</v>
      </c>
      <c r="B933" s="6" t="s">
        <v>923</v>
      </c>
      <c r="C933" s="6" t="s">
        <v>2145</v>
      </c>
      <c r="E933" s="6">
        <v>18000</v>
      </c>
      <c r="F933" s="6" t="s">
        <v>30</v>
      </c>
      <c r="G933" s="6" t="s">
        <v>31</v>
      </c>
      <c r="H933" s="6" t="s">
        <v>32</v>
      </c>
      <c r="I933" s="6" t="s">
        <v>37</v>
      </c>
      <c r="M933" s="6">
        <v>11.8</v>
      </c>
      <c r="N933" s="6">
        <v>10</v>
      </c>
      <c r="O933" s="6">
        <v>1144</v>
      </c>
      <c r="P933" s="6" t="s">
        <v>31</v>
      </c>
      <c r="T933" s="7" t="s">
        <v>2146</v>
      </c>
      <c r="U933" s="8">
        <v>2020</v>
      </c>
      <c r="V933" s="7" t="s">
        <v>2146</v>
      </c>
      <c r="W933" s="6" t="s">
        <v>34</v>
      </c>
      <c r="X933" s="6" t="s">
        <v>2147</v>
      </c>
      <c r="Y933" s="6" t="s">
        <v>31</v>
      </c>
    </row>
    <row r="934" spans="1:25">
      <c r="A934" s="6">
        <v>2363192</v>
      </c>
      <c r="B934" s="6" t="s">
        <v>923</v>
      </c>
      <c r="C934" s="6" t="s">
        <v>2148</v>
      </c>
      <c r="E934" s="6">
        <v>25000</v>
      </c>
      <c r="F934" s="6" t="s">
        <v>30</v>
      </c>
      <c r="G934" s="6" t="s">
        <v>31</v>
      </c>
      <c r="H934" s="6" t="s">
        <v>32</v>
      </c>
      <c r="I934" s="6" t="s">
        <v>42</v>
      </c>
      <c r="M934" s="6">
        <v>10.3</v>
      </c>
      <c r="N934" s="6">
        <v>10</v>
      </c>
      <c r="O934" s="6">
        <v>1820</v>
      </c>
      <c r="P934" s="6" t="s">
        <v>31</v>
      </c>
      <c r="T934" s="7" t="s">
        <v>2146</v>
      </c>
      <c r="U934" s="8">
        <v>2020</v>
      </c>
      <c r="V934" s="7" t="s">
        <v>2146</v>
      </c>
      <c r="W934" s="6" t="s">
        <v>34</v>
      </c>
      <c r="X934" s="6" t="s">
        <v>2149</v>
      </c>
      <c r="Y934" s="6" t="s">
        <v>31</v>
      </c>
    </row>
    <row r="935" spans="1:25">
      <c r="A935" s="6">
        <v>2364949</v>
      </c>
      <c r="B935" s="6" t="s">
        <v>85</v>
      </c>
      <c r="C935" s="6" t="s">
        <v>2150</v>
      </c>
      <c r="E935" s="6">
        <v>6000</v>
      </c>
      <c r="F935" s="6" t="s">
        <v>30</v>
      </c>
      <c r="G935" s="6" t="s">
        <v>31</v>
      </c>
      <c r="H935" s="6" t="s">
        <v>32</v>
      </c>
      <c r="I935" s="6" t="s">
        <v>48</v>
      </c>
      <c r="M935" s="6">
        <v>12.1</v>
      </c>
      <c r="N935" s="6">
        <v>10</v>
      </c>
      <c r="O935" s="6">
        <v>372</v>
      </c>
      <c r="P935" s="6" t="s">
        <v>31</v>
      </c>
      <c r="T935" s="7" t="s">
        <v>2151</v>
      </c>
      <c r="U935" s="8">
        <v>2020</v>
      </c>
      <c r="V935" s="7" t="s">
        <v>2152</v>
      </c>
      <c r="W935" s="6" t="s">
        <v>90</v>
      </c>
      <c r="X935" s="6" t="s">
        <v>2153</v>
      </c>
      <c r="Y935" s="6" t="s">
        <v>31</v>
      </c>
    </row>
    <row r="936" spans="1:25">
      <c r="A936" s="6">
        <v>2364952</v>
      </c>
      <c r="B936" s="6" t="s">
        <v>85</v>
      </c>
      <c r="C936" s="6" t="s">
        <v>2154</v>
      </c>
      <c r="E936" s="6">
        <v>8000</v>
      </c>
      <c r="F936" s="6" t="s">
        <v>30</v>
      </c>
      <c r="G936" s="6" t="s">
        <v>31</v>
      </c>
      <c r="H936" s="6" t="s">
        <v>32</v>
      </c>
      <c r="I936" s="6" t="s">
        <v>33</v>
      </c>
      <c r="M936" s="6">
        <v>12</v>
      </c>
      <c r="N936" s="6">
        <v>10</v>
      </c>
      <c r="O936" s="6">
        <v>500</v>
      </c>
      <c r="P936" s="6" t="s">
        <v>31</v>
      </c>
      <c r="T936" s="7" t="s">
        <v>2151</v>
      </c>
      <c r="U936" s="8">
        <v>2020</v>
      </c>
      <c r="V936" s="7" t="s">
        <v>2152</v>
      </c>
      <c r="W936" s="6" t="s">
        <v>90</v>
      </c>
      <c r="X936" s="6" t="s">
        <v>2155</v>
      </c>
      <c r="Y936" s="6" t="s">
        <v>31</v>
      </c>
    </row>
    <row r="937" spans="1:25">
      <c r="A937" s="6">
        <v>2364953</v>
      </c>
      <c r="B937" s="6" t="s">
        <v>85</v>
      </c>
      <c r="C937" s="6" t="s">
        <v>2156</v>
      </c>
      <c r="E937" s="6">
        <v>10000</v>
      </c>
      <c r="F937" s="6" t="s">
        <v>30</v>
      </c>
      <c r="G937" s="6" t="s">
        <v>31</v>
      </c>
      <c r="H937" s="6" t="s">
        <v>32</v>
      </c>
      <c r="I937" s="6" t="s">
        <v>33</v>
      </c>
      <c r="M937" s="6">
        <v>12</v>
      </c>
      <c r="N937" s="6">
        <v>10</v>
      </c>
      <c r="O937" s="6">
        <v>625</v>
      </c>
      <c r="P937" s="6" t="s">
        <v>31</v>
      </c>
      <c r="T937" s="7" t="s">
        <v>2151</v>
      </c>
      <c r="U937" s="8">
        <v>2020</v>
      </c>
      <c r="V937" s="7" t="s">
        <v>2152</v>
      </c>
      <c r="W937" s="6" t="s">
        <v>90</v>
      </c>
      <c r="X937" s="6" t="s">
        <v>2157</v>
      </c>
      <c r="Y937" s="6" t="s">
        <v>31</v>
      </c>
    </row>
    <row r="938" spans="1:25">
      <c r="A938" s="6">
        <v>2364954</v>
      </c>
      <c r="B938" s="6" t="s">
        <v>85</v>
      </c>
      <c r="C938" s="6" t="s">
        <v>2158</v>
      </c>
      <c r="E938" s="6">
        <v>12000</v>
      </c>
      <c r="F938" s="6" t="s">
        <v>30</v>
      </c>
      <c r="G938" s="6" t="s">
        <v>31</v>
      </c>
      <c r="H938" s="6" t="s">
        <v>32</v>
      </c>
      <c r="I938" s="6" t="s">
        <v>33</v>
      </c>
      <c r="M938" s="6">
        <v>12</v>
      </c>
      <c r="N938" s="6">
        <v>10</v>
      </c>
      <c r="O938" s="6">
        <v>750</v>
      </c>
      <c r="P938" s="6" t="s">
        <v>31</v>
      </c>
      <c r="T938" s="7" t="s">
        <v>2151</v>
      </c>
      <c r="U938" s="8">
        <v>2020</v>
      </c>
      <c r="V938" s="7" t="s">
        <v>2152</v>
      </c>
      <c r="W938" s="6" t="s">
        <v>90</v>
      </c>
      <c r="X938" s="6" t="s">
        <v>2159</v>
      </c>
      <c r="Y938" s="6" t="s">
        <v>31</v>
      </c>
    </row>
    <row r="939" spans="1:25">
      <c r="A939" s="6">
        <v>2364955</v>
      </c>
      <c r="B939" s="6" t="s">
        <v>85</v>
      </c>
      <c r="C939" s="6" t="s">
        <v>2160</v>
      </c>
      <c r="E939" s="6">
        <v>15000</v>
      </c>
      <c r="F939" s="6" t="s">
        <v>30</v>
      </c>
      <c r="G939" s="6" t="s">
        <v>31</v>
      </c>
      <c r="H939" s="6" t="s">
        <v>32</v>
      </c>
      <c r="I939" s="6" t="s">
        <v>37</v>
      </c>
      <c r="M939" s="6">
        <v>11.8</v>
      </c>
      <c r="N939" s="6">
        <v>10</v>
      </c>
      <c r="O939" s="6">
        <v>953</v>
      </c>
      <c r="P939" s="6" t="s">
        <v>31</v>
      </c>
      <c r="T939" s="7" t="s">
        <v>2151</v>
      </c>
      <c r="U939" s="8">
        <v>2020</v>
      </c>
      <c r="V939" s="7" t="s">
        <v>2152</v>
      </c>
      <c r="W939" s="6" t="s">
        <v>90</v>
      </c>
      <c r="X939" s="6" t="s">
        <v>2161</v>
      </c>
      <c r="Y939" s="6" t="s">
        <v>31</v>
      </c>
    </row>
    <row r="940" spans="1:25">
      <c r="A940" s="6">
        <v>2364957</v>
      </c>
      <c r="B940" s="6" t="s">
        <v>85</v>
      </c>
      <c r="C940" s="6" t="s">
        <v>2162</v>
      </c>
      <c r="E940" s="6">
        <v>18000</v>
      </c>
      <c r="F940" s="6" t="s">
        <v>30</v>
      </c>
      <c r="G940" s="6" t="s">
        <v>31</v>
      </c>
      <c r="H940" s="6" t="s">
        <v>32</v>
      </c>
      <c r="I940" s="6" t="s">
        <v>37</v>
      </c>
      <c r="M940" s="6">
        <v>11.8</v>
      </c>
      <c r="N940" s="6">
        <v>10</v>
      </c>
      <c r="O940" s="6">
        <v>1144</v>
      </c>
      <c r="P940" s="6" t="s">
        <v>31</v>
      </c>
      <c r="T940" s="7" t="s">
        <v>2151</v>
      </c>
      <c r="U940" s="8">
        <v>2020</v>
      </c>
      <c r="V940" s="7" t="s">
        <v>2152</v>
      </c>
      <c r="W940" s="6" t="s">
        <v>90</v>
      </c>
      <c r="X940" s="6" t="s">
        <v>2163</v>
      </c>
      <c r="Y940" s="6" t="s">
        <v>31</v>
      </c>
    </row>
    <row r="941" spans="1:25">
      <c r="A941" s="6">
        <v>2364958</v>
      </c>
      <c r="B941" s="6" t="s">
        <v>85</v>
      </c>
      <c r="C941" s="6" t="s">
        <v>2164</v>
      </c>
      <c r="E941" s="6">
        <v>24000</v>
      </c>
      <c r="F941" s="6" t="s">
        <v>30</v>
      </c>
      <c r="G941" s="6" t="s">
        <v>31</v>
      </c>
      <c r="H941" s="6" t="s">
        <v>32</v>
      </c>
      <c r="I941" s="6" t="s">
        <v>42</v>
      </c>
      <c r="M941" s="6">
        <v>10.3</v>
      </c>
      <c r="N941" s="6">
        <v>10</v>
      </c>
      <c r="O941" s="6">
        <v>1748</v>
      </c>
      <c r="P941" s="6" t="s">
        <v>31</v>
      </c>
      <c r="T941" s="7" t="s">
        <v>2151</v>
      </c>
      <c r="U941" s="8">
        <v>2020</v>
      </c>
      <c r="V941" s="7" t="s">
        <v>2152</v>
      </c>
      <c r="W941" s="6" t="s">
        <v>90</v>
      </c>
      <c r="X941" s="6" t="s">
        <v>2165</v>
      </c>
      <c r="Y941" s="6" t="s">
        <v>31</v>
      </c>
    </row>
    <row r="942" spans="1:25">
      <c r="A942" s="6">
        <v>2366421</v>
      </c>
      <c r="B942" s="6" t="s">
        <v>2043</v>
      </c>
      <c r="C942" s="6" t="s">
        <v>2166</v>
      </c>
      <c r="E942" s="6">
        <v>8000</v>
      </c>
      <c r="F942" s="6" t="s">
        <v>30</v>
      </c>
      <c r="G942" s="6" t="s">
        <v>31</v>
      </c>
      <c r="H942" s="6" t="s">
        <v>32</v>
      </c>
      <c r="I942" s="6" t="s">
        <v>33</v>
      </c>
      <c r="M942" s="6">
        <v>12</v>
      </c>
      <c r="N942" s="6">
        <v>10</v>
      </c>
      <c r="O942" s="6">
        <v>500</v>
      </c>
      <c r="P942" s="6" t="s">
        <v>31</v>
      </c>
      <c r="T942" s="7" t="s">
        <v>2167</v>
      </c>
      <c r="U942" s="8">
        <v>2020</v>
      </c>
      <c r="V942" s="7" t="s">
        <v>2167</v>
      </c>
      <c r="W942" s="6" t="s">
        <v>34</v>
      </c>
      <c r="X942" s="6" t="s">
        <v>2168</v>
      </c>
      <c r="Y942" s="6" t="s">
        <v>31</v>
      </c>
    </row>
    <row r="943" spans="1:25">
      <c r="A943" s="6">
        <v>2366422</v>
      </c>
      <c r="B943" s="6" t="s">
        <v>2043</v>
      </c>
      <c r="C943" s="6" t="s">
        <v>2169</v>
      </c>
      <c r="E943" s="6">
        <v>10000</v>
      </c>
      <c r="F943" s="6" t="s">
        <v>30</v>
      </c>
      <c r="G943" s="6" t="s">
        <v>31</v>
      </c>
      <c r="H943" s="6" t="s">
        <v>32</v>
      </c>
      <c r="I943" s="6" t="s">
        <v>33</v>
      </c>
      <c r="M943" s="6">
        <v>12</v>
      </c>
      <c r="N943" s="6">
        <v>10</v>
      </c>
      <c r="O943" s="6">
        <v>625</v>
      </c>
      <c r="P943" s="6" t="s">
        <v>31</v>
      </c>
      <c r="T943" s="7" t="s">
        <v>2167</v>
      </c>
      <c r="U943" s="8">
        <v>2020</v>
      </c>
      <c r="V943" s="7" t="s">
        <v>2167</v>
      </c>
      <c r="W943" s="6" t="s">
        <v>34</v>
      </c>
      <c r="X943" s="6" t="s">
        <v>2170</v>
      </c>
      <c r="Y943" s="6" t="s">
        <v>31</v>
      </c>
    </row>
    <row r="944" spans="1:25">
      <c r="A944" s="6">
        <v>2366423</v>
      </c>
      <c r="B944" s="6" t="s">
        <v>2043</v>
      </c>
      <c r="C944" s="6" t="s">
        <v>2171</v>
      </c>
      <c r="E944" s="6">
        <v>12000</v>
      </c>
      <c r="F944" s="6" t="s">
        <v>30</v>
      </c>
      <c r="G944" s="6" t="s">
        <v>31</v>
      </c>
      <c r="H944" s="6" t="s">
        <v>32</v>
      </c>
      <c r="I944" s="6" t="s">
        <v>33</v>
      </c>
      <c r="M944" s="6">
        <v>12</v>
      </c>
      <c r="N944" s="6">
        <v>10</v>
      </c>
      <c r="O944" s="6">
        <v>750</v>
      </c>
      <c r="P944" s="6" t="s">
        <v>31</v>
      </c>
      <c r="T944" s="7" t="s">
        <v>2167</v>
      </c>
      <c r="U944" s="8">
        <v>2020</v>
      </c>
      <c r="V944" s="7" t="s">
        <v>2167</v>
      </c>
      <c r="W944" s="6" t="s">
        <v>34</v>
      </c>
      <c r="X944" s="6" t="s">
        <v>2172</v>
      </c>
      <c r="Y944" s="6" t="s">
        <v>31</v>
      </c>
    </row>
    <row r="945" spans="1:25">
      <c r="A945" s="6">
        <v>2366424</v>
      </c>
      <c r="B945" s="6" t="s">
        <v>2043</v>
      </c>
      <c r="C945" s="6" t="s">
        <v>2173</v>
      </c>
      <c r="E945" s="6">
        <v>15000</v>
      </c>
      <c r="F945" s="6" t="s">
        <v>30</v>
      </c>
      <c r="G945" s="6" t="s">
        <v>31</v>
      </c>
      <c r="H945" s="6" t="s">
        <v>32</v>
      </c>
      <c r="I945" s="6" t="s">
        <v>37</v>
      </c>
      <c r="M945" s="6">
        <v>11.8</v>
      </c>
      <c r="N945" s="6">
        <v>10</v>
      </c>
      <c r="O945" s="6">
        <v>953</v>
      </c>
      <c r="P945" s="6" t="s">
        <v>31</v>
      </c>
      <c r="T945" s="7" t="s">
        <v>2167</v>
      </c>
      <c r="U945" s="8">
        <v>2020</v>
      </c>
      <c r="V945" s="7" t="s">
        <v>2167</v>
      </c>
      <c r="W945" s="6" t="s">
        <v>34</v>
      </c>
      <c r="X945" s="6" t="s">
        <v>2174</v>
      </c>
      <c r="Y945" s="6" t="s">
        <v>31</v>
      </c>
    </row>
    <row r="946" spans="1:25">
      <c r="A946" s="6">
        <v>2366494</v>
      </c>
      <c r="B946" s="6" t="s">
        <v>2043</v>
      </c>
      <c r="C946" s="6" t="s">
        <v>2175</v>
      </c>
      <c r="E946" s="6">
        <v>18000</v>
      </c>
      <c r="F946" s="6" t="s">
        <v>30</v>
      </c>
      <c r="G946" s="6" t="s">
        <v>31</v>
      </c>
      <c r="H946" s="6" t="s">
        <v>32</v>
      </c>
      <c r="I946" s="6" t="s">
        <v>37</v>
      </c>
      <c r="M946" s="6">
        <v>11.8</v>
      </c>
      <c r="N946" s="6">
        <v>10</v>
      </c>
      <c r="O946" s="6">
        <v>1144</v>
      </c>
      <c r="P946" s="6" t="s">
        <v>31</v>
      </c>
      <c r="T946" s="7" t="s">
        <v>2176</v>
      </c>
      <c r="U946" s="8">
        <v>2020</v>
      </c>
      <c r="V946" s="7" t="s">
        <v>2176</v>
      </c>
      <c r="W946" s="6" t="s">
        <v>34</v>
      </c>
      <c r="X946" s="6" t="s">
        <v>2177</v>
      </c>
      <c r="Y946" s="6" t="s">
        <v>31</v>
      </c>
    </row>
    <row r="947" spans="1:25">
      <c r="A947" s="6">
        <v>2369042</v>
      </c>
      <c r="B947" s="6" t="s">
        <v>259</v>
      </c>
      <c r="C947" s="6" t="s">
        <v>2178</v>
      </c>
      <c r="E947" s="6">
        <v>14000</v>
      </c>
      <c r="F947" s="6" t="s">
        <v>30</v>
      </c>
      <c r="G947" s="6" t="s">
        <v>31</v>
      </c>
      <c r="H947" s="6" t="s">
        <v>32</v>
      </c>
      <c r="I947" s="6" t="s">
        <v>37</v>
      </c>
      <c r="J947" s="6" t="s">
        <v>31</v>
      </c>
      <c r="M947" s="6">
        <v>11.3</v>
      </c>
      <c r="N947" s="6">
        <v>6</v>
      </c>
      <c r="O947" s="6">
        <v>929</v>
      </c>
      <c r="P947" s="6" t="s">
        <v>1030</v>
      </c>
      <c r="Q947" s="6" t="s">
        <v>1120</v>
      </c>
      <c r="R947" s="6" t="s">
        <v>1121</v>
      </c>
      <c r="S947" s="6" t="s">
        <v>1030</v>
      </c>
      <c r="T947" s="7" t="s">
        <v>2179</v>
      </c>
      <c r="U947" s="8">
        <v>2020</v>
      </c>
      <c r="V947" s="7" t="s">
        <v>1671</v>
      </c>
      <c r="W947" s="6" t="s">
        <v>90</v>
      </c>
      <c r="X947" s="6" t="s">
        <v>2180</v>
      </c>
      <c r="Y947" s="6" t="s">
        <v>31</v>
      </c>
    </row>
    <row r="948" spans="1:25">
      <c r="A948" s="6">
        <v>2370255</v>
      </c>
      <c r="B948" s="6" t="s">
        <v>459</v>
      </c>
      <c r="C948" s="6" t="s">
        <v>2181</v>
      </c>
      <c r="E948" s="6">
        <v>18000</v>
      </c>
      <c r="F948" s="6" t="s">
        <v>30</v>
      </c>
      <c r="G948" s="6" t="s">
        <v>31</v>
      </c>
      <c r="H948" s="6" t="s">
        <v>32</v>
      </c>
      <c r="I948" s="6" t="s">
        <v>37</v>
      </c>
      <c r="J948" s="6" t="s">
        <v>31</v>
      </c>
      <c r="M948" s="6">
        <v>11.8</v>
      </c>
      <c r="N948" s="6">
        <v>10</v>
      </c>
      <c r="O948" s="6">
        <v>1144</v>
      </c>
      <c r="P948" s="6" t="s">
        <v>31</v>
      </c>
      <c r="T948" s="7" t="s">
        <v>2182</v>
      </c>
      <c r="U948" s="8">
        <v>2020</v>
      </c>
      <c r="V948" s="7" t="s">
        <v>2183</v>
      </c>
      <c r="W948" s="6" t="s">
        <v>34</v>
      </c>
      <c r="X948" s="6" t="s">
        <v>2184</v>
      </c>
      <c r="Y948" s="6" t="s">
        <v>31</v>
      </c>
    </row>
    <row r="949" spans="1:25">
      <c r="A949" s="6">
        <v>2370256</v>
      </c>
      <c r="B949" s="6" t="s">
        <v>459</v>
      </c>
      <c r="C949" s="6" t="s">
        <v>2185</v>
      </c>
      <c r="E949" s="6">
        <v>25000</v>
      </c>
      <c r="F949" s="6" t="s">
        <v>30</v>
      </c>
      <c r="G949" s="6" t="s">
        <v>31</v>
      </c>
      <c r="H949" s="6" t="s">
        <v>32</v>
      </c>
      <c r="I949" s="6" t="s">
        <v>42</v>
      </c>
      <c r="J949" s="6" t="s">
        <v>31</v>
      </c>
      <c r="M949" s="6">
        <v>10.3</v>
      </c>
      <c r="N949" s="6">
        <v>10</v>
      </c>
      <c r="O949" s="6">
        <v>1820</v>
      </c>
      <c r="P949" s="6" t="s">
        <v>31</v>
      </c>
      <c r="T949" s="7" t="s">
        <v>2182</v>
      </c>
      <c r="U949" s="8">
        <v>2020</v>
      </c>
      <c r="V949" s="7" t="s">
        <v>2183</v>
      </c>
      <c r="W949" s="6" t="s">
        <v>34</v>
      </c>
      <c r="X949" s="6" t="s">
        <v>2186</v>
      </c>
      <c r="Y949" s="6" t="s">
        <v>31</v>
      </c>
    </row>
    <row r="950" spans="1:25">
      <c r="A950" s="6">
        <v>2370254</v>
      </c>
      <c r="B950" s="6" t="s">
        <v>459</v>
      </c>
      <c r="C950" s="6" t="s">
        <v>2187</v>
      </c>
      <c r="E950" s="6">
        <v>18000</v>
      </c>
      <c r="F950" s="6" t="s">
        <v>30</v>
      </c>
      <c r="G950" s="6" t="s">
        <v>31</v>
      </c>
      <c r="H950" s="6" t="s">
        <v>32</v>
      </c>
      <c r="I950" s="6" t="s">
        <v>37</v>
      </c>
      <c r="J950" s="6" t="s">
        <v>31</v>
      </c>
      <c r="M950" s="6">
        <v>11.8</v>
      </c>
      <c r="N950" s="6">
        <v>10</v>
      </c>
      <c r="O950" s="6">
        <v>1144</v>
      </c>
      <c r="P950" s="6" t="s">
        <v>31</v>
      </c>
      <c r="T950" s="7" t="s">
        <v>2182</v>
      </c>
      <c r="U950" s="8">
        <v>2020</v>
      </c>
      <c r="V950" s="7" t="s">
        <v>2183</v>
      </c>
      <c r="W950" s="6" t="s">
        <v>34</v>
      </c>
      <c r="X950" s="6" t="s">
        <v>2188</v>
      </c>
      <c r="Y950" s="6" t="s">
        <v>31</v>
      </c>
    </row>
    <row r="951" spans="1:25">
      <c r="A951" s="6">
        <v>2370257</v>
      </c>
      <c r="B951" s="6" t="s">
        <v>459</v>
      </c>
      <c r="C951" s="6" t="s">
        <v>2189</v>
      </c>
      <c r="E951" s="6">
        <v>25000</v>
      </c>
      <c r="F951" s="6" t="s">
        <v>30</v>
      </c>
      <c r="G951" s="6" t="s">
        <v>31</v>
      </c>
      <c r="H951" s="6" t="s">
        <v>32</v>
      </c>
      <c r="I951" s="6" t="s">
        <v>42</v>
      </c>
      <c r="J951" s="6" t="s">
        <v>31</v>
      </c>
      <c r="M951" s="6">
        <v>10.3</v>
      </c>
      <c r="N951" s="6">
        <v>10</v>
      </c>
      <c r="O951" s="6">
        <v>1820</v>
      </c>
      <c r="P951" s="6" t="s">
        <v>31</v>
      </c>
      <c r="T951" s="7" t="s">
        <v>2182</v>
      </c>
      <c r="U951" s="8">
        <v>2020</v>
      </c>
      <c r="V951" s="7" t="s">
        <v>2183</v>
      </c>
      <c r="W951" s="6" t="s">
        <v>34</v>
      </c>
      <c r="X951" s="6" t="s">
        <v>2190</v>
      </c>
      <c r="Y951" s="6" t="s">
        <v>31</v>
      </c>
    </row>
    <row r="952" spans="1:25">
      <c r="A952" s="6">
        <v>2370434</v>
      </c>
      <c r="B952" s="6" t="s">
        <v>1298</v>
      </c>
      <c r="C952" s="6" t="s">
        <v>2191</v>
      </c>
      <c r="E952" s="6">
        <v>18000</v>
      </c>
      <c r="F952" s="6" t="s">
        <v>30</v>
      </c>
      <c r="G952" s="6" t="s">
        <v>31</v>
      </c>
      <c r="H952" s="6" t="s">
        <v>32</v>
      </c>
      <c r="I952" s="6" t="s">
        <v>37</v>
      </c>
      <c r="J952" s="6" t="s">
        <v>31</v>
      </c>
      <c r="M952" s="6">
        <v>11.8</v>
      </c>
      <c r="N952" s="6">
        <v>10</v>
      </c>
      <c r="O952" s="6">
        <v>1144</v>
      </c>
      <c r="P952" s="6" t="s">
        <v>31</v>
      </c>
      <c r="T952" s="7" t="s">
        <v>2182</v>
      </c>
      <c r="U952" s="8">
        <v>2020</v>
      </c>
      <c r="V952" s="7">
        <v>43873</v>
      </c>
      <c r="W952" s="6" t="s">
        <v>34</v>
      </c>
      <c r="X952" s="6" t="s">
        <v>2192</v>
      </c>
      <c r="Y952" s="6" t="s">
        <v>31</v>
      </c>
    </row>
    <row r="953" spans="1:25">
      <c r="A953" s="6">
        <v>2370435</v>
      </c>
      <c r="B953" s="6" t="s">
        <v>1298</v>
      </c>
      <c r="C953" s="6" t="s">
        <v>2193</v>
      </c>
      <c r="E953" s="6">
        <v>25000</v>
      </c>
      <c r="F953" s="6" t="s">
        <v>30</v>
      </c>
      <c r="G953" s="6" t="s">
        <v>31</v>
      </c>
      <c r="H953" s="6" t="s">
        <v>32</v>
      </c>
      <c r="I953" s="6" t="s">
        <v>42</v>
      </c>
      <c r="J953" s="6" t="s">
        <v>31</v>
      </c>
      <c r="M953" s="6">
        <v>10.3</v>
      </c>
      <c r="N953" s="6">
        <v>10</v>
      </c>
      <c r="O953" s="6">
        <v>1820</v>
      </c>
      <c r="P953" s="6" t="s">
        <v>31</v>
      </c>
      <c r="T953" s="7" t="s">
        <v>2182</v>
      </c>
      <c r="U953" s="8">
        <v>2020</v>
      </c>
      <c r="V953" s="7">
        <v>43873</v>
      </c>
      <c r="W953" s="6" t="s">
        <v>34</v>
      </c>
      <c r="X953" s="6" t="s">
        <v>2194</v>
      </c>
      <c r="Y953" s="6" t="s">
        <v>31</v>
      </c>
    </row>
    <row r="954" spans="1:25">
      <c r="A954" s="6">
        <v>2370426</v>
      </c>
      <c r="B954" s="6" t="s">
        <v>191</v>
      </c>
      <c r="C954" s="6" t="s">
        <v>2191</v>
      </c>
      <c r="E954" s="6">
        <v>18000</v>
      </c>
      <c r="F954" s="6" t="s">
        <v>30</v>
      </c>
      <c r="G954" s="6" t="s">
        <v>31</v>
      </c>
      <c r="H954" s="6" t="s">
        <v>32</v>
      </c>
      <c r="I954" s="6" t="s">
        <v>37</v>
      </c>
      <c r="J954" s="6" t="s">
        <v>31</v>
      </c>
      <c r="M954" s="6">
        <v>11.8</v>
      </c>
      <c r="N954" s="6">
        <v>10</v>
      </c>
      <c r="O954" s="6">
        <v>1144</v>
      </c>
      <c r="P954" s="6" t="s">
        <v>31</v>
      </c>
      <c r="T954" s="7" t="s">
        <v>2182</v>
      </c>
      <c r="U954" s="8">
        <v>2020</v>
      </c>
      <c r="V954" s="7">
        <v>43873</v>
      </c>
      <c r="W954" s="6" t="s">
        <v>34</v>
      </c>
      <c r="X954" s="6" t="s">
        <v>2195</v>
      </c>
      <c r="Y954" s="6" t="s">
        <v>31</v>
      </c>
    </row>
    <row r="955" spans="1:25">
      <c r="A955" s="6">
        <v>2370427</v>
      </c>
      <c r="B955" s="6" t="s">
        <v>191</v>
      </c>
      <c r="C955" s="6" t="s">
        <v>2193</v>
      </c>
      <c r="E955" s="6">
        <v>25000</v>
      </c>
      <c r="F955" s="6" t="s">
        <v>30</v>
      </c>
      <c r="G955" s="6" t="s">
        <v>31</v>
      </c>
      <c r="H955" s="6" t="s">
        <v>32</v>
      </c>
      <c r="I955" s="6" t="s">
        <v>42</v>
      </c>
      <c r="J955" s="6" t="s">
        <v>31</v>
      </c>
      <c r="M955" s="6">
        <v>10.3</v>
      </c>
      <c r="N955" s="6">
        <v>10</v>
      </c>
      <c r="O955" s="6">
        <v>1820</v>
      </c>
      <c r="P955" s="6" t="s">
        <v>31</v>
      </c>
      <c r="T955" s="7" t="s">
        <v>2182</v>
      </c>
      <c r="U955" s="8">
        <v>2020</v>
      </c>
      <c r="V955" s="7">
        <v>43873</v>
      </c>
      <c r="W955" s="6" t="s">
        <v>34</v>
      </c>
      <c r="X955" s="6" t="s">
        <v>2196</v>
      </c>
      <c r="Y955" s="6" t="s">
        <v>31</v>
      </c>
    </row>
    <row r="956" spans="1:25">
      <c r="A956" s="6">
        <v>2368990</v>
      </c>
      <c r="B956" s="6" t="s">
        <v>2197</v>
      </c>
      <c r="C956" s="6" t="s">
        <v>2198</v>
      </c>
      <c r="E956" s="6">
        <v>6000</v>
      </c>
      <c r="F956" s="6" t="s">
        <v>30</v>
      </c>
      <c r="G956" s="6" t="s">
        <v>31</v>
      </c>
      <c r="H956" s="6" t="s">
        <v>32</v>
      </c>
      <c r="I956" s="6" t="s">
        <v>48</v>
      </c>
      <c r="M956" s="6">
        <v>12.1</v>
      </c>
      <c r="N956" s="6">
        <v>10</v>
      </c>
      <c r="O956" s="6">
        <v>372</v>
      </c>
      <c r="P956" s="6" t="s">
        <v>31</v>
      </c>
      <c r="T956" s="7" t="s">
        <v>2199</v>
      </c>
      <c r="U956" s="8">
        <v>2020</v>
      </c>
      <c r="V956" s="7" t="s">
        <v>1974</v>
      </c>
      <c r="W956" s="6" t="s">
        <v>34</v>
      </c>
      <c r="X956" s="6" t="s">
        <v>2200</v>
      </c>
      <c r="Y956" s="6" t="s">
        <v>31</v>
      </c>
    </row>
    <row r="957" spans="1:25">
      <c r="A957" s="6">
        <v>2368985</v>
      </c>
      <c r="B957" s="6" t="s">
        <v>2197</v>
      </c>
      <c r="C957" s="6" t="s">
        <v>2201</v>
      </c>
      <c r="E957" s="6">
        <v>6000</v>
      </c>
      <c r="F957" s="6" t="s">
        <v>30</v>
      </c>
      <c r="G957" s="6" t="s">
        <v>31</v>
      </c>
      <c r="H957" s="6" t="s">
        <v>32</v>
      </c>
      <c r="I957" s="6" t="s">
        <v>48</v>
      </c>
      <c r="M957" s="6">
        <v>12.1</v>
      </c>
      <c r="N957" s="6">
        <v>10</v>
      </c>
      <c r="O957" s="6">
        <v>372</v>
      </c>
      <c r="P957" s="6" t="s">
        <v>31</v>
      </c>
      <c r="T957" s="7" t="s">
        <v>2199</v>
      </c>
      <c r="U957" s="8">
        <v>2020</v>
      </c>
      <c r="V957" s="7" t="s">
        <v>1974</v>
      </c>
      <c r="W957" s="6" t="s">
        <v>34</v>
      </c>
      <c r="X957" s="6" t="s">
        <v>2202</v>
      </c>
      <c r="Y957" s="6" t="s">
        <v>31</v>
      </c>
    </row>
    <row r="958" spans="1:25">
      <c r="A958" s="6">
        <v>2368991</v>
      </c>
      <c r="B958" s="6" t="s">
        <v>2197</v>
      </c>
      <c r="C958" s="6" t="s">
        <v>2203</v>
      </c>
      <c r="E958" s="6">
        <v>8000</v>
      </c>
      <c r="F958" s="6" t="s">
        <v>30</v>
      </c>
      <c r="G958" s="6" t="s">
        <v>31</v>
      </c>
      <c r="H958" s="6" t="s">
        <v>32</v>
      </c>
      <c r="I958" s="6" t="s">
        <v>33</v>
      </c>
      <c r="M958" s="6">
        <v>12</v>
      </c>
      <c r="N958" s="6">
        <v>10</v>
      </c>
      <c r="O958" s="6">
        <v>500</v>
      </c>
      <c r="P958" s="6" t="s">
        <v>31</v>
      </c>
      <c r="T958" s="7" t="s">
        <v>2199</v>
      </c>
      <c r="U958" s="8">
        <v>2020</v>
      </c>
      <c r="V958" s="7" t="s">
        <v>1974</v>
      </c>
      <c r="W958" s="6" t="s">
        <v>34</v>
      </c>
      <c r="X958" s="6" t="s">
        <v>2204</v>
      </c>
      <c r="Y958" s="6" t="s">
        <v>31</v>
      </c>
    </row>
    <row r="959" spans="1:25">
      <c r="A959" s="6">
        <v>2368987</v>
      </c>
      <c r="B959" s="6" t="s">
        <v>2197</v>
      </c>
      <c r="C959" s="6" t="s">
        <v>2205</v>
      </c>
      <c r="E959" s="6">
        <v>8000</v>
      </c>
      <c r="F959" s="6" t="s">
        <v>30</v>
      </c>
      <c r="G959" s="6" t="s">
        <v>31</v>
      </c>
      <c r="H959" s="6" t="s">
        <v>32</v>
      </c>
      <c r="I959" s="6" t="s">
        <v>33</v>
      </c>
      <c r="M959" s="6">
        <v>12</v>
      </c>
      <c r="N959" s="6">
        <v>10</v>
      </c>
      <c r="O959" s="6">
        <v>500</v>
      </c>
      <c r="P959" s="6" t="s">
        <v>31</v>
      </c>
      <c r="T959" s="7" t="s">
        <v>2199</v>
      </c>
      <c r="U959" s="8">
        <v>2020</v>
      </c>
      <c r="V959" s="7" t="s">
        <v>1974</v>
      </c>
      <c r="W959" s="6" t="s">
        <v>34</v>
      </c>
      <c r="X959" s="6" t="s">
        <v>2206</v>
      </c>
      <c r="Y959" s="6" t="s">
        <v>31</v>
      </c>
    </row>
    <row r="960" spans="1:25">
      <c r="A960" s="6">
        <v>2368992</v>
      </c>
      <c r="B960" s="6" t="s">
        <v>2197</v>
      </c>
      <c r="C960" s="6" t="s">
        <v>2207</v>
      </c>
      <c r="E960" s="6">
        <v>10000</v>
      </c>
      <c r="F960" s="6" t="s">
        <v>30</v>
      </c>
      <c r="G960" s="6" t="s">
        <v>31</v>
      </c>
      <c r="H960" s="6" t="s">
        <v>32</v>
      </c>
      <c r="I960" s="6" t="s">
        <v>33</v>
      </c>
      <c r="M960" s="6">
        <v>12</v>
      </c>
      <c r="N960" s="6">
        <v>10</v>
      </c>
      <c r="O960" s="6">
        <v>625</v>
      </c>
      <c r="P960" s="6" t="s">
        <v>31</v>
      </c>
      <c r="T960" s="7" t="s">
        <v>2199</v>
      </c>
      <c r="U960" s="8">
        <v>2020</v>
      </c>
      <c r="V960" s="7" t="s">
        <v>1974</v>
      </c>
      <c r="W960" s="6" t="s">
        <v>34</v>
      </c>
      <c r="X960" s="6" t="s">
        <v>2208</v>
      </c>
      <c r="Y960" s="6" t="s">
        <v>31</v>
      </c>
    </row>
    <row r="961" spans="1:25">
      <c r="A961" s="6">
        <v>2368993</v>
      </c>
      <c r="B961" s="6" t="s">
        <v>2197</v>
      </c>
      <c r="C961" s="6" t="s">
        <v>2209</v>
      </c>
      <c r="E961" s="6">
        <v>12000</v>
      </c>
      <c r="F961" s="6" t="s">
        <v>30</v>
      </c>
      <c r="G961" s="6" t="s">
        <v>31</v>
      </c>
      <c r="H961" s="6" t="s">
        <v>32</v>
      </c>
      <c r="I961" s="6" t="s">
        <v>33</v>
      </c>
      <c r="M961" s="6">
        <v>12</v>
      </c>
      <c r="N961" s="6">
        <v>10</v>
      </c>
      <c r="O961" s="6">
        <v>750</v>
      </c>
      <c r="P961" s="6" t="s">
        <v>31</v>
      </c>
      <c r="T961" s="7" t="s">
        <v>2199</v>
      </c>
      <c r="U961" s="8">
        <v>2020</v>
      </c>
      <c r="V961" s="7" t="s">
        <v>1974</v>
      </c>
      <c r="W961" s="6" t="s">
        <v>34</v>
      </c>
      <c r="X961" s="6" t="s">
        <v>2210</v>
      </c>
      <c r="Y961" s="6" t="s">
        <v>31</v>
      </c>
    </row>
    <row r="962" spans="1:25">
      <c r="A962" s="6">
        <v>2368994</v>
      </c>
      <c r="B962" s="6" t="s">
        <v>2197</v>
      </c>
      <c r="C962" s="6" t="s">
        <v>2211</v>
      </c>
      <c r="E962" s="6">
        <v>15000</v>
      </c>
      <c r="F962" s="6" t="s">
        <v>30</v>
      </c>
      <c r="G962" s="6" t="s">
        <v>31</v>
      </c>
      <c r="H962" s="6" t="s">
        <v>32</v>
      </c>
      <c r="I962" s="6" t="s">
        <v>37</v>
      </c>
      <c r="M962" s="6">
        <v>11.8</v>
      </c>
      <c r="N962" s="6">
        <v>10</v>
      </c>
      <c r="O962" s="6">
        <v>953</v>
      </c>
      <c r="P962" s="6" t="s">
        <v>31</v>
      </c>
      <c r="T962" s="7" t="s">
        <v>2199</v>
      </c>
      <c r="U962" s="8">
        <v>2020</v>
      </c>
      <c r="V962" s="7" t="s">
        <v>1974</v>
      </c>
      <c r="W962" s="6" t="s">
        <v>34</v>
      </c>
      <c r="X962" s="6" t="s">
        <v>2212</v>
      </c>
      <c r="Y962" s="6" t="s">
        <v>31</v>
      </c>
    </row>
    <row r="963" spans="1:25">
      <c r="A963" s="6">
        <v>2368995</v>
      </c>
      <c r="B963" s="6" t="s">
        <v>2197</v>
      </c>
      <c r="C963" s="6" t="s">
        <v>2213</v>
      </c>
      <c r="E963" s="6">
        <v>18000</v>
      </c>
      <c r="F963" s="6" t="s">
        <v>30</v>
      </c>
      <c r="G963" s="6" t="s">
        <v>31</v>
      </c>
      <c r="H963" s="6" t="s">
        <v>32</v>
      </c>
      <c r="I963" s="6" t="s">
        <v>37</v>
      </c>
      <c r="M963" s="6">
        <v>11.8</v>
      </c>
      <c r="N963" s="6">
        <v>10</v>
      </c>
      <c r="O963" s="6">
        <v>1144</v>
      </c>
      <c r="P963" s="6" t="s">
        <v>31</v>
      </c>
      <c r="T963" s="7" t="s">
        <v>2199</v>
      </c>
      <c r="U963" s="8">
        <v>2020</v>
      </c>
      <c r="V963" s="7" t="s">
        <v>1974</v>
      </c>
      <c r="W963" s="6" t="s">
        <v>34</v>
      </c>
      <c r="X963" s="6" t="s">
        <v>2214</v>
      </c>
      <c r="Y963" s="6" t="s">
        <v>31</v>
      </c>
    </row>
    <row r="964" spans="1:25">
      <c r="A964" s="6">
        <v>2368996</v>
      </c>
      <c r="B964" s="6" t="s">
        <v>2197</v>
      </c>
      <c r="C964" s="6" t="s">
        <v>2215</v>
      </c>
      <c r="E964" s="6">
        <v>22000</v>
      </c>
      <c r="F964" s="6" t="s">
        <v>30</v>
      </c>
      <c r="G964" s="6" t="s">
        <v>31</v>
      </c>
      <c r="H964" s="6" t="s">
        <v>32</v>
      </c>
      <c r="I964" s="6" t="s">
        <v>42</v>
      </c>
      <c r="M964" s="6">
        <v>10.3</v>
      </c>
      <c r="N964" s="6">
        <v>10</v>
      </c>
      <c r="O964" s="6">
        <v>1602</v>
      </c>
      <c r="P964" s="6" t="s">
        <v>31</v>
      </c>
      <c r="T964" s="7" t="s">
        <v>2199</v>
      </c>
      <c r="U964" s="8">
        <v>2020</v>
      </c>
      <c r="V964" s="7" t="s">
        <v>1974</v>
      </c>
      <c r="W964" s="6" t="s">
        <v>34</v>
      </c>
      <c r="X964" s="6" t="s">
        <v>2216</v>
      </c>
      <c r="Y964" s="6" t="s">
        <v>31</v>
      </c>
    </row>
    <row r="965" spans="1:25">
      <c r="A965" s="6">
        <v>2368997</v>
      </c>
      <c r="B965" s="6" t="s">
        <v>2197</v>
      </c>
      <c r="C965" s="6" t="s">
        <v>2217</v>
      </c>
      <c r="E965" s="6">
        <v>24000</v>
      </c>
      <c r="F965" s="6" t="s">
        <v>30</v>
      </c>
      <c r="G965" s="6" t="s">
        <v>31</v>
      </c>
      <c r="H965" s="6" t="s">
        <v>32</v>
      </c>
      <c r="I965" s="6" t="s">
        <v>42</v>
      </c>
      <c r="M965" s="6">
        <v>10.3</v>
      </c>
      <c r="N965" s="6">
        <v>10</v>
      </c>
      <c r="O965" s="6">
        <v>1748</v>
      </c>
      <c r="P965" s="6" t="s">
        <v>31</v>
      </c>
      <c r="T965" s="7" t="s">
        <v>2199</v>
      </c>
      <c r="U965" s="8">
        <v>2020</v>
      </c>
      <c r="V965" s="7" t="s">
        <v>1974</v>
      </c>
      <c r="W965" s="6" t="s">
        <v>34</v>
      </c>
      <c r="X965" s="6" t="s">
        <v>2218</v>
      </c>
      <c r="Y965" s="6" t="s">
        <v>31</v>
      </c>
    </row>
    <row r="966" spans="1:25">
      <c r="A966" s="6">
        <v>2368919</v>
      </c>
      <c r="B966" s="6" t="s">
        <v>169</v>
      </c>
      <c r="C966" s="6" t="s">
        <v>2219</v>
      </c>
      <c r="E966" s="6">
        <v>6000</v>
      </c>
      <c r="F966" s="6" t="s">
        <v>30</v>
      </c>
      <c r="G966" s="6" t="s">
        <v>31</v>
      </c>
      <c r="H966" s="6" t="s">
        <v>32</v>
      </c>
      <c r="I966" s="6" t="s">
        <v>48</v>
      </c>
      <c r="M966" s="6">
        <v>12.1</v>
      </c>
      <c r="N966" s="6">
        <v>10</v>
      </c>
      <c r="O966" s="6">
        <v>372</v>
      </c>
      <c r="P966" s="6" t="s">
        <v>31</v>
      </c>
      <c r="T966" s="7" t="s">
        <v>2199</v>
      </c>
      <c r="U966" s="8">
        <v>2020</v>
      </c>
      <c r="V966" s="7" t="s">
        <v>2220</v>
      </c>
      <c r="W966" s="6" t="s">
        <v>34</v>
      </c>
      <c r="X966" s="6" t="s">
        <v>2221</v>
      </c>
      <c r="Y966" s="6" t="s">
        <v>31</v>
      </c>
    </row>
    <row r="967" spans="1:25">
      <c r="A967" s="6">
        <v>2368918</v>
      </c>
      <c r="B967" s="6" t="s">
        <v>169</v>
      </c>
      <c r="C967" s="6" t="s">
        <v>2222</v>
      </c>
      <c r="E967" s="6">
        <v>8000</v>
      </c>
      <c r="F967" s="6" t="s">
        <v>30</v>
      </c>
      <c r="G967" s="6" t="s">
        <v>31</v>
      </c>
      <c r="H967" s="6" t="s">
        <v>32</v>
      </c>
      <c r="I967" s="6" t="s">
        <v>33</v>
      </c>
      <c r="M967" s="6">
        <v>12</v>
      </c>
      <c r="N967" s="6">
        <v>10</v>
      </c>
      <c r="O967" s="6">
        <v>500</v>
      </c>
      <c r="P967" s="6" t="s">
        <v>31</v>
      </c>
      <c r="T967" s="7" t="s">
        <v>2199</v>
      </c>
      <c r="U967" s="8">
        <v>2020</v>
      </c>
      <c r="V967" s="7" t="s">
        <v>2220</v>
      </c>
      <c r="W967" s="6" t="s">
        <v>34</v>
      </c>
      <c r="X967" s="6" t="s">
        <v>2223</v>
      </c>
      <c r="Y967" s="6" t="s">
        <v>31</v>
      </c>
    </row>
    <row r="968" spans="1:25">
      <c r="A968" s="6">
        <v>2368986</v>
      </c>
      <c r="B968" s="6" t="s">
        <v>493</v>
      </c>
      <c r="C968" s="6" t="s">
        <v>2224</v>
      </c>
      <c r="E968" s="6">
        <v>6000</v>
      </c>
      <c r="F968" s="6" t="s">
        <v>30</v>
      </c>
      <c r="G968" s="6" t="s">
        <v>31</v>
      </c>
      <c r="H968" s="6" t="s">
        <v>32</v>
      </c>
      <c r="I968" s="6" t="s">
        <v>48</v>
      </c>
      <c r="M968" s="6">
        <v>12.1</v>
      </c>
      <c r="N968" s="6">
        <v>10</v>
      </c>
      <c r="O968" s="6">
        <v>372</v>
      </c>
      <c r="P968" s="6" t="s">
        <v>31</v>
      </c>
      <c r="T968" s="7" t="s">
        <v>2199</v>
      </c>
      <c r="U968" s="8">
        <v>2020</v>
      </c>
      <c r="V968" s="7" t="s">
        <v>1974</v>
      </c>
      <c r="W968" s="6" t="s">
        <v>34</v>
      </c>
      <c r="X968" s="6" t="s">
        <v>2225</v>
      </c>
      <c r="Y968" s="6" t="s">
        <v>31</v>
      </c>
    </row>
    <row r="969" spans="1:25">
      <c r="A969" s="6">
        <v>2368988</v>
      </c>
      <c r="B969" s="6" t="s">
        <v>493</v>
      </c>
      <c r="C969" s="6" t="s">
        <v>2226</v>
      </c>
      <c r="E969" s="6">
        <v>8000</v>
      </c>
      <c r="F969" s="6" t="s">
        <v>30</v>
      </c>
      <c r="G969" s="6" t="s">
        <v>31</v>
      </c>
      <c r="H969" s="6" t="s">
        <v>32</v>
      </c>
      <c r="I969" s="6" t="s">
        <v>33</v>
      </c>
      <c r="M969" s="6">
        <v>12</v>
      </c>
      <c r="N969" s="6">
        <v>10</v>
      </c>
      <c r="O969" s="6">
        <v>500</v>
      </c>
      <c r="P969" s="6" t="s">
        <v>31</v>
      </c>
      <c r="T969" s="7" t="s">
        <v>2199</v>
      </c>
      <c r="U969" s="8">
        <v>2020</v>
      </c>
      <c r="V969" s="7" t="s">
        <v>1974</v>
      </c>
      <c r="W969" s="6" t="s">
        <v>34</v>
      </c>
      <c r="X969" s="6" t="s">
        <v>2227</v>
      </c>
      <c r="Y969" s="6" t="s">
        <v>31</v>
      </c>
    </row>
    <row r="970" spans="1:25">
      <c r="A970" s="6">
        <v>2369753</v>
      </c>
      <c r="B970" s="6" t="s">
        <v>2228</v>
      </c>
      <c r="C970" s="6" t="s">
        <v>2229</v>
      </c>
      <c r="E970" s="6">
        <v>8300</v>
      </c>
      <c r="F970" s="6" t="s">
        <v>59</v>
      </c>
      <c r="G970" s="6" t="s">
        <v>31</v>
      </c>
      <c r="H970" s="6" t="s">
        <v>32</v>
      </c>
      <c r="I970" s="6" t="s">
        <v>60</v>
      </c>
      <c r="M970" s="6">
        <v>10.6</v>
      </c>
      <c r="N970" s="6">
        <v>10</v>
      </c>
      <c r="O970" s="6">
        <v>587</v>
      </c>
      <c r="P970" s="6" t="s">
        <v>31</v>
      </c>
      <c r="T970" s="7" t="s">
        <v>2230</v>
      </c>
      <c r="U970" s="8">
        <v>2020</v>
      </c>
      <c r="V970" s="7" t="s">
        <v>1781</v>
      </c>
      <c r="W970" s="6" t="s">
        <v>34</v>
      </c>
      <c r="X970" s="6" t="s">
        <v>2231</v>
      </c>
      <c r="Y970" s="6" t="s">
        <v>31</v>
      </c>
    </row>
    <row r="971" spans="1:25">
      <c r="A971" s="6">
        <v>2369754</v>
      </c>
      <c r="B971" s="6" t="s">
        <v>2228</v>
      </c>
      <c r="C971" s="6" t="s">
        <v>2232</v>
      </c>
      <c r="E971" s="6">
        <v>12000</v>
      </c>
      <c r="F971" s="6" t="s">
        <v>59</v>
      </c>
      <c r="G971" s="6" t="s">
        <v>31</v>
      </c>
      <c r="H971" s="6" t="s">
        <v>32</v>
      </c>
      <c r="I971" s="6" t="s">
        <v>69</v>
      </c>
      <c r="M971" s="6">
        <v>10.5</v>
      </c>
      <c r="N971" s="6">
        <v>11</v>
      </c>
      <c r="O971" s="6">
        <v>857</v>
      </c>
      <c r="P971" s="6" t="s">
        <v>31</v>
      </c>
      <c r="T971" s="7" t="s">
        <v>2230</v>
      </c>
      <c r="U971" s="8">
        <v>2020</v>
      </c>
      <c r="V971" s="7" t="s">
        <v>1781</v>
      </c>
      <c r="W971" s="6" t="s">
        <v>34</v>
      </c>
      <c r="X971" s="6" t="s">
        <v>2233</v>
      </c>
      <c r="Y971" s="6" t="s">
        <v>31</v>
      </c>
    </row>
    <row r="972" spans="1:25">
      <c r="A972" s="6">
        <v>2370302</v>
      </c>
      <c r="B972" s="6" t="s">
        <v>446</v>
      </c>
      <c r="C972" s="6" t="s">
        <v>2234</v>
      </c>
      <c r="E972" s="6">
        <v>5000</v>
      </c>
      <c r="F972" s="6" t="s">
        <v>30</v>
      </c>
      <c r="G972" s="6" t="s">
        <v>31</v>
      </c>
      <c r="H972" s="6" t="s">
        <v>32</v>
      </c>
      <c r="I972" s="6" t="s">
        <v>45</v>
      </c>
      <c r="J972" s="6" t="s">
        <v>31</v>
      </c>
      <c r="M972" s="6">
        <v>12.1</v>
      </c>
      <c r="N972" s="6">
        <v>10</v>
      </c>
      <c r="O972" s="6">
        <v>310</v>
      </c>
      <c r="P972" s="6" t="s">
        <v>31</v>
      </c>
      <c r="T972" s="7" t="s">
        <v>2230</v>
      </c>
      <c r="U972" s="8">
        <v>2020</v>
      </c>
      <c r="V972" s="7" t="s">
        <v>2230</v>
      </c>
      <c r="W972" s="6" t="s">
        <v>34</v>
      </c>
      <c r="X972" s="6" t="s">
        <v>2235</v>
      </c>
      <c r="Y972" s="6" t="s">
        <v>31</v>
      </c>
    </row>
    <row r="973" spans="1:25">
      <c r="A973" s="6">
        <v>2370301</v>
      </c>
      <c r="B973" s="6" t="s">
        <v>446</v>
      </c>
      <c r="C973" s="6" t="s">
        <v>2236</v>
      </c>
      <c r="E973" s="6">
        <v>8000</v>
      </c>
      <c r="F973" s="6" t="s">
        <v>30</v>
      </c>
      <c r="G973" s="6" t="s">
        <v>31</v>
      </c>
      <c r="H973" s="6" t="s">
        <v>32</v>
      </c>
      <c r="I973" s="6" t="s">
        <v>33</v>
      </c>
      <c r="J973" s="6" t="s">
        <v>31</v>
      </c>
      <c r="M973" s="6">
        <v>12</v>
      </c>
      <c r="N973" s="6">
        <v>10</v>
      </c>
      <c r="O973" s="6">
        <v>500</v>
      </c>
      <c r="P973" s="6" t="s">
        <v>31</v>
      </c>
      <c r="T973" s="7" t="s">
        <v>2230</v>
      </c>
      <c r="U973" s="8">
        <v>2020</v>
      </c>
      <c r="V973" s="7" t="s">
        <v>2230</v>
      </c>
      <c r="W973" s="6" t="s">
        <v>34</v>
      </c>
      <c r="X973" s="6" t="s">
        <v>2237</v>
      </c>
      <c r="Y973" s="6" t="s">
        <v>31</v>
      </c>
    </row>
    <row r="974" spans="1:25">
      <c r="A974" s="6">
        <v>2370085</v>
      </c>
      <c r="B974" s="6" t="s">
        <v>441</v>
      </c>
      <c r="C974" s="6" t="s">
        <v>2238</v>
      </c>
      <c r="E974" s="6">
        <v>10000</v>
      </c>
      <c r="F974" s="6" t="s">
        <v>59</v>
      </c>
      <c r="G974" s="6" t="s">
        <v>31</v>
      </c>
      <c r="H974" s="6" t="s">
        <v>32</v>
      </c>
      <c r="I974" s="6" t="s">
        <v>60</v>
      </c>
      <c r="M974" s="6">
        <v>10.6</v>
      </c>
      <c r="N974" s="6">
        <v>10</v>
      </c>
      <c r="O974" s="6">
        <v>708</v>
      </c>
      <c r="P974" s="6" t="s">
        <v>31</v>
      </c>
      <c r="T974" s="7" t="s">
        <v>1909</v>
      </c>
      <c r="U974" s="8">
        <v>2020</v>
      </c>
      <c r="V974" s="7" t="s">
        <v>1895</v>
      </c>
      <c r="W974" s="6" t="s">
        <v>90</v>
      </c>
      <c r="X974" s="6" t="s">
        <v>2239</v>
      </c>
      <c r="Y974" s="6" t="s">
        <v>31</v>
      </c>
    </row>
    <row r="975" spans="1:25">
      <c r="A975" s="6">
        <v>2370086</v>
      </c>
      <c r="B975" s="6" t="s">
        <v>441</v>
      </c>
      <c r="C975" s="6" t="s">
        <v>2240</v>
      </c>
      <c r="E975" s="6">
        <v>10000</v>
      </c>
      <c r="F975" s="6" t="s">
        <v>59</v>
      </c>
      <c r="G975" s="6" t="s">
        <v>31</v>
      </c>
      <c r="H975" s="6" t="s">
        <v>32</v>
      </c>
      <c r="I975" s="6" t="s">
        <v>60</v>
      </c>
      <c r="M975" s="6">
        <v>10.6</v>
      </c>
      <c r="N975" s="6">
        <v>10</v>
      </c>
      <c r="O975" s="6">
        <v>708</v>
      </c>
      <c r="P975" s="6" t="s">
        <v>31</v>
      </c>
      <c r="T975" s="7" t="s">
        <v>1909</v>
      </c>
      <c r="U975" s="8">
        <v>2020</v>
      </c>
      <c r="V975" s="7" t="s">
        <v>1895</v>
      </c>
      <c r="W975" s="6" t="s">
        <v>90</v>
      </c>
      <c r="X975" s="6" t="s">
        <v>2241</v>
      </c>
      <c r="Y975" s="6" t="s">
        <v>31</v>
      </c>
    </row>
    <row r="976" spans="1:25">
      <c r="A976" s="6">
        <v>2370087</v>
      </c>
      <c r="B976" s="6" t="s">
        <v>441</v>
      </c>
      <c r="C976" s="6" t="s">
        <v>2242</v>
      </c>
      <c r="E976" s="6">
        <v>12000</v>
      </c>
      <c r="F976" s="6" t="s">
        <v>59</v>
      </c>
      <c r="G976" s="6" t="s">
        <v>31</v>
      </c>
      <c r="H976" s="6" t="s">
        <v>32</v>
      </c>
      <c r="I976" s="6" t="s">
        <v>69</v>
      </c>
      <c r="M976" s="6">
        <v>10.5</v>
      </c>
      <c r="N976" s="6">
        <v>11</v>
      </c>
      <c r="O976" s="6">
        <v>857</v>
      </c>
      <c r="P976" s="6" t="s">
        <v>31</v>
      </c>
      <c r="T976" s="7" t="s">
        <v>1909</v>
      </c>
      <c r="U976" s="8">
        <v>2020</v>
      </c>
      <c r="V976" s="7" t="s">
        <v>1895</v>
      </c>
      <c r="W976" s="6" t="s">
        <v>90</v>
      </c>
      <c r="X976" s="6" t="s">
        <v>2243</v>
      </c>
      <c r="Y976" s="6" t="s">
        <v>31</v>
      </c>
    </row>
    <row r="977" spans="1:25">
      <c r="A977" s="6">
        <v>2370088</v>
      </c>
      <c r="B977" s="6" t="s">
        <v>441</v>
      </c>
      <c r="C977" s="6" t="s">
        <v>2244</v>
      </c>
      <c r="E977" s="6">
        <v>12000</v>
      </c>
      <c r="F977" s="6" t="s">
        <v>59</v>
      </c>
      <c r="G977" s="6" t="s">
        <v>31</v>
      </c>
      <c r="H977" s="6" t="s">
        <v>32</v>
      </c>
      <c r="I977" s="6" t="s">
        <v>69</v>
      </c>
      <c r="M977" s="6">
        <v>10.5</v>
      </c>
      <c r="N977" s="6">
        <v>11</v>
      </c>
      <c r="O977" s="6">
        <v>857</v>
      </c>
      <c r="P977" s="6" t="s">
        <v>31</v>
      </c>
      <c r="T977" s="7" t="s">
        <v>1909</v>
      </c>
      <c r="U977" s="8">
        <v>2020</v>
      </c>
      <c r="V977" s="7" t="s">
        <v>1895</v>
      </c>
      <c r="W977" s="6" t="s">
        <v>90</v>
      </c>
      <c r="X977" s="6" t="s">
        <v>2245</v>
      </c>
      <c r="Y977" s="6" t="s">
        <v>31</v>
      </c>
    </row>
    <row r="978" spans="1:25">
      <c r="A978" s="6">
        <v>2370084</v>
      </c>
      <c r="B978" s="6" t="s">
        <v>441</v>
      </c>
      <c r="C978" s="6" t="s">
        <v>2246</v>
      </c>
      <c r="E978" s="6">
        <v>8000</v>
      </c>
      <c r="F978" s="6" t="s">
        <v>59</v>
      </c>
      <c r="G978" s="6" t="s">
        <v>31</v>
      </c>
      <c r="H978" s="6" t="s">
        <v>32</v>
      </c>
      <c r="I978" s="6" t="s">
        <v>60</v>
      </c>
      <c r="M978" s="6">
        <v>10.6</v>
      </c>
      <c r="N978" s="6">
        <v>10</v>
      </c>
      <c r="O978" s="6">
        <v>566</v>
      </c>
      <c r="P978" s="6" t="s">
        <v>31</v>
      </c>
      <c r="T978" s="7" t="s">
        <v>1909</v>
      </c>
      <c r="U978" s="8">
        <v>2020</v>
      </c>
      <c r="V978" s="7" t="s">
        <v>1895</v>
      </c>
      <c r="W978" s="6" t="s">
        <v>90</v>
      </c>
      <c r="X978" s="6" t="s">
        <v>2247</v>
      </c>
      <c r="Y978" s="6" t="s">
        <v>31</v>
      </c>
    </row>
    <row r="979" spans="1:25">
      <c r="A979" s="6">
        <v>2369755</v>
      </c>
      <c r="B979" s="6" t="s">
        <v>2043</v>
      </c>
      <c r="C979" s="6" t="s">
        <v>2248</v>
      </c>
      <c r="E979" s="6">
        <v>6000</v>
      </c>
      <c r="F979" s="6" t="s">
        <v>30</v>
      </c>
      <c r="G979" s="6" t="s">
        <v>31</v>
      </c>
      <c r="H979" s="6" t="s">
        <v>32</v>
      </c>
      <c r="I979" s="6" t="s">
        <v>48</v>
      </c>
      <c r="M979" s="6">
        <v>12.1</v>
      </c>
      <c r="N979" s="6">
        <v>10</v>
      </c>
      <c r="O979" s="6">
        <v>372</v>
      </c>
      <c r="P979" s="6" t="s">
        <v>31</v>
      </c>
      <c r="T979" s="7" t="s">
        <v>1781</v>
      </c>
      <c r="U979" s="8">
        <v>2020</v>
      </c>
      <c r="V979" s="7" t="s">
        <v>1781</v>
      </c>
      <c r="W979" s="6" t="s">
        <v>34</v>
      </c>
      <c r="X979" s="6" t="s">
        <v>2249</v>
      </c>
      <c r="Y979" s="6" t="s">
        <v>31</v>
      </c>
    </row>
    <row r="980" spans="1:25">
      <c r="A980" s="6">
        <v>2369756</v>
      </c>
      <c r="B980" s="6" t="s">
        <v>135</v>
      </c>
      <c r="C980" s="6" t="s">
        <v>2250</v>
      </c>
      <c r="E980" s="6">
        <v>6000</v>
      </c>
      <c r="F980" s="6" t="s">
        <v>30</v>
      </c>
      <c r="G980" s="6" t="s">
        <v>31</v>
      </c>
      <c r="H980" s="6" t="s">
        <v>32</v>
      </c>
      <c r="I980" s="6" t="s">
        <v>48</v>
      </c>
      <c r="M980" s="6">
        <v>12.1</v>
      </c>
      <c r="N980" s="6">
        <v>10</v>
      </c>
      <c r="O980" s="6">
        <v>372</v>
      </c>
      <c r="P980" s="6" t="s">
        <v>31</v>
      </c>
      <c r="T980" s="7" t="s">
        <v>1781</v>
      </c>
      <c r="U980" s="8">
        <v>2020</v>
      </c>
      <c r="V980" s="7" t="s">
        <v>1781</v>
      </c>
      <c r="W980" s="6" t="s">
        <v>123</v>
      </c>
      <c r="X980" s="6" t="s">
        <v>2251</v>
      </c>
      <c r="Y980" s="6" t="s">
        <v>31</v>
      </c>
    </row>
    <row r="981" spans="1:25">
      <c r="A981" s="6">
        <v>2370422</v>
      </c>
      <c r="B981" s="6" t="s">
        <v>1756</v>
      </c>
      <c r="C981" s="6" t="s">
        <v>2252</v>
      </c>
      <c r="E981" s="6">
        <v>8000</v>
      </c>
      <c r="F981" s="6" t="s">
        <v>30</v>
      </c>
      <c r="G981" s="6" t="s">
        <v>31</v>
      </c>
      <c r="H981" s="6" t="s">
        <v>32</v>
      </c>
      <c r="I981" s="6" t="s">
        <v>33</v>
      </c>
      <c r="J981" s="6" t="s">
        <v>1030</v>
      </c>
      <c r="M981" s="6">
        <v>15</v>
      </c>
      <c r="N981" s="6">
        <v>38</v>
      </c>
      <c r="O981" s="6">
        <v>400</v>
      </c>
      <c r="P981" s="6" t="s">
        <v>31</v>
      </c>
      <c r="T981" s="7" t="s">
        <v>2253</v>
      </c>
      <c r="U981" s="8">
        <v>2020</v>
      </c>
      <c r="V981" s="7">
        <v>43873</v>
      </c>
      <c r="W981" s="6" t="s">
        <v>90</v>
      </c>
      <c r="X981" s="6" t="s">
        <v>2254</v>
      </c>
      <c r="Y981" s="6" t="s">
        <v>1030</v>
      </c>
    </row>
    <row r="982" spans="1:25">
      <c r="A982" s="6">
        <v>2370423</v>
      </c>
      <c r="B982" s="6" t="s">
        <v>1756</v>
      </c>
      <c r="C982" s="6" t="s">
        <v>2255</v>
      </c>
      <c r="E982" s="6">
        <v>10000</v>
      </c>
      <c r="F982" s="6" t="s">
        <v>30</v>
      </c>
      <c r="G982" s="6" t="s">
        <v>31</v>
      </c>
      <c r="H982" s="6" t="s">
        <v>32</v>
      </c>
      <c r="I982" s="6" t="s">
        <v>33</v>
      </c>
      <c r="J982" s="6" t="s">
        <v>1030</v>
      </c>
      <c r="M982" s="6">
        <v>15</v>
      </c>
      <c r="N982" s="6">
        <v>38</v>
      </c>
      <c r="O982" s="6">
        <v>500</v>
      </c>
      <c r="P982" s="6" t="s">
        <v>31</v>
      </c>
      <c r="T982" s="7" t="s">
        <v>2253</v>
      </c>
      <c r="U982" s="8">
        <v>2020</v>
      </c>
      <c r="V982" s="7">
        <v>43873</v>
      </c>
      <c r="W982" s="6" t="s">
        <v>90</v>
      </c>
      <c r="X982" s="6" t="s">
        <v>2256</v>
      </c>
      <c r="Y982" s="6" t="s">
        <v>1030</v>
      </c>
    </row>
    <row r="983" spans="1:25">
      <c r="A983" s="6">
        <v>2370424</v>
      </c>
      <c r="B983" s="6" t="s">
        <v>1756</v>
      </c>
      <c r="C983" s="6" t="s">
        <v>2257</v>
      </c>
      <c r="E983" s="6">
        <v>12000</v>
      </c>
      <c r="F983" s="6" t="s">
        <v>30</v>
      </c>
      <c r="G983" s="6" t="s">
        <v>31</v>
      </c>
      <c r="H983" s="6" t="s">
        <v>32</v>
      </c>
      <c r="I983" s="6" t="s">
        <v>33</v>
      </c>
      <c r="J983" s="6" t="s">
        <v>1030</v>
      </c>
      <c r="M983" s="6">
        <v>15</v>
      </c>
      <c r="N983" s="6">
        <v>38</v>
      </c>
      <c r="O983" s="6">
        <v>600</v>
      </c>
      <c r="P983" s="6" t="s">
        <v>31</v>
      </c>
      <c r="T983" s="7" t="s">
        <v>2253</v>
      </c>
      <c r="U983" s="8">
        <v>2020</v>
      </c>
      <c r="V983" s="7">
        <v>43873</v>
      </c>
      <c r="W983" s="6" t="s">
        <v>90</v>
      </c>
      <c r="X983" s="6" t="s">
        <v>2258</v>
      </c>
      <c r="Y983" s="6" t="s">
        <v>1030</v>
      </c>
    </row>
    <row r="984" spans="1:25">
      <c r="A984" s="6">
        <v>2370279</v>
      </c>
      <c r="B984" s="6" t="s">
        <v>2259</v>
      </c>
      <c r="C984" s="6" t="s">
        <v>2260</v>
      </c>
      <c r="E984" s="6">
        <v>6000</v>
      </c>
      <c r="F984" s="6" t="s">
        <v>30</v>
      </c>
      <c r="G984" s="6" t="s">
        <v>31</v>
      </c>
      <c r="H984" s="6" t="s">
        <v>32</v>
      </c>
      <c r="I984" s="6" t="s">
        <v>48</v>
      </c>
      <c r="M984" s="6">
        <v>12.1</v>
      </c>
      <c r="N984" s="6">
        <v>10</v>
      </c>
      <c r="O984" s="6">
        <v>372</v>
      </c>
      <c r="P984" s="6" t="s">
        <v>31</v>
      </c>
      <c r="T984" s="7" t="s">
        <v>2261</v>
      </c>
      <c r="U984" s="8">
        <v>2020</v>
      </c>
      <c r="V984" s="7" t="s">
        <v>2262</v>
      </c>
      <c r="W984" s="6" t="s">
        <v>90</v>
      </c>
      <c r="X984" s="6" t="s">
        <v>2263</v>
      </c>
      <c r="Y984" s="6" t="s">
        <v>31</v>
      </c>
    </row>
    <row r="985" spans="1:25">
      <c r="A985" s="6">
        <v>2370280</v>
      </c>
      <c r="B985" s="6" t="s">
        <v>2259</v>
      </c>
      <c r="C985" s="6" t="s">
        <v>2264</v>
      </c>
      <c r="E985" s="6">
        <v>8000</v>
      </c>
      <c r="F985" s="6" t="s">
        <v>30</v>
      </c>
      <c r="G985" s="6" t="s">
        <v>31</v>
      </c>
      <c r="H985" s="6" t="s">
        <v>32</v>
      </c>
      <c r="I985" s="6" t="s">
        <v>33</v>
      </c>
      <c r="M985" s="6">
        <v>12</v>
      </c>
      <c r="N985" s="6">
        <v>10</v>
      </c>
      <c r="O985" s="6">
        <v>500</v>
      </c>
      <c r="P985" s="6" t="s">
        <v>31</v>
      </c>
      <c r="T985" s="7" t="s">
        <v>2261</v>
      </c>
      <c r="U985" s="8">
        <v>2020</v>
      </c>
      <c r="V985" s="7" t="s">
        <v>2262</v>
      </c>
      <c r="W985" s="6" t="s">
        <v>90</v>
      </c>
      <c r="X985" s="6" t="s">
        <v>2265</v>
      </c>
      <c r="Y985" s="6" t="s">
        <v>31</v>
      </c>
    </row>
    <row r="986" spans="1:25">
      <c r="A986" s="6">
        <v>2370428</v>
      </c>
      <c r="B986" s="6" t="s">
        <v>1306</v>
      </c>
      <c r="C986" s="6" t="s">
        <v>2266</v>
      </c>
      <c r="E986" s="6">
        <v>18000</v>
      </c>
      <c r="F986" s="6" t="s">
        <v>30</v>
      </c>
      <c r="G986" s="6" t="s">
        <v>31</v>
      </c>
      <c r="H986" s="6" t="s">
        <v>32</v>
      </c>
      <c r="I986" s="6" t="s">
        <v>37</v>
      </c>
      <c r="J986" s="6" t="s">
        <v>31</v>
      </c>
      <c r="M986" s="6">
        <v>11.8</v>
      </c>
      <c r="N986" s="6">
        <v>10</v>
      </c>
      <c r="O986" s="6">
        <v>1144</v>
      </c>
      <c r="P986" s="6" t="s">
        <v>31</v>
      </c>
      <c r="T986" s="7" t="s">
        <v>2267</v>
      </c>
      <c r="U986" s="8">
        <v>2020</v>
      </c>
      <c r="V986" s="7" t="s">
        <v>2267</v>
      </c>
      <c r="W986" s="6" t="s">
        <v>34</v>
      </c>
      <c r="X986" s="6" t="s">
        <v>2268</v>
      </c>
      <c r="Y986" s="6" t="s">
        <v>31</v>
      </c>
    </row>
    <row r="987" spans="1:25">
      <c r="A987" s="6">
        <v>2370429</v>
      </c>
      <c r="B987" s="6" t="s">
        <v>1306</v>
      </c>
      <c r="C987" s="6" t="s">
        <v>2269</v>
      </c>
      <c r="E987" s="6">
        <v>25000</v>
      </c>
      <c r="F987" s="6" t="s">
        <v>30</v>
      </c>
      <c r="G987" s="6" t="s">
        <v>31</v>
      </c>
      <c r="H987" s="6" t="s">
        <v>32</v>
      </c>
      <c r="I987" s="6" t="s">
        <v>42</v>
      </c>
      <c r="J987" s="6" t="s">
        <v>31</v>
      </c>
      <c r="M987" s="6">
        <v>10.3</v>
      </c>
      <c r="N987" s="6">
        <v>10</v>
      </c>
      <c r="O987" s="6">
        <v>1820</v>
      </c>
      <c r="P987" s="6" t="s">
        <v>31</v>
      </c>
      <c r="T987" s="7" t="s">
        <v>2267</v>
      </c>
      <c r="U987" s="8">
        <v>2020</v>
      </c>
      <c r="V987" s="7" t="s">
        <v>2267</v>
      </c>
      <c r="W987" s="6" t="s">
        <v>34</v>
      </c>
      <c r="X987" s="6" t="s">
        <v>2270</v>
      </c>
      <c r="Y987" s="6" t="s">
        <v>31</v>
      </c>
    </row>
    <row r="988" spans="1:25">
      <c r="A988" s="6">
        <v>2370430</v>
      </c>
      <c r="B988" s="6" t="s">
        <v>923</v>
      </c>
      <c r="C988" s="6" t="s">
        <v>2271</v>
      </c>
      <c r="E988" s="6">
        <v>18000</v>
      </c>
      <c r="F988" s="6" t="s">
        <v>30</v>
      </c>
      <c r="G988" s="6" t="s">
        <v>31</v>
      </c>
      <c r="H988" s="6" t="s">
        <v>32</v>
      </c>
      <c r="I988" s="6" t="s">
        <v>37</v>
      </c>
      <c r="J988" s="6" t="s">
        <v>31</v>
      </c>
      <c r="M988" s="6">
        <v>11.8</v>
      </c>
      <c r="N988" s="6">
        <v>10</v>
      </c>
      <c r="O988" s="6">
        <v>1144</v>
      </c>
      <c r="P988" s="6" t="s">
        <v>31</v>
      </c>
      <c r="T988" s="7" t="s">
        <v>2267</v>
      </c>
      <c r="U988" s="8">
        <v>2020</v>
      </c>
      <c r="V988" s="7" t="s">
        <v>2267</v>
      </c>
      <c r="W988" s="6" t="s">
        <v>34</v>
      </c>
      <c r="X988" s="6" t="s">
        <v>2272</v>
      </c>
      <c r="Y988" s="6" t="s">
        <v>31</v>
      </c>
    </row>
    <row r="989" spans="1:25">
      <c r="A989" s="6">
        <v>2370431</v>
      </c>
      <c r="B989" s="6" t="s">
        <v>923</v>
      </c>
      <c r="C989" s="6" t="s">
        <v>2273</v>
      </c>
      <c r="E989" s="6">
        <v>18000</v>
      </c>
      <c r="F989" s="6" t="s">
        <v>30</v>
      </c>
      <c r="G989" s="6" t="s">
        <v>31</v>
      </c>
      <c r="H989" s="6" t="s">
        <v>32</v>
      </c>
      <c r="I989" s="6" t="s">
        <v>37</v>
      </c>
      <c r="J989" s="6" t="s">
        <v>31</v>
      </c>
      <c r="M989" s="6">
        <v>11.8</v>
      </c>
      <c r="N989" s="6">
        <v>10</v>
      </c>
      <c r="O989" s="6">
        <v>1144</v>
      </c>
      <c r="P989" s="6" t="s">
        <v>31</v>
      </c>
      <c r="T989" s="7" t="s">
        <v>2267</v>
      </c>
      <c r="U989" s="8">
        <v>2020</v>
      </c>
      <c r="V989" s="7" t="s">
        <v>2267</v>
      </c>
      <c r="W989" s="6" t="s">
        <v>34</v>
      </c>
      <c r="X989" s="6" t="s">
        <v>2274</v>
      </c>
      <c r="Y989" s="6" t="s">
        <v>31</v>
      </c>
    </row>
    <row r="990" spans="1:25">
      <c r="A990" s="6">
        <v>2370432</v>
      </c>
      <c r="B990" s="6" t="s">
        <v>923</v>
      </c>
      <c r="C990" s="6" t="s">
        <v>2275</v>
      </c>
      <c r="E990" s="6">
        <v>25000</v>
      </c>
      <c r="F990" s="6" t="s">
        <v>30</v>
      </c>
      <c r="G990" s="6" t="s">
        <v>31</v>
      </c>
      <c r="H990" s="6" t="s">
        <v>32</v>
      </c>
      <c r="I990" s="6" t="s">
        <v>42</v>
      </c>
      <c r="J990" s="6" t="s">
        <v>31</v>
      </c>
      <c r="M990" s="6">
        <v>10.3</v>
      </c>
      <c r="N990" s="6">
        <v>10</v>
      </c>
      <c r="O990" s="6">
        <v>1820</v>
      </c>
      <c r="P990" s="6" t="s">
        <v>31</v>
      </c>
      <c r="T990" s="7" t="s">
        <v>2267</v>
      </c>
      <c r="U990" s="8">
        <v>2020</v>
      </c>
      <c r="V990" s="7" t="s">
        <v>2267</v>
      </c>
      <c r="W990" s="6" t="s">
        <v>34</v>
      </c>
      <c r="X990" s="6" t="s">
        <v>2276</v>
      </c>
      <c r="Y990" s="6" t="s">
        <v>31</v>
      </c>
    </row>
    <row r="991" spans="1:25">
      <c r="A991" s="6">
        <v>2370433</v>
      </c>
      <c r="B991" s="6" t="s">
        <v>923</v>
      </c>
      <c r="C991" s="6" t="s">
        <v>2277</v>
      </c>
      <c r="E991" s="6">
        <v>25000</v>
      </c>
      <c r="F991" s="6" t="s">
        <v>30</v>
      </c>
      <c r="G991" s="6" t="s">
        <v>31</v>
      </c>
      <c r="H991" s="6" t="s">
        <v>32</v>
      </c>
      <c r="I991" s="6" t="s">
        <v>42</v>
      </c>
      <c r="J991" s="6" t="s">
        <v>31</v>
      </c>
      <c r="M991" s="6">
        <v>10.3</v>
      </c>
      <c r="N991" s="6">
        <v>10</v>
      </c>
      <c r="O991" s="6">
        <v>1820</v>
      </c>
      <c r="P991" s="6" t="s">
        <v>31</v>
      </c>
      <c r="T991" s="7" t="s">
        <v>2267</v>
      </c>
      <c r="U991" s="8">
        <v>2020</v>
      </c>
      <c r="V991" s="7" t="s">
        <v>2267</v>
      </c>
      <c r="W991" s="6" t="s">
        <v>34</v>
      </c>
      <c r="X991" s="6" t="s">
        <v>2278</v>
      </c>
      <c r="Y991" s="6" t="s">
        <v>31</v>
      </c>
    </row>
    <row r="992" spans="1:25">
      <c r="A992" s="6">
        <v>2371319</v>
      </c>
      <c r="B992" s="6" t="s">
        <v>52</v>
      </c>
      <c r="C992" s="6" t="s">
        <v>2279</v>
      </c>
      <c r="E992" s="6">
        <v>8000</v>
      </c>
      <c r="F992" s="6" t="s">
        <v>30</v>
      </c>
      <c r="G992" s="6" t="s">
        <v>31</v>
      </c>
      <c r="H992" s="6" t="s">
        <v>32</v>
      </c>
      <c r="I992" s="6" t="s">
        <v>33</v>
      </c>
      <c r="J992" s="6" t="s">
        <v>31</v>
      </c>
      <c r="M992" s="6">
        <v>11.4</v>
      </c>
      <c r="N992" s="6">
        <v>5</v>
      </c>
      <c r="O992" s="6">
        <v>526</v>
      </c>
      <c r="P992" s="6" t="s">
        <v>1030</v>
      </c>
      <c r="Q992" s="6" t="s">
        <v>1120</v>
      </c>
      <c r="R992" s="6" t="s">
        <v>1400</v>
      </c>
      <c r="S992" s="6" t="s">
        <v>31</v>
      </c>
      <c r="T992" s="7" t="s">
        <v>2280</v>
      </c>
      <c r="U992" s="8">
        <v>2020</v>
      </c>
      <c r="V992" s="7" t="s">
        <v>2281</v>
      </c>
      <c r="W992" s="6" t="s">
        <v>34</v>
      </c>
      <c r="X992" s="6" t="s">
        <v>2282</v>
      </c>
      <c r="Y992" s="6" t="s">
        <v>31</v>
      </c>
    </row>
    <row r="993" spans="1:25">
      <c r="A993" s="6">
        <v>2371317</v>
      </c>
      <c r="B993" s="6" t="s">
        <v>109</v>
      </c>
      <c r="C993" s="6" t="s">
        <v>2283</v>
      </c>
      <c r="E993" s="6">
        <v>14500</v>
      </c>
      <c r="F993" s="6" t="s">
        <v>30</v>
      </c>
      <c r="G993" s="6" t="s">
        <v>31</v>
      </c>
      <c r="H993" s="6" t="s">
        <v>32</v>
      </c>
      <c r="I993" s="6" t="s">
        <v>37</v>
      </c>
      <c r="J993" s="6" t="s">
        <v>31</v>
      </c>
      <c r="M993" s="6">
        <v>11.3</v>
      </c>
      <c r="N993" s="6">
        <v>6</v>
      </c>
      <c r="O993" s="6">
        <v>962</v>
      </c>
      <c r="P993" s="6" t="s">
        <v>1030</v>
      </c>
      <c r="Q993" s="6" t="s">
        <v>1120</v>
      </c>
      <c r="R993" s="6" t="s">
        <v>1400</v>
      </c>
      <c r="S993" s="6" t="s">
        <v>31</v>
      </c>
      <c r="T993" s="7" t="s">
        <v>2280</v>
      </c>
      <c r="U993" s="8">
        <v>2020</v>
      </c>
      <c r="V993" s="7" t="s">
        <v>2281</v>
      </c>
      <c r="W993" s="6" t="s">
        <v>34</v>
      </c>
      <c r="X993" s="6" t="s">
        <v>2284</v>
      </c>
      <c r="Y993" s="6" t="s">
        <v>31</v>
      </c>
    </row>
    <row r="994" spans="1:25">
      <c r="A994" s="6">
        <v>2371476</v>
      </c>
      <c r="B994" s="6" t="s">
        <v>169</v>
      </c>
      <c r="C994" s="6" t="s">
        <v>2285</v>
      </c>
      <c r="E994" s="6">
        <v>8000</v>
      </c>
      <c r="F994" s="6" t="s">
        <v>30</v>
      </c>
      <c r="G994" s="6" t="s">
        <v>31</v>
      </c>
      <c r="H994" s="6" t="s">
        <v>32</v>
      </c>
      <c r="I994" s="6" t="s">
        <v>33</v>
      </c>
      <c r="J994" s="6" t="s">
        <v>1030</v>
      </c>
      <c r="M994" s="6">
        <v>15</v>
      </c>
      <c r="N994" s="6">
        <v>38</v>
      </c>
      <c r="O994" s="6">
        <v>400</v>
      </c>
      <c r="P994" s="6" t="s">
        <v>31</v>
      </c>
      <c r="T994" s="7" t="s">
        <v>2281</v>
      </c>
      <c r="U994" s="8">
        <v>2020</v>
      </c>
      <c r="V994" s="7" t="s">
        <v>2286</v>
      </c>
      <c r="W994" s="6" t="s">
        <v>34</v>
      </c>
      <c r="X994" s="6" t="s">
        <v>2287</v>
      </c>
      <c r="Y994" s="6" t="s">
        <v>1030</v>
      </c>
    </row>
    <row r="995" spans="1:25">
      <c r="A995" s="6">
        <v>2371477</v>
      </c>
      <c r="B995" s="6" t="s">
        <v>169</v>
      </c>
      <c r="C995" s="6" t="s">
        <v>2288</v>
      </c>
      <c r="E995" s="6">
        <v>10000</v>
      </c>
      <c r="F995" s="6" t="s">
        <v>30</v>
      </c>
      <c r="G995" s="6" t="s">
        <v>31</v>
      </c>
      <c r="H995" s="6" t="s">
        <v>32</v>
      </c>
      <c r="I995" s="6" t="s">
        <v>33</v>
      </c>
      <c r="J995" s="6" t="s">
        <v>1030</v>
      </c>
      <c r="M995" s="6">
        <v>15</v>
      </c>
      <c r="N995" s="6">
        <v>38</v>
      </c>
      <c r="O995" s="6">
        <v>500</v>
      </c>
      <c r="P995" s="6" t="s">
        <v>31</v>
      </c>
      <c r="T995" s="7" t="s">
        <v>2281</v>
      </c>
      <c r="U995" s="8">
        <v>2020</v>
      </c>
      <c r="V995" s="7" t="s">
        <v>2286</v>
      </c>
      <c r="W995" s="6" t="s">
        <v>34</v>
      </c>
      <c r="X995" s="6" t="s">
        <v>2289</v>
      </c>
      <c r="Y995" s="6" t="s">
        <v>1030</v>
      </c>
    </row>
    <row r="996" spans="1:25">
      <c r="A996" s="6">
        <v>2371478</v>
      </c>
      <c r="B996" s="6" t="s">
        <v>169</v>
      </c>
      <c r="C996" s="6" t="s">
        <v>2290</v>
      </c>
      <c r="E996" s="6">
        <v>12000</v>
      </c>
      <c r="F996" s="6" t="s">
        <v>30</v>
      </c>
      <c r="G996" s="6" t="s">
        <v>31</v>
      </c>
      <c r="H996" s="6" t="s">
        <v>32</v>
      </c>
      <c r="I996" s="6" t="s">
        <v>33</v>
      </c>
      <c r="J996" s="6" t="s">
        <v>1030</v>
      </c>
      <c r="M996" s="6">
        <v>15</v>
      </c>
      <c r="N996" s="6">
        <v>38</v>
      </c>
      <c r="O996" s="6">
        <v>600</v>
      </c>
      <c r="P996" s="6" t="s">
        <v>31</v>
      </c>
      <c r="T996" s="7" t="s">
        <v>2281</v>
      </c>
      <c r="U996" s="8">
        <v>2020</v>
      </c>
      <c r="V996" s="7" t="s">
        <v>2286</v>
      </c>
      <c r="W996" s="6" t="s">
        <v>34</v>
      </c>
      <c r="X996" s="6" t="s">
        <v>2291</v>
      </c>
      <c r="Y996" s="6" t="s">
        <v>1030</v>
      </c>
    </row>
    <row r="997" spans="1:25">
      <c r="A997" s="6">
        <v>2371473</v>
      </c>
      <c r="B997" s="6" t="s">
        <v>169</v>
      </c>
      <c r="C997" s="6" t="s">
        <v>2292</v>
      </c>
      <c r="E997" s="6">
        <v>14500</v>
      </c>
      <c r="F997" s="6" t="s">
        <v>30</v>
      </c>
      <c r="G997" s="6" t="s">
        <v>31</v>
      </c>
      <c r="H997" s="6" t="s">
        <v>32</v>
      </c>
      <c r="I997" s="6" t="s">
        <v>37</v>
      </c>
      <c r="J997" s="6" t="s">
        <v>31</v>
      </c>
      <c r="M997" s="6">
        <v>11.3</v>
      </c>
      <c r="N997" s="6">
        <v>6</v>
      </c>
      <c r="O997" s="6">
        <v>962</v>
      </c>
      <c r="P997" s="6" t="s">
        <v>31</v>
      </c>
      <c r="T997" s="7" t="s">
        <v>2281</v>
      </c>
      <c r="U997" s="8">
        <v>2020</v>
      </c>
      <c r="V997" s="7" t="s">
        <v>2286</v>
      </c>
      <c r="W997" s="6" t="s">
        <v>34</v>
      </c>
      <c r="X997" s="6" t="s">
        <v>2293</v>
      </c>
      <c r="Y997" s="6" t="s">
        <v>31</v>
      </c>
    </row>
    <row r="998" spans="1:25">
      <c r="A998" s="6">
        <v>2371474</v>
      </c>
      <c r="B998" s="6" t="s">
        <v>169</v>
      </c>
      <c r="C998" s="6" t="s">
        <v>2294</v>
      </c>
      <c r="E998" s="6">
        <v>18000</v>
      </c>
      <c r="F998" s="6" t="s">
        <v>30</v>
      </c>
      <c r="G998" s="6" t="s">
        <v>31</v>
      </c>
      <c r="H998" s="6" t="s">
        <v>32</v>
      </c>
      <c r="I998" s="6" t="s">
        <v>37</v>
      </c>
      <c r="J998" s="6" t="s">
        <v>31</v>
      </c>
      <c r="M998" s="6">
        <v>11.8</v>
      </c>
      <c r="N998" s="6">
        <v>10</v>
      </c>
      <c r="O998" s="6">
        <v>1144</v>
      </c>
      <c r="P998" s="6" t="s">
        <v>31</v>
      </c>
      <c r="T998" s="7" t="s">
        <v>2281</v>
      </c>
      <c r="U998" s="8">
        <v>2020</v>
      </c>
      <c r="V998" s="7" t="s">
        <v>2286</v>
      </c>
      <c r="W998" s="6" t="s">
        <v>34</v>
      </c>
      <c r="X998" s="6" t="s">
        <v>2295</v>
      </c>
      <c r="Y998" s="6" t="s">
        <v>31</v>
      </c>
    </row>
    <row r="999" spans="1:25">
      <c r="A999" s="6">
        <v>2371475</v>
      </c>
      <c r="B999" s="6" t="s">
        <v>169</v>
      </c>
      <c r="C999" s="6" t="s">
        <v>2296</v>
      </c>
      <c r="E999" s="6">
        <v>25000</v>
      </c>
      <c r="F999" s="6" t="s">
        <v>30</v>
      </c>
      <c r="G999" s="6" t="s">
        <v>31</v>
      </c>
      <c r="H999" s="6" t="s">
        <v>32</v>
      </c>
      <c r="I999" s="6" t="s">
        <v>42</v>
      </c>
      <c r="J999" s="6" t="s">
        <v>31</v>
      </c>
      <c r="M999" s="6">
        <v>10.3</v>
      </c>
      <c r="N999" s="6">
        <v>10</v>
      </c>
      <c r="O999" s="6">
        <v>1820</v>
      </c>
      <c r="P999" s="6" t="s">
        <v>31</v>
      </c>
      <c r="T999" s="7" t="s">
        <v>2281</v>
      </c>
      <c r="U999" s="8">
        <v>2020</v>
      </c>
      <c r="V999" s="7" t="s">
        <v>2286</v>
      </c>
      <c r="W999" s="6" t="s">
        <v>34</v>
      </c>
      <c r="X999" s="6" t="s">
        <v>2297</v>
      </c>
      <c r="Y999" s="6" t="s">
        <v>31</v>
      </c>
    </row>
    <row r="1000" spans="1:25">
      <c r="A1000" s="6">
        <v>2371559</v>
      </c>
      <c r="B1000" s="6" t="s">
        <v>2043</v>
      </c>
      <c r="C1000" s="6" t="s">
        <v>2298</v>
      </c>
      <c r="E1000" s="6">
        <v>25000</v>
      </c>
      <c r="F1000" s="6" t="s">
        <v>30</v>
      </c>
      <c r="G1000" s="6" t="s">
        <v>31</v>
      </c>
      <c r="H1000" s="6" t="s">
        <v>32</v>
      </c>
      <c r="I1000" s="6" t="s">
        <v>42</v>
      </c>
      <c r="M1000" s="6">
        <v>10.3</v>
      </c>
      <c r="N1000" s="6">
        <v>10</v>
      </c>
      <c r="O1000" s="6">
        <v>1820</v>
      </c>
      <c r="P1000" s="6" t="s">
        <v>31</v>
      </c>
      <c r="T1000" s="7" t="s">
        <v>2299</v>
      </c>
      <c r="U1000" s="8">
        <v>2020</v>
      </c>
      <c r="V1000" s="7" t="s">
        <v>2300</v>
      </c>
      <c r="W1000" s="6" t="s">
        <v>34</v>
      </c>
      <c r="X1000" s="6" t="s">
        <v>2301</v>
      </c>
      <c r="Y1000" s="6" t="s">
        <v>31</v>
      </c>
    </row>
    <row r="1001" spans="1:25">
      <c r="A1001" s="6">
        <v>2371558</v>
      </c>
      <c r="B1001" s="6" t="s">
        <v>2043</v>
      </c>
      <c r="C1001" s="6" t="s">
        <v>2302</v>
      </c>
      <c r="E1001" s="6">
        <v>25000</v>
      </c>
      <c r="F1001" s="6" t="s">
        <v>30</v>
      </c>
      <c r="G1001" s="6" t="s">
        <v>31</v>
      </c>
      <c r="H1001" s="6" t="s">
        <v>32</v>
      </c>
      <c r="I1001" s="6" t="s">
        <v>42</v>
      </c>
      <c r="M1001" s="6">
        <v>10.3</v>
      </c>
      <c r="N1001" s="6">
        <v>10</v>
      </c>
      <c r="O1001" s="6">
        <v>1820</v>
      </c>
      <c r="P1001" s="6" t="s">
        <v>31</v>
      </c>
      <c r="T1001" s="7" t="s">
        <v>2299</v>
      </c>
      <c r="U1001" s="8">
        <v>2020</v>
      </c>
      <c r="V1001" s="7" t="s">
        <v>2300</v>
      </c>
      <c r="W1001" s="6" t="s">
        <v>34</v>
      </c>
      <c r="X1001" s="6" t="s">
        <v>2303</v>
      </c>
      <c r="Y1001" s="6" t="s">
        <v>31</v>
      </c>
    </row>
    <row r="1002" spans="1:25">
      <c r="A1002" s="6">
        <v>2371583</v>
      </c>
      <c r="B1002" s="6" t="s">
        <v>441</v>
      </c>
      <c r="C1002" s="6" t="s">
        <v>2304</v>
      </c>
      <c r="E1002" s="6">
        <v>10000</v>
      </c>
      <c r="F1002" s="6" t="s">
        <v>59</v>
      </c>
      <c r="G1002" s="6" t="s">
        <v>31</v>
      </c>
      <c r="H1002" s="6" t="s">
        <v>32</v>
      </c>
      <c r="I1002" s="6" t="s">
        <v>60</v>
      </c>
      <c r="K1002" s="6" t="s">
        <v>1908</v>
      </c>
      <c r="M1002" s="6">
        <v>10.6</v>
      </c>
      <c r="N1002" s="6">
        <v>10</v>
      </c>
      <c r="O1002" s="6">
        <v>708</v>
      </c>
      <c r="P1002" s="6" t="s">
        <v>31</v>
      </c>
      <c r="T1002" s="7" t="s">
        <v>2299</v>
      </c>
      <c r="U1002" s="8">
        <v>2020</v>
      </c>
      <c r="V1002" s="7" t="s">
        <v>2299</v>
      </c>
      <c r="W1002" s="6" t="s">
        <v>34</v>
      </c>
      <c r="X1002" s="6" t="s">
        <v>2305</v>
      </c>
      <c r="Y1002" s="6" t="s">
        <v>31</v>
      </c>
    </row>
    <row r="1003" spans="1:25">
      <c r="A1003" s="6">
        <v>2335307</v>
      </c>
      <c r="B1003" s="6" t="s">
        <v>441</v>
      </c>
      <c r="C1003" s="6" t="s">
        <v>2306</v>
      </c>
      <c r="D1003" s="6" t="s">
        <v>2307</v>
      </c>
      <c r="E1003" s="6">
        <v>8000</v>
      </c>
      <c r="F1003" s="6" t="s">
        <v>30</v>
      </c>
      <c r="G1003" s="6" t="s">
        <v>31</v>
      </c>
      <c r="H1003" s="6" t="s">
        <v>32</v>
      </c>
      <c r="I1003" s="6" t="s">
        <v>33</v>
      </c>
      <c r="J1003" s="6" t="s">
        <v>31</v>
      </c>
      <c r="M1003" s="6">
        <v>12</v>
      </c>
      <c r="N1003" s="6">
        <v>10</v>
      </c>
      <c r="O1003" s="6">
        <v>500</v>
      </c>
      <c r="P1003" s="6" t="s">
        <v>31</v>
      </c>
      <c r="T1003" s="7">
        <v>44197</v>
      </c>
      <c r="U1003" s="8">
        <v>2021</v>
      </c>
      <c r="V1003" s="7" t="s">
        <v>2308</v>
      </c>
      <c r="W1003" s="6" t="s">
        <v>90</v>
      </c>
      <c r="X1003" s="6" t="s">
        <v>2309</v>
      </c>
      <c r="Y1003" s="6" t="s">
        <v>31</v>
      </c>
    </row>
    <row r="1004" spans="1:25">
      <c r="A1004" s="6">
        <v>2371683</v>
      </c>
      <c r="B1004" s="6" t="s">
        <v>2043</v>
      </c>
      <c r="C1004" s="6" t="s">
        <v>2310</v>
      </c>
      <c r="E1004" s="6">
        <v>15000</v>
      </c>
      <c r="F1004" s="6" t="s">
        <v>30</v>
      </c>
      <c r="G1004" s="6" t="s">
        <v>31</v>
      </c>
      <c r="H1004" s="6" t="s">
        <v>32</v>
      </c>
      <c r="I1004" s="6" t="s">
        <v>37</v>
      </c>
      <c r="M1004" s="6">
        <v>11.8</v>
      </c>
      <c r="N1004" s="6">
        <v>10</v>
      </c>
      <c r="O1004" s="6">
        <v>953</v>
      </c>
      <c r="P1004" s="6" t="s">
        <v>31</v>
      </c>
      <c r="T1004" s="7">
        <v>44317</v>
      </c>
      <c r="U1004" s="8">
        <v>2021</v>
      </c>
      <c r="V1004" s="7">
        <v>44348</v>
      </c>
      <c r="W1004" s="6" t="s">
        <v>34</v>
      </c>
      <c r="X1004" s="6" t="s">
        <v>2311</v>
      </c>
      <c r="Y1004" s="6" t="s">
        <v>31</v>
      </c>
    </row>
    <row r="1005" spans="1:25">
      <c r="A1005" s="6">
        <v>2371684</v>
      </c>
      <c r="B1005" s="6" t="s">
        <v>2043</v>
      </c>
      <c r="C1005" s="6" t="s">
        <v>2312</v>
      </c>
      <c r="E1005" s="6">
        <v>18000</v>
      </c>
      <c r="F1005" s="6" t="s">
        <v>30</v>
      </c>
      <c r="G1005" s="6" t="s">
        <v>31</v>
      </c>
      <c r="H1005" s="6" t="s">
        <v>32</v>
      </c>
      <c r="I1005" s="6" t="s">
        <v>37</v>
      </c>
      <c r="M1005" s="6">
        <v>11.8</v>
      </c>
      <c r="N1005" s="6">
        <v>10</v>
      </c>
      <c r="O1005" s="6">
        <v>1144</v>
      </c>
      <c r="P1005" s="6" t="s">
        <v>31</v>
      </c>
      <c r="T1005" s="7">
        <v>44317</v>
      </c>
      <c r="U1005" s="8">
        <v>2021</v>
      </c>
      <c r="V1005" s="7">
        <v>44348</v>
      </c>
      <c r="W1005" s="6" t="s">
        <v>34</v>
      </c>
      <c r="X1005" s="6" t="s">
        <v>2313</v>
      </c>
      <c r="Y1005" s="6" t="s">
        <v>31</v>
      </c>
    </row>
    <row r="1006" spans="1:25">
      <c r="A1006" s="6">
        <v>2371742</v>
      </c>
      <c r="B1006" s="6" t="s">
        <v>1306</v>
      </c>
      <c r="C1006" s="6" t="s">
        <v>2314</v>
      </c>
      <c r="E1006" s="6">
        <v>6000</v>
      </c>
      <c r="F1006" s="6" t="s">
        <v>30</v>
      </c>
      <c r="G1006" s="6" t="s">
        <v>31</v>
      </c>
      <c r="H1006" s="6" t="s">
        <v>32</v>
      </c>
      <c r="I1006" s="6" t="s">
        <v>48</v>
      </c>
      <c r="M1006" s="6">
        <v>12.1</v>
      </c>
      <c r="N1006" s="6">
        <v>10</v>
      </c>
      <c r="O1006" s="6">
        <v>372</v>
      </c>
      <c r="P1006" s="6" t="s">
        <v>31</v>
      </c>
      <c r="T1006" s="7">
        <v>44348</v>
      </c>
      <c r="U1006" s="8">
        <v>2021</v>
      </c>
      <c r="V1006" s="7">
        <v>44378</v>
      </c>
      <c r="W1006" s="6" t="s">
        <v>34</v>
      </c>
      <c r="X1006" s="6" t="s">
        <v>2315</v>
      </c>
      <c r="Y1006" s="6" t="s">
        <v>31</v>
      </c>
    </row>
    <row r="1007" spans="1:25">
      <c r="A1007" s="6">
        <v>2371743</v>
      </c>
      <c r="B1007" s="6" t="s">
        <v>1306</v>
      </c>
      <c r="C1007" s="6" t="s">
        <v>2316</v>
      </c>
      <c r="E1007" s="6">
        <v>8000</v>
      </c>
      <c r="F1007" s="6" t="s">
        <v>30</v>
      </c>
      <c r="G1007" s="6" t="s">
        <v>31</v>
      </c>
      <c r="H1007" s="6" t="s">
        <v>32</v>
      </c>
      <c r="I1007" s="6" t="s">
        <v>33</v>
      </c>
      <c r="M1007" s="6">
        <v>12</v>
      </c>
      <c r="N1007" s="6">
        <v>10</v>
      </c>
      <c r="O1007" s="6">
        <v>500</v>
      </c>
      <c r="P1007" s="6" t="s">
        <v>31</v>
      </c>
      <c r="T1007" s="7">
        <v>44348</v>
      </c>
      <c r="U1007" s="8">
        <v>2021</v>
      </c>
      <c r="V1007" s="7">
        <v>44378</v>
      </c>
      <c r="W1007" s="6" t="s">
        <v>34</v>
      </c>
      <c r="X1007" s="6" t="s">
        <v>2317</v>
      </c>
      <c r="Y1007" s="6" t="s">
        <v>31</v>
      </c>
    </row>
    <row r="1008" spans="1:25">
      <c r="A1008" s="6">
        <v>2371739</v>
      </c>
      <c r="B1008" s="6" t="s">
        <v>2009</v>
      </c>
      <c r="C1008" s="6" t="s">
        <v>2318</v>
      </c>
      <c r="E1008" s="6">
        <v>10000</v>
      </c>
      <c r="F1008" s="6" t="s">
        <v>30</v>
      </c>
      <c r="G1008" s="6" t="s">
        <v>31</v>
      </c>
      <c r="H1008" s="6" t="s">
        <v>32</v>
      </c>
      <c r="I1008" s="6" t="s">
        <v>33</v>
      </c>
      <c r="M1008" s="6">
        <v>12</v>
      </c>
      <c r="N1008" s="6">
        <v>10</v>
      </c>
      <c r="O1008" s="6">
        <v>625</v>
      </c>
      <c r="P1008" s="6" t="s">
        <v>31</v>
      </c>
      <c r="T1008" s="7">
        <v>44348</v>
      </c>
      <c r="U1008" s="8">
        <v>2021</v>
      </c>
      <c r="V1008" s="7">
        <v>44378</v>
      </c>
      <c r="W1008" s="6" t="s">
        <v>34</v>
      </c>
      <c r="X1008" s="6" t="s">
        <v>2319</v>
      </c>
      <c r="Y1008" s="6" t="s">
        <v>31</v>
      </c>
    </row>
    <row r="1009" spans="1:25">
      <c r="A1009" s="6">
        <v>2371741</v>
      </c>
      <c r="B1009" s="6" t="s">
        <v>2009</v>
      </c>
      <c r="C1009" s="6" t="s">
        <v>2320</v>
      </c>
      <c r="E1009" s="6">
        <v>12000</v>
      </c>
      <c r="F1009" s="6" t="s">
        <v>30</v>
      </c>
      <c r="G1009" s="6" t="s">
        <v>31</v>
      </c>
      <c r="H1009" s="6" t="s">
        <v>32</v>
      </c>
      <c r="I1009" s="6" t="s">
        <v>33</v>
      </c>
      <c r="M1009" s="6">
        <v>12</v>
      </c>
      <c r="N1009" s="6">
        <v>10</v>
      </c>
      <c r="O1009" s="6">
        <v>750</v>
      </c>
      <c r="P1009" s="6" t="s">
        <v>31</v>
      </c>
      <c r="T1009" s="7">
        <v>44348</v>
      </c>
      <c r="U1009" s="8">
        <v>2021</v>
      </c>
      <c r="V1009" s="7">
        <v>44378</v>
      </c>
      <c r="W1009" s="6" t="s">
        <v>34</v>
      </c>
      <c r="X1009" s="6" t="s">
        <v>2321</v>
      </c>
      <c r="Y1009" s="6" t="s">
        <v>31</v>
      </c>
    </row>
    <row r="1010" spans="1:25">
      <c r="A1010" s="6">
        <v>2371734</v>
      </c>
      <c r="B1010" s="6" t="s">
        <v>2009</v>
      </c>
      <c r="C1010" s="6" t="s">
        <v>2322</v>
      </c>
      <c r="E1010" s="6">
        <v>6000</v>
      </c>
      <c r="F1010" s="6" t="s">
        <v>30</v>
      </c>
      <c r="G1010" s="6" t="s">
        <v>31</v>
      </c>
      <c r="H1010" s="6" t="s">
        <v>32</v>
      </c>
      <c r="I1010" s="6" t="s">
        <v>48</v>
      </c>
      <c r="M1010" s="6">
        <v>12.1</v>
      </c>
      <c r="N1010" s="6">
        <v>10</v>
      </c>
      <c r="O1010" s="6">
        <v>372</v>
      </c>
      <c r="P1010" s="6" t="s">
        <v>31</v>
      </c>
      <c r="T1010" s="7">
        <v>44348</v>
      </c>
      <c r="U1010" s="8">
        <v>2021</v>
      </c>
      <c r="V1010" s="7">
        <v>44378</v>
      </c>
      <c r="W1010" s="6" t="s">
        <v>34</v>
      </c>
      <c r="X1010" s="6" t="s">
        <v>2323</v>
      </c>
      <c r="Y1010" s="6" t="s">
        <v>31</v>
      </c>
    </row>
    <row r="1011" spans="1:25">
      <c r="A1011" s="6">
        <v>2371736</v>
      </c>
      <c r="B1011" s="6" t="s">
        <v>2009</v>
      </c>
      <c r="C1011" s="6" t="s">
        <v>2324</v>
      </c>
      <c r="E1011" s="6">
        <v>8000</v>
      </c>
      <c r="F1011" s="6" t="s">
        <v>30</v>
      </c>
      <c r="G1011" s="6" t="s">
        <v>31</v>
      </c>
      <c r="H1011" s="6" t="s">
        <v>32</v>
      </c>
      <c r="I1011" s="6" t="s">
        <v>33</v>
      </c>
      <c r="M1011" s="6">
        <v>12</v>
      </c>
      <c r="N1011" s="6">
        <v>10</v>
      </c>
      <c r="O1011" s="6">
        <v>500</v>
      </c>
      <c r="P1011" s="6" t="s">
        <v>31</v>
      </c>
      <c r="T1011" s="7">
        <v>44348</v>
      </c>
      <c r="U1011" s="8">
        <v>2021</v>
      </c>
      <c r="V1011" s="7">
        <v>44378</v>
      </c>
      <c r="W1011" s="6" t="s">
        <v>34</v>
      </c>
      <c r="X1011" s="6" t="s">
        <v>2325</v>
      </c>
      <c r="Y1011" s="6" t="s">
        <v>31</v>
      </c>
    </row>
    <row r="1012" spans="1:25">
      <c r="A1012" s="6">
        <v>2371738</v>
      </c>
      <c r="B1012" s="6" t="s">
        <v>2009</v>
      </c>
      <c r="C1012" s="6" t="s">
        <v>2326</v>
      </c>
      <c r="E1012" s="6">
        <v>10000</v>
      </c>
      <c r="F1012" s="6" t="s">
        <v>30</v>
      </c>
      <c r="G1012" s="6" t="s">
        <v>31</v>
      </c>
      <c r="H1012" s="6" t="s">
        <v>32</v>
      </c>
      <c r="I1012" s="6" t="s">
        <v>33</v>
      </c>
      <c r="M1012" s="6">
        <v>12</v>
      </c>
      <c r="N1012" s="6">
        <v>10</v>
      </c>
      <c r="O1012" s="6">
        <v>625</v>
      </c>
      <c r="P1012" s="6" t="s">
        <v>31</v>
      </c>
      <c r="T1012" s="7">
        <v>44348</v>
      </c>
      <c r="U1012" s="8">
        <v>2021</v>
      </c>
      <c r="V1012" s="7">
        <v>44378</v>
      </c>
      <c r="W1012" s="6" t="s">
        <v>34</v>
      </c>
      <c r="X1012" s="6" t="s">
        <v>2327</v>
      </c>
      <c r="Y1012" s="6" t="s">
        <v>31</v>
      </c>
    </row>
    <row r="1013" spans="1:25">
      <c r="A1013" s="6">
        <v>2371740</v>
      </c>
      <c r="B1013" s="6" t="s">
        <v>2009</v>
      </c>
      <c r="C1013" s="6" t="s">
        <v>2328</v>
      </c>
      <c r="E1013" s="6">
        <v>12000</v>
      </c>
      <c r="F1013" s="6" t="s">
        <v>30</v>
      </c>
      <c r="G1013" s="6" t="s">
        <v>31</v>
      </c>
      <c r="H1013" s="6" t="s">
        <v>32</v>
      </c>
      <c r="I1013" s="6" t="s">
        <v>33</v>
      </c>
      <c r="M1013" s="6">
        <v>12</v>
      </c>
      <c r="N1013" s="6">
        <v>10</v>
      </c>
      <c r="O1013" s="6">
        <v>750</v>
      </c>
      <c r="P1013" s="6" t="s">
        <v>31</v>
      </c>
      <c r="T1013" s="7">
        <v>44348</v>
      </c>
      <c r="U1013" s="8">
        <v>2021</v>
      </c>
      <c r="V1013" s="7">
        <v>44378</v>
      </c>
      <c r="W1013" s="6" t="s">
        <v>34</v>
      </c>
      <c r="X1013" s="6" t="s">
        <v>2329</v>
      </c>
      <c r="Y1013" s="6" t="s">
        <v>31</v>
      </c>
    </row>
    <row r="1014" spans="1:25">
      <c r="A1014" s="6">
        <v>2371735</v>
      </c>
      <c r="B1014" s="6" t="s">
        <v>2009</v>
      </c>
      <c r="C1014" s="6" t="s">
        <v>2330</v>
      </c>
      <c r="E1014" s="6">
        <v>6000</v>
      </c>
      <c r="F1014" s="6" t="s">
        <v>30</v>
      </c>
      <c r="G1014" s="6" t="s">
        <v>31</v>
      </c>
      <c r="H1014" s="6" t="s">
        <v>32</v>
      </c>
      <c r="I1014" s="6" t="s">
        <v>48</v>
      </c>
      <c r="M1014" s="6">
        <v>12.1</v>
      </c>
      <c r="N1014" s="6">
        <v>10</v>
      </c>
      <c r="O1014" s="6">
        <v>372</v>
      </c>
      <c r="P1014" s="6" t="s">
        <v>31</v>
      </c>
      <c r="T1014" s="7">
        <v>44348</v>
      </c>
      <c r="U1014" s="8">
        <v>2021</v>
      </c>
      <c r="V1014" s="7">
        <v>44378</v>
      </c>
      <c r="W1014" s="6" t="s">
        <v>34</v>
      </c>
      <c r="X1014" s="6" t="s">
        <v>2331</v>
      </c>
      <c r="Y1014" s="6" t="s">
        <v>31</v>
      </c>
    </row>
    <row r="1015" spans="1:25">
      <c r="A1015" s="6">
        <v>2371737</v>
      </c>
      <c r="B1015" s="6" t="s">
        <v>2009</v>
      </c>
      <c r="C1015" s="6" t="s">
        <v>2332</v>
      </c>
      <c r="E1015" s="6">
        <v>8000</v>
      </c>
      <c r="F1015" s="6" t="s">
        <v>30</v>
      </c>
      <c r="G1015" s="6" t="s">
        <v>31</v>
      </c>
      <c r="H1015" s="6" t="s">
        <v>32</v>
      </c>
      <c r="I1015" s="6" t="s">
        <v>33</v>
      </c>
      <c r="M1015" s="6">
        <v>12</v>
      </c>
      <c r="N1015" s="6">
        <v>10</v>
      </c>
      <c r="O1015" s="6">
        <v>500</v>
      </c>
      <c r="P1015" s="6" t="s">
        <v>31</v>
      </c>
      <c r="T1015" s="7">
        <v>44348</v>
      </c>
      <c r="U1015" s="8">
        <v>2021</v>
      </c>
      <c r="V1015" s="7">
        <v>44378</v>
      </c>
      <c r="W1015" s="6" t="s">
        <v>34</v>
      </c>
      <c r="X1015" s="6" t="s">
        <v>2333</v>
      </c>
      <c r="Y1015" s="6" t="s">
        <v>31</v>
      </c>
    </row>
  </sheetData>
  <autoFilter ref="A1:Y1015" xr:uid="{00000000-0009-0000-0000-000015000000}">
    <sortState xmlns:xlrd2="http://schemas.microsoft.com/office/spreadsheetml/2017/richdata2" ref="A2:Y1015">
      <sortCondition ref="U1:U1015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V16"/>
  <sheetViews>
    <sheetView workbookViewId="0">
      <selection activeCell="A3" sqref="A3"/>
    </sheetView>
  </sheetViews>
  <sheetFormatPr defaultRowHeight="14.4"/>
  <cols>
    <col min="19" max="20" width="9.109375" style="3"/>
    <col min="21" max="21" width="14.109375" style="3" bestFit="1" customWidth="1"/>
    <col min="22" max="22" width="26.109375" style="3" bestFit="1" customWidth="1"/>
  </cols>
  <sheetData>
    <row r="1" spans="1:22">
      <c r="A1" t="s">
        <v>2412</v>
      </c>
    </row>
    <row r="2" spans="1:22">
      <c r="A2" t="s">
        <v>2411</v>
      </c>
    </row>
    <row r="3" spans="1:22">
      <c r="A3" s="17" t="s">
        <v>2413</v>
      </c>
      <c r="S3" s="3" t="s">
        <v>1</v>
      </c>
      <c r="T3" s="3" t="s">
        <v>2384</v>
      </c>
      <c r="U3" s="3" t="s">
        <v>2387</v>
      </c>
      <c r="V3" s="3" t="s">
        <v>2414</v>
      </c>
    </row>
    <row r="4" spans="1:22">
      <c r="S4" s="34">
        <v>2020</v>
      </c>
      <c r="T4" s="34" t="s">
        <v>2415</v>
      </c>
      <c r="U4" s="34" t="s">
        <v>2</v>
      </c>
      <c r="V4" s="34">
        <v>3</v>
      </c>
    </row>
    <row r="5" spans="1:22">
      <c r="S5" s="34">
        <v>2020</v>
      </c>
      <c r="T5" s="34" t="s">
        <v>2396</v>
      </c>
      <c r="U5" s="34" t="s">
        <v>2418</v>
      </c>
      <c r="V5" s="34">
        <v>3.2</v>
      </c>
    </row>
    <row r="6" spans="1:22">
      <c r="S6" s="34">
        <v>2020</v>
      </c>
      <c r="T6" s="34" t="s">
        <v>2416</v>
      </c>
      <c r="U6" s="34" t="s">
        <v>2419</v>
      </c>
      <c r="V6" s="34">
        <v>3.3</v>
      </c>
    </row>
    <row r="7" spans="1:22">
      <c r="S7" s="34">
        <v>2020</v>
      </c>
      <c r="T7" s="34" t="s">
        <v>2392</v>
      </c>
      <c r="U7" s="34" t="s">
        <v>2420</v>
      </c>
      <c r="V7" s="34">
        <v>3.4</v>
      </c>
    </row>
    <row r="8" spans="1:22">
      <c r="S8" s="34">
        <v>2020</v>
      </c>
      <c r="T8" s="34" t="s">
        <v>2394</v>
      </c>
      <c r="U8" s="34" t="s">
        <v>2421</v>
      </c>
      <c r="V8" s="34">
        <v>3.4</v>
      </c>
    </row>
    <row r="9" spans="1:22">
      <c r="S9" s="34">
        <v>2020</v>
      </c>
      <c r="T9" s="34" t="s">
        <v>2417</v>
      </c>
      <c r="U9" s="34" t="s">
        <v>2422</v>
      </c>
      <c r="V9" s="34">
        <v>4</v>
      </c>
    </row>
    <row r="10" spans="1:22">
      <c r="S10" s="34">
        <v>2020</v>
      </c>
      <c r="T10" s="34" t="s">
        <v>2354</v>
      </c>
      <c r="U10" s="34" t="s">
        <v>2421</v>
      </c>
      <c r="V10" s="34">
        <v>4.2</v>
      </c>
    </row>
    <row r="11" spans="1:22">
      <c r="S11" s="34">
        <v>2020</v>
      </c>
      <c r="T11" s="34" t="s">
        <v>2355</v>
      </c>
      <c r="U11" s="34" t="s">
        <v>2423</v>
      </c>
      <c r="V11" s="34">
        <v>4.4000000000000004</v>
      </c>
    </row>
    <row r="12" spans="1:22">
      <c r="S12" s="34">
        <v>2020</v>
      </c>
      <c r="T12" s="34" t="s">
        <v>2398</v>
      </c>
      <c r="U12" s="34" t="s">
        <v>2423</v>
      </c>
      <c r="V12" s="34">
        <v>4.5999999999999996</v>
      </c>
    </row>
    <row r="13" spans="1:22">
      <c r="S13" s="34">
        <v>2020</v>
      </c>
      <c r="T13" s="34" t="s">
        <v>2457</v>
      </c>
      <c r="U13" s="34" t="s">
        <v>2424</v>
      </c>
      <c r="V13" s="34">
        <v>5.2</v>
      </c>
    </row>
    <row r="14" spans="1:22">
      <c r="S14" s="34">
        <v>2020</v>
      </c>
      <c r="T14" s="34" t="s">
        <v>2395</v>
      </c>
      <c r="U14" s="34" t="s">
        <v>2421</v>
      </c>
      <c r="V14" s="34">
        <v>5.3</v>
      </c>
    </row>
    <row r="15" spans="1:22">
      <c r="S15" s="34"/>
      <c r="V15" s="34"/>
    </row>
    <row r="16" spans="1:22">
      <c r="S16" s="34"/>
    </row>
  </sheetData>
  <hyperlinks>
    <hyperlink ref="A3" r:id="rId1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J14"/>
  <sheetViews>
    <sheetView workbookViewId="0">
      <selection activeCell="A2" sqref="A2"/>
    </sheetView>
  </sheetViews>
  <sheetFormatPr defaultRowHeight="14.4"/>
  <cols>
    <col min="9" max="9" width="9.109375" style="1"/>
    <col min="10" max="10" width="10.88671875" style="1" bestFit="1" customWidth="1"/>
  </cols>
  <sheetData>
    <row r="1" spans="1:10">
      <c r="A1" s="13" t="s">
        <v>2353</v>
      </c>
    </row>
    <row r="2" spans="1:10">
      <c r="A2" s="17" t="s">
        <v>2494</v>
      </c>
    </row>
    <row r="4" spans="1:10">
      <c r="I4" s="3" t="s">
        <v>1</v>
      </c>
      <c r="J4" s="24" t="s">
        <v>2357</v>
      </c>
    </row>
    <row r="5" spans="1:10">
      <c r="I5" s="1">
        <v>1989</v>
      </c>
      <c r="J5" s="1">
        <v>2.27</v>
      </c>
    </row>
    <row r="6" spans="1:10">
      <c r="I6" s="1">
        <v>1990</v>
      </c>
      <c r="J6" s="1">
        <v>2.3199999999999998</v>
      </c>
    </row>
    <row r="7" spans="1:10">
      <c r="I7" s="1">
        <v>1991</v>
      </c>
      <c r="J7" s="1">
        <v>2.37</v>
      </c>
    </row>
    <row r="8" spans="1:10">
      <c r="I8" s="1">
        <v>1992</v>
      </c>
      <c r="J8" s="1">
        <v>2.41</v>
      </c>
    </row>
    <row r="9" spans="1:10">
      <c r="I9" s="1">
        <v>1993</v>
      </c>
      <c r="J9" s="1">
        <v>2.46</v>
      </c>
    </row>
    <row r="10" spans="1:10">
      <c r="I10" s="1">
        <v>1994</v>
      </c>
      <c r="J10" s="1">
        <v>2.5099999999999998</v>
      </c>
    </row>
    <row r="11" spans="1:10">
      <c r="I11" s="1">
        <v>1995</v>
      </c>
      <c r="J11" s="1">
        <v>2.56</v>
      </c>
    </row>
    <row r="12" spans="1:10">
      <c r="I12" s="1">
        <v>1996</v>
      </c>
      <c r="J12" s="1">
        <v>2.6</v>
      </c>
    </row>
    <row r="13" spans="1:10">
      <c r="I13" s="1">
        <v>1997</v>
      </c>
      <c r="J13" s="1">
        <v>2.65</v>
      </c>
    </row>
    <row r="14" spans="1:10">
      <c r="I14" s="1">
        <v>1998</v>
      </c>
      <c r="J14" s="1">
        <v>2.7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S17"/>
  <sheetViews>
    <sheetView workbookViewId="0">
      <selection activeCell="A2" sqref="A2"/>
    </sheetView>
  </sheetViews>
  <sheetFormatPr defaultRowHeight="14.4"/>
  <cols>
    <col min="17" max="18" width="9.109375" style="3"/>
    <col min="19" max="19" width="18.5546875" style="3" bestFit="1" customWidth="1"/>
  </cols>
  <sheetData>
    <row r="1" spans="1:19">
      <c r="A1" t="s">
        <v>2367</v>
      </c>
    </row>
    <row r="2" spans="1:19">
      <c r="A2" s="17" t="s">
        <v>2366</v>
      </c>
    </row>
    <row r="4" spans="1:19">
      <c r="Q4" s="3" t="s">
        <v>1</v>
      </c>
      <c r="R4" s="3" t="s">
        <v>2384</v>
      </c>
      <c r="S4" s="3" t="s">
        <v>2391</v>
      </c>
    </row>
    <row r="5" spans="1:19">
      <c r="Q5" s="34">
        <v>2010</v>
      </c>
      <c r="R5" s="34" t="s">
        <v>2392</v>
      </c>
      <c r="S5" s="34">
        <v>3.16</v>
      </c>
    </row>
    <row r="6" spans="1:19">
      <c r="Q6" s="34">
        <v>2010</v>
      </c>
      <c r="R6" s="34" t="s">
        <v>2393</v>
      </c>
      <c r="S6" s="34">
        <v>3.19</v>
      </c>
    </row>
    <row r="7" spans="1:19">
      <c r="Q7" s="34">
        <v>2010</v>
      </c>
      <c r="R7" s="34" t="s">
        <v>2394</v>
      </c>
      <c r="S7" s="34">
        <v>3.6</v>
      </c>
    </row>
    <row r="8" spans="1:19">
      <c r="Q8" s="34">
        <v>2010</v>
      </c>
      <c r="R8" s="34" t="s">
        <v>2355</v>
      </c>
      <c r="S8" s="34">
        <v>3.23</v>
      </c>
    </row>
    <row r="9" spans="1:19">
      <c r="Q9" s="34">
        <v>2010</v>
      </c>
      <c r="R9" s="34" t="s">
        <v>2395</v>
      </c>
      <c r="S9" s="34">
        <v>3.22</v>
      </c>
    </row>
    <row r="10" spans="1:19">
      <c r="Q10" s="34">
        <v>2010</v>
      </c>
      <c r="R10" s="34" t="s">
        <v>2396</v>
      </c>
      <c r="S10" s="34">
        <v>2.8</v>
      </c>
    </row>
    <row r="11" spans="1:19">
      <c r="Q11" s="34">
        <v>2010</v>
      </c>
      <c r="R11" s="34" t="s">
        <v>2397</v>
      </c>
      <c r="S11" s="34">
        <v>4.0999999999999996</v>
      </c>
    </row>
    <row r="12" spans="1:19">
      <c r="Q12" s="34">
        <v>2010</v>
      </c>
      <c r="R12" s="34" t="s">
        <v>2398</v>
      </c>
      <c r="S12" s="34">
        <v>3.78</v>
      </c>
    </row>
    <row r="13" spans="1:19">
      <c r="Q13" s="34">
        <v>2010</v>
      </c>
      <c r="R13" s="34" t="s">
        <v>2399</v>
      </c>
      <c r="S13" s="34">
        <v>2.92</v>
      </c>
    </row>
    <row r="14" spans="1:19">
      <c r="Q14" s="34">
        <v>2010</v>
      </c>
      <c r="R14" s="34" t="s">
        <v>2400</v>
      </c>
      <c r="S14" s="34">
        <v>2.79</v>
      </c>
    </row>
    <row r="15" spans="1:19">
      <c r="Q15" s="34">
        <v>2010</v>
      </c>
      <c r="R15" s="34" t="s">
        <v>2401</v>
      </c>
      <c r="S15" s="34">
        <v>2.91</v>
      </c>
    </row>
    <row r="16" spans="1:19">
      <c r="Q16" s="34">
        <v>2010</v>
      </c>
      <c r="R16" s="34" t="s">
        <v>2402</v>
      </c>
      <c r="S16" s="34">
        <v>2.69</v>
      </c>
    </row>
    <row r="17" spans="17:19">
      <c r="Q17" s="34">
        <v>2010</v>
      </c>
      <c r="R17" s="34" t="s">
        <v>2354</v>
      </c>
      <c r="S17" s="34">
        <v>3.04</v>
      </c>
    </row>
  </sheetData>
  <hyperlinks>
    <hyperlink ref="A2" r:id="rId1" xr:uid="{00000000-0004-0000-0D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R17"/>
  <sheetViews>
    <sheetView workbookViewId="0"/>
  </sheetViews>
  <sheetFormatPr defaultRowHeight="14.4"/>
  <cols>
    <col min="16" max="17" width="9.109375" style="3"/>
    <col min="18" max="18" width="10.5546875" style="3" bestFit="1" customWidth="1"/>
  </cols>
  <sheetData>
    <row r="1" spans="1:18">
      <c r="A1" t="s">
        <v>2434</v>
      </c>
    </row>
    <row r="2" spans="1:18">
      <c r="A2" s="17" t="s">
        <v>2433</v>
      </c>
    </row>
    <row r="6" spans="1:18">
      <c r="P6" s="3" t="s">
        <v>1</v>
      </c>
      <c r="Q6" s="3" t="s">
        <v>2384</v>
      </c>
      <c r="R6" s="3" t="s">
        <v>2357</v>
      </c>
    </row>
    <row r="7" spans="1:18">
      <c r="P7" s="34">
        <v>2016</v>
      </c>
      <c r="Q7" s="34" t="s">
        <v>2355</v>
      </c>
      <c r="R7" s="34">
        <v>3.18</v>
      </c>
    </row>
    <row r="8" spans="1:18">
      <c r="P8" s="34">
        <v>2016</v>
      </c>
      <c r="Q8" s="34" t="s">
        <v>2396</v>
      </c>
      <c r="R8" s="34">
        <v>3.1</v>
      </c>
    </row>
    <row r="9" spans="1:18">
      <c r="P9" s="34">
        <v>2016</v>
      </c>
      <c r="Q9" s="34" t="s">
        <v>2410</v>
      </c>
      <c r="R9" s="34">
        <v>2.98</v>
      </c>
    </row>
    <row r="10" spans="1:18">
      <c r="P10" s="34">
        <v>2016</v>
      </c>
      <c r="Q10" s="34" t="s">
        <v>2354</v>
      </c>
      <c r="R10" s="34">
        <v>2.81</v>
      </c>
    </row>
    <row r="11" spans="1:18">
      <c r="P11" s="34">
        <v>2016</v>
      </c>
      <c r="Q11" s="34" t="s">
        <v>2405</v>
      </c>
      <c r="R11" s="34">
        <v>2.95</v>
      </c>
    </row>
    <row r="12" spans="1:18">
      <c r="P12" s="34">
        <v>2016</v>
      </c>
      <c r="Q12" s="34" t="s">
        <v>2457</v>
      </c>
      <c r="R12" s="34">
        <v>2.91</v>
      </c>
    </row>
    <row r="13" spans="1:18">
      <c r="P13" s="34">
        <v>2016</v>
      </c>
      <c r="Q13" s="34" t="s">
        <v>2398</v>
      </c>
      <c r="R13" s="34">
        <v>2.79</v>
      </c>
    </row>
    <row r="14" spans="1:18">
      <c r="P14" s="34">
        <v>2016</v>
      </c>
      <c r="Q14" s="34" t="s">
        <v>2395</v>
      </c>
      <c r="R14" s="34">
        <v>2.79</v>
      </c>
    </row>
    <row r="15" spans="1:18">
      <c r="P15" s="34">
        <v>2016</v>
      </c>
      <c r="Q15" s="34" t="s">
        <v>2399</v>
      </c>
      <c r="R15" s="34">
        <v>2.74</v>
      </c>
    </row>
    <row r="16" spans="1:18">
      <c r="P16" s="34">
        <v>2016</v>
      </c>
      <c r="Q16" s="34" t="s">
        <v>2393</v>
      </c>
      <c r="R16" s="34">
        <v>2.88</v>
      </c>
    </row>
    <row r="17" spans="16:18">
      <c r="P17" s="34">
        <v>2016</v>
      </c>
      <c r="Q17" s="34" t="s">
        <v>2435</v>
      </c>
      <c r="R17" s="34">
        <v>2.93</v>
      </c>
    </row>
  </sheetData>
  <hyperlinks>
    <hyperlink ref="A2" r:id="rId1" xr:uid="{00000000-0004-0000-0C00-000000000000}"/>
  </hyperlinks>
  <pageMargins left="0.7" right="0.7" top="0.75" bottom="0.75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V15"/>
  <sheetViews>
    <sheetView zoomScale="80" zoomScaleNormal="80" workbookViewId="0"/>
  </sheetViews>
  <sheetFormatPr defaultRowHeight="14.4"/>
  <cols>
    <col min="20" max="21" width="9.109375" style="1"/>
    <col min="22" max="22" width="11.44140625" style="1" bestFit="1" customWidth="1"/>
  </cols>
  <sheetData>
    <row r="1" spans="1:22">
      <c r="A1" t="s">
        <v>2360</v>
      </c>
    </row>
    <row r="2" spans="1:22">
      <c r="A2" s="17" t="s">
        <v>2361</v>
      </c>
    </row>
    <row r="4" spans="1:22">
      <c r="T4" s="3" t="s">
        <v>1</v>
      </c>
      <c r="U4" s="3" t="s">
        <v>2384</v>
      </c>
      <c r="V4" s="3" t="s">
        <v>2357</v>
      </c>
    </row>
    <row r="5" spans="1:22">
      <c r="T5" s="1">
        <v>2000</v>
      </c>
      <c r="U5" s="1" t="s">
        <v>2396</v>
      </c>
      <c r="V5" s="1">
        <v>2.34</v>
      </c>
    </row>
    <row r="6" spans="1:22">
      <c r="T6" s="1">
        <v>2000</v>
      </c>
      <c r="U6" s="1" t="s">
        <v>2404</v>
      </c>
      <c r="V6" s="1">
        <v>2.4</v>
      </c>
    </row>
    <row r="7" spans="1:22">
      <c r="T7" s="1">
        <v>2000</v>
      </c>
      <c r="U7" s="1" t="s">
        <v>2405</v>
      </c>
      <c r="V7" s="1">
        <v>2.4</v>
      </c>
    </row>
    <row r="8" spans="1:22">
      <c r="T8" s="1">
        <v>2000</v>
      </c>
      <c r="U8" s="1" t="s">
        <v>2406</v>
      </c>
      <c r="V8" s="1">
        <v>2.4</v>
      </c>
    </row>
    <row r="9" spans="1:22">
      <c r="T9" s="1">
        <v>2000</v>
      </c>
      <c r="U9" s="1" t="s">
        <v>2407</v>
      </c>
      <c r="V9" s="1">
        <v>2.4</v>
      </c>
    </row>
    <row r="10" spans="1:22">
      <c r="T10" s="1">
        <v>2000</v>
      </c>
      <c r="U10" s="1" t="s">
        <v>2408</v>
      </c>
      <c r="V10" s="1">
        <v>2.4</v>
      </c>
    </row>
    <row r="11" spans="1:22">
      <c r="T11" s="1">
        <v>2000</v>
      </c>
      <c r="U11" s="1" t="s">
        <v>2393</v>
      </c>
      <c r="V11" s="1">
        <v>2.34</v>
      </c>
    </row>
    <row r="12" spans="1:22">
      <c r="T12" s="1">
        <v>2000</v>
      </c>
      <c r="U12" s="1" t="s">
        <v>2409</v>
      </c>
      <c r="V12" s="1">
        <v>2.34</v>
      </c>
    </row>
    <row r="13" spans="1:22">
      <c r="T13" s="1">
        <v>2000</v>
      </c>
      <c r="U13" s="1" t="s">
        <v>2410</v>
      </c>
      <c r="V13" s="1">
        <v>2.4</v>
      </c>
    </row>
    <row r="14" spans="1:22">
      <c r="T14" s="1">
        <v>2000</v>
      </c>
      <c r="U14" s="1" t="s">
        <v>2399</v>
      </c>
      <c r="V14" s="1">
        <v>2.34</v>
      </c>
    </row>
    <row r="15" spans="1:22">
      <c r="T15" s="1">
        <v>2000</v>
      </c>
      <c r="U15" s="1" t="s">
        <v>2355</v>
      </c>
      <c r="V15" s="1">
        <v>2.4</v>
      </c>
    </row>
  </sheetData>
  <hyperlinks>
    <hyperlink ref="A2" r:id="rId1" xr:uid="{00000000-0004-0000-0900-000000000000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C6"/>
  <sheetViews>
    <sheetView zoomScale="80" zoomScaleNormal="80" workbookViewId="0"/>
  </sheetViews>
  <sheetFormatPr defaultColWidth="9.109375" defaultRowHeight="15.6"/>
  <cols>
    <col min="1" max="1" width="22" style="69" customWidth="1"/>
    <col min="2" max="3" width="14.6640625" style="69" customWidth="1"/>
    <col min="4" max="4" width="39.109375" style="69" customWidth="1"/>
    <col min="5" max="5" width="36.5546875" style="69" customWidth="1"/>
    <col min="6" max="6" width="19.109375" style="69" bestFit="1" customWidth="1"/>
    <col min="7" max="7" width="26" style="69" bestFit="1" customWidth="1"/>
    <col min="8" max="8" width="28.6640625" style="69" bestFit="1" customWidth="1"/>
    <col min="9" max="9" width="23.88671875" style="69" bestFit="1" customWidth="1"/>
    <col min="10" max="10" width="22.33203125" style="69" bestFit="1" customWidth="1"/>
    <col min="11" max="11" width="19.33203125" style="69" bestFit="1" customWidth="1"/>
    <col min="12" max="16384" width="9.109375" style="69"/>
  </cols>
  <sheetData>
    <row r="1" spans="1:3">
      <c r="A1" s="69" t="s">
        <v>2486</v>
      </c>
    </row>
    <row r="2" spans="1:3">
      <c r="A2" s="17" t="s">
        <v>2487</v>
      </c>
    </row>
    <row r="5" spans="1:3">
      <c r="A5" s="70" t="s">
        <v>1</v>
      </c>
      <c r="B5" s="70" t="s">
        <v>2488</v>
      </c>
      <c r="C5" s="70" t="s">
        <v>2356</v>
      </c>
    </row>
    <row r="6" spans="1:3">
      <c r="A6" s="71">
        <v>1986</v>
      </c>
      <c r="B6" s="71">
        <v>6.9</v>
      </c>
      <c r="C6" s="72">
        <f>B6*EER_to_COP</f>
        <v>2.0221913520547226</v>
      </c>
    </row>
  </sheetData>
  <hyperlinks>
    <hyperlink ref="A2" r:id="rId1" xr:uid="{00000000-0004-0000-0400-000000000000}"/>
  </hyperlinks>
  <pageMargins left="0.7" right="0.7" top="0.75" bottom="0.75" header="0.3" footer="0.3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B37"/>
  <sheetViews>
    <sheetView workbookViewId="0">
      <selection activeCell="A2" sqref="A2"/>
    </sheetView>
  </sheetViews>
  <sheetFormatPr defaultRowHeight="14.4"/>
  <cols>
    <col min="2" max="2" width="11.44140625" bestFit="1" customWidth="1"/>
  </cols>
  <sheetData>
    <row r="1" spans="1:2">
      <c r="A1" t="s">
        <v>2369</v>
      </c>
    </row>
    <row r="2" spans="1:2">
      <c r="A2" s="17" t="s">
        <v>2368</v>
      </c>
    </row>
    <row r="4" spans="1:2">
      <c r="A4" s="3" t="s">
        <v>1</v>
      </c>
      <c r="B4" s="3" t="s">
        <v>2356</v>
      </c>
    </row>
    <row r="5" spans="1:2">
      <c r="A5" s="1">
        <v>2006</v>
      </c>
      <c r="B5" s="1">
        <v>2.3650000000000002</v>
      </c>
    </row>
    <row r="6" spans="1:2">
      <c r="A6" s="1">
        <v>2007</v>
      </c>
      <c r="B6" s="1">
        <v>2.4180000000000001</v>
      </c>
    </row>
    <row r="7" spans="1:2">
      <c r="A7" s="1">
        <v>2008</v>
      </c>
      <c r="B7" s="1">
        <v>2.6080000000000001</v>
      </c>
    </row>
    <row r="8" spans="1:2">
      <c r="A8" s="1">
        <v>2009</v>
      </c>
      <c r="B8" s="1">
        <v>2.6619999999999999</v>
      </c>
    </row>
    <row r="9" spans="1:2">
      <c r="A9" s="1">
        <v>2010</v>
      </c>
      <c r="B9" s="1">
        <v>2.7069999999999999</v>
      </c>
    </row>
    <row r="10" spans="1:2">
      <c r="A10" s="1">
        <v>2011</v>
      </c>
      <c r="B10" s="1">
        <v>2.76</v>
      </c>
    </row>
    <row r="11" spans="1:2">
      <c r="A11" s="1">
        <v>2012</v>
      </c>
      <c r="B11" s="1">
        <v>2.8140000000000001</v>
      </c>
    </row>
    <row r="12" spans="1:2">
      <c r="A12" s="1">
        <v>2013</v>
      </c>
      <c r="B12" s="1">
        <v>2.9510000000000001</v>
      </c>
    </row>
    <row r="13" spans="1:2">
      <c r="A13" s="1">
        <v>2014</v>
      </c>
      <c r="B13" s="1">
        <v>3.0489999999999999</v>
      </c>
    </row>
    <row r="14" spans="1:2">
      <c r="A14" s="1">
        <v>2015</v>
      </c>
      <c r="B14" s="1">
        <v>3.1560000000000001</v>
      </c>
    </row>
    <row r="15" spans="1:2">
      <c r="A15" s="1">
        <v>2016</v>
      </c>
      <c r="B15" s="1">
        <v>3.262</v>
      </c>
    </row>
    <row r="16" spans="1:2">
      <c r="A16" s="1"/>
      <c r="B16" s="1"/>
    </row>
    <row r="17" spans="1:2">
      <c r="A17" s="1"/>
      <c r="B17" s="1"/>
    </row>
    <row r="18" spans="1:2">
      <c r="A18" s="1"/>
      <c r="B18" s="1"/>
    </row>
    <row r="19" spans="1:2">
      <c r="A19" s="1"/>
      <c r="B19" s="1"/>
    </row>
    <row r="20" spans="1:2">
      <c r="A20" s="1"/>
      <c r="B20" s="1"/>
    </row>
    <row r="21" spans="1:2">
      <c r="A21" s="1"/>
      <c r="B21" s="1"/>
    </row>
    <row r="22" spans="1:2">
      <c r="A22" s="1"/>
      <c r="B22" s="1"/>
    </row>
    <row r="23" spans="1:2">
      <c r="A23" s="1"/>
      <c r="B23" s="1"/>
    </row>
    <row r="24" spans="1:2">
      <c r="A24" s="1"/>
      <c r="B24" s="1"/>
    </row>
    <row r="25" spans="1:2">
      <c r="A25" s="1"/>
      <c r="B25" s="1"/>
    </row>
    <row r="26" spans="1:2">
      <c r="A26" s="1"/>
      <c r="B26" s="1"/>
    </row>
    <row r="27" spans="1:2">
      <c r="A27" s="1"/>
      <c r="B27" s="1"/>
    </row>
    <row r="28" spans="1:2">
      <c r="A28" s="1"/>
      <c r="B28" s="1"/>
    </row>
    <row r="29" spans="1:2">
      <c r="A29" s="1"/>
      <c r="B29" s="1"/>
    </row>
    <row r="30" spans="1:2">
      <c r="A30" s="1"/>
      <c r="B30" s="1"/>
    </row>
    <row r="31" spans="1:2">
      <c r="A31" s="1"/>
      <c r="B31" s="1"/>
    </row>
    <row r="32" spans="1:2">
      <c r="A32" s="1"/>
      <c r="B32" s="1"/>
    </row>
    <row r="33" spans="1:2">
      <c r="A33" s="1"/>
      <c r="B33" s="1"/>
    </row>
    <row r="34" spans="1:2">
      <c r="A34" s="1"/>
      <c r="B34" s="1"/>
    </row>
    <row r="35" spans="1:2">
      <c r="A35" s="1"/>
      <c r="B35" s="1"/>
    </row>
    <row r="36" spans="1:2">
      <c r="A36" s="1"/>
      <c r="B36" s="1"/>
    </row>
    <row r="37" spans="1:2">
      <c r="A37" s="1"/>
      <c r="B37" s="1"/>
    </row>
  </sheetData>
  <hyperlinks>
    <hyperlink ref="A2" r:id="rId1" xr:uid="{00000000-0004-0000-0A00-000000000000}"/>
  </hyperlinks>
  <pageMargins left="0.7" right="0.7" top="0.75" bottom="0.75" header="0.3" footer="0.3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1:D53"/>
  <sheetViews>
    <sheetView zoomScale="80" zoomScaleNormal="80" workbookViewId="0"/>
  </sheetViews>
  <sheetFormatPr defaultRowHeight="14.4"/>
  <sheetData>
    <row r="1" spans="1:4">
      <c r="A1" t="s">
        <v>2359</v>
      </c>
    </row>
    <row r="2" spans="1:4">
      <c r="A2" s="17" t="s">
        <v>2390</v>
      </c>
    </row>
    <row r="4" spans="1:4">
      <c r="A4" s="3" t="s">
        <v>1</v>
      </c>
      <c r="B4" s="3" t="s">
        <v>3</v>
      </c>
    </row>
    <row r="5" spans="1:4">
      <c r="A5" s="1">
        <v>1972</v>
      </c>
      <c r="B5" s="1">
        <v>1.768</v>
      </c>
      <c r="D5" s="60"/>
    </row>
    <row r="6" spans="1:4">
      <c r="A6" s="1">
        <v>1973</v>
      </c>
      <c r="B6" s="1">
        <v>1.768</v>
      </c>
      <c r="D6" s="60"/>
    </row>
    <row r="7" spans="1:4">
      <c r="A7" s="1">
        <v>1974</v>
      </c>
      <c r="B7" s="1">
        <v>1.768</v>
      </c>
      <c r="D7" s="60"/>
    </row>
    <row r="8" spans="1:4">
      <c r="A8" s="1">
        <v>1975</v>
      </c>
      <c r="B8" s="1">
        <v>2.0430000000000001</v>
      </c>
      <c r="D8" s="60"/>
    </row>
    <row r="9" spans="1:4">
      <c r="A9" s="1">
        <v>1976</v>
      </c>
      <c r="B9" s="1">
        <v>2.0760000000000001</v>
      </c>
      <c r="D9" s="60"/>
    </row>
    <row r="10" spans="1:4">
      <c r="A10" s="1">
        <v>1977</v>
      </c>
      <c r="B10" s="1">
        <v>2.1240000000000001</v>
      </c>
      <c r="D10" s="60"/>
    </row>
    <row r="11" spans="1:4">
      <c r="A11" s="1">
        <v>1978</v>
      </c>
      <c r="B11" s="1">
        <v>2.157</v>
      </c>
      <c r="D11" s="60"/>
    </row>
    <row r="12" spans="1:4">
      <c r="A12" s="1">
        <v>1979</v>
      </c>
      <c r="B12" s="1">
        <v>2.238</v>
      </c>
      <c r="D12" s="60"/>
    </row>
    <row r="13" spans="1:4">
      <c r="A13" s="1">
        <v>1980</v>
      </c>
      <c r="B13" s="1">
        <v>2.4489999999999998</v>
      </c>
      <c r="D13" s="60"/>
    </row>
    <row r="14" spans="1:4">
      <c r="A14" s="1">
        <v>1981</v>
      </c>
      <c r="B14" s="1">
        <v>2.5459999999999998</v>
      </c>
      <c r="D14" s="60"/>
    </row>
    <row r="15" spans="1:4">
      <c r="A15" s="1">
        <v>1982</v>
      </c>
      <c r="B15" s="1">
        <v>2.5950000000000002</v>
      </c>
      <c r="D15" s="60"/>
    </row>
    <row r="16" spans="1:4">
      <c r="A16" s="1">
        <v>1983</v>
      </c>
      <c r="B16" s="1">
        <v>2.6269999999999998</v>
      </c>
      <c r="D16" s="60"/>
    </row>
    <row r="17" spans="1:4">
      <c r="A17" s="1">
        <v>1984</v>
      </c>
      <c r="B17" s="1">
        <v>2.7080000000000002</v>
      </c>
      <c r="D17" s="60"/>
    </row>
    <row r="18" spans="1:4">
      <c r="A18" s="1">
        <v>1985</v>
      </c>
      <c r="B18" s="1">
        <v>2.7570000000000001</v>
      </c>
      <c r="D18" s="60"/>
    </row>
    <row r="19" spans="1:4">
      <c r="A19" s="1">
        <v>1986</v>
      </c>
      <c r="B19" s="1">
        <v>2.8540000000000001</v>
      </c>
      <c r="D19" s="60"/>
    </row>
    <row r="20" spans="1:4">
      <c r="A20" s="1">
        <v>1987</v>
      </c>
      <c r="B20" s="1">
        <v>2.7890000000000001</v>
      </c>
      <c r="D20" s="60"/>
    </row>
    <row r="21" spans="1:4">
      <c r="A21" s="1">
        <v>1988</v>
      </c>
      <c r="B21" s="1">
        <v>2.7240000000000002</v>
      </c>
      <c r="D21" s="60"/>
    </row>
    <row r="22" spans="1:4">
      <c r="A22" s="1">
        <v>1989</v>
      </c>
      <c r="B22" s="1">
        <v>2.7080000000000002</v>
      </c>
      <c r="D22" s="60"/>
    </row>
    <row r="23" spans="1:4">
      <c r="A23" s="1">
        <v>1990</v>
      </c>
      <c r="B23" s="1">
        <v>2.5299999999999998</v>
      </c>
      <c r="D23" s="60"/>
    </row>
    <row r="24" spans="1:4">
      <c r="A24" s="1">
        <v>1991</v>
      </c>
      <c r="B24" s="1">
        <v>2.4969999999999999</v>
      </c>
      <c r="D24" s="60"/>
    </row>
    <row r="25" spans="1:4">
      <c r="A25" s="1">
        <v>1992</v>
      </c>
      <c r="B25" s="1">
        <v>2.5459999999999998</v>
      </c>
      <c r="D25" s="60"/>
    </row>
    <row r="26" spans="1:4">
      <c r="A26" s="1">
        <v>1993</v>
      </c>
      <c r="B26" s="1">
        <v>2.5459999999999998</v>
      </c>
      <c r="D26" s="60"/>
    </row>
    <row r="27" spans="1:4">
      <c r="A27" s="1">
        <v>1994</v>
      </c>
      <c r="B27" s="1">
        <v>2.4489999999999998</v>
      </c>
      <c r="D27" s="60"/>
    </row>
    <row r="28" spans="1:4">
      <c r="A28" s="1">
        <v>1995</v>
      </c>
      <c r="B28" s="1">
        <v>2.5459999999999998</v>
      </c>
      <c r="D28" s="60"/>
    </row>
    <row r="29" spans="1:4">
      <c r="A29" s="1">
        <v>1996</v>
      </c>
      <c r="B29" s="1">
        <v>2.7410000000000001</v>
      </c>
      <c r="D29" s="60"/>
    </row>
    <row r="30" spans="1:4">
      <c r="A30" s="1">
        <v>1997</v>
      </c>
      <c r="B30" s="1">
        <v>3.032</v>
      </c>
      <c r="D30" s="60"/>
    </row>
    <row r="31" spans="1:4">
      <c r="A31" s="1">
        <v>1998</v>
      </c>
      <c r="B31" s="1">
        <v>3.097</v>
      </c>
      <c r="D31" s="60"/>
    </row>
    <row r="32" spans="1:4">
      <c r="A32" s="1">
        <v>1999</v>
      </c>
      <c r="B32" s="1">
        <v>3.2919999999999998</v>
      </c>
      <c r="D32" s="60"/>
    </row>
    <row r="33" spans="1:4">
      <c r="A33" s="1">
        <v>2000</v>
      </c>
      <c r="B33" s="1">
        <v>3.9239999999999999</v>
      </c>
      <c r="D33" s="60"/>
    </row>
    <row r="34" spans="1:4">
      <c r="A34" s="1">
        <v>2001</v>
      </c>
      <c r="B34" s="1">
        <v>3.8759999999999999</v>
      </c>
      <c r="D34" s="60"/>
    </row>
    <row r="35" spans="1:4">
      <c r="A35" s="1">
        <v>2002</v>
      </c>
      <c r="B35" s="1">
        <v>4.1680000000000001</v>
      </c>
      <c r="D35" s="60"/>
    </row>
    <row r="36" spans="1:4">
      <c r="A36" s="1">
        <v>2003</v>
      </c>
      <c r="B36" s="1">
        <v>4.3780000000000001</v>
      </c>
      <c r="D36" s="60"/>
    </row>
    <row r="37" spans="1:4">
      <c r="A37" s="1">
        <v>2004</v>
      </c>
      <c r="B37" s="1">
        <v>4.8810000000000002</v>
      </c>
      <c r="D37" s="60"/>
    </row>
    <row r="38" spans="1:4">
      <c r="A38" s="1">
        <v>2005</v>
      </c>
      <c r="B38" s="1">
        <v>4.8650000000000002</v>
      </c>
      <c r="D38" s="60"/>
    </row>
    <row r="39" spans="1:4">
      <c r="A39" s="1"/>
      <c r="B39" s="1"/>
    </row>
    <row r="40" spans="1:4">
      <c r="A40" s="1"/>
      <c r="B40" s="1"/>
    </row>
    <row r="41" spans="1:4">
      <c r="A41" s="1"/>
      <c r="B41" s="1"/>
    </row>
    <row r="42" spans="1:4">
      <c r="A42" s="1"/>
      <c r="B42" s="1"/>
    </row>
    <row r="43" spans="1:4">
      <c r="A43" s="1"/>
      <c r="B43" s="1"/>
    </row>
    <row r="44" spans="1:4">
      <c r="A44" s="1"/>
      <c r="B44" s="1"/>
    </row>
    <row r="45" spans="1:4">
      <c r="A45" s="1"/>
      <c r="B45" s="1"/>
    </row>
    <row r="46" spans="1:4">
      <c r="A46" s="1"/>
      <c r="B46" s="1"/>
    </row>
    <row r="47" spans="1:4">
      <c r="A47" s="1"/>
      <c r="B47" s="1"/>
    </row>
    <row r="48" spans="1:4">
      <c r="A48" s="1"/>
      <c r="B48" s="1"/>
    </row>
    <row r="49" spans="1:2">
      <c r="A49" s="1"/>
      <c r="B49" s="1"/>
    </row>
    <row r="50" spans="1:2">
      <c r="A50" s="1"/>
      <c r="B50" s="1"/>
    </row>
    <row r="51" spans="1:2">
      <c r="A51" s="1"/>
      <c r="B51" s="1"/>
    </row>
    <row r="52" spans="1:2">
      <c r="A52" s="1"/>
      <c r="B52" s="1"/>
    </row>
    <row r="53" spans="1:2">
      <c r="A53" s="1"/>
      <c r="B53" s="1"/>
    </row>
  </sheetData>
  <hyperlinks>
    <hyperlink ref="A2" r:id="rId1" xr:uid="{00000000-0004-0000-1700-000000000000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D33"/>
  <sheetViews>
    <sheetView zoomScale="80" zoomScaleNormal="80" workbookViewId="0">
      <selection activeCell="A2" sqref="A2"/>
    </sheetView>
  </sheetViews>
  <sheetFormatPr defaultRowHeight="14.4"/>
  <sheetData>
    <row r="1" spans="1:4">
      <c r="A1" t="s">
        <v>2475</v>
      </c>
    </row>
    <row r="2" spans="1:4">
      <c r="A2" s="17" t="s">
        <v>2474</v>
      </c>
    </row>
    <row r="3" spans="1:4">
      <c r="A3" s="1"/>
      <c r="B3" s="1"/>
      <c r="C3" s="1"/>
      <c r="D3" s="1"/>
    </row>
    <row r="4" spans="1:4">
      <c r="A4" s="3" t="s">
        <v>1</v>
      </c>
      <c r="B4" s="3" t="s">
        <v>2384</v>
      </c>
      <c r="C4" s="68" t="s">
        <v>2</v>
      </c>
      <c r="D4" s="3" t="s">
        <v>3</v>
      </c>
    </row>
    <row r="5" spans="1:4">
      <c r="A5" s="1">
        <v>2005</v>
      </c>
      <c r="B5" s="1" t="s">
        <v>2355</v>
      </c>
      <c r="C5" s="25">
        <v>2.6</v>
      </c>
      <c r="D5" s="1"/>
    </row>
    <row r="6" spans="1:4">
      <c r="A6" s="1">
        <v>2005</v>
      </c>
      <c r="B6" s="1" t="s">
        <v>2476</v>
      </c>
      <c r="C6" s="25">
        <v>2.9</v>
      </c>
      <c r="D6" s="1"/>
    </row>
    <row r="7" spans="1:4">
      <c r="A7" s="1">
        <v>2005</v>
      </c>
      <c r="B7" s="1" t="s">
        <v>2477</v>
      </c>
      <c r="C7" s="25">
        <v>2.5</v>
      </c>
      <c r="D7" s="1"/>
    </row>
    <row r="8" spans="1:4">
      <c r="A8" s="1">
        <v>2005</v>
      </c>
      <c r="B8" s="1" t="s">
        <v>2478</v>
      </c>
      <c r="C8" s="25">
        <v>3</v>
      </c>
      <c r="D8" s="1"/>
    </row>
    <row r="9" spans="1:4">
      <c r="A9" s="1">
        <v>2005</v>
      </c>
      <c r="B9" s="1" t="s">
        <v>2398</v>
      </c>
      <c r="C9" s="25">
        <v>3.4</v>
      </c>
      <c r="D9" s="1"/>
    </row>
    <row r="10" spans="1:4">
      <c r="A10" s="1">
        <v>2005</v>
      </c>
      <c r="B10" s="1" t="s">
        <v>2457</v>
      </c>
      <c r="C10" s="25">
        <v>4.8</v>
      </c>
      <c r="D10" s="1"/>
    </row>
    <row r="11" spans="1:4">
      <c r="A11" s="1">
        <v>2005</v>
      </c>
      <c r="B11" s="1" t="s">
        <v>2354</v>
      </c>
      <c r="C11" s="25">
        <v>3.4</v>
      </c>
      <c r="D11" s="1"/>
    </row>
    <row r="12" spans="1:4">
      <c r="A12" s="1"/>
      <c r="B12" s="1"/>
      <c r="C12" s="1"/>
      <c r="D12" s="1"/>
    </row>
    <row r="13" spans="1:4">
      <c r="A13" s="1"/>
      <c r="B13" s="1"/>
      <c r="C13" s="1"/>
      <c r="D13" s="1"/>
    </row>
    <row r="14" spans="1:4">
      <c r="A14" s="1"/>
      <c r="B14" s="1"/>
      <c r="C14" s="1"/>
      <c r="D14" s="1"/>
    </row>
    <row r="15" spans="1:4">
      <c r="A15" s="1"/>
      <c r="B15" s="1"/>
      <c r="C15" s="1"/>
      <c r="D15" s="1"/>
    </row>
    <row r="16" spans="1:4">
      <c r="A16" s="1"/>
      <c r="B16" s="1"/>
      <c r="C16" s="1"/>
      <c r="D16" s="1"/>
    </row>
    <row r="17" spans="1:4">
      <c r="A17" s="1"/>
      <c r="B17" s="1"/>
      <c r="C17" s="1"/>
      <c r="D17" s="1"/>
    </row>
    <row r="18" spans="1:4">
      <c r="A18" s="1"/>
      <c r="B18" s="1"/>
      <c r="C18" s="1"/>
      <c r="D18" s="1"/>
    </row>
    <row r="19" spans="1:4">
      <c r="A19" s="1"/>
      <c r="B19" s="1"/>
      <c r="C19" s="1"/>
      <c r="D19" s="1"/>
    </row>
    <row r="20" spans="1:4">
      <c r="A20" s="1"/>
      <c r="B20" s="1"/>
      <c r="C20" s="1"/>
      <c r="D20" s="1"/>
    </row>
    <row r="21" spans="1:4">
      <c r="A21" s="1"/>
      <c r="B21" s="1"/>
      <c r="C21" s="1"/>
      <c r="D21" s="1"/>
    </row>
    <row r="22" spans="1:4">
      <c r="A22" s="1"/>
      <c r="B22" s="1"/>
      <c r="C22" s="1"/>
      <c r="D22" s="1"/>
    </row>
    <row r="23" spans="1:4">
      <c r="A23" s="1"/>
      <c r="B23" s="1"/>
      <c r="C23" s="1"/>
      <c r="D23" s="1"/>
    </row>
    <row r="24" spans="1:4">
      <c r="A24" s="1"/>
      <c r="B24" s="1"/>
      <c r="C24" s="1"/>
      <c r="D24" s="1"/>
    </row>
    <row r="25" spans="1:4">
      <c r="A25" s="1"/>
      <c r="B25" s="1"/>
      <c r="C25" s="1"/>
      <c r="D25" s="1"/>
    </row>
    <row r="26" spans="1:4">
      <c r="A26" s="1"/>
      <c r="B26" s="1"/>
      <c r="C26" s="1"/>
      <c r="D26" s="1"/>
    </row>
    <row r="27" spans="1:4">
      <c r="A27" s="1"/>
      <c r="B27" s="1"/>
      <c r="C27" s="1"/>
      <c r="D27" s="1"/>
    </row>
    <row r="28" spans="1:4">
      <c r="A28" s="1"/>
      <c r="B28" s="1"/>
      <c r="C28" s="1"/>
      <c r="D28" s="1"/>
    </row>
    <row r="29" spans="1:4">
      <c r="A29" s="1"/>
      <c r="B29" s="1"/>
      <c r="C29" s="1"/>
      <c r="D29" s="1"/>
    </row>
    <row r="30" spans="1:4">
      <c r="A30" s="1"/>
      <c r="B30" s="1"/>
      <c r="C30" s="1"/>
      <c r="D30" s="1"/>
    </row>
    <row r="31" spans="1:4">
      <c r="A31" s="1"/>
      <c r="B31" s="1"/>
      <c r="C31" s="1"/>
      <c r="D31" s="1"/>
    </row>
    <row r="32" spans="1:4">
      <c r="A32" s="1"/>
      <c r="B32" s="1"/>
      <c r="C32" s="1"/>
      <c r="D32" s="1"/>
    </row>
    <row r="33" spans="1:4">
      <c r="A33" s="1"/>
      <c r="B33" s="1"/>
      <c r="C33" s="1"/>
      <c r="D33" s="1"/>
    </row>
  </sheetData>
  <hyperlinks>
    <hyperlink ref="A2" r:id="rId1" xr:uid="{00000000-0004-0000-0700-000000000000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"/>
  <sheetViews>
    <sheetView zoomScale="80" zoomScaleNormal="80" workbookViewId="0">
      <selection activeCell="A3" sqref="A3"/>
    </sheetView>
  </sheetViews>
  <sheetFormatPr defaultRowHeight="14.4"/>
  <sheetData>
    <row r="1" spans="1:1">
      <c r="A1" t="s">
        <v>2482</v>
      </c>
    </row>
    <row r="2" spans="1:1">
      <c r="A2" s="17" t="s">
        <v>2483</v>
      </c>
    </row>
  </sheetData>
  <hyperlinks>
    <hyperlink ref="A2" r:id="rId1" xr:uid="{00000000-0004-0000-0500-000000000000}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2"/>
  <sheetViews>
    <sheetView workbookViewId="0">
      <selection activeCell="M31" sqref="M31"/>
    </sheetView>
  </sheetViews>
  <sheetFormatPr defaultRowHeight="14.4"/>
  <sheetData>
    <row r="1" spans="1:1">
      <c r="A1" t="s">
        <v>2484</v>
      </c>
    </row>
    <row r="2" spans="1:1">
      <c r="A2" s="17" t="s">
        <v>2485</v>
      </c>
    </row>
  </sheetData>
  <hyperlinks>
    <hyperlink ref="A2" r:id="rId1" xr:uid="{00000000-0004-0000-0600-000000000000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"/>
  <sheetViews>
    <sheetView workbookViewId="0">
      <selection activeCell="A3" sqref="A3"/>
    </sheetView>
  </sheetViews>
  <sheetFormatPr defaultRowHeight="14.4"/>
  <sheetData>
    <row r="1" spans="1:1">
      <c r="A1" t="s">
        <v>2370</v>
      </c>
    </row>
    <row r="2" spans="1:1">
      <c r="A2" s="17" t="s">
        <v>2371</v>
      </c>
    </row>
  </sheetData>
  <hyperlinks>
    <hyperlink ref="A2" r:id="rId1" xr:uid="{00000000-0004-0000-0800-000000000000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78"/>
  <sheetViews>
    <sheetView topLeftCell="A22" zoomScale="80" zoomScaleNormal="80" workbookViewId="0">
      <selection activeCell="B19" sqref="B19"/>
    </sheetView>
  </sheetViews>
  <sheetFormatPr defaultRowHeight="14.4"/>
  <cols>
    <col min="2" max="2" width="19.5546875" bestFit="1" customWidth="1"/>
    <col min="3" max="3" width="11.88671875" bestFit="1" customWidth="1"/>
    <col min="6" max="6" width="9.109375" style="1"/>
    <col min="7" max="7" width="15.33203125" style="1" bestFit="1" customWidth="1"/>
    <col min="8" max="8" width="22.88671875" style="1" bestFit="1" customWidth="1"/>
    <col min="9" max="10" width="9.109375" style="1"/>
    <col min="11" max="11" width="15.33203125" style="1" bestFit="1" customWidth="1"/>
    <col min="12" max="12" width="22.88671875" style="1" bestFit="1" customWidth="1"/>
  </cols>
  <sheetData>
    <row r="1" spans="1:12">
      <c r="A1" t="s">
        <v>2436</v>
      </c>
    </row>
    <row r="2" spans="1:12">
      <c r="A2" s="17" t="s">
        <v>2437</v>
      </c>
    </row>
    <row r="4" spans="1:12">
      <c r="A4" s="51" t="s">
        <v>2449</v>
      </c>
      <c r="B4" s="16"/>
      <c r="F4" s="14" t="str">
        <f>B6</f>
        <v>Refrigerator</v>
      </c>
      <c r="G4" s="14"/>
      <c r="H4" s="22"/>
      <c r="I4" s="15"/>
      <c r="J4" s="14" t="str">
        <f>B7</f>
        <v>Freezer</v>
      </c>
      <c r="K4" s="20"/>
      <c r="L4" s="35"/>
    </row>
    <row r="5" spans="1:12">
      <c r="A5" s="3" t="s">
        <v>1</v>
      </c>
      <c r="B5" s="3" t="s">
        <v>2385</v>
      </c>
      <c r="C5" s="3" t="s">
        <v>2387</v>
      </c>
      <c r="D5" s="3" t="s">
        <v>2438</v>
      </c>
      <c r="F5" s="3" t="s">
        <v>1</v>
      </c>
      <c r="G5" s="3" t="s">
        <v>2450</v>
      </c>
      <c r="H5" s="3" t="s">
        <v>2451</v>
      </c>
      <c r="J5" s="3" t="s">
        <v>1</v>
      </c>
      <c r="K5" s="3" t="s">
        <v>2450</v>
      </c>
      <c r="L5" s="3" t="s">
        <v>2451</v>
      </c>
    </row>
    <row r="6" spans="1:12">
      <c r="A6" s="1">
        <v>1972</v>
      </c>
      <c r="B6" s="1" t="s">
        <v>2439</v>
      </c>
      <c r="C6" s="1" t="s">
        <v>2440</v>
      </c>
      <c r="D6" s="1">
        <v>3.84</v>
      </c>
      <c r="F6" s="1">
        <v>1972</v>
      </c>
      <c r="G6" s="25">
        <v>0</v>
      </c>
      <c r="H6" s="25">
        <f>$D$6*(1+(G6/100))</f>
        <v>3.84</v>
      </c>
      <c r="J6" s="1">
        <v>1972</v>
      </c>
      <c r="K6" s="25">
        <v>0</v>
      </c>
      <c r="L6" s="25">
        <f>$D$7*(1+(K6/100))</f>
        <v>7.29</v>
      </c>
    </row>
    <row r="7" spans="1:12">
      <c r="A7" s="1">
        <v>1972</v>
      </c>
      <c r="B7" s="1" t="s">
        <v>2441</v>
      </c>
      <c r="C7" s="1" t="s">
        <v>2440</v>
      </c>
      <c r="D7" s="1">
        <v>7.29</v>
      </c>
      <c r="F7" s="1">
        <v>1973</v>
      </c>
      <c r="G7" s="25">
        <v>5.5709999999999997</v>
      </c>
      <c r="H7" s="25">
        <f t="shared" ref="H7:H21" si="0">$D$6*(1+(G7/100))</f>
        <v>4.0539263999999999</v>
      </c>
      <c r="J7" s="1">
        <v>1973</v>
      </c>
      <c r="K7" s="25">
        <v>6.6849999999999996</v>
      </c>
      <c r="L7" s="25">
        <f t="shared" ref="L7:L21" si="1">$D$7*(1+(K7/100))</f>
        <v>7.7773365000000005</v>
      </c>
    </row>
    <row r="8" spans="1:12">
      <c r="A8" s="1">
        <v>1972</v>
      </c>
      <c r="B8" s="1" t="s">
        <v>2442</v>
      </c>
      <c r="C8" s="1" t="s">
        <v>2421</v>
      </c>
      <c r="D8" s="1">
        <v>6.66</v>
      </c>
      <c r="F8" s="1">
        <v>1974</v>
      </c>
      <c r="G8" s="25">
        <v>10.028</v>
      </c>
      <c r="H8" s="25">
        <f t="shared" si="0"/>
        <v>4.2250751999999991</v>
      </c>
      <c r="J8" s="1">
        <v>1974</v>
      </c>
      <c r="K8" s="25">
        <v>12.923</v>
      </c>
      <c r="L8" s="25">
        <f t="shared" si="1"/>
        <v>8.2320867</v>
      </c>
    </row>
    <row r="9" spans="1:12">
      <c r="A9" s="1">
        <v>1972</v>
      </c>
      <c r="B9" s="1" t="s">
        <v>2443</v>
      </c>
      <c r="C9" s="1" t="s">
        <v>2</v>
      </c>
      <c r="D9" s="1">
        <v>5.98</v>
      </c>
      <c r="F9" s="1">
        <v>1975</v>
      </c>
      <c r="G9" s="25">
        <v>14.903</v>
      </c>
      <c r="H9" s="25">
        <f t="shared" si="0"/>
        <v>4.4122751999999998</v>
      </c>
      <c r="J9" s="1">
        <v>1975</v>
      </c>
      <c r="K9" s="25">
        <v>17.966999999999999</v>
      </c>
      <c r="L9" s="25">
        <f t="shared" si="1"/>
        <v>8.5997942999999992</v>
      </c>
    </row>
    <row r="10" spans="1:12">
      <c r="A10" s="1">
        <v>1972</v>
      </c>
      <c r="B10" s="1" t="s">
        <v>2444</v>
      </c>
      <c r="C10" s="1" t="s">
        <v>2445</v>
      </c>
      <c r="D10" s="52">
        <v>0.47399999999999998</v>
      </c>
      <c r="F10" s="1">
        <v>1976</v>
      </c>
      <c r="G10" s="25">
        <v>19.359000000000002</v>
      </c>
      <c r="H10" s="25">
        <f t="shared" si="0"/>
        <v>4.5833855999999997</v>
      </c>
      <c r="J10" s="1">
        <v>1976</v>
      </c>
      <c r="K10" s="25">
        <v>24.373000000000001</v>
      </c>
      <c r="L10" s="25">
        <f t="shared" si="1"/>
        <v>9.0667916999999996</v>
      </c>
    </row>
    <row r="11" spans="1:12">
      <c r="A11" s="1">
        <v>1972</v>
      </c>
      <c r="B11" s="1" t="s">
        <v>2446</v>
      </c>
      <c r="C11" s="1" t="s">
        <v>2445</v>
      </c>
      <c r="D11" s="52">
        <v>0.627</v>
      </c>
      <c r="F11" s="1">
        <v>1977</v>
      </c>
      <c r="G11" s="25">
        <v>24.094999999999999</v>
      </c>
      <c r="H11" s="25">
        <f t="shared" si="0"/>
        <v>4.7652479999999997</v>
      </c>
      <c r="J11" s="1">
        <v>1977</v>
      </c>
      <c r="K11" s="25">
        <v>30.084</v>
      </c>
      <c r="L11" s="25">
        <f t="shared" si="1"/>
        <v>9.4831236000000008</v>
      </c>
    </row>
    <row r="12" spans="1:12">
      <c r="A12" s="1">
        <v>1972</v>
      </c>
      <c r="B12" s="1" t="s">
        <v>2447</v>
      </c>
      <c r="C12" s="1" t="s">
        <v>2445</v>
      </c>
      <c r="D12" s="52">
        <v>0.73599999999999999</v>
      </c>
      <c r="F12" s="1">
        <v>1978</v>
      </c>
      <c r="G12" s="25">
        <v>29.943999999999999</v>
      </c>
      <c r="H12" s="25">
        <f t="shared" si="0"/>
        <v>4.9898495999999994</v>
      </c>
      <c r="J12" s="1">
        <v>1978</v>
      </c>
      <c r="K12" s="25">
        <v>35.933</v>
      </c>
      <c r="L12" s="25">
        <f t="shared" si="1"/>
        <v>9.9095157</v>
      </c>
    </row>
    <row r="13" spans="1:12">
      <c r="A13" s="1">
        <v>1972</v>
      </c>
      <c r="B13" s="1" t="s">
        <v>2448</v>
      </c>
      <c r="C13" s="1" t="s">
        <v>2445</v>
      </c>
      <c r="D13" s="52">
        <v>0.79800000000000004</v>
      </c>
      <c r="F13" s="1">
        <v>1979</v>
      </c>
      <c r="G13" s="25">
        <v>36.212000000000003</v>
      </c>
      <c r="H13" s="25">
        <f t="shared" si="0"/>
        <v>5.2305408</v>
      </c>
      <c r="J13" s="1">
        <v>1979</v>
      </c>
      <c r="K13" s="25">
        <v>41.921999999999997</v>
      </c>
      <c r="L13" s="25">
        <f t="shared" si="1"/>
        <v>10.346113799999999</v>
      </c>
    </row>
    <row r="14" spans="1:12">
      <c r="A14" s="1"/>
      <c r="B14" s="1"/>
      <c r="C14" s="1"/>
      <c r="D14" s="1"/>
      <c r="F14" s="1">
        <v>1980</v>
      </c>
      <c r="G14" s="25">
        <v>46.378999999999998</v>
      </c>
      <c r="H14" s="25">
        <f t="shared" si="0"/>
        <v>5.6209535999999991</v>
      </c>
      <c r="J14" s="1">
        <v>1980</v>
      </c>
      <c r="K14" s="25">
        <v>48.886000000000003</v>
      </c>
      <c r="L14" s="25">
        <f t="shared" si="1"/>
        <v>10.8537894</v>
      </c>
    </row>
    <row r="15" spans="1:12">
      <c r="D15" s="1"/>
      <c r="F15" s="1">
        <v>1981</v>
      </c>
      <c r="G15" s="25">
        <v>59.052999999999997</v>
      </c>
      <c r="H15" s="25">
        <f t="shared" si="0"/>
        <v>6.1076351999999998</v>
      </c>
      <c r="J15" s="1">
        <v>1981</v>
      </c>
      <c r="K15" s="25">
        <v>52.786000000000001</v>
      </c>
      <c r="L15" s="25">
        <f t="shared" si="1"/>
        <v>11.1380994</v>
      </c>
    </row>
    <row r="16" spans="1:12">
      <c r="D16" s="1"/>
      <c r="F16" s="1">
        <v>1982</v>
      </c>
      <c r="G16" s="25">
        <v>59.470999999999997</v>
      </c>
      <c r="H16" s="25">
        <f t="shared" si="0"/>
        <v>6.1236864000000004</v>
      </c>
      <c r="J16" s="1">
        <v>1982</v>
      </c>
      <c r="K16" s="25">
        <v>54.875</v>
      </c>
      <c r="L16" s="25">
        <f t="shared" si="1"/>
        <v>11.290387500000001</v>
      </c>
    </row>
    <row r="17" spans="4:12">
      <c r="D17" s="1"/>
      <c r="F17" s="1">
        <v>1983</v>
      </c>
      <c r="G17" s="25">
        <v>65.319999999999993</v>
      </c>
      <c r="H17" s="25">
        <f t="shared" si="0"/>
        <v>6.3482880000000002</v>
      </c>
      <c r="J17" s="1">
        <v>1983</v>
      </c>
      <c r="K17" s="25">
        <v>55.71</v>
      </c>
      <c r="L17" s="25">
        <f t="shared" si="1"/>
        <v>11.351259000000001</v>
      </c>
    </row>
    <row r="18" spans="4:12">
      <c r="D18" s="1"/>
      <c r="F18" s="1">
        <v>1984</v>
      </c>
      <c r="G18" s="25">
        <v>70.194999999999993</v>
      </c>
      <c r="H18" s="25">
        <f t="shared" si="0"/>
        <v>6.535488</v>
      </c>
      <c r="J18" s="1">
        <v>1984</v>
      </c>
      <c r="K18" s="25">
        <v>59.331000000000003</v>
      </c>
      <c r="L18" s="25">
        <f t="shared" si="1"/>
        <v>11.615229899999999</v>
      </c>
    </row>
    <row r="19" spans="4:12">
      <c r="D19" s="1"/>
      <c r="F19" s="1">
        <v>1985</v>
      </c>
      <c r="G19" s="25">
        <v>74.652000000000001</v>
      </c>
      <c r="H19" s="25">
        <f t="shared" si="0"/>
        <v>6.7066367999999992</v>
      </c>
      <c r="J19" s="1">
        <v>1985</v>
      </c>
      <c r="K19" s="25">
        <v>57.798999999999999</v>
      </c>
      <c r="L19" s="25">
        <f t="shared" si="1"/>
        <v>11.5035471</v>
      </c>
    </row>
    <row r="20" spans="4:12">
      <c r="F20" s="1">
        <v>1986</v>
      </c>
      <c r="G20" s="25">
        <v>77.855000000000004</v>
      </c>
      <c r="H20" s="25">
        <f t="shared" si="0"/>
        <v>6.8296320000000001</v>
      </c>
      <c r="J20" s="1">
        <v>1986</v>
      </c>
      <c r="K20" s="25">
        <v>65.459999999999994</v>
      </c>
      <c r="L20" s="25">
        <f t="shared" si="1"/>
        <v>12.062033999999999</v>
      </c>
    </row>
    <row r="21" spans="4:12">
      <c r="F21" s="1">
        <v>1987</v>
      </c>
      <c r="G21" s="25">
        <v>93.733000000000004</v>
      </c>
      <c r="H21" s="25">
        <f t="shared" si="0"/>
        <v>7.4393471999999994</v>
      </c>
      <c r="J21" s="1">
        <v>1987</v>
      </c>
      <c r="K21" s="25">
        <v>76.602000000000004</v>
      </c>
      <c r="L21" s="25">
        <f t="shared" si="1"/>
        <v>12.874285800000001</v>
      </c>
    </row>
    <row r="23" spans="4:12">
      <c r="F23" s="14" t="str">
        <f>B8</f>
        <v>Central A/C</v>
      </c>
      <c r="G23" s="20"/>
      <c r="H23" s="35"/>
      <c r="J23" s="20" t="str">
        <f>B9</f>
        <v>Room A/C</v>
      </c>
      <c r="K23" s="20"/>
      <c r="L23" s="35"/>
    </row>
    <row r="24" spans="4:12">
      <c r="F24" s="3" t="s">
        <v>1</v>
      </c>
      <c r="G24" s="3" t="s">
        <v>2450</v>
      </c>
      <c r="H24" s="3" t="s">
        <v>2452</v>
      </c>
      <c r="J24" s="3" t="s">
        <v>1</v>
      </c>
      <c r="K24" s="3" t="s">
        <v>2450</v>
      </c>
      <c r="L24" s="3" t="s">
        <v>2453</v>
      </c>
    </row>
    <row r="25" spans="4:12">
      <c r="F25" s="1">
        <v>1972</v>
      </c>
      <c r="G25" s="25">
        <v>0</v>
      </c>
      <c r="H25" s="25">
        <f>$D$8*(1+(G25/100))</f>
        <v>6.66</v>
      </c>
      <c r="J25" s="1">
        <v>1972</v>
      </c>
      <c r="K25" s="25">
        <v>0</v>
      </c>
      <c r="L25" s="25">
        <f>$D$9*(1+(K25/100))</f>
        <v>5.98</v>
      </c>
    </row>
    <row r="26" spans="4:12">
      <c r="F26" s="1">
        <v>1973</v>
      </c>
      <c r="G26" s="25">
        <v>2.2280000000000002</v>
      </c>
      <c r="H26" s="25">
        <f t="shared" ref="H26:H40" si="2">$D$8*(1+(G26/100))</f>
        <v>6.8083848000000007</v>
      </c>
      <c r="J26" s="1">
        <v>1973</v>
      </c>
      <c r="K26" s="25">
        <v>2.786</v>
      </c>
      <c r="L26" s="25">
        <f t="shared" ref="L26:L40" si="3">$D$9*(1+(K26/100))</f>
        <v>6.1466028000000001</v>
      </c>
    </row>
    <row r="27" spans="4:12">
      <c r="F27" s="1">
        <v>1974</v>
      </c>
      <c r="G27" s="25">
        <v>3.621</v>
      </c>
      <c r="H27" s="25">
        <f t="shared" si="2"/>
        <v>6.9011586000000005</v>
      </c>
      <c r="J27" s="1">
        <v>1974</v>
      </c>
      <c r="K27" s="25">
        <v>4.7350000000000003</v>
      </c>
      <c r="L27" s="25">
        <f t="shared" si="3"/>
        <v>6.2631530000000009</v>
      </c>
    </row>
    <row r="28" spans="4:12">
      <c r="F28" s="1">
        <v>1975</v>
      </c>
      <c r="G28" s="25">
        <v>5.71</v>
      </c>
      <c r="H28" s="25">
        <f t="shared" si="2"/>
        <v>7.040286</v>
      </c>
      <c r="J28" s="1">
        <v>1975</v>
      </c>
      <c r="K28" s="25">
        <v>6.6849999999999996</v>
      </c>
      <c r="L28" s="25">
        <f t="shared" si="3"/>
        <v>6.3797630000000005</v>
      </c>
    </row>
    <row r="29" spans="4:12">
      <c r="F29" s="1">
        <v>1976</v>
      </c>
      <c r="G29" s="25">
        <v>7.66</v>
      </c>
      <c r="H29" s="25">
        <f t="shared" si="2"/>
        <v>7.1701560000000004</v>
      </c>
      <c r="J29" s="1">
        <v>1976</v>
      </c>
      <c r="K29" s="25">
        <v>8.6349999999999998</v>
      </c>
      <c r="L29" s="25">
        <f t="shared" si="3"/>
        <v>6.4963730000000002</v>
      </c>
    </row>
    <row r="30" spans="4:12">
      <c r="F30" s="1">
        <v>1977</v>
      </c>
      <c r="G30" s="25">
        <v>9.1920000000000002</v>
      </c>
      <c r="H30" s="25">
        <f t="shared" si="2"/>
        <v>7.2721872000000003</v>
      </c>
      <c r="J30" s="1">
        <v>1977</v>
      </c>
      <c r="K30" s="25">
        <v>10.864000000000001</v>
      </c>
      <c r="L30" s="25">
        <f t="shared" si="3"/>
        <v>6.629667200000001</v>
      </c>
    </row>
    <row r="31" spans="4:12">
      <c r="F31" s="1">
        <v>1978</v>
      </c>
      <c r="G31" s="25">
        <v>11.003</v>
      </c>
      <c r="H31" s="25">
        <f t="shared" si="2"/>
        <v>7.3927998000000006</v>
      </c>
      <c r="J31" s="1">
        <v>1978</v>
      </c>
      <c r="K31" s="25">
        <v>13.092000000000001</v>
      </c>
      <c r="L31" s="25">
        <f t="shared" si="3"/>
        <v>6.7629016000000002</v>
      </c>
    </row>
    <row r="32" spans="4:12">
      <c r="F32" s="1">
        <v>1979</v>
      </c>
      <c r="G32" s="25">
        <v>12.673999999999999</v>
      </c>
      <c r="H32" s="25">
        <f t="shared" si="2"/>
        <v>7.5040884000000005</v>
      </c>
      <c r="J32" s="1">
        <v>1979</v>
      </c>
      <c r="K32" s="25">
        <v>15.042</v>
      </c>
      <c r="L32" s="25">
        <f t="shared" si="3"/>
        <v>6.8795116000000007</v>
      </c>
    </row>
    <row r="33" spans="6:12">
      <c r="F33" s="1">
        <v>1980</v>
      </c>
      <c r="G33" s="25">
        <v>14.067</v>
      </c>
      <c r="H33" s="25">
        <f t="shared" si="2"/>
        <v>7.5968622000000003</v>
      </c>
      <c r="J33" s="1">
        <v>1980</v>
      </c>
      <c r="K33" s="25">
        <v>17.966999999999999</v>
      </c>
      <c r="L33" s="25">
        <f t="shared" si="3"/>
        <v>7.0544266000000002</v>
      </c>
    </row>
    <row r="34" spans="6:12">
      <c r="F34" s="1">
        <v>1981</v>
      </c>
      <c r="G34" s="25">
        <v>17.27</v>
      </c>
      <c r="H34" s="25">
        <f t="shared" si="2"/>
        <v>7.8101820000000011</v>
      </c>
      <c r="J34" s="1">
        <v>1981</v>
      </c>
      <c r="K34" s="25">
        <v>18.663</v>
      </c>
      <c r="L34" s="25">
        <f t="shared" si="3"/>
        <v>7.0960474000000007</v>
      </c>
    </row>
    <row r="35" spans="6:12">
      <c r="F35" s="1">
        <v>1982</v>
      </c>
      <c r="G35" s="25">
        <v>25.626999999999999</v>
      </c>
      <c r="H35" s="25">
        <f t="shared" si="2"/>
        <v>8.3667581999999996</v>
      </c>
      <c r="J35" s="1">
        <v>1982</v>
      </c>
      <c r="K35" s="25">
        <v>20.334</v>
      </c>
      <c r="L35" s="25">
        <f t="shared" si="3"/>
        <v>7.195973200000001</v>
      </c>
    </row>
    <row r="36" spans="6:12">
      <c r="F36" s="1">
        <v>1983</v>
      </c>
      <c r="G36" s="25">
        <v>27.158999999999999</v>
      </c>
      <c r="H36" s="25">
        <f t="shared" si="2"/>
        <v>8.4687894000000004</v>
      </c>
      <c r="J36" s="1">
        <v>1983</v>
      </c>
      <c r="K36" s="25">
        <v>22.841000000000001</v>
      </c>
      <c r="L36" s="25">
        <f t="shared" si="3"/>
        <v>7.3458918000000004</v>
      </c>
    </row>
    <row r="37" spans="6:12">
      <c r="F37" s="1">
        <v>1984</v>
      </c>
      <c r="G37" s="25">
        <v>30.640999999999998</v>
      </c>
      <c r="H37" s="25">
        <f t="shared" si="2"/>
        <v>8.7006906000000015</v>
      </c>
      <c r="J37" s="1">
        <v>1984</v>
      </c>
      <c r="K37" s="25">
        <v>25.765999999999998</v>
      </c>
      <c r="L37" s="25">
        <f t="shared" si="3"/>
        <v>7.5208068000000008</v>
      </c>
    </row>
    <row r="38" spans="6:12">
      <c r="F38" s="1">
        <v>1985</v>
      </c>
      <c r="G38" s="25">
        <v>32.869</v>
      </c>
      <c r="H38" s="25">
        <f t="shared" si="2"/>
        <v>8.8490754000000003</v>
      </c>
      <c r="J38" s="1">
        <v>1985</v>
      </c>
      <c r="K38" s="25">
        <v>29.248000000000001</v>
      </c>
      <c r="L38" s="25">
        <f t="shared" si="3"/>
        <v>7.729030400000001</v>
      </c>
    </row>
    <row r="39" spans="6:12">
      <c r="F39" s="1">
        <v>1986</v>
      </c>
      <c r="G39" s="25">
        <v>33.704999999999998</v>
      </c>
      <c r="H39" s="25">
        <f t="shared" si="2"/>
        <v>8.9047530000000013</v>
      </c>
      <c r="J39" s="1">
        <v>1986</v>
      </c>
      <c r="K39" s="25">
        <v>30.919</v>
      </c>
      <c r="L39" s="25">
        <f t="shared" si="3"/>
        <v>7.8289562000000013</v>
      </c>
    </row>
    <row r="40" spans="6:12">
      <c r="F40" s="1">
        <v>1987</v>
      </c>
      <c r="G40" s="25">
        <v>35.375999999999998</v>
      </c>
      <c r="H40" s="25">
        <f t="shared" si="2"/>
        <v>9.0160415999999994</v>
      </c>
      <c r="J40" s="1">
        <v>1987</v>
      </c>
      <c r="K40" s="25">
        <v>35.375999999999998</v>
      </c>
      <c r="L40" s="25">
        <f t="shared" si="3"/>
        <v>8.0954847999999995</v>
      </c>
    </row>
    <row r="42" spans="6:12">
      <c r="F42" s="14" t="str">
        <f>B10</f>
        <v>Gas water heater</v>
      </c>
      <c r="G42" s="20"/>
      <c r="H42" s="35"/>
      <c r="J42" s="14" t="str">
        <f>B11</f>
        <v>Gas space heater</v>
      </c>
      <c r="K42" s="20"/>
      <c r="L42" s="35"/>
    </row>
    <row r="43" spans="6:12">
      <c r="F43" s="3" t="s">
        <v>1</v>
      </c>
      <c r="G43" s="3" t="s">
        <v>2450</v>
      </c>
      <c r="H43" s="3" t="s">
        <v>2454</v>
      </c>
      <c r="J43" s="3" t="s">
        <v>1</v>
      </c>
      <c r="K43" s="3" t="s">
        <v>2450</v>
      </c>
      <c r="L43" s="3" t="s">
        <v>2454</v>
      </c>
    </row>
    <row r="44" spans="6:12">
      <c r="F44" s="1">
        <v>1972</v>
      </c>
      <c r="G44" s="25">
        <v>0</v>
      </c>
      <c r="H44" s="52">
        <f>$D$10*(1+(G44/100))</f>
        <v>0.47399999999999998</v>
      </c>
      <c r="J44" s="1">
        <v>1972</v>
      </c>
      <c r="K44" s="25">
        <v>0</v>
      </c>
      <c r="L44" s="52">
        <f>$D$11*(1+(K44/100))</f>
        <v>0.627</v>
      </c>
    </row>
    <row r="45" spans="6:12">
      <c r="F45" s="1">
        <v>1973</v>
      </c>
      <c r="G45" s="25">
        <v>0.55700000000000005</v>
      </c>
      <c r="H45" s="52">
        <f t="shared" ref="H45:H56" si="4">$D$10*(1+(G45/100))</f>
        <v>0.47664018000000002</v>
      </c>
      <c r="J45" s="1">
        <v>1973</v>
      </c>
      <c r="K45" s="25">
        <v>0.69599999999999995</v>
      </c>
      <c r="L45" s="52">
        <f t="shared" ref="L45:L59" si="5">$D$11*(1+(K45/100))</f>
        <v>0.63136392000000008</v>
      </c>
    </row>
    <row r="46" spans="6:12">
      <c r="F46" s="1">
        <v>1974</v>
      </c>
      <c r="G46" s="25">
        <v>0.97499999999999998</v>
      </c>
      <c r="H46" s="52">
        <f t="shared" si="4"/>
        <v>0.47862149999999992</v>
      </c>
      <c r="J46" s="1">
        <v>1974</v>
      </c>
      <c r="K46" s="25">
        <v>0.83599999999999997</v>
      </c>
      <c r="L46" s="52">
        <f t="shared" si="5"/>
        <v>0.63224172000000001</v>
      </c>
    </row>
    <row r="47" spans="6:12">
      <c r="F47" s="1">
        <v>1975</v>
      </c>
      <c r="G47" s="25">
        <v>1.671</v>
      </c>
      <c r="H47" s="52">
        <f t="shared" si="4"/>
        <v>0.48192053999999995</v>
      </c>
      <c r="J47" s="1">
        <v>1975</v>
      </c>
      <c r="K47" s="25">
        <v>1.393</v>
      </c>
      <c r="L47" s="52">
        <f t="shared" si="5"/>
        <v>0.63573411000000002</v>
      </c>
    </row>
    <row r="48" spans="6:12">
      <c r="F48" s="1">
        <v>1976</v>
      </c>
      <c r="G48" s="25">
        <v>1.8109999999999999</v>
      </c>
      <c r="H48" s="52">
        <f t="shared" si="4"/>
        <v>0.48258413999999999</v>
      </c>
      <c r="J48" s="1">
        <v>1976</v>
      </c>
      <c r="K48" s="25">
        <v>1.671</v>
      </c>
      <c r="L48" s="52">
        <f t="shared" si="5"/>
        <v>0.63747717000000004</v>
      </c>
    </row>
    <row r="49" spans="6:12">
      <c r="F49" s="1">
        <v>1977</v>
      </c>
      <c r="G49" s="25">
        <v>1.9</v>
      </c>
      <c r="H49" s="52">
        <f t="shared" si="4"/>
        <v>0.48300599999999994</v>
      </c>
      <c r="J49" s="1">
        <v>1977</v>
      </c>
      <c r="K49" s="25">
        <v>2.2280000000000002</v>
      </c>
      <c r="L49" s="52">
        <f t="shared" si="5"/>
        <v>0.64096956000000005</v>
      </c>
    </row>
    <row r="50" spans="6:12">
      <c r="F50" s="1">
        <v>1978</v>
      </c>
      <c r="G50" s="25">
        <v>2.5070000000000001</v>
      </c>
      <c r="H50" s="52">
        <f t="shared" si="4"/>
        <v>0.48588317999999991</v>
      </c>
      <c r="J50" s="1">
        <v>1978</v>
      </c>
      <c r="K50" s="25">
        <v>2.6459999999999999</v>
      </c>
      <c r="L50" s="52">
        <f t="shared" si="5"/>
        <v>0.64359042</v>
      </c>
    </row>
    <row r="51" spans="6:12">
      <c r="F51" s="1">
        <v>1979</v>
      </c>
      <c r="G51" s="25">
        <v>5.4320000000000004</v>
      </c>
      <c r="H51" s="52">
        <f t="shared" si="4"/>
        <v>0.49974767999999992</v>
      </c>
      <c r="J51" s="1">
        <v>1979</v>
      </c>
      <c r="K51" s="25">
        <v>3.621</v>
      </c>
      <c r="L51" s="52">
        <f t="shared" si="5"/>
        <v>0.64970367000000007</v>
      </c>
    </row>
    <row r="52" spans="6:12">
      <c r="F52" s="1">
        <v>1980</v>
      </c>
      <c r="G52" s="25">
        <v>8.4960000000000004</v>
      </c>
      <c r="H52" s="52">
        <f t="shared" si="4"/>
        <v>0.5142710399999999</v>
      </c>
      <c r="J52" s="1">
        <v>1980</v>
      </c>
      <c r="K52" s="25">
        <v>5.2919999999999998</v>
      </c>
      <c r="L52" s="52">
        <f t="shared" si="5"/>
        <v>0.6601808400000001</v>
      </c>
    </row>
    <row r="53" spans="6:12">
      <c r="F53" s="1">
        <v>1981</v>
      </c>
      <c r="G53" s="25">
        <v>10.864000000000001</v>
      </c>
      <c r="H53" s="52">
        <f t="shared" si="4"/>
        <v>0.52549535999999997</v>
      </c>
      <c r="J53" s="1">
        <v>1981</v>
      </c>
      <c r="K53" s="25">
        <v>7.1029999999999998</v>
      </c>
      <c r="L53" s="52">
        <f t="shared" si="5"/>
        <v>0.67153580999999996</v>
      </c>
    </row>
    <row r="54" spans="6:12">
      <c r="F54" s="1">
        <v>1982</v>
      </c>
      <c r="G54" s="25">
        <v>13.37</v>
      </c>
      <c r="H54" s="52">
        <f t="shared" si="4"/>
        <v>0.5373737999999999</v>
      </c>
      <c r="J54" s="1">
        <v>1982</v>
      </c>
      <c r="K54" s="25">
        <v>9.0530000000000008</v>
      </c>
      <c r="L54" s="52">
        <f t="shared" si="5"/>
        <v>0.68376230999999998</v>
      </c>
    </row>
    <row r="55" spans="6:12">
      <c r="F55" s="1">
        <v>1983</v>
      </c>
      <c r="G55" s="25">
        <v>15.877000000000001</v>
      </c>
      <c r="H55" s="52">
        <f t="shared" si="4"/>
        <v>0.54925698000000001</v>
      </c>
      <c r="J55" s="1">
        <v>1983</v>
      </c>
      <c r="K55" s="25">
        <v>11.699</v>
      </c>
      <c r="L55" s="52">
        <f t="shared" si="5"/>
        <v>0.70035272999999998</v>
      </c>
    </row>
    <row r="56" spans="6:12">
      <c r="F56" s="1">
        <v>1984</v>
      </c>
      <c r="G56" s="25">
        <v>18.942</v>
      </c>
      <c r="H56" s="52">
        <f t="shared" si="4"/>
        <v>0.56378507999999994</v>
      </c>
      <c r="J56" s="1">
        <v>1984</v>
      </c>
      <c r="K56" s="25">
        <v>17.408999999999999</v>
      </c>
      <c r="L56" s="52">
        <f t="shared" si="5"/>
        <v>0.73615443000000003</v>
      </c>
    </row>
    <row r="57" spans="6:12">
      <c r="F57" s="1">
        <v>1985</v>
      </c>
      <c r="J57" s="1">
        <v>1985</v>
      </c>
      <c r="K57" s="25">
        <v>18.384</v>
      </c>
      <c r="L57" s="52">
        <f t="shared" si="5"/>
        <v>0.74226767999999999</v>
      </c>
    </row>
    <row r="58" spans="6:12">
      <c r="F58" s="1">
        <v>1986</v>
      </c>
      <c r="J58" s="1">
        <v>1986</v>
      </c>
      <c r="K58" s="25">
        <v>19.22</v>
      </c>
      <c r="L58" s="52">
        <f t="shared" si="5"/>
        <v>0.74750939999999999</v>
      </c>
    </row>
    <row r="59" spans="6:12">
      <c r="F59" s="1">
        <v>1987</v>
      </c>
      <c r="J59" s="1">
        <v>1987</v>
      </c>
      <c r="K59" s="25">
        <v>20.334</v>
      </c>
      <c r="L59" s="52">
        <f t="shared" si="5"/>
        <v>0.75449418000000001</v>
      </c>
    </row>
    <row r="61" spans="6:12">
      <c r="F61" s="14" t="str">
        <f>B12</f>
        <v>Oil space heater</v>
      </c>
      <c r="G61" s="20"/>
      <c r="H61" s="35"/>
      <c r="J61" s="14" t="str">
        <f>B13</f>
        <v>Electric water heater</v>
      </c>
      <c r="K61" s="20"/>
      <c r="L61" s="35"/>
    </row>
    <row r="62" spans="6:12">
      <c r="F62" s="3" t="s">
        <v>1</v>
      </c>
      <c r="G62" s="3" t="s">
        <v>2450</v>
      </c>
      <c r="H62" s="3" t="s">
        <v>2454</v>
      </c>
      <c r="J62" s="3" t="s">
        <v>1</v>
      </c>
      <c r="K62" s="3" t="s">
        <v>2450</v>
      </c>
      <c r="L62" s="3" t="s">
        <v>2454</v>
      </c>
    </row>
    <row r="63" spans="6:12">
      <c r="F63" s="1">
        <v>1972</v>
      </c>
      <c r="G63" s="25">
        <v>0</v>
      </c>
      <c r="H63" s="52">
        <f>$D$12*(1+(G63/100))</f>
        <v>0.73599999999999999</v>
      </c>
      <c r="J63" s="1">
        <v>1972</v>
      </c>
      <c r="K63" s="25">
        <v>0</v>
      </c>
      <c r="L63" s="52">
        <f>$D$13*(1+(K63/100))</f>
        <v>0.79800000000000004</v>
      </c>
    </row>
    <row r="64" spans="6:12">
      <c r="F64" s="1">
        <v>1973</v>
      </c>
      <c r="G64" s="25">
        <v>0.83599999999999997</v>
      </c>
      <c r="H64" s="52">
        <f t="shared" ref="H64:H78" si="6">$D$12*(1+(G64/100))</f>
        <v>0.74215295999999997</v>
      </c>
      <c r="J64" s="1">
        <v>1973</v>
      </c>
      <c r="K64" s="25">
        <v>0.41799999999999998</v>
      </c>
      <c r="L64" s="52">
        <f t="shared" ref="L64:L75" si="7">$D$13*(1+(K64/100))</f>
        <v>0.80133564000000013</v>
      </c>
    </row>
    <row r="65" spans="6:12">
      <c r="F65" s="1">
        <v>1974</v>
      </c>
      <c r="G65" s="25">
        <v>1.1140000000000001</v>
      </c>
      <c r="H65" s="52">
        <f t="shared" si="6"/>
        <v>0.74419903999999992</v>
      </c>
      <c r="J65" s="1">
        <v>1974</v>
      </c>
      <c r="K65" s="25">
        <v>0.83599999999999997</v>
      </c>
      <c r="L65" s="52">
        <f t="shared" si="7"/>
        <v>0.80467127999999999</v>
      </c>
    </row>
    <row r="66" spans="6:12">
      <c r="F66" s="1">
        <v>1975</v>
      </c>
      <c r="G66" s="25">
        <v>1.532</v>
      </c>
      <c r="H66" s="52">
        <f t="shared" si="6"/>
        <v>0.74727551999999997</v>
      </c>
      <c r="J66" s="1">
        <v>1975</v>
      </c>
      <c r="K66" s="25">
        <v>0.97499999999999998</v>
      </c>
      <c r="L66" s="52">
        <f t="shared" si="7"/>
        <v>0.80578050000000001</v>
      </c>
    </row>
    <row r="67" spans="6:12">
      <c r="F67" s="1">
        <v>1976</v>
      </c>
      <c r="G67" s="25">
        <v>1.8109999999999999</v>
      </c>
      <c r="H67" s="52">
        <f t="shared" si="6"/>
        <v>0.74932896000000004</v>
      </c>
      <c r="J67" s="1">
        <v>1976</v>
      </c>
      <c r="K67" s="25">
        <v>1.1140000000000001</v>
      </c>
      <c r="L67" s="52">
        <f t="shared" si="7"/>
        <v>0.80688972000000003</v>
      </c>
    </row>
    <row r="68" spans="6:12">
      <c r="F68" s="1">
        <v>1977</v>
      </c>
      <c r="G68" s="25">
        <v>1.95</v>
      </c>
      <c r="H68" s="52">
        <f t="shared" si="6"/>
        <v>0.75035200000000002</v>
      </c>
      <c r="J68" s="1">
        <v>1977</v>
      </c>
      <c r="K68" s="25">
        <v>1.1140000000000001</v>
      </c>
      <c r="L68" s="52">
        <f t="shared" si="7"/>
        <v>0.80688972000000003</v>
      </c>
    </row>
    <row r="69" spans="6:12">
      <c r="F69" s="1">
        <v>1978</v>
      </c>
      <c r="G69" s="25">
        <v>2.6459999999999999</v>
      </c>
      <c r="H69" s="52">
        <f t="shared" si="6"/>
        <v>0.75547455999999991</v>
      </c>
      <c r="J69" s="1">
        <v>1978</v>
      </c>
      <c r="K69" s="25">
        <v>1.8109999999999999</v>
      </c>
      <c r="L69" s="52">
        <f t="shared" si="7"/>
        <v>0.81245178000000007</v>
      </c>
    </row>
    <row r="70" spans="6:12">
      <c r="F70" s="1">
        <v>1979</v>
      </c>
      <c r="G70" s="25">
        <v>2.9249999999999998</v>
      </c>
      <c r="H70" s="52">
        <f t="shared" si="6"/>
        <v>0.75752799999999998</v>
      </c>
      <c r="J70" s="1">
        <v>1979</v>
      </c>
      <c r="K70" s="25">
        <v>1.8109999999999999</v>
      </c>
      <c r="L70" s="52">
        <f t="shared" si="7"/>
        <v>0.81245178000000007</v>
      </c>
    </row>
    <row r="71" spans="6:12">
      <c r="F71" s="1">
        <v>1980</v>
      </c>
      <c r="G71" s="25">
        <v>3.76</v>
      </c>
      <c r="H71" s="52">
        <f t="shared" si="6"/>
        <v>0.76367360000000006</v>
      </c>
      <c r="J71" s="1">
        <v>1980</v>
      </c>
      <c r="K71" s="25">
        <v>1.95</v>
      </c>
      <c r="L71" s="52">
        <f t="shared" si="7"/>
        <v>0.81356100000000009</v>
      </c>
    </row>
    <row r="72" spans="6:12">
      <c r="F72" s="1">
        <v>1981</v>
      </c>
      <c r="G72" s="25">
        <v>4.4569999999999999</v>
      </c>
      <c r="H72" s="52">
        <f t="shared" si="6"/>
        <v>0.76880351999999996</v>
      </c>
      <c r="J72" s="1">
        <v>1981</v>
      </c>
      <c r="K72" s="25">
        <v>2.3679999999999999</v>
      </c>
      <c r="L72" s="52">
        <f t="shared" si="7"/>
        <v>0.81689663999999995</v>
      </c>
    </row>
    <row r="73" spans="6:12">
      <c r="F73" s="1">
        <v>1982</v>
      </c>
      <c r="G73" s="25">
        <v>5.85</v>
      </c>
      <c r="H73" s="52">
        <f t="shared" si="6"/>
        <v>0.77905599999999997</v>
      </c>
      <c r="J73" s="1">
        <v>1982</v>
      </c>
      <c r="K73" s="25">
        <v>2.44</v>
      </c>
      <c r="L73" s="52">
        <f t="shared" si="7"/>
        <v>0.81747120000000006</v>
      </c>
    </row>
    <row r="74" spans="6:12">
      <c r="F74" s="1">
        <v>1983</v>
      </c>
      <c r="G74" s="25">
        <v>6.8250000000000002</v>
      </c>
      <c r="H74" s="52">
        <f t="shared" si="6"/>
        <v>0.78623199999999993</v>
      </c>
      <c r="J74" s="1">
        <v>1983</v>
      </c>
      <c r="K74" s="25">
        <v>2.5070000000000001</v>
      </c>
      <c r="L74" s="52">
        <f t="shared" si="7"/>
        <v>0.81800585999999997</v>
      </c>
    </row>
    <row r="75" spans="6:12">
      <c r="F75" s="1">
        <v>1984</v>
      </c>
      <c r="G75" s="25">
        <v>7.242</v>
      </c>
      <c r="H75" s="52">
        <f t="shared" si="6"/>
        <v>0.78930111999999997</v>
      </c>
      <c r="J75" s="1">
        <v>1984</v>
      </c>
      <c r="K75" s="25">
        <v>2.61</v>
      </c>
      <c r="L75" s="52">
        <f t="shared" si="7"/>
        <v>0.81882780000000011</v>
      </c>
    </row>
    <row r="76" spans="6:12">
      <c r="F76" s="1">
        <v>1985</v>
      </c>
      <c r="G76" s="25">
        <v>7.5209999999999999</v>
      </c>
      <c r="H76" s="52">
        <f t="shared" si="6"/>
        <v>0.79135456000000004</v>
      </c>
      <c r="J76" s="1">
        <v>1985</v>
      </c>
    </row>
    <row r="77" spans="6:12">
      <c r="F77" s="1">
        <v>1986</v>
      </c>
      <c r="G77" s="25">
        <v>8.3569999999999993</v>
      </c>
      <c r="H77" s="52">
        <f t="shared" si="6"/>
        <v>0.79750751999999991</v>
      </c>
      <c r="J77" s="1">
        <v>1986</v>
      </c>
    </row>
    <row r="78" spans="6:12">
      <c r="F78" s="1">
        <v>1987</v>
      </c>
      <c r="G78" s="25">
        <v>8.4960000000000004</v>
      </c>
      <c r="H78" s="52">
        <f t="shared" si="6"/>
        <v>0.79853055999999989</v>
      </c>
      <c r="J78" s="1">
        <v>1987</v>
      </c>
    </row>
  </sheetData>
  <hyperlinks>
    <hyperlink ref="A2" r:id="rId1" xr:uid="{00000000-0004-0000-0E00-000000000000}"/>
  </hyperlinks>
  <pageMargins left="0.7" right="0.7" top="0.75" bottom="0.75" header="0.3" footer="0.3"/>
  <pageSetup paperSize="9" orientation="portrait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4"/>
  <sheetViews>
    <sheetView workbookViewId="0">
      <selection activeCell="O19" sqref="O19"/>
    </sheetView>
  </sheetViews>
  <sheetFormatPr defaultRowHeight="14.4"/>
  <sheetData>
    <row r="1" spans="1:12">
      <c r="A1" t="s">
        <v>2376</v>
      </c>
    </row>
    <row r="2" spans="1:12">
      <c r="A2" s="17" t="s">
        <v>2375</v>
      </c>
    </row>
    <row r="4" spans="1:12">
      <c r="L4" t="s">
        <v>2377</v>
      </c>
    </row>
  </sheetData>
  <hyperlinks>
    <hyperlink ref="A2" r:id="rId1" xr:uid="{00000000-0004-0000-0F00-000000000000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3"/>
  <sheetViews>
    <sheetView workbookViewId="0">
      <selection activeCell="A4" sqref="A4"/>
    </sheetView>
  </sheetViews>
  <sheetFormatPr defaultRowHeight="14.4"/>
  <sheetData>
    <row r="1" spans="1:1">
      <c r="A1" t="s">
        <v>2362</v>
      </c>
    </row>
    <row r="2" spans="1:1">
      <c r="A2" s="17" t="s">
        <v>2363</v>
      </c>
    </row>
    <row r="3" spans="1:1">
      <c r="A3" t="s">
        <v>2431</v>
      </c>
    </row>
  </sheetData>
  <hyperlinks>
    <hyperlink ref="A2" r:id="rId1" location="bib0160" xr:uid="{00000000-0004-0000-1800-000000000000}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2"/>
  <sheetViews>
    <sheetView workbookViewId="0">
      <selection activeCell="J33" sqref="J33"/>
    </sheetView>
  </sheetViews>
  <sheetFormatPr defaultRowHeight="14.4"/>
  <sheetData>
    <row r="1" spans="1:1">
      <c r="A1" t="s">
        <v>2364</v>
      </c>
    </row>
    <row r="2" spans="1:1">
      <c r="A2" s="17" t="s">
        <v>2365</v>
      </c>
    </row>
  </sheetData>
  <hyperlinks>
    <hyperlink ref="A2" r:id="rId1" xr:uid="{00000000-0004-0000-1900-000000000000}"/>
  </hyperlinks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2"/>
  <sheetViews>
    <sheetView workbookViewId="0">
      <selection activeCell="L37" sqref="L37"/>
    </sheetView>
  </sheetViews>
  <sheetFormatPr defaultRowHeight="14.4"/>
  <sheetData>
    <row r="1" spans="1:1">
      <c r="A1" t="s">
        <v>2344</v>
      </c>
    </row>
    <row r="2" spans="1:1">
      <c r="A2" s="17" t="s">
        <v>2345</v>
      </c>
    </row>
  </sheetData>
  <hyperlinks>
    <hyperlink ref="A2" r:id="rId1" xr:uid="{00000000-0004-0000-1A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3</vt:i4>
      </vt:variant>
    </vt:vector>
  </HeadingPairs>
  <TitlesOfParts>
    <vt:vector size="31" baseType="lpstr">
      <vt:lpstr>REFS</vt:lpstr>
      <vt:lpstr>FIN_ETA</vt:lpstr>
      <vt:lpstr>Units</vt:lpstr>
      <vt:lpstr>Calcs_USA</vt:lpstr>
      <vt:lpstr>Calcs_ALL</vt:lpstr>
      <vt:lpstr>Little_1961</vt:lpstr>
      <vt:lpstr>Moyers_1973</vt:lpstr>
      <vt:lpstr>AHAM_2017</vt:lpstr>
      <vt:lpstr>AHAM_2014</vt:lpstr>
      <vt:lpstr>AHAM_1999</vt:lpstr>
      <vt:lpstr>EnergyStar_2021</vt:lpstr>
      <vt:lpstr>IEA_2020</vt:lpstr>
      <vt:lpstr>Fridley_2001</vt:lpstr>
      <vt:lpstr>Shah_2013</vt:lpstr>
      <vt:lpstr>RMI_2018</vt:lpstr>
      <vt:lpstr>McNeil_2008</vt:lpstr>
      <vt:lpstr>Geller_1988</vt:lpstr>
      <vt:lpstr>Abhyankar et al (2017)</vt:lpstr>
      <vt:lpstr>deAlmeida_2006</vt:lpstr>
      <vt:lpstr>Zhou_2007</vt:lpstr>
      <vt:lpstr>Murakami_2009</vt:lpstr>
      <vt:lpstr>Kondo_2009</vt:lpstr>
      <vt:lpstr>Leff_1977</vt:lpstr>
      <vt:lpstr>Schipper_1991</vt:lpstr>
      <vt:lpstr>Penrod_1947</vt:lpstr>
      <vt:lpstr>Santamouris_2016</vt:lpstr>
      <vt:lpstr>Phadke_2014</vt:lpstr>
      <vt:lpstr>Saul_1950</vt:lpstr>
      <vt:lpstr>EER_to_COP</vt:lpstr>
      <vt:lpstr>T_0_ref</vt:lpstr>
      <vt:lpstr>T_ref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2022-07-13T12:21:05Z</dcterms:modified>
</cp:coreProperties>
</file>