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Data\Machines - Data\Static_gasoline_engines\"/>
    </mc:Choice>
  </mc:AlternateContent>
  <xr:revisionPtr revIDLastSave="0" documentId="13_ncr:1_{D1452F83-4804-4C11-8123-C37F763F12D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REFS" sheetId="3" r:id="rId1"/>
    <sheet name="FIN_ETA" sheetId="4" r:id="rId2"/>
    <sheet name="Calcs" sheetId="10" r:id="rId3"/>
    <sheet name="Xin_2014" sheetId="9" r:id="rId4"/>
    <sheet name="Shrinivasa_2012" sheetId="7" r:id="rId5"/>
  </sheets>
  <externalReferences>
    <externalReference r:id="rId6"/>
    <externalReference r:id="rId7"/>
    <externalReference r:id="rId8"/>
    <externalReference r:id="rId9"/>
  </externalReferences>
  <definedNames>
    <definedName name="COP_max">'[1]Domestic refrigeration'!$B$12</definedName>
    <definedName name="deltaE_food" localSheetId="2">#REF!</definedName>
    <definedName name="deltaE_food" localSheetId="4">#REF!</definedName>
    <definedName name="deltaE_food" localSheetId="3">#REF!</definedName>
    <definedName name="deltaE_food">#REF!</definedName>
    <definedName name="Ep_tot_cap_2000" localSheetId="2">#REF!</definedName>
    <definedName name="Ep_tot_cap_2000" localSheetId="4">#REF!</definedName>
    <definedName name="Ep_tot_cap_2000" localSheetId="3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N_ml" localSheetId="2">#REF!</definedName>
    <definedName name="N_ml" localSheetId="4">#REF!</definedName>
    <definedName name="N_ml" localSheetId="3">#REF!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 localSheetId="4">#REF!</definedName>
    <definedName name="S_food" localSheetId="3">#REF!</definedName>
    <definedName name="S_food">#REF!</definedName>
    <definedName name="S_food_2000" localSheetId="2">#REF!</definedName>
    <definedName name="S_food_2000" localSheetId="4">#REF!</definedName>
    <definedName name="S_food_2000" localSheetId="3">#REF!</definedName>
    <definedName name="S_food_2000">#REF!</definedName>
    <definedName name="S_food_S_food_2000" localSheetId="2">#REF!</definedName>
    <definedName name="S_food_S_food_2000" localSheetId="4">#REF!</definedName>
    <definedName name="S_food_S_food_2000" localSheetId="3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 localSheetId="4">#REF!</definedName>
    <definedName name="w" localSheetId="3">#REF!</definedName>
    <definedName name="w">#REF!</definedName>
    <definedName name="Year_Food" localSheetId="2">#REF!</definedName>
    <definedName name="Year_Food" localSheetId="4">#REF!</definedName>
    <definedName name="Year_Food" localSheetId="3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0" l="1"/>
  <c r="E19" i="10"/>
  <c r="E27" i="10"/>
  <c r="E35" i="10"/>
  <c r="E43" i="10"/>
  <c r="E51" i="10"/>
  <c r="C4" i="10"/>
  <c r="E4" i="10" s="1"/>
  <c r="C5" i="10"/>
  <c r="E5" i="10" s="1"/>
  <c r="C6" i="10"/>
  <c r="E6" i="10" s="1"/>
  <c r="C11" i="10"/>
  <c r="C12" i="10"/>
  <c r="E12" i="10" s="1"/>
  <c r="C13" i="10"/>
  <c r="E13" i="10" s="1"/>
  <c r="C14" i="10"/>
  <c r="E14" i="10" s="1"/>
  <c r="C19" i="10"/>
  <c r="C20" i="10"/>
  <c r="E20" i="10" s="1"/>
  <c r="C21" i="10"/>
  <c r="E21" i="10" s="1"/>
  <c r="C22" i="10"/>
  <c r="E22" i="10" s="1"/>
  <c r="C27" i="10"/>
  <c r="C28" i="10"/>
  <c r="E28" i="10" s="1"/>
  <c r="C29" i="10"/>
  <c r="E29" i="10" s="1"/>
  <c r="C30" i="10"/>
  <c r="E30" i="10" s="1"/>
  <c r="C35" i="10"/>
  <c r="C36" i="10"/>
  <c r="E36" i="10" s="1"/>
  <c r="C37" i="10"/>
  <c r="E37" i="10" s="1"/>
  <c r="C38" i="10"/>
  <c r="E38" i="10" s="1"/>
  <c r="C43" i="10"/>
  <c r="C44" i="10"/>
  <c r="E44" i="10" s="1"/>
  <c r="C45" i="10"/>
  <c r="E45" i="10" s="1"/>
  <c r="C46" i="10"/>
  <c r="E46" i="10" s="1"/>
  <c r="C51" i="10"/>
  <c r="C52" i="10"/>
  <c r="E52" i="10" s="1"/>
  <c r="C53" i="10"/>
  <c r="C63" i="10" s="1"/>
  <c r="E63" i="10" s="1"/>
  <c r="C3" i="10"/>
  <c r="E3" i="10" s="1"/>
  <c r="C55" i="9"/>
  <c r="C54" i="9"/>
  <c r="C53" i="9"/>
  <c r="C52" i="9"/>
  <c r="C50" i="10" s="1"/>
  <c r="E50" i="10" s="1"/>
  <c r="C51" i="9"/>
  <c r="C49" i="10" s="1"/>
  <c r="E49" i="10" s="1"/>
  <c r="C50" i="9"/>
  <c r="C48" i="10" s="1"/>
  <c r="E48" i="10" s="1"/>
  <c r="C49" i="9"/>
  <c r="C47" i="10" s="1"/>
  <c r="E47" i="10" s="1"/>
  <c r="C48" i="9"/>
  <c r="C47" i="9"/>
  <c r="C46" i="9"/>
  <c r="C45" i="9"/>
  <c r="C44" i="9"/>
  <c r="C42" i="10" s="1"/>
  <c r="E42" i="10" s="1"/>
  <c r="C43" i="9"/>
  <c r="C41" i="10" s="1"/>
  <c r="E41" i="10" s="1"/>
  <c r="C42" i="9"/>
  <c r="C40" i="10" s="1"/>
  <c r="E40" i="10" s="1"/>
  <c r="C41" i="9"/>
  <c r="C39" i="10" s="1"/>
  <c r="E39" i="10" s="1"/>
  <c r="C40" i="9"/>
  <c r="C39" i="9"/>
  <c r="C38" i="9"/>
  <c r="C37" i="9"/>
  <c r="C36" i="9"/>
  <c r="C34" i="10" s="1"/>
  <c r="E34" i="10" s="1"/>
  <c r="C35" i="9"/>
  <c r="C33" i="10" s="1"/>
  <c r="E33" i="10" s="1"/>
  <c r="C34" i="9"/>
  <c r="C32" i="10" s="1"/>
  <c r="E32" i="10" s="1"/>
  <c r="C33" i="9"/>
  <c r="C31" i="10" s="1"/>
  <c r="E31" i="10" s="1"/>
  <c r="C32" i="9"/>
  <c r="C31" i="9"/>
  <c r="C30" i="9"/>
  <c r="C29" i="9"/>
  <c r="C28" i="9"/>
  <c r="C26" i="10" s="1"/>
  <c r="E26" i="10" s="1"/>
  <c r="C27" i="9"/>
  <c r="C25" i="10" s="1"/>
  <c r="E25" i="10" s="1"/>
  <c r="C26" i="9"/>
  <c r="C24" i="10" s="1"/>
  <c r="E24" i="10" s="1"/>
  <c r="C25" i="9"/>
  <c r="C23" i="10" s="1"/>
  <c r="E23" i="10" s="1"/>
  <c r="C24" i="9"/>
  <c r="C23" i="9"/>
  <c r="C22" i="9"/>
  <c r="C21" i="9"/>
  <c r="C20" i="9"/>
  <c r="C18" i="10" s="1"/>
  <c r="E18" i="10" s="1"/>
  <c r="C19" i="9"/>
  <c r="C17" i="10" s="1"/>
  <c r="E17" i="10" s="1"/>
  <c r="C18" i="9"/>
  <c r="C16" i="10" s="1"/>
  <c r="E16" i="10" s="1"/>
  <c r="C17" i="9"/>
  <c r="C15" i="10" s="1"/>
  <c r="E15" i="10" s="1"/>
  <c r="C16" i="9"/>
  <c r="C15" i="9"/>
  <c r="C14" i="9"/>
  <c r="C13" i="9"/>
  <c r="C12" i="9"/>
  <c r="C10" i="10" s="1"/>
  <c r="E10" i="10" s="1"/>
  <c r="C11" i="9"/>
  <c r="C9" i="10" s="1"/>
  <c r="E9" i="10" s="1"/>
  <c r="C10" i="9"/>
  <c r="C8" i="10" s="1"/>
  <c r="E8" i="10" s="1"/>
  <c r="C9" i="9"/>
  <c r="C7" i="10" s="1"/>
  <c r="E7" i="10" s="1"/>
  <c r="C8" i="9"/>
  <c r="C7" i="9"/>
  <c r="C6" i="9"/>
  <c r="C5" i="9"/>
  <c r="E53" i="10" l="1"/>
  <c r="H2" i="4" s="1" a="1"/>
  <c r="C57" i="10"/>
  <c r="E57" i="10" s="1"/>
  <c r="C56" i="10"/>
  <c r="E56" i="10" s="1"/>
  <c r="C59" i="10"/>
  <c r="E59" i="10" s="1"/>
  <c r="C60" i="10"/>
  <c r="E60" i="10" s="1"/>
  <c r="C58" i="10"/>
  <c r="E58" i="10" s="1"/>
  <c r="C61" i="10"/>
  <c r="E61" i="10" s="1"/>
  <c r="C54" i="10"/>
  <c r="E54" i="10" s="1"/>
  <c r="C62" i="10"/>
  <c r="E62" i="10" s="1"/>
  <c r="C55" i="10"/>
  <c r="E55" i="10" s="1"/>
  <c r="H2" i="4" l="1"/>
  <c r="AS2" i="4"/>
  <c r="T2" i="4"/>
  <c r="S2" i="4"/>
  <c r="BN2" i="4"/>
  <c r="BC2" i="4"/>
  <c r="AG2" i="4"/>
  <c r="BL2" i="4"/>
  <c r="AC2" i="4"/>
  <c r="L2" i="4"/>
  <c r="K2" i="4"/>
  <c r="BF2" i="4"/>
  <c r="W2" i="4"/>
  <c r="Y2" i="4"/>
  <c r="BD2" i="4"/>
  <c r="BA2" i="4"/>
  <c r="AB2" i="4"/>
  <c r="AA2" i="4"/>
  <c r="AK2" i="4"/>
  <c r="U2" i="4"/>
  <c r="BP2" i="4"/>
  <c r="BO2" i="4"/>
  <c r="AU2" i="4"/>
  <c r="AX2" i="4"/>
  <c r="V2" i="4"/>
  <c r="Q2" i="4"/>
  <c r="AV2" i="4"/>
  <c r="BJ2" i="4"/>
  <c r="AF2" i="4"/>
  <c r="AT2" i="4"/>
  <c r="AR2" i="4"/>
  <c r="Z2" i="4"/>
  <c r="BB2" i="4"/>
  <c r="J2" i="4"/>
  <c r="BK2" i="4"/>
  <c r="BH2" i="4"/>
  <c r="BG2" i="4"/>
  <c r="O2" i="4"/>
  <c r="AP2" i="4"/>
  <c r="M2" i="4"/>
  <c r="I2" i="4"/>
  <c r="AN2" i="4"/>
  <c r="AE2" i="4"/>
  <c r="AZ2" i="4"/>
  <c r="AY2" i="4"/>
  <c r="AH2" i="4"/>
  <c r="BM2" i="4"/>
  <c r="AM2" i="4"/>
  <c r="AQ2" i="4"/>
  <c r="N2" i="4"/>
  <c r="BE2" i="4"/>
  <c r="X2" i="4"/>
  <c r="AL2" i="4"/>
  <c r="AJ2" i="4"/>
  <c r="AI2" i="4"/>
  <c r="BI2" i="4"/>
  <c r="R2" i="4"/>
  <c r="AW2" i="4"/>
  <c r="AD2" i="4"/>
  <c r="P2" i="4"/>
  <c r="AO2" i="4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</calcChain>
</file>

<file path=xl/sharedStrings.xml><?xml version="1.0" encoding="utf-8"?>
<sst xmlns="http://schemas.openxmlformats.org/spreadsheetml/2006/main" count="161" uniqueCount="37">
  <si>
    <t>Machine</t>
  </si>
  <si>
    <t>Eu.product</t>
  </si>
  <si>
    <t>MD</t>
  </si>
  <si>
    <t>Country</t>
  </si>
  <si>
    <t>Energy.type</t>
  </si>
  <si>
    <t>Last.stage</t>
  </si>
  <si>
    <t>Method</t>
  </si>
  <si>
    <t>E</t>
  </si>
  <si>
    <t>Final</t>
  </si>
  <si>
    <t>PCM</t>
  </si>
  <si>
    <t>Quantity</t>
  </si>
  <si>
    <t>eta.fu</t>
  </si>
  <si>
    <t>WLD</t>
  </si>
  <si>
    <t>Year</t>
  </si>
  <si>
    <t>Diesel Engine Efficiency [-]</t>
  </si>
  <si>
    <t>Source/Method</t>
  </si>
  <si>
    <t>Shrinivasa (2012) - The Evolution of Diesel Engines</t>
  </si>
  <si>
    <t>https://doi.org/10.1007/s12045-012-0038-3</t>
  </si>
  <si>
    <t>Efficiency [%]</t>
  </si>
  <si>
    <t>Efficiency [-]</t>
  </si>
  <si>
    <t>}</t>
  </si>
  <si>
    <t>Held constant</t>
  </si>
  <si>
    <t>Static gasoline engines</t>
  </si>
  <si>
    <t>Xin &amp; Pinzon (2014) - 9 - Improving the environmental performance of heavy-duty vehicles and engines: key issues and system design approaches</t>
  </si>
  <si>
    <t>https://doi.org/10.1533/9780857097422.2.225</t>
  </si>
  <si>
    <t xml:space="preserve">  title={Improving the environmental performance of heavy-duty vehicles and engines: key issues and system design approaches},</t>
  </si>
  <si>
    <t xml:space="preserve">  author={Xin, Q and Pinzon, CF},</t>
  </si>
  <si>
    <t xml:space="preserve">  journal={Alternative Fuels and Advanced Vehicle Technologies for Improved Environmental Performance},</t>
  </si>
  <si>
    <t xml:space="preserve">  pages={225--278},</t>
  </si>
  <si>
    <t xml:space="preserve">  doi = {10.1533/9780857097422.2.225},</t>
  </si>
  <si>
    <t xml:space="preserve">  year={2014},</t>
  </si>
  <si>
    <t xml:space="preserve">  publisher={Elsevier}</t>
  </si>
  <si>
    <t>Xin et al (2014)</t>
  </si>
  <si>
    <t>Gasoline Engine Efficiency [-]</t>
  </si>
  <si>
    <t>80% of Diesel engine efficiency</t>
  </si>
  <si>
    <t>WRLD</t>
  </si>
  <si>
    <t>@article{xin2014,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</si>
</sst>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8" fillId="0" borderId="0"/>
    <xf numFmtId="0" fontId="2" fillId="0" borderId="0"/>
  </cellStyleXfs>
  <cellXfs count="25">
    <xf numFmtId="0" fontId="0" fillId="0" borderId="0" xfId="0"/>
    <xf numFmtId="0" fontId="3" fillId="0" borderId="0" xfId="2"/>
    <xf numFmtId="0" fontId="5" fillId="0" borderId="1" xfId="3" applyFont="1" applyBorder="1" applyAlignment="1">
      <alignment horizontal="center"/>
    </xf>
    <xf numFmtId="0" fontId="2" fillId="0" borderId="0" xfId="1" applyAlignment="1">
      <alignment horizontal="center"/>
    </xf>
    <xf numFmtId="10" fontId="2" fillId="0" borderId="0" xfId="1" applyNumberFormat="1" applyAlignment="1">
      <alignment horizontal="center"/>
    </xf>
    <xf numFmtId="0" fontId="6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4" applyAlignment="1">
      <alignment horizontal="center"/>
    </xf>
    <xf numFmtId="0" fontId="9" fillId="0" borderId="1" xfId="4" applyFont="1" applyBorder="1" applyAlignment="1">
      <alignment horizontal="center"/>
    </xf>
    <xf numFmtId="10" fontId="8" fillId="0" borderId="0" xfId="4" applyNumberFormat="1" applyAlignment="1">
      <alignment horizontal="center"/>
    </xf>
    <xf numFmtId="10" fontId="10" fillId="0" borderId="0" xfId="4" applyNumberFormat="1" applyFont="1" applyAlignment="1">
      <alignment horizontal="center"/>
    </xf>
    <xf numFmtId="0" fontId="10" fillId="0" borderId="0" xfId="4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2" borderId="0" xfId="1" applyFill="1"/>
    <xf numFmtId="0" fontId="2" fillId="2" borderId="0" xfId="1" applyFill="1" applyAlignment="1">
      <alignment wrapText="1"/>
    </xf>
    <xf numFmtId="0" fontId="2" fillId="2" borderId="0" xfId="1" applyFill="1" applyAlignment="1"/>
    <xf numFmtId="0" fontId="11" fillId="2" borderId="0" xfId="0" applyFont="1" applyFill="1" applyAlignment="1">
      <alignment vertical="center"/>
    </xf>
    <xf numFmtId="0" fontId="8" fillId="3" borderId="0" xfId="4" applyFill="1" applyAlignment="1">
      <alignment horizontal="center"/>
    </xf>
    <xf numFmtId="0" fontId="9" fillId="3" borderId="0" xfId="4" applyFont="1" applyFill="1" applyAlignment="1">
      <alignment horizontal="left"/>
    </xf>
    <xf numFmtId="10" fontId="12" fillId="0" borderId="0" xfId="4" applyNumberFormat="1" applyFont="1" applyAlignment="1">
      <alignment horizontal="center"/>
    </xf>
    <xf numFmtId="0" fontId="12" fillId="0" borderId="0" xfId="4" applyFont="1" applyAlignment="1">
      <alignment horizontal="center"/>
    </xf>
    <xf numFmtId="0" fontId="11" fillId="2" borderId="0" xfId="0" quotePrefix="1" applyFont="1" applyFill="1" applyAlignment="1">
      <alignment vertical="center"/>
    </xf>
  </cellXfs>
  <cellStyles count="6">
    <cellStyle name="Hyperlink" xfId="2" builtinId="8"/>
    <cellStyle name="Normal" xfId="0" builtinId="0"/>
    <cellStyle name="Normal 2" xfId="5" xr:uid="{00000000-0005-0000-0000-000002000000}"/>
    <cellStyle name="Normal 2 2" xfId="4" xr:uid="{00000000-0005-0000-0000-000003000000}"/>
    <cellStyle name="Normal 2 2 3" xfId="3" xr:uid="{00000000-0005-0000-0000-000004000000}"/>
    <cellStyle name="Normal 7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63038</xdr:colOff>
      <xdr:row>4</xdr:row>
      <xdr:rowOff>142875</xdr:rowOff>
    </xdr:from>
    <xdr:to>
      <xdr:col>23</xdr:col>
      <xdr:colOff>379319</xdr:colOff>
      <xdr:row>38</xdr:row>
      <xdr:rowOff>160943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438" y="790575"/>
          <a:ext cx="9460281" cy="5523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3</xdr:row>
      <xdr:rowOff>0</xdr:rowOff>
    </xdr:from>
    <xdr:ext cx="5567795" cy="4707848"/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485775"/>
          <a:ext cx="5567795" cy="4707848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</xdr:row>
      <xdr:rowOff>0</xdr:rowOff>
    </xdr:from>
    <xdr:ext cx="5256068" cy="4071013"/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485775"/>
          <a:ext cx="5256068" cy="407101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/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533/9780857097422.2.22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7/s12045-012-003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ColWidth="9.140625" defaultRowHeight="15"/>
  <cols>
    <col min="1" max="1" width="20.42578125" style="16" customWidth="1"/>
    <col min="2" max="2" width="56" style="17" customWidth="1"/>
    <col min="3" max="3" width="54.140625" style="18" customWidth="1"/>
    <col min="4" max="16384" width="9.140625" style="16"/>
  </cols>
  <sheetData>
    <row r="1" spans="1:1">
      <c r="A1" s="24" t="s">
        <v>36</v>
      </c>
    </row>
    <row r="2" spans="1:1">
      <c r="A2" s="19" t="s">
        <v>25</v>
      </c>
    </row>
    <row r="3" spans="1:1">
      <c r="A3" s="19" t="s">
        <v>26</v>
      </c>
    </row>
    <row r="4" spans="1:1">
      <c r="A4" s="19" t="s">
        <v>27</v>
      </c>
    </row>
    <row r="5" spans="1:1">
      <c r="A5" s="19" t="s">
        <v>28</v>
      </c>
    </row>
    <row r="6" spans="1:1">
      <c r="A6" s="19" t="s">
        <v>29</v>
      </c>
    </row>
    <row r="7" spans="1:1">
      <c r="A7" s="19" t="s">
        <v>30</v>
      </c>
    </row>
    <row r="8" spans="1:1">
      <c r="A8" s="19" t="s">
        <v>31</v>
      </c>
    </row>
    <row r="9" spans="1:1">
      <c r="A9" s="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"/>
  <sheetViews>
    <sheetView zoomScale="80" zoomScaleNormal="80" workbookViewId="0">
      <selection activeCell="E27" sqref="E27"/>
    </sheetView>
  </sheetViews>
  <sheetFormatPr defaultColWidth="9.140625" defaultRowHeight="15"/>
  <cols>
    <col min="1" max="1" width="9.140625" style="3"/>
    <col min="2" max="2" width="11.7109375" style="7" bestFit="1" customWidth="1"/>
    <col min="3" max="3" width="10.140625" style="7" bestFit="1" customWidth="1"/>
    <col min="4" max="4" width="12.28515625" style="7" customWidth="1"/>
    <col min="5" max="5" width="24.5703125" style="3" bestFit="1" customWidth="1"/>
    <col min="6" max="6" width="10.5703125" style="3" bestFit="1" customWidth="1"/>
    <col min="7" max="7" width="11.42578125" style="3" customWidth="1"/>
    <col min="8" max="16384" width="9.140625" style="3"/>
  </cols>
  <sheetData>
    <row r="1" spans="1:68" s="2" customFormat="1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10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>
      <c r="A2" s="3" t="s">
        <v>35</v>
      </c>
      <c r="B2" s="5" t="s">
        <v>7</v>
      </c>
      <c r="C2" s="5" t="s">
        <v>8</v>
      </c>
      <c r="D2" s="5" t="s">
        <v>9</v>
      </c>
      <c r="E2" s="3" t="s">
        <v>22</v>
      </c>
      <c r="F2" s="3" t="s">
        <v>2</v>
      </c>
      <c r="G2" s="3" t="s">
        <v>11</v>
      </c>
      <c r="H2" s="4">
        <f t="array" ref="H2:BP2">TRANSPOSE(Calcs!E3:E63)</f>
        <v>0.27151200000000003</v>
      </c>
      <c r="I2" s="4">
        <v>0.27097600000000005</v>
      </c>
      <c r="J2" s="4">
        <v>0.27216800000000002</v>
      </c>
      <c r="K2" s="4">
        <v>0.27335999999999999</v>
      </c>
      <c r="L2" s="4">
        <v>0.27456000000000003</v>
      </c>
      <c r="M2" s="4">
        <v>0.275752</v>
      </c>
      <c r="N2" s="4">
        <v>0.27612799999999998</v>
      </c>
      <c r="O2" s="4">
        <v>0.27644799999999997</v>
      </c>
      <c r="P2" s="4">
        <v>0.27677600000000002</v>
      </c>
      <c r="Q2" s="4">
        <v>0.27709600000000001</v>
      </c>
      <c r="R2" s="4">
        <v>0.277424</v>
      </c>
      <c r="S2" s="4">
        <v>0.277752</v>
      </c>
      <c r="T2" s="4">
        <v>0.27807999999999999</v>
      </c>
      <c r="U2" s="4">
        <v>0.278416</v>
      </c>
      <c r="V2" s="4">
        <v>0.27874400000000005</v>
      </c>
      <c r="W2" s="4">
        <v>0.27916000000000002</v>
      </c>
      <c r="X2" s="4">
        <v>0.28075200000000006</v>
      </c>
      <c r="Y2" s="4">
        <v>0.28235199999999999</v>
      </c>
      <c r="Z2" s="4">
        <v>0.28394400000000003</v>
      </c>
      <c r="AA2" s="4">
        <v>0.28554399999999996</v>
      </c>
      <c r="AB2" s="4">
        <v>0.287136</v>
      </c>
      <c r="AC2" s="4">
        <v>0.28958400000000001</v>
      </c>
      <c r="AD2" s="4">
        <v>0.29203200000000001</v>
      </c>
      <c r="AE2" s="4">
        <v>0.29448000000000002</v>
      </c>
      <c r="AF2" s="4">
        <v>0.29692800000000003</v>
      </c>
      <c r="AG2" s="4">
        <v>0.29937600000000003</v>
      </c>
      <c r="AH2" s="4">
        <v>0.30164800000000003</v>
      </c>
      <c r="AI2" s="4">
        <v>0.30391199999999996</v>
      </c>
      <c r="AJ2" s="4">
        <v>0.306176</v>
      </c>
      <c r="AK2" s="4">
        <v>0.30844000000000005</v>
      </c>
      <c r="AL2" s="4">
        <v>0.31070400000000004</v>
      </c>
      <c r="AM2" s="4">
        <v>0.31548799999999999</v>
      </c>
      <c r="AN2" s="4">
        <v>0.32044800000000001</v>
      </c>
      <c r="AO2" s="4">
        <v>0.32539999999999997</v>
      </c>
      <c r="AP2" s="4">
        <v>0.33036000000000004</v>
      </c>
      <c r="AQ2" s="4">
        <v>0.33531200000000005</v>
      </c>
      <c r="AR2" s="4">
        <v>0.33895200000000003</v>
      </c>
      <c r="AS2" s="4">
        <v>0.34249600000000002</v>
      </c>
      <c r="AT2" s="4">
        <v>0.34651200000000004</v>
      </c>
      <c r="AU2" s="4">
        <v>0.35064000000000001</v>
      </c>
      <c r="AV2" s="4">
        <v>0.35476000000000002</v>
      </c>
      <c r="AW2" s="4">
        <v>0.35178400000000004</v>
      </c>
      <c r="AX2" s="4">
        <v>0.33562400000000003</v>
      </c>
      <c r="AY2" s="4">
        <v>0.33650400000000003</v>
      </c>
      <c r="AZ2" s="4">
        <v>0.33738400000000002</v>
      </c>
      <c r="BA2" s="4">
        <v>0.33826400000000006</v>
      </c>
      <c r="BB2" s="4">
        <v>0.33950400000000003</v>
      </c>
      <c r="BC2" s="4">
        <v>0.34077600000000002</v>
      </c>
      <c r="BD2" s="4">
        <v>0.34288000000000002</v>
      </c>
      <c r="BE2" s="4">
        <v>0.34517599999999998</v>
      </c>
      <c r="BF2" s="4">
        <v>0.347472</v>
      </c>
      <c r="BG2" s="4">
        <v>0.347472</v>
      </c>
      <c r="BH2" s="4">
        <v>0.347472</v>
      </c>
      <c r="BI2" s="4">
        <v>0.347472</v>
      </c>
      <c r="BJ2" s="4">
        <v>0.347472</v>
      </c>
      <c r="BK2" s="4">
        <v>0.347472</v>
      </c>
      <c r="BL2" s="4">
        <v>0.347472</v>
      </c>
      <c r="BM2" s="4">
        <v>0.347472</v>
      </c>
      <c r="BN2" s="4">
        <v>0.347472</v>
      </c>
      <c r="BO2" s="4">
        <v>0.347472</v>
      </c>
      <c r="BP2" s="4">
        <v>0.347472</v>
      </c>
    </row>
    <row r="3" spans="1:68">
      <c r="B3" s="5"/>
      <c r="C3" s="5"/>
      <c r="D3" s="5"/>
    </row>
    <row r="4" spans="1:68">
      <c r="B4" s="6"/>
      <c r="C4" s="6"/>
      <c r="D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opLeftCell="A24" zoomScale="70" zoomScaleNormal="70" workbookViewId="0">
      <selection activeCell="G34" sqref="G34"/>
    </sheetView>
  </sheetViews>
  <sheetFormatPr defaultColWidth="9.140625" defaultRowHeight="15.75"/>
  <cols>
    <col min="1" max="2" width="9.140625" style="8"/>
    <col min="3" max="3" width="27" style="8" bestFit="1" customWidth="1"/>
    <col min="4" max="4" width="21.5703125" style="8" bestFit="1" customWidth="1"/>
    <col min="5" max="5" width="29.7109375" style="8" bestFit="1" customWidth="1"/>
    <col min="6" max="6" width="31.7109375" style="8" bestFit="1" customWidth="1"/>
    <col min="7" max="16384" width="9.140625" style="8"/>
  </cols>
  <sheetData>
    <row r="1" spans="1:6">
      <c r="C1" s="21" t="s">
        <v>12</v>
      </c>
      <c r="D1" s="20"/>
    </row>
    <row r="2" spans="1:6" s="9" customFormat="1">
      <c r="A2" s="9" t="s">
        <v>13</v>
      </c>
      <c r="C2" s="9" t="s">
        <v>14</v>
      </c>
      <c r="D2" s="9" t="s">
        <v>15</v>
      </c>
      <c r="E2" s="9" t="s">
        <v>33</v>
      </c>
      <c r="F2" s="9" t="s">
        <v>15</v>
      </c>
    </row>
    <row r="3" spans="1:6">
      <c r="A3" s="8">
        <v>1960</v>
      </c>
      <c r="C3" s="22">
        <f>Xin_2014!C5</f>
        <v>0.33939000000000002</v>
      </c>
      <c r="D3" s="23" t="s">
        <v>32</v>
      </c>
      <c r="E3" s="10">
        <f>C3*0.8</f>
        <v>0.27151200000000003</v>
      </c>
      <c r="F3" s="8" t="s">
        <v>34</v>
      </c>
    </row>
    <row r="4" spans="1:6">
      <c r="A4" s="8">
        <v>1961</v>
      </c>
      <c r="C4" s="22">
        <f>Xin_2014!C6</f>
        <v>0.33872000000000002</v>
      </c>
      <c r="D4" s="23" t="s">
        <v>32</v>
      </c>
      <c r="E4" s="10">
        <f t="shared" ref="E4:E63" si="0">C4*0.8</f>
        <v>0.27097600000000005</v>
      </c>
      <c r="F4" s="8" t="s">
        <v>34</v>
      </c>
    </row>
    <row r="5" spans="1:6">
      <c r="A5" s="8">
        <v>1962</v>
      </c>
      <c r="C5" s="22">
        <f>Xin_2014!C7</f>
        <v>0.34021000000000001</v>
      </c>
      <c r="D5" s="23" t="s">
        <v>32</v>
      </c>
      <c r="E5" s="10">
        <f t="shared" si="0"/>
        <v>0.27216800000000002</v>
      </c>
      <c r="F5" s="8" t="s">
        <v>34</v>
      </c>
    </row>
    <row r="6" spans="1:6">
      <c r="A6" s="8">
        <v>1963</v>
      </c>
      <c r="C6" s="22">
        <f>Xin_2014!C8</f>
        <v>0.3417</v>
      </c>
      <c r="D6" s="23" t="s">
        <v>32</v>
      </c>
      <c r="E6" s="10">
        <f t="shared" si="0"/>
        <v>0.27335999999999999</v>
      </c>
      <c r="F6" s="8" t="s">
        <v>34</v>
      </c>
    </row>
    <row r="7" spans="1:6">
      <c r="A7" s="8">
        <v>1964</v>
      </c>
      <c r="C7" s="22">
        <f>Xin_2014!C9</f>
        <v>0.34320000000000001</v>
      </c>
      <c r="D7" s="23" t="s">
        <v>32</v>
      </c>
      <c r="E7" s="10">
        <f t="shared" si="0"/>
        <v>0.27456000000000003</v>
      </c>
      <c r="F7" s="8" t="s">
        <v>34</v>
      </c>
    </row>
    <row r="8" spans="1:6">
      <c r="A8" s="8">
        <v>1965</v>
      </c>
      <c r="C8" s="22">
        <f>Xin_2014!C10</f>
        <v>0.34469</v>
      </c>
      <c r="D8" s="23" t="s">
        <v>32</v>
      </c>
      <c r="E8" s="10">
        <f t="shared" si="0"/>
        <v>0.275752</v>
      </c>
      <c r="F8" s="8" t="s">
        <v>34</v>
      </c>
    </row>
    <row r="9" spans="1:6">
      <c r="A9" s="8">
        <v>1966</v>
      </c>
      <c r="C9" s="22">
        <f>Xin_2014!C11</f>
        <v>0.34515999999999997</v>
      </c>
      <c r="D9" s="23" t="s">
        <v>32</v>
      </c>
      <c r="E9" s="10">
        <f t="shared" si="0"/>
        <v>0.27612799999999998</v>
      </c>
      <c r="F9" s="8" t="s">
        <v>34</v>
      </c>
    </row>
    <row r="10" spans="1:6">
      <c r="A10" s="8">
        <v>1967</v>
      </c>
      <c r="C10" s="22">
        <f>Xin_2014!C12</f>
        <v>0.34555999999999998</v>
      </c>
      <c r="D10" s="23" t="s">
        <v>32</v>
      </c>
      <c r="E10" s="10">
        <f t="shared" si="0"/>
        <v>0.27644799999999997</v>
      </c>
      <c r="F10" s="8" t="s">
        <v>34</v>
      </c>
    </row>
    <row r="11" spans="1:6">
      <c r="A11" s="8">
        <v>1968</v>
      </c>
      <c r="C11" s="22">
        <f>Xin_2014!C13</f>
        <v>0.34597</v>
      </c>
      <c r="D11" s="23" t="s">
        <v>32</v>
      </c>
      <c r="E11" s="10">
        <f t="shared" si="0"/>
        <v>0.27677600000000002</v>
      </c>
      <c r="F11" s="8" t="s">
        <v>34</v>
      </c>
    </row>
    <row r="12" spans="1:6">
      <c r="A12" s="8">
        <v>1969</v>
      </c>
      <c r="C12" s="22">
        <f>Xin_2014!C14</f>
        <v>0.34637000000000001</v>
      </c>
      <c r="D12" s="23" t="s">
        <v>32</v>
      </c>
      <c r="E12" s="10">
        <f t="shared" si="0"/>
        <v>0.27709600000000001</v>
      </c>
      <c r="F12" s="8" t="s">
        <v>34</v>
      </c>
    </row>
    <row r="13" spans="1:6">
      <c r="A13" s="8">
        <v>1970</v>
      </c>
      <c r="C13" s="22">
        <f>Xin_2014!C15</f>
        <v>0.34677999999999998</v>
      </c>
      <c r="D13" s="23" t="s">
        <v>32</v>
      </c>
      <c r="E13" s="10">
        <f t="shared" si="0"/>
        <v>0.277424</v>
      </c>
      <c r="F13" s="8" t="s">
        <v>34</v>
      </c>
    </row>
    <row r="14" spans="1:6">
      <c r="A14" s="8">
        <v>1971</v>
      </c>
      <c r="C14" s="22">
        <f>Xin_2014!C16</f>
        <v>0.34719</v>
      </c>
      <c r="D14" s="23" t="s">
        <v>32</v>
      </c>
      <c r="E14" s="10">
        <f t="shared" si="0"/>
        <v>0.277752</v>
      </c>
      <c r="F14" s="8" t="s">
        <v>34</v>
      </c>
    </row>
    <row r="15" spans="1:6">
      <c r="A15" s="8">
        <v>1972</v>
      </c>
      <c r="C15" s="22">
        <f>Xin_2014!C17</f>
        <v>0.34759999999999996</v>
      </c>
      <c r="D15" s="23" t="s">
        <v>32</v>
      </c>
      <c r="E15" s="10">
        <f t="shared" si="0"/>
        <v>0.27807999999999999</v>
      </c>
      <c r="F15" s="8" t="s">
        <v>34</v>
      </c>
    </row>
    <row r="16" spans="1:6">
      <c r="A16" s="8">
        <v>1973</v>
      </c>
      <c r="C16" s="22">
        <f>Xin_2014!C18</f>
        <v>0.34802</v>
      </c>
      <c r="D16" s="23" t="s">
        <v>32</v>
      </c>
      <c r="E16" s="10">
        <f t="shared" si="0"/>
        <v>0.278416</v>
      </c>
      <c r="F16" s="8" t="s">
        <v>34</v>
      </c>
    </row>
    <row r="17" spans="1:6">
      <c r="A17" s="8">
        <v>1974</v>
      </c>
      <c r="C17" s="22">
        <f>Xin_2014!C19</f>
        <v>0.34843000000000002</v>
      </c>
      <c r="D17" s="23" t="s">
        <v>32</v>
      </c>
      <c r="E17" s="10">
        <f t="shared" si="0"/>
        <v>0.27874400000000005</v>
      </c>
      <c r="F17" s="8" t="s">
        <v>34</v>
      </c>
    </row>
    <row r="18" spans="1:6">
      <c r="A18" s="8">
        <v>1975</v>
      </c>
      <c r="C18" s="22">
        <f>Xin_2014!C20</f>
        <v>0.34895000000000004</v>
      </c>
      <c r="D18" s="23" t="s">
        <v>32</v>
      </c>
      <c r="E18" s="10">
        <f t="shared" si="0"/>
        <v>0.27916000000000002</v>
      </c>
      <c r="F18" s="8" t="s">
        <v>34</v>
      </c>
    </row>
    <row r="19" spans="1:6">
      <c r="A19" s="8">
        <v>1976</v>
      </c>
      <c r="C19" s="22">
        <f>Xin_2014!C21</f>
        <v>0.35094000000000003</v>
      </c>
      <c r="D19" s="23" t="s">
        <v>32</v>
      </c>
      <c r="E19" s="10">
        <f t="shared" si="0"/>
        <v>0.28075200000000006</v>
      </c>
      <c r="F19" s="8" t="s">
        <v>34</v>
      </c>
    </row>
    <row r="20" spans="1:6">
      <c r="A20" s="8">
        <v>1977</v>
      </c>
      <c r="C20" s="22">
        <f>Xin_2014!C22</f>
        <v>0.35293999999999998</v>
      </c>
      <c r="D20" s="23" t="s">
        <v>32</v>
      </c>
      <c r="E20" s="10">
        <f t="shared" si="0"/>
        <v>0.28235199999999999</v>
      </c>
      <c r="F20" s="8" t="s">
        <v>34</v>
      </c>
    </row>
    <row r="21" spans="1:6">
      <c r="A21" s="8">
        <v>1978</v>
      </c>
      <c r="C21" s="22">
        <f>Xin_2014!C23</f>
        <v>0.35493000000000002</v>
      </c>
      <c r="D21" s="23" t="s">
        <v>32</v>
      </c>
      <c r="E21" s="10">
        <f t="shared" si="0"/>
        <v>0.28394400000000003</v>
      </c>
      <c r="F21" s="8" t="s">
        <v>34</v>
      </c>
    </row>
    <row r="22" spans="1:6">
      <c r="A22" s="8">
        <v>1979</v>
      </c>
      <c r="C22" s="22">
        <f>Xin_2014!C24</f>
        <v>0.35692999999999997</v>
      </c>
      <c r="D22" s="23" t="s">
        <v>32</v>
      </c>
      <c r="E22" s="10">
        <f t="shared" si="0"/>
        <v>0.28554399999999996</v>
      </c>
      <c r="F22" s="8" t="s">
        <v>34</v>
      </c>
    </row>
    <row r="23" spans="1:6">
      <c r="A23" s="8">
        <v>1980</v>
      </c>
      <c r="C23" s="22">
        <f>Xin_2014!C25</f>
        <v>0.35892000000000002</v>
      </c>
      <c r="D23" s="23" t="s">
        <v>32</v>
      </c>
      <c r="E23" s="10">
        <f t="shared" si="0"/>
        <v>0.287136</v>
      </c>
      <c r="F23" s="8" t="s">
        <v>34</v>
      </c>
    </row>
    <row r="24" spans="1:6">
      <c r="A24" s="8">
        <v>1981</v>
      </c>
      <c r="C24" s="22">
        <f>Xin_2014!C26</f>
        <v>0.36198000000000002</v>
      </c>
      <c r="D24" s="23" t="s">
        <v>32</v>
      </c>
      <c r="E24" s="10">
        <f t="shared" si="0"/>
        <v>0.28958400000000001</v>
      </c>
      <c r="F24" s="8" t="s">
        <v>34</v>
      </c>
    </row>
    <row r="25" spans="1:6">
      <c r="A25" s="8">
        <v>1982</v>
      </c>
      <c r="C25" s="22">
        <f>Xin_2014!C27</f>
        <v>0.36503999999999998</v>
      </c>
      <c r="D25" s="23" t="s">
        <v>32</v>
      </c>
      <c r="E25" s="10">
        <f t="shared" si="0"/>
        <v>0.29203200000000001</v>
      </c>
      <c r="F25" s="8" t="s">
        <v>34</v>
      </c>
    </row>
    <row r="26" spans="1:6">
      <c r="A26" s="8">
        <v>1983</v>
      </c>
      <c r="C26" s="22">
        <f>Xin_2014!C28</f>
        <v>0.36810000000000004</v>
      </c>
      <c r="D26" s="23" t="s">
        <v>32</v>
      </c>
      <c r="E26" s="10">
        <f t="shared" si="0"/>
        <v>0.29448000000000002</v>
      </c>
      <c r="F26" s="8" t="s">
        <v>34</v>
      </c>
    </row>
    <row r="27" spans="1:6">
      <c r="A27" s="8">
        <v>1984</v>
      </c>
      <c r="C27" s="22">
        <f>Xin_2014!C29</f>
        <v>0.37115999999999999</v>
      </c>
      <c r="D27" s="23" t="s">
        <v>32</v>
      </c>
      <c r="E27" s="10">
        <f t="shared" si="0"/>
        <v>0.29692800000000003</v>
      </c>
      <c r="F27" s="8" t="s">
        <v>34</v>
      </c>
    </row>
    <row r="28" spans="1:6">
      <c r="A28" s="8">
        <v>1985</v>
      </c>
      <c r="C28" s="22">
        <f>Xin_2014!C30</f>
        <v>0.37422</v>
      </c>
      <c r="D28" s="23" t="s">
        <v>32</v>
      </c>
      <c r="E28" s="10">
        <f t="shared" si="0"/>
        <v>0.29937600000000003</v>
      </c>
      <c r="F28" s="8" t="s">
        <v>34</v>
      </c>
    </row>
    <row r="29" spans="1:6">
      <c r="A29" s="8">
        <v>1986</v>
      </c>
      <c r="C29" s="22">
        <f>Xin_2014!C31</f>
        <v>0.37706000000000001</v>
      </c>
      <c r="D29" s="23" t="s">
        <v>32</v>
      </c>
      <c r="E29" s="10">
        <f t="shared" si="0"/>
        <v>0.30164800000000003</v>
      </c>
      <c r="F29" s="8" t="s">
        <v>34</v>
      </c>
    </row>
    <row r="30" spans="1:6">
      <c r="A30" s="8">
        <v>1987</v>
      </c>
      <c r="C30" s="22">
        <f>Xin_2014!C32</f>
        <v>0.37988999999999995</v>
      </c>
      <c r="D30" s="23" t="s">
        <v>32</v>
      </c>
      <c r="E30" s="10">
        <f t="shared" si="0"/>
        <v>0.30391199999999996</v>
      </c>
      <c r="F30" s="8" t="s">
        <v>34</v>
      </c>
    </row>
    <row r="31" spans="1:6">
      <c r="A31" s="8">
        <v>1988</v>
      </c>
      <c r="C31" s="22">
        <f>Xin_2014!C33</f>
        <v>0.38272</v>
      </c>
      <c r="D31" s="23" t="s">
        <v>32</v>
      </c>
      <c r="E31" s="10">
        <f t="shared" si="0"/>
        <v>0.306176</v>
      </c>
      <c r="F31" s="8" t="s">
        <v>34</v>
      </c>
    </row>
    <row r="32" spans="1:6">
      <c r="A32" s="8">
        <v>1989</v>
      </c>
      <c r="C32" s="22">
        <f>Xin_2014!C34</f>
        <v>0.38555</v>
      </c>
      <c r="D32" s="23" t="s">
        <v>32</v>
      </c>
      <c r="E32" s="10">
        <f t="shared" si="0"/>
        <v>0.30844000000000005</v>
      </c>
      <c r="F32" s="8" t="s">
        <v>34</v>
      </c>
    </row>
    <row r="33" spans="1:6">
      <c r="A33" s="8">
        <v>1990</v>
      </c>
      <c r="C33" s="22">
        <f>Xin_2014!C35</f>
        <v>0.38838</v>
      </c>
      <c r="D33" s="23" t="s">
        <v>32</v>
      </c>
      <c r="E33" s="10">
        <f t="shared" si="0"/>
        <v>0.31070400000000004</v>
      </c>
      <c r="F33" s="8" t="s">
        <v>34</v>
      </c>
    </row>
    <row r="34" spans="1:6">
      <c r="A34" s="8">
        <v>1991</v>
      </c>
      <c r="C34" s="22">
        <f>Xin_2014!C36</f>
        <v>0.39435999999999999</v>
      </c>
      <c r="D34" s="23" t="s">
        <v>32</v>
      </c>
      <c r="E34" s="10">
        <f t="shared" si="0"/>
        <v>0.31548799999999999</v>
      </c>
      <c r="F34" s="8" t="s">
        <v>34</v>
      </c>
    </row>
    <row r="35" spans="1:6">
      <c r="A35" s="8">
        <v>1992</v>
      </c>
      <c r="C35" s="22">
        <f>Xin_2014!C37</f>
        <v>0.40055999999999997</v>
      </c>
      <c r="D35" s="23" t="s">
        <v>32</v>
      </c>
      <c r="E35" s="10">
        <f t="shared" si="0"/>
        <v>0.32044800000000001</v>
      </c>
      <c r="F35" s="8" t="s">
        <v>34</v>
      </c>
    </row>
    <row r="36" spans="1:6">
      <c r="A36" s="8">
        <v>1993</v>
      </c>
      <c r="C36" s="22">
        <f>Xin_2014!C38</f>
        <v>0.40674999999999994</v>
      </c>
      <c r="D36" s="23" t="s">
        <v>32</v>
      </c>
      <c r="E36" s="10">
        <f t="shared" si="0"/>
        <v>0.32539999999999997</v>
      </c>
      <c r="F36" s="8" t="s">
        <v>34</v>
      </c>
    </row>
    <row r="37" spans="1:6">
      <c r="A37" s="8">
        <v>1994</v>
      </c>
      <c r="C37" s="22">
        <f>Xin_2014!C39</f>
        <v>0.41295000000000004</v>
      </c>
      <c r="D37" s="23" t="s">
        <v>32</v>
      </c>
      <c r="E37" s="10">
        <f t="shared" si="0"/>
        <v>0.33036000000000004</v>
      </c>
      <c r="F37" s="8" t="s">
        <v>34</v>
      </c>
    </row>
    <row r="38" spans="1:6">
      <c r="A38" s="8">
        <v>1995</v>
      </c>
      <c r="C38" s="22">
        <f>Xin_2014!C40</f>
        <v>0.41914000000000001</v>
      </c>
      <c r="D38" s="23" t="s">
        <v>32</v>
      </c>
      <c r="E38" s="10">
        <f t="shared" si="0"/>
        <v>0.33531200000000005</v>
      </c>
      <c r="F38" s="8" t="s">
        <v>34</v>
      </c>
    </row>
    <row r="39" spans="1:6">
      <c r="A39" s="8">
        <v>1996</v>
      </c>
      <c r="C39" s="22">
        <f>Xin_2014!C41</f>
        <v>0.42369000000000001</v>
      </c>
      <c r="D39" s="23" t="s">
        <v>32</v>
      </c>
      <c r="E39" s="10">
        <f t="shared" si="0"/>
        <v>0.33895200000000003</v>
      </c>
      <c r="F39" s="8" t="s">
        <v>34</v>
      </c>
    </row>
    <row r="40" spans="1:6">
      <c r="A40" s="8">
        <v>1997</v>
      </c>
      <c r="C40" s="22">
        <f>Xin_2014!C42</f>
        <v>0.42812</v>
      </c>
      <c r="D40" s="23" t="s">
        <v>32</v>
      </c>
      <c r="E40" s="10">
        <f t="shared" si="0"/>
        <v>0.34249600000000002</v>
      </c>
      <c r="F40" s="8" t="s">
        <v>34</v>
      </c>
    </row>
    <row r="41" spans="1:6">
      <c r="A41" s="8">
        <v>1998</v>
      </c>
      <c r="C41" s="22">
        <f>Xin_2014!C43</f>
        <v>0.43314000000000002</v>
      </c>
      <c r="D41" s="23" t="s">
        <v>32</v>
      </c>
      <c r="E41" s="10">
        <f t="shared" si="0"/>
        <v>0.34651200000000004</v>
      </c>
      <c r="F41" s="8" t="s">
        <v>34</v>
      </c>
    </row>
    <row r="42" spans="1:6">
      <c r="A42" s="8">
        <v>1999</v>
      </c>
      <c r="C42" s="22">
        <f>Xin_2014!C44</f>
        <v>0.43829999999999997</v>
      </c>
      <c r="D42" s="23" t="s">
        <v>32</v>
      </c>
      <c r="E42" s="10">
        <f t="shared" si="0"/>
        <v>0.35064000000000001</v>
      </c>
      <c r="F42" s="8" t="s">
        <v>34</v>
      </c>
    </row>
    <row r="43" spans="1:6">
      <c r="A43" s="8">
        <v>2000</v>
      </c>
      <c r="C43" s="22">
        <f>Xin_2014!C45</f>
        <v>0.44345000000000001</v>
      </c>
      <c r="D43" s="23" t="s">
        <v>32</v>
      </c>
      <c r="E43" s="10">
        <f t="shared" si="0"/>
        <v>0.35476000000000002</v>
      </c>
      <c r="F43" s="8" t="s">
        <v>34</v>
      </c>
    </row>
    <row r="44" spans="1:6">
      <c r="A44" s="8">
        <v>2001</v>
      </c>
      <c r="C44" s="22">
        <f>Xin_2014!C46</f>
        <v>0.43973000000000001</v>
      </c>
      <c r="D44" s="23" t="s">
        <v>32</v>
      </c>
      <c r="E44" s="10">
        <f t="shared" si="0"/>
        <v>0.35178400000000004</v>
      </c>
      <c r="F44" s="8" t="s">
        <v>34</v>
      </c>
    </row>
    <row r="45" spans="1:6">
      <c r="A45" s="8">
        <v>2002</v>
      </c>
      <c r="C45" s="22">
        <f>Xin_2014!C47</f>
        <v>0.41953000000000001</v>
      </c>
      <c r="D45" s="23" t="s">
        <v>32</v>
      </c>
      <c r="E45" s="10">
        <f t="shared" si="0"/>
        <v>0.33562400000000003</v>
      </c>
      <c r="F45" s="8" t="s">
        <v>34</v>
      </c>
    </row>
    <row r="46" spans="1:6">
      <c r="A46" s="8">
        <v>2003</v>
      </c>
      <c r="C46" s="22">
        <f>Xin_2014!C48</f>
        <v>0.42063</v>
      </c>
      <c r="D46" s="23" t="s">
        <v>32</v>
      </c>
      <c r="E46" s="10">
        <f t="shared" si="0"/>
        <v>0.33650400000000003</v>
      </c>
      <c r="F46" s="8" t="s">
        <v>34</v>
      </c>
    </row>
    <row r="47" spans="1:6">
      <c r="A47" s="8">
        <v>2004</v>
      </c>
      <c r="C47" s="22">
        <f>Xin_2014!C49</f>
        <v>0.42172999999999999</v>
      </c>
      <c r="D47" s="23" t="s">
        <v>32</v>
      </c>
      <c r="E47" s="10">
        <f t="shared" si="0"/>
        <v>0.33738400000000002</v>
      </c>
      <c r="F47" s="8" t="s">
        <v>34</v>
      </c>
    </row>
    <row r="48" spans="1:6">
      <c r="A48" s="8">
        <v>2005</v>
      </c>
      <c r="C48" s="22">
        <f>Xin_2014!C50</f>
        <v>0.42283000000000004</v>
      </c>
      <c r="D48" s="23" t="s">
        <v>32</v>
      </c>
      <c r="E48" s="10">
        <f t="shared" si="0"/>
        <v>0.33826400000000006</v>
      </c>
      <c r="F48" s="8" t="s">
        <v>34</v>
      </c>
    </row>
    <row r="49" spans="1:6">
      <c r="A49" s="8">
        <v>2006</v>
      </c>
      <c r="C49" s="22">
        <f>Xin_2014!C51</f>
        <v>0.42438000000000003</v>
      </c>
      <c r="D49" s="23" t="s">
        <v>32</v>
      </c>
      <c r="E49" s="10">
        <f t="shared" si="0"/>
        <v>0.33950400000000003</v>
      </c>
      <c r="F49" s="8" t="s">
        <v>34</v>
      </c>
    </row>
    <row r="50" spans="1:6">
      <c r="A50" s="8">
        <v>2007</v>
      </c>
      <c r="C50" s="22">
        <f>Xin_2014!C52</f>
        <v>0.42597000000000002</v>
      </c>
      <c r="D50" s="23" t="s">
        <v>32</v>
      </c>
      <c r="E50" s="10">
        <f t="shared" si="0"/>
        <v>0.34077600000000002</v>
      </c>
      <c r="F50" s="8" t="s">
        <v>34</v>
      </c>
    </row>
    <row r="51" spans="1:6">
      <c r="A51" s="8">
        <v>2008</v>
      </c>
      <c r="C51" s="22">
        <f>Xin_2014!C53</f>
        <v>0.42859999999999998</v>
      </c>
      <c r="D51" s="23" t="s">
        <v>32</v>
      </c>
      <c r="E51" s="10">
        <f t="shared" si="0"/>
        <v>0.34288000000000002</v>
      </c>
      <c r="F51" s="8" t="s">
        <v>34</v>
      </c>
    </row>
    <row r="52" spans="1:6">
      <c r="A52" s="8">
        <v>2009</v>
      </c>
      <c r="C52" s="22">
        <f>Xin_2014!C54</f>
        <v>0.43146999999999996</v>
      </c>
      <c r="D52" s="23" t="s">
        <v>32</v>
      </c>
      <c r="E52" s="10">
        <f t="shared" si="0"/>
        <v>0.34517599999999998</v>
      </c>
      <c r="F52" s="8" t="s">
        <v>34</v>
      </c>
    </row>
    <row r="53" spans="1:6">
      <c r="A53" s="8">
        <v>2010</v>
      </c>
      <c r="C53" s="22">
        <f>Xin_2014!C55</f>
        <v>0.43433999999999995</v>
      </c>
      <c r="D53" s="23" t="s">
        <v>32</v>
      </c>
      <c r="E53" s="10">
        <f t="shared" si="0"/>
        <v>0.347472</v>
      </c>
      <c r="F53" s="8" t="s">
        <v>34</v>
      </c>
    </row>
    <row r="54" spans="1:6">
      <c r="A54" s="8">
        <v>2011</v>
      </c>
      <c r="C54" s="11">
        <f>C$53</f>
        <v>0.43433999999999995</v>
      </c>
      <c r="D54" s="12" t="s">
        <v>21</v>
      </c>
      <c r="E54" s="10">
        <f t="shared" si="0"/>
        <v>0.347472</v>
      </c>
      <c r="F54" s="8" t="s">
        <v>34</v>
      </c>
    </row>
    <row r="55" spans="1:6">
      <c r="A55" s="8">
        <v>2012</v>
      </c>
      <c r="C55" s="11">
        <f t="shared" ref="C55:C63" si="1">C$53</f>
        <v>0.43433999999999995</v>
      </c>
      <c r="D55" s="12" t="s">
        <v>21</v>
      </c>
      <c r="E55" s="10">
        <f t="shared" si="0"/>
        <v>0.347472</v>
      </c>
      <c r="F55" s="8" t="s">
        <v>34</v>
      </c>
    </row>
    <row r="56" spans="1:6">
      <c r="A56" s="8">
        <v>2013</v>
      </c>
      <c r="C56" s="11">
        <f t="shared" si="1"/>
        <v>0.43433999999999995</v>
      </c>
      <c r="D56" s="12" t="s">
        <v>21</v>
      </c>
      <c r="E56" s="10">
        <f t="shared" si="0"/>
        <v>0.347472</v>
      </c>
      <c r="F56" s="8" t="s">
        <v>34</v>
      </c>
    </row>
    <row r="57" spans="1:6">
      <c r="A57" s="8">
        <v>2014</v>
      </c>
      <c r="C57" s="11">
        <f t="shared" si="1"/>
        <v>0.43433999999999995</v>
      </c>
      <c r="D57" s="12" t="s">
        <v>21</v>
      </c>
      <c r="E57" s="10">
        <f t="shared" si="0"/>
        <v>0.347472</v>
      </c>
      <c r="F57" s="8" t="s">
        <v>34</v>
      </c>
    </row>
    <row r="58" spans="1:6">
      <c r="A58" s="8">
        <v>2015</v>
      </c>
      <c r="C58" s="11">
        <f t="shared" si="1"/>
        <v>0.43433999999999995</v>
      </c>
      <c r="D58" s="12" t="s">
        <v>21</v>
      </c>
      <c r="E58" s="10">
        <f t="shared" si="0"/>
        <v>0.347472</v>
      </c>
      <c r="F58" s="8" t="s">
        <v>34</v>
      </c>
    </row>
    <row r="59" spans="1:6">
      <c r="A59" s="8">
        <v>2016</v>
      </c>
      <c r="C59" s="11">
        <f t="shared" si="1"/>
        <v>0.43433999999999995</v>
      </c>
      <c r="D59" s="12" t="s">
        <v>21</v>
      </c>
      <c r="E59" s="10">
        <f t="shared" si="0"/>
        <v>0.347472</v>
      </c>
      <c r="F59" s="8" t="s">
        <v>34</v>
      </c>
    </row>
    <row r="60" spans="1:6">
      <c r="A60" s="8">
        <v>2017</v>
      </c>
      <c r="C60" s="11">
        <f t="shared" si="1"/>
        <v>0.43433999999999995</v>
      </c>
      <c r="D60" s="12" t="s">
        <v>21</v>
      </c>
      <c r="E60" s="10">
        <f t="shared" si="0"/>
        <v>0.347472</v>
      </c>
      <c r="F60" s="8" t="s">
        <v>34</v>
      </c>
    </row>
    <row r="61" spans="1:6">
      <c r="A61" s="8">
        <v>2018</v>
      </c>
      <c r="C61" s="11">
        <f t="shared" si="1"/>
        <v>0.43433999999999995</v>
      </c>
      <c r="D61" s="12" t="s">
        <v>21</v>
      </c>
      <c r="E61" s="10">
        <f t="shared" si="0"/>
        <v>0.347472</v>
      </c>
      <c r="F61" s="8" t="s">
        <v>34</v>
      </c>
    </row>
    <row r="62" spans="1:6">
      <c r="A62" s="8">
        <v>2019</v>
      </c>
      <c r="C62" s="11">
        <f t="shared" si="1"/>
        <v>0.43433999999999995</v>
      </c>
      <c r="D62" s="12" t="s">
        <v>21</v>
      </c>
      <c r="E62" s="10">
        <f t="shared" si="0"/>
        <v>0.347472</v>
      </c>
      <c r="F62" s="8" t="s">
        <v>34</v>
      </c>
    </row>
    <row r="63" spans="1:6">
      <c r="A63" s="8">
        <v>2020</v>
      </c>
      <c r="C63" s="11">
        <f t="shared" si="1"/>
        <v>0.43433999999999995</v>
      </c>
      <c r="D63" s="12" t="s">
        <v>21</v>
      </c>
      <c r="E63" s="10">
        <f t="shared" si="0"/>
        <v>0.347472</v>
      </c>
      <c r="F63" s="8" t="s">
        <v>34</v>
      </c>
    </row>
    <row r="64" spans="1:6">
      <c r="E64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C55"/>
  <sheetViews>
    <sheetView zoomScale="80" zoomScaleNormal="80" workbookViewId="0">
      <selection activeCell="A2" sqref="A2"/>
    </sheetView>
  </sheetViews>
  <sheetFormatPr defaultRowHeight="12.75"/>
  <cols>
    <col min="2" max="2" width="14.28515625" bestFit="1" customWidth="1"/>
    <col min="3" max="3" width="13.140625" bestFit="1" customWidth="1"/>
  </cols>
  <sheetData>
    <row r="1" spans="1:3">
      <c r="A1" t="s">
        <v>23</v>
      </c>
    </row>
    <row r="2" spans="1:3">
      <c r="A2" s="1" t="s">
        <v>24</v>
      </c>
    </row>
    <row r="4" spans="1:3">
      <c r="A4" s="13" t="s">
        <v>13</v>
      </c>
      <c r="B4" s="13" t="s">
        <v>18</v>
      </c>
      <c r="C4" s="13" t="s">
        <v>19</v>
      </c>
    </row>
    <row r="5" spans="1:3">
      <c r="A5" s="7">
        <v>1960</v>
      </c>
      <c r="B5" s="14">
        <v>33.939</v>
      </c>
      <c r="C5" s="15">
        <f>B5/100</f>
        <v>0.33939000000000002</v>
      </c>
    </row>
    <row r="6" spans="1:3">
      <c r="A6" s="7">
        <v>1961</v>
      </c>
      <c r="B6" s="14">
        <v>33.872</v>
      </c>
      <c r="C6" s="15">
        <f t="shared" ref="C6:C55" si="0">B6/100</f>
        <v>0.33872000000000002</v>
      </c>
    </row>
    <row r="7" spans="1:3">
      <c r="A7" s="7">
        <v>1962</v>
      </c>
      <c r="B7" s="14">
        <v>34.021000000000001</v>
      </c>
      <c r="C7" s="15">
        <f t="shared" si="0"/>
        <v>0.34021000000000001</v>
      </c>
    </row>
    <row r="8" spans="1:3">
      <c r="A8" s="7">
        <v>1963</v>
      </c>
      <c r="B8" s="14">
        <v>34.17</v>
      </c>
      <c r="C8" s="15">
        <f t="shared" si="0"/>
        <v>0.3417</v>
      </c>
    </row>
    <row r="9" spans="1:3">
      <c r="A9" s="7">
        <v>1964</v>
      </c>
      <c r="B9" s="14">
        <v>34.32</v>
      </c>
      <c r="C9" s="15">
        <f t="shared" si="0"/>
        <v>0.34320000000000001</v>
      </c>
    </row>
    <row r="10" spans="1:3">
      <c r="A10" s="7">
        <v>1965</v>
      </c>
      <c r="B10" s="14">
        <v>34.469000000000001</v>
      </c>
      <c r="C10" s="15">
        <f t="shared" si="0"/>
        <v>0.34469</v>
      </c>
    </row>
    <row r="11" spans="1:3">
      <c r="A11" s="7">
        <v>1966</v>
      </c>
      <c r="B11" s="14">
        <v>34.515999999999998</v>
      </c>
      <c r="C11" s="15">
        <f t="shared" si="0"/>
        <v>0.34515999999999997</v>
      </c>
    </row>
    <row r="12" spans="1:3">
      <c r="A12" s="7">
        <v>1967</v>
      </c>
      <c r="B12" s="14">
        <v>34.555999999999997</v>
      </c>
      <c r="C12" s="15">
        <f t="shared" si="0"/>
        <v>0.34555999999999998</v>
      </c>
    </row>
    <row r="13" spans="1:3">
      <c r="A13" s="7">
        <v>1968</v>
      </c>
      <c r="B13" s="14">
        <v>34.597000000000001</v>
      </c>
      <c r="C13" s="15">
        <f t="shared" si="0"/>
        <v>0.34597</v>
      </c>
    </row>
    <row r="14" spans="1:3">
      <c r="A14" s="7">
        <v>1969</v>
      </c>
      <c r="B14" s="14">
        <v>34.637</v>
      </c>
      <c r="C14" s="15">
        <f t="shared" si="0"/>
        <v>0.34637000000000001</v>
      </c>
    </row>
    <row r="15" spans="1:3">
      <c r="A15" s="7">
        <v>1970</v>
      </c>
      <c r="B15" s="14">
        <v>34.677999999999997</v>
      </c>
      <c r="C15" s="15">
        <f t="shared" si="0"/>
        <v>0.34677999999999998</v>
      </c>
    </row>
    <row r="16" spans="1:3">
      <c r="A16" s="7">
        <v>1971</v>
      </c>
      <c r="B16" s="14">
        <v>34.719000000000001</v>
      </c>
      <c r="C16" s="15">
        <f t="shared" si="0"/>
        <v>0.34719</v>
      </c>
    </row>
    <row r="17" spans="1:3">
      <c r="A17" s="7">
        <v>1972</v>
      </c>
      <c r="B17" s="14">
        <v>34.76</v>
      </c>
      <c r="C17" s="15">
        <f t="shared" si="0"/>
        <v>0.34759999999999996</v>
      </c>
    </row>
    <row r="18" spans="1:3">
      <c r="A18" s="7">
        <v>1973</v>
      </c>
      <c r="B18" s="14">
        <v>34.802</v>
      </c>
      <c r="C18" s="15">
        <f t="shared" si="0"/>
        <v>0.34802</v>
      </c>
    </row>
    <row r="19" spans="1:3">
      <c r="A19" s="7">
        <v>1974</v>
      </c>
      <c r="B19" s="14">
        <v>34.843000000000004</v>
      </c>
      <c r="C19" s="15">
        <f t="shared" si="0"/>
        <v>0.34843000000000002</v>
      </c>
    </row>
    <row r="20" spans="1:3">
      <c r="A20" s="7">
        <v>1975</v>
      </c>
      <c r="B20" s="14">
        <v>34.895000000000003</v>
      </c>
      <c r="C20" s="15">
        <f t="shared" si="0"/>
        <v>0.34895000000000004</v>
      </c>
    </row>
    <row r="21" spans="1:3">
      <c r="A21" s="7">
        <v>1976</v>
      </c>
      <c r="B21" s="14">
        <v>35.094000000000001</v>
      </c>
      <c r="C21" s="15">
        <f t="shared" si="0"/>
        <v>0.35094000000000003</v>
      </c>
    </row>
    <row r="22" spans="1:3">
      <c r="A22" s="7">
        <v>1977</v>
      </c>
      <c r="B22" s="14">
        <v>35.293999999999997</v>
      </c>
      <c r="C22" s="15">
        <f t="shared" si="0"/>
        <v>0.35293999999999998</v>
      </c>
    </row>
    <row r="23" spans="1:3">
      <c r="A23" s="7">
        <v>1978</v>
      </c>
      <c r="B23" s="14">
        <v>35.493000000000002</v>
      </c>
      <c r="C23" s="15">
        <f t="shared" si="0"/>
        <v>0.35493000000000002</v>
      </c>
    </row>
    <row r="24" spans="1:3">
      <c r="A24" s="7">
        <v>1979</v>
      </c>
      <c r="B24" s="14">
        <v>35.692999999999998</v>
      </c>
      <c r="C24" s="15">
        <f t="shared" si="0"/>
        <v>0.35692999999999997</v>
      </c>
    </row>
    <row r="25" spans="1:3">
      <c r="A25" s="7">
        <v>1980</v>
      </c>
      <c r="B25" s="14">
        <v>35.892000000000003</v>
      </c>
      <c r="C25" s="15">
        <f t="shared" si="0"/>
        <v>0.35892000000000002</v>
      </c>
    </row>
    <row r="26" spans="1:3">
      <c r="A26" s="7">
        <v>1981</v>
      </c>
      <c r="B26" s="14">
        <v>36.198</v>
      </c>
      <c r="C26" s="15">
        <f t="shared" si="0"/>
        <v>0.36198000000000002</v>
      </c>
    </row>
    <row r="27" spans="1:3">
      <c r="A27" s="7">
        <v>1982</v>
      </c>
      <c r="B27" s="14">
        <v>36.503999999999998</v>
      </c>
      <c r="C27" s="15">
        <f t="shared" si="0"/>
        <v>0.36503999999999998</v>
      </c>
    </row>
    <row r="28" spans="1:3">
      <c r="A28" s="7">
        <v>1983</v>
      </c>
      <c r="B28" s="14">
        <v>36.81</v>
      </c>
      <c r="C28" s="15">
        <f t="shared" si="0"/>
        <v>0.36810000000000004</v>
      </c>
    </row>
    <row r="29" spans="1:3">
      <c r="A29" s="7">
        <v>1984</v>
      </c>
      <c r="B29" s="14">
        <v>37.116</v>
      </c>
      <c r="C29" s="15">
        <f t="shared" si="0"/>
        <v>0.37115999999999999</v>
      </c>
    </row>
    <row r="30" spans="1:3">
      <c r="A30" s="7">
        <v>1985</v>
      </c>
      <c r="B30" s="14">
        <v>37.421999999999997</v>
      </c>
      <c r="C30" s="15">
        <f t="shared" si="0"/>
        <v>0.37422</v>
      </c>
    </row>
    <row r="31" spans="1:3">
      <c r="A31" s="7">
        <v>1986</v>
      </c>
      <c r="B31" s="14">
        <v>37.706000000000003</v>
      </c>
      <c r="C31" s="15">
        <f t="shared" si="0"/>
        <v>0.37706000000000001</v>
      </c>
    </row>
    <row r="32" spans="1:3">
      <c r="A32" s="7">
        <v>1987</v>
      </c>
      <c r="B32" s="14">
        <v>37.988999999999997</v>
      </c>
      <c r="C32" s="15">
        <f t="shared" si="0"/>
        <v>0.37988999999999995</v>
      </c>
    </row>
    <row r="33" spans="1:3">
      <c r="A33" s="7">
        <v>1988</v>
      </c>
      <c r="B33" s="14">
        <v>38.271999999999998</v>
      </c>
      <c r="C33" s="15">
        <f t="shared" si="0"/>
        <v>0.38272</v>
      </c>
    </row>
    <row r="34" spans="1:3">
      <c r="A34" s="7">
        <v>1989</v>
      </c>
      <c r="B34" s="14">
        <v>38.555</v>
      </c>
      <c r="C34" s="15">
        <f t="shared" si="0"/>
        <v>0.38555</v>
      </c>
    </row>
    <row r="35" spans="1:3">
      <c r="A35" s="7">
        <v>1990</v>
      </c>
      <c r="B35" s="14">
        <v>38.838000000000001</v>
      </c>
      <c r="C35" s="15">
        <f t="shared" si="0"/>
        <v>0.38838</v>
      </c>
    </row>
    <row r="36" spans="1:3">
      <c r="A36" s="7">
        <v>1991</v>
      </c>
      <c r="B36" s="14">
        <v>39.436</v>
      </c>
      <c r="C36" s="15">
        <f t="shared" si="0"/>
        <v>0.39435999999999999</v>
      </c>
    </row>
    <row r="37" spans="1:3">
      <c r="A37" s="7">
        <v>1992</v>
      </c>
      <c r="B37" s="14">
        <v>40.055999999999997</v>
      </c>
      <c r="C37" s="15">
        <f t="shared" si="0"/>
        <v>0.40055999999999997</v>
      </c>
    </row>
    <row r="38" spans="1:3">
      <c r="A38" s="7">
        <v>1993</v>
      </c>
      <c r="B38" s="14">
        <v>40.674999999999997</v>
      </c>
      <c r="C38" s="15">
        <f t="shared" si="0"/>
        <v>0.40674999999999994</v>
      </c>
    </row>
    <row r="39" spans="1:3">
      <c r="A39" s="7">
        <v>1994</v>
      </c>
      <c r="B39" s="14">
        <v>41.295000000000002</v>
      </c>
      <c r="C39" s="15">
        <f t="shared" si="0"/>
        <v>0.41295000000000004</v>
      </c>
    </row>
    <row r="40" spans="1:3">
      <c r="A40" s="7">
        <v>1995</v>
      </c>
      <c r="B40" s="14">
        <v>41.914000000000001</v>
      </c>
      <c r="C40" s="15">
        <f t="shared" si="0"/>
        <v>0.41914000000000001</v>
      </c>
    </row>
    <row r="41" spans="1:3">
      <c r="A41" s="7">
        <v>1996</v>
      </c>
      <c r="B41" s="14">
        <v>42.369</v>
      </c>
      <c r="C41" s="15">
        <f t="shared" si="0"/>
        <v>0.42369000000000001</v>
      </c>
    </row>
    <row r="42" spans="1:3">
      <c r="A42" s="7">
        <v>1997</v>
      </c>
      <c r="B42" s="14">
        <v>42.811999999999998</v>
      </c>
      <c r="C42" s="15">
        <f t="shared" si="0"/>
        <v>0.42812</v>
      </c>
    </row>
    <row r="43" spans="1:3">
      <c r="A43" s="7">
        <v>1998</v>
      </c>
      <c r="B43" s="14">
        <v>43.314</v>
      </c>
      <c r="C43" s="15">
        <f t="shared" si="0"/>
        <v>0.43314000000000002</v>
      </c>
    </row>
    <row r="44" spans="1:3">
      <c r="A44" s="7">
        <v>1999</v>
      </c>
      <c r="B44" s="14">
        <v>43.83</v>
      </c>
      <c r="C44" s="15">
        <f t="shared" si="0"/>
        <v>0.43829999999999997</v>
      </c>
    </row>
    <row r="45" spans="1:3">
      <c r="A45" s="7">
        <v>2000</v>
      </c>
      <c r="B45" s="14">
        <v>44.344999999999999</v>
      </c>
      <c r="C45" s="15">
        <f t="shared" si="0"/>
        <v>0.44345000000000001</v>
      </c>
    </row>
    <row r="46" spans="1:3">
      <c r="A46" s="7">
        <v>2001</v>
      </c>
      <c r="B46" s="14">
        <v>43.972999999999999</v>
      </c>
      <c r="C46" s="15">
        <f t="shared" si="0"/>
        <v>0.43973000000000001</v>
      </c>
    </row>
    <row r="47" spans="1:3">
      <c r="A47" s="7">
        <v>2002</v>
      </c>
      <c r="B47" s="14">
        <v>41.953000000000003</v>
      </c>
      <c r="C47" s="15">
        <f t="shared" si="0"/>
        <v>0.41953000000000001</v>
      </c>
    </row>
    <row r="48" spans="1:3">
      <c r="A48" s="7">
        <v>2003</v>
      </c>
      <c r="B48" s="14">
        <v>42.063000000000002</v>
      </c>
      <c r="C48" s="15">
        <f t="shared" si="0"/>
        <v>0.42063</v>
      </c>
    </row>
    <row r="49" spans="1:3">
      <c r="A49" s="7">
        <v>2004</v>
      </c>
      <c r="B49" s="14">
        <v>42.173000000000002</v>
      </c>
      <c r="C49" s="15">
        <f t="shared" si="0"/>
        <v>0.42172999999999999</v>
      </c>
    </row>
    <row r="50" spans="1:3">
      <c r="A50" s="7">
        <v>2005</v>
      </c>
      <c r="B50" s="14">
        <v>42.283000000000001</v>
      </c>
      <c r="C50" s="15">
        <f t="shared" si="0"/>
        <v>0.42283000000000004</v>
      </c>
    </row>
    <row r="51" spans="1:3">
      <c r="A51" s="7">
        <v>2006</v>
      </c>
      <c r="B51" s="14">
        <v>42.438000000000002</v>
      </c>
      <c r="C51" s="15">
        <f t="shared" si="0"/>
        <v>0.42438000000000003</v>
      </c>
    </row>
    <row r="52" spans="1:3">
      <c r="A52" s="7">
        <v>2007</v>
      </c>
      <c r="B52" s="14">
        <v>42.597000000000001</v>
      </c>
      <c r="C52" s="15">
        <f t="shared" si="0"/>
        <v>0.42597000000000002</v>
      </c>
    </row>
    <row r="53" spans="1:3">
      <c r="A53" s="7">
        <v>2008</v>
      </c>
      <c r="B53" s="14">
        <v>42.86</v>
      </c>
      <c r="C53" s="15">
        <f t="shared" si="0"/>
        <v>0.42859999999999998</v>
      </c>
    </row>
    <row r="54" spans="1:3">
      <c r="A54" s="7">
        <v>2009</v>
      </c>
      <c r="B54" s="14">
        <v>43.146999999999998</v>
      </c>
      <c r="C54" s="15">
        <f t="shared" si="0"/>
        <v>0.43146999999999996</v>
      </c>
    </row>
    <row r="55" spans="1:3">
      <c r="A55" s="7">
        <v>2010</v>
      </c>
      <c r="B55" s="14">
        <v>43.433999999999997</v>
      </c>
      <c r="C55" s="15">
        <f t="shared" si="0"/>
        <v>0.43433999999999995</v>
      </c>
    </row>
  </sheetData>
  <hyperlinks>
    <hyperlink ref="A2" r:id="rId1" xr:uid="{00000000-0004-0000-03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zoomScale="80" zoomScaleNormal="80" workbookViewId="0">
      <selection activeCell="A2" sqref="A2"/>
    </sheetView>
  </sheetViews>
  <sheetFormatPr defaultRowHeight="12.75"/>
  <cols>
    <col min="2" max="3" width="14.28515625" bestFit="1" customWidth="1"/>
  </cols>
  <sheetData>
    <row r="1" spans="1:3">
      <c r="A1" t="s">
        <v>16</v>
      </c>
    </row>
    <row r="2" spans="1:3">
      <c r="A2" s="1" t="s">
        <v>17</v>
      </c>
    </row>
    <row r="4" spans="1:3">
      <c r="A4" s="13" t="s">
        <v>13</v>
      </c>
      <c r="B4" s="13" t="s">
        <v>18</v>
      </c>
      <c r="C4" s="13" t="s">
        <v>19</v>
      </c>
    </row>
    <row r="5" spans="1:3">
      <c r="A5" s="7">
        <v>1970</v>
      </c>
      <c r="B5" s="14">
        <v>40.957999999999998</v>
      </c>
      <c r="C5" s="15">
        <f>B5/100</f>
        <v>0.40958</v>
      </c>
    </row>
    <row r="6" spans="1:3">
      <c r="A6" s="7">
        <v>1971</v>
      </c>
      <c r="B6" s="14">
        <v>41.100999999999999</v>
      </c>
      <c r="C6" s="15">
        <f t="shared" ref="C6:C41" si="0">B6/100</f>
        <v>0.41100999999999999</v>
      </c>
    </row>
    <row r="7" spans="1:3">
      <c r="A7" s="7">
        <v>1972</v>
      </c>
      <c r="B7" s="14">
        <v>41.243000000000002</v>
      </c>
      <c r="C7" s="15">
        <f t="shared" si="0"/>
        <v>0.41243000000000002</v>
      </c>
    </row>
    <row r="8" spans="1:3">
      <c r="A8" s="7">
        <v>1973</v>
      </c>
      <c r="B8" s="14">
        <v>41.386000000000003</v>
      </c>
      <c r="C8" s="15">
        <f t="shared" si="0"/>
        <v>0.41386000000000001</v>
      </c>
    </row>
    <row r="9" spans="1:3">
      <c r="A9" s="7">
        <v>1974</v>
      </c>
      <c r="B9" s="14">
        <v>41.529000000000003</v>
      </c>
      <c r="C9" s="15">
        <f t="shared" si="0"/>
        <v>0.41529000000000005</v>
      </c>
    </row>
    <row r="10" spans="1:3">
      <c r="A10" s="7">
        <v>1975</v>
      </c>
      <c r="B10" s="14">
        <v>41.670999999999999</v>
      </c>
      <c r="C10" s="15">
        <f t="shared" si="0"/>
        <v>0.41670999999999997</v>
      </c>
    </row>
    <row r="11" spans="1:3">
      <c r="A11" s="7">
        <v>1976</v>
      </c>
      <c r="B11" s="14">
        <v>41.84</v>
      </c>
      <c r="C11" s="15">
        <f t="shared" si="0"/>
        <v>0.41840000000000005</v>
      </c>
    </row>
    <row r="12" spans="1:3">
      <c r="A12" s="7">
        <v>1977</v>
      </c>
      <c r="B12" s="14">
        <v>42.01</v>
      </c>
      <c r="C12" s="15">
        <f t="shared" si="0"/>
        <v>0.42009999999999997</v>
      </c>
    </row>
    <row r="13" spans="1:3">
      <c r="A13" s="7">
        <v>1978</v>
      </c>
      <c r="B13" s="14">
        <v>42.18</v>
      </c>
      <c r="C13" s="15">
        <f t="shared" si="0"/>
        <v>0.42180000000000001</v>
      </c>
    </row>
    <row r="14" spans="1:3">
      <c r="A14" s="7">
        <v>1979</v>
      </c>
      <c r="B14" s="14">
        <v>42.35</v>
      </c>
      <c r="C14" s="15">
        <f t="shared" si="0"/>
        <v>0.42349999999999999</v>
      </c>
    </row>
    <row r="15" spans="1:3">
      <c r="A15" s="7">
        <v>1980</v>
      </c>
      <c r="B15" s="14">
        <v>42.523000000000003</v>
      </c>
      <c r="C15" s="15">
        <f t="shared" si="0"/>
        <v>0.42523000000000005</v>
      </c>
    </row>
    <row r="16" spans="1:3">
      <c r="A16" s="7">
        <v>1981</v>
      </c>
      <c r="B16" s="14">
        <v>42.771999999999998</v>
      </c>
      <c r="C16" s="15">
        <f t="shared" si="0"/>
        <v>0.42771999999999999</v>
      </c>
    </row>
    <row r="17" spans="1:3">
      <c r="A17" s="7">
        <v>1982</v>
      </c>
      <c r="B17" s="14">
        <v>43.021999999999998</v>
      </c>
      <c r="C17" s="15">
        <f t="shared" si="0"/>
        <v>0.43021999999999999</v>
      </c>
    </row>
    <row r="18" spans="1:3">
      <c r="A18" s="7">
        <v>1983</v>
      </c>
      <c r="B18" s="14">
        <v>43.271999999999998</v>
      </c>
      <c r="C18" s="15">
        <f t="shared" si="0"/>
        <v>0.43271999999999999</v>
      </c>
    </row>
    <row r="19" spans="1:3">
      <c r="A19" s="7">
        <v>1984</v>
      </c>
      <c r="B19" s="14">
        <v>43.521000000000001</v>
      </c>
      <c r="C19" s="15">
        <f t="shared" si="0"/>
        <v>0.43520999999999999</v>
      </c>
    </row>
    <row r="20" spans="1:3">
      <c r="A20" s="7">
        <v>1985</v>
      </c>
      <c r="B20" s="14">
        <v>43.771000000000001</v>
      </c>
      <c r="C20" s="15">
        <f t="shared" si="0"/>
        <v>0.43770999999999999</v>
      </c>
    </row>
    <row r="21" spans="1:3">
      <c r="A21" s="7">
        <v>1986</v>
      </c>
      <c r="B21" s="14">
        <v>44.091999999999999</v>
      </c>
      <c r="C21" s="15">
        <f t="shared" si="0"/>
        <v>0.44091999999999998</v>
      </c>
    </row>
    <row r="22" spans="1:3">
      <c r="A22" s="7">
        <v>1987</v>
      </c>
      <c r="B22" s="14">
        <v>44.412999999999997</v>
      </c>
      <c r="C22" s="15">
        <f t="shared" si="0"/>
        <v>0.44412999999999997</v>
      </c>
    </row>
    <row r="23" spans="1:3">
      <c r="A23" s="7">
        <v>1988</v>
      </c>
      <c r="B23" s="14">
        <v>44.734000000000002</v>
      </c>
      <c r="C23" s="15">
        <f t="shared" si="0"/>
        <v>0.44734000000000002</v>
      </c>
    </row>
    <row r="24" spans="1:3">
      <c r="A24" s="7">
        <v>1989</v>
      </c>
      <c r="B24" s="14">
        <v>45.055</v>
      </c>
      <c r="C24" s="15">
        <f t="shared" si="0"/>
        <v>0.45055000000000001</v>
      </c>
    </row>
    <row r="25" spans="1:3">
      <c r="A25" s="7">
        <v>1990</v>
      </c>
      <c r="B25" s="14">
        <v>45.375999999999998</v>
      </c>
      <c r="C25" s="15">
        <f t="shared" si="0"/>
        <v>0.45376</v>
      </c>
    </row>
    <row r="26" spans="1:3">
      <c r="A26" s="7">
        <v>1991</v>
      </c>
      <c r="B26" s="14">
        <v>45.753999999999998</v>
      </c>
      <c r="C26" s="15">
        <f t="shared" si="0"/>
        <v>0.45754</v>
      </c>
    </row>
    <row r="27" spans="1:3">
      <c r="A27" s="7">
        <v>1992</v>
      </c>
      <c r="B27" s="14">
        <v>46.134</v>
      </c>
      <c r="C27" s="15">
        <f t="shared" si="0"/>
        <v>0.46134000000000003</v>
      </c>
    </row>
    <row r="28" spans="1:3">
      <c r="A28" s="7">
        <v>1993</v>
      </c>
      <c r="B28" s="14">
        <v>46.515000000000001</v>
      </c>
      <c r="C28" s="15">
        <f t="shared" si="0"/>
        <v>0.46515000000000001</v>
      </c>
    </row>
    <row r="29" spans="1:3">
      <c r="A29" s="7">
        <v>1994</v>
      </c>
      <c r="B29" s="14">
        <v>46.895000000000003</v>
      </c>
      <c r="C29" s="15">
        <f t="shared" si="0"/>
        <v>0.46895000000000003</v>
      </c>
    </row>
    <row r="30" spans="1:3">
      <c r="A30" s="7">
        <v>1995</v>
      </c>
      <c r="B30" s="14">
        <v>47.276000000000003</v>
      </c>
      <c r="C30" s="15">
        <f t="shared" si="0"/>
        <v>0.47276000000000001</v>
      </c>
    </row>
    <row r="31" spans="1:3">
      <c r="A31" s="7">
        <v>1996</v>
      </c>
      <c r="B31" s="14">
        <v>47.7</v>
      </c>
      <c r="C31" s="15">
        <f t="shared" si="0"/>
        <v>0.47700000000000004</v>
      </c>
    </row>
    <row r="32" spans="1:3">
      <c r="A32" s="7">
        <v>1997</v>
      </c>
      <c r="B32" s="14">
        <v>48.128</v>
      </c>
      <c r="C32" s="15">
        <f t="shared" si="0"/>
        <v>0.48127999999999999</v>
      </c>
    </row>
    <row r="33" spans="1:3">
      <c r="A33" s="7">
        <v>1998</v>
      </c>
      <c r="B33" s="14">
        <v>48.555999999999997</v>
      </c>
      <c r="C33" s="15">
        <f t="shared" si="0"/>
        <v>0.48555999999999999</v>
      </c>
    </row>
    <row r="34" spans="1:3">
      <c r="A34" s="7">
        <v>1999</v>
      </c>
      <c r="B34" s="14">
        <v>48.984000000000002</v>
      </c>
      <c r="C34" s="15">
        <f t="shared" si="0"/>
        <v>0.48984</v>
      </c>
    </row>
    <row r="35" spans="1:3">
      <c r="A35" s="7">
        <v>2000</v>
      </c>
      <c r="B35" s="14">
        <v>49.411999999999999</v>
      </c>
      <c r="C35" s="15">
        <f t="shared" si="0"/>
        <v>0.49412</v>
      </c>
    </row>
    <row r="36" spans="1:3">
      <c r="A36" s="7">
        <v>2001</v>
      </c>
      <c r="B36" s="14">
        <v>49.524000000000001</v>
      </c>
      <c r="C36" s="15">
        <f t="shared" si="0"/>
        <v>0.49524000000000001</v>
      </c>
    </row>
    <row r="37" spans="1:3">
      <c r="A37" s="7">
        <v>2002</v>
      </c>
      <c r="B37" s="14">
        <v>49.595999999999997</v>
      </c>
      <c r="C37" s="15">
        <f t="shared" si="0"/>
        <v>0.49595999999999996</v>
      </c>
    </row>
    <row r="38" spans="1:3">
      <c r="A38" s="7">
        <v>2003</v>
      </c>
      <c r="B38" s="14">
        <v>49.667000000000002</v>
      </c>
      <c r="C38" s="15">
        <f t="shared" si="0"/>
        <v>0.49667</v>
      </c>
    </row>
    <row r="39" spans="1:3">
      <c r="A39" s="7">
        <v>2004</v>
      </c>
      <c r="B39" s="14">
        <v>49.738</v>
      </c>
      <c r="C39" s="15">
        <f t="shared" si="0"/>
        <v>0.49737999999999999</v>
      </c>
    </row>
    <row r="40" spans="1:3">
      <c r="A40" s="7">
        <v>2005</v>
      </c>
      <c r="B40" s="14">
        <v>49.81</v>
      </c>
      <c r="C40" s="15">
        <f t="shared" si="0"/>
        <v>0.49810000000000004</v>
      </c>
    </row>
    <row r="41" spans="1:3">
      <c r="A41" s="7">
        <v>2006</v>
      </c>
      <c r="B41" s="14">
        <v>49.878999999999998</v>
      </c>
      <c r="C41" s="15">
        <f t="shared" si="0"/>
        <v>0.49878999999999996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REFS</vt:lpstr>
      <vt:lpstr>FIN_ETA</vt:lpstr>
      <vt:lpstr>Calcs</vt:lpstr>
      <vt:lpstr>Xin_2014</vt:lpstr>
      <vt:lpstr>Shrinivasa_2012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2020-11-27T11:47:05Z</dcterms:created>
  <dcterms:modified xsi:type="dcterms:W3CDTF">2022-07-07T13:03:21Z</dcterms:modified>
</cp:coreProperties>
</file>