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Wood_stoves\"/>
    </mc:Choice>
  </mc:AlternateContent>
  <xr:revisionPtr revIDLastSave="0" documentId="13_ncr:1_{D2E4F5E7-DA96-44D6-93CE-A69F14E53F3B}" xr6:coauthVersionLast="47" xr6:coauthVersionMax="47" xr10:uidLastSave="{00000000-0000-0000-0000-000000000000}"/>
  <bookViews>
    <workbookView xWindow="-28920" yWindow="-1620" windowWidth="29040" windowHeight="16440" tabRatio="778" activeTab="11" xr2:uid="{00000000-000D-0000-FFFF-FFFF00000000}"/>
  </bookViews>
  <sheets>
    <sheet name="REFS" sheetId="16" r:id="rId1"/>
    <sheet name="FIN_ETA" sheetId="3" r:id="rId2"/>
    <sheet name="PB COMMENTS" sheetId="17" r:id="rId3"/>
    <sheet name="Calcs" sheetId="9" r:id="rId4"/>
    <sheet name="Edwards_2004" sheetId="12" r:id="rId5"/>
    <sheet name="Li_2016" sheetId="13" r:id="rId6"/>
    <sheet name="CTCN_2011" sheetId="14" r:id="rId7"/>
    <sheet name="Skreiberg_2018" sheetId="10" r:id="rId8"/>
    <sheet name="Coffey_2017" sheetId="8" r:id="rId9"/>
    <sheet name="Butcher_1977" sheetId="11" r:id="rId10"/>
    <sheet name="EPA_2021" sheetId="15" r:id="rId11"/>
    <sheet name="Ayres_2005" sheetId="6" r:id="rId12"/>
    <sheet name="VerBeek_2020" sheetId="1" r:id="rId13"/>
    <sheet name="Afrane_2012" sheetId="7" r:id="rId14"/>
  </sheets>
  <externalReferences>
    <externalReference r:id="rId15"/>
    <externalReference r:id="rId16"/>
    <externalReference r:id="rId17"/>
    <externalReference r:id="rId18"/>
  </externalReferences>
  <definedNames>
    <definedName name="_xlnm._FilterDatabase" localSheetId="10" hidden="1">EPA_2021!$A$5:$Q$1324</definedName>
    <definedName name="COP_max">'[1]Domestic refrigeration'!$B$12</definedName>
    <definedName name="deltaE_food" localSheetId="13">#REF!</definedName>
    <definedName name="deltaE_food" localSheetId="3">#REF!</definedName>
    <definedName name="deltaE_food" localSheetId="8">#REF!</definedName>
    <definedName name="deltaE_food" localSheetId="2">#REF!</definedName>
    <definedName name="deltaE_food">#REF!</definedName>
    <definedName name="Ep_tot_cap_2000" localSheetId="13">#REF!</definedName>
    <definedName name="Ep_tot_cap_2000" localSheetId="3">#REF!</definedName>
    <definedName name="Ep_tot_cap_2000" localSheetId="8">#REF!</definedName>
    <definedName name="Ep_tot_cap_2000" localSheetId="2">#REF!</definedName>
    <definedName name="Ep_tot_cap_2000">#REF!</definedName>
    <definedName name="eta_charcoal" localSheetId="13">Afrane_2012!$B$6</definedName>
    <definedName name="eta_charcoal" localSheetId="3">[2]Afrane_2012!$B$6</definedName>
    <definedName name="eta_charcoal" localSheetId="8">[2]Afrane_2012!$B$6</definedName>
    <definedName name="eta_charcoal" localSheetId="2">#REF!</definedName>
    <definedName name="eta_charcoal">#REF!</definedName>
    <definedName name="eta_chcl_stove">VerBeek_2020!$F$91</definedName>
    <definedName name="eta_coke_ttl">'[3]Industry -- Coke furnace'!$L$4</definedName>
    <definedName name="eta_firewood" localSheetId="13">Afrane_2012!$B$5</definedName>
    <definedName name="eta_firewood" localSheetId="2">#REF!</definedName>
    <definedName name="eta_firewood">#REF!</definedName>
    <definedName name="eta_ker_light">'[3]Kerosene Use'!$O$30</definedName>
    <definedName name="eta_ker_stove">'[3]Kerosene Use'!$S$19</definedName>
    <definedName name="eta_kerosene" localSheetId="13">Afrane_2012!$B$7</definedName>
    <definedName name="eta_kerosene">'[4]Stove efficiencies'!$B$7</definedName>
    <definedName name="eta_LPG" localSheetId="13">Afrane_2012!$B$8</definedName>
    <definedName name="eta_LPG" localSheetId="2">#REF!</definedName>
    <definedName name="eta_LPG">#REF!</definedName>
    <definedName name="eta_lpg_stove">VerBeek_2020!$F$92</definedName>
    <definedName name="N_ml" localSheetId="13">#REF!</definedName>
    <definedName name="N_ml" localSheetId="3">#REF!</definedName>
    <definedName name="N_ml" localSheetId="8">#REF!</definedName>
    <definedName name="N_ml" localSheetId="2">#REF!</definedName>
    <definedName name="N_ml">#REF!</definedName>
    <definedName name="phi_100">'[3]Phi Values'!$C$9</definedName>
    <definedName name="phi_1000">'[3]Phi Values'!$C$12</definedName>
    <definedName name="phi_200">'[3]Phi Values'!$C$10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ker_light">'[3]Kerosene Use'!$O$32</definedName>
    <definedName name="phi_LTH.neg20.C">[1]phi_heat!$C$6</definedName>
    <definedName name="phi_MTH.100.C" localSheetId="13">[1]phi_heat!$C$8</definedName>
    <definedName name="phi_MTH.100.C" localSheetId="3">[1]phi_heat!$C$8</definedName>
    <definedName name="phi_MTH.100.C" localSheetId="8">[1]phi_heat!$C$8</definedName>
    <definedName name="phi_MTH.100.C">[4]phi_heat!$C$8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13">#REF!</definedName>
    <definedName name="S_food" localSheetId="3">#REF!</definedName>
    <definedName name="S_food" localSheetId="8">#REF!</definedName>
    <definedName name="S_food" localSheetId="2">#REF!</definedName>
    <definedName name="S_food">#REF!</definedName>
    <definedName name="S_food_2000" localSheetId="13">#REF!</definedName>
    <definedName name="S_food_2000" localSheetId="3">#REF!</definedName>
    <definedName name="S_food_2000" localSheetId="8">#REF!</definedName>
    <definedName name="S_food_2000" localSheetId="2">#REF!</definedName>
    <definedName name="S_food_2000">#REF!</definedName>
    <definedName name="S_food_S_food_2000" localSheetId="13">#REF!</definedName>
    <definedName name="S_food_S_food_2000" localSheetId="3">#REF!</definedName>
    <definedName name="S_food_S_food_2000" localSheetId="8">#REF!</definedName>
    <definedName name="S_food_S_food_2000" localSheetId="2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13">#REF!</definedName>
    <definedName name="w" localSheetId="3">#REF!</definedName>
    <definedName name="w" localSheetId="8">#REF!</definedName>
    <definedName name="w" localSheetId="2">#REF!</definedName>
    <definedName name="w">#REF!</definedName>
    <definedName name="Year_Food" localSheetId="13">#REF!</definedName>
    <definedName name="Year_Food" localSheetId="3">#REF!</definedName>
    <definedName name="Year_Food" localSheetId="8">#REF!</definedName>
    <definedName name="Year_Food" localSheetId="2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3" l="1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H2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H6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H10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I14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H18" i="3"/>
  <c r="H14" i="3"/>
  <c r="N70" i="9"/>
  <c r="N72" i="9"/>
  <c r="T7" i="15"/>
  <c r="N65" i="9" s="1"/>
  <c r="T8" i="15"/>
  <c r="N66" i="9" s="1"/>
  <c r="T9" i="15"/>
  <c r="N67" i="9" s="1"/>
  <c r="T10" i="15"/>
  <c r="N68" i="9" s="1"/>
  <c r="T11" i="15"/>
  <c r="N69" i="9" s="1"/>
  <c r="T12" i="15"/>
  <c r="T13" i="15"/>
  <c r="N71" i="9" s="1"/>
  <c r="T14" i="15"/>
  <c r="T15" i="15"/>
  <c r="N73" i="9" s="1"/>
  <c r="T16" i="15"/>
  <c r="T6" i="15"/>
  <c r="N64" i="9"/>
  <c r="N3" i="9"/>
  <c r="F67" i="9"/>
  <c r="J40" i="12"/>
  <c r="C47" i="9" s="1"/>
  <c r="J66" i="12"/>
  <c r="C73" i="9" s="1"/>
  <c r="H35" i="12"/>
  <c r="H37" i="12"/>
  <c r="H43" i="12"/>
  <c r="H45" i="12"/>
  <c r="H66" i="12"/>
  <c r="H6" i="12"/>
  <c r="J6" i="12" s="1"/>
  <c r="C13" i="9" s="1"/>
  <c r="E58" i="12"/>
  <c r="E57" i="12"/>
  <c r="H57" i="12" s="1"/>
  <c r="E34" i="12"/>
  <c r="E35" i="12"/>
  <c r="J35" i="12" s="1"/>
  <c r="C42" i="9" s="1"/>
  <c r="E36" i="12"/>
  <c r="E37" i="12"/>
  <c r="E38" i="12"/>
  <c r="H38" i="12" s="1"/>
  <c r="E39" i="12"/>
  <c r="H39" i="12" s="1"/>
  <c r="E40" i="12"/>
  <c r="H40" i="12" s="1"/>
  <c r="E41" i="12"/>
  <c r="H41" i="12" s="1"/>
  <c r="E42" i="12"/>
  <c r="E43" i="12"/>
  <c r="J43" i="12" s="1"/>
  <c r="C50" i="9" s="1"/>
  <c r="E44" i="12"/>
  <c r="E45" i="12"/>
  <c r="E46" i="12"/>
  <c r="H46" i="12" s="1"/>
  <c r="E33" i="12"/>
  <c r="H33" i="12" s="1"/>
  <c r="H34" i="12" l="1"/>
  <c r="J34" i="12"/>
  <c r="C41" i="9" s="1"/>
  <c r="J45" i="12"/>
  <c r="C52" i="9" s="1"/>
  <c r="J37" i="12"/>
  <c r="C44" i="9" s="1"/>
  <c r="H42" i="12"/>
  <c r="J42" i="12"/>
  <c r="C49" i="9" s="1"/>
  <c r="H58" i="12"/>
  <c r="E59" i="12"/>
  <c r="J58" i="12"/>
  <c r="C65" i="9" s="1"/>
  <c r="E7" i="12"/>
  <c r="H44" i="12"/>
  <c r="J44" i="12" s="1"/>
  <c r="C51" i="9" s="1"/>
  <c r="H36" i="12"/>
  <c r="J36" i="12" s="1"/>
  <c r="C43" i="9" s="1"/>
  <c r="J57" i="12"/>
  <c r="C64" i="9" s="1"/>
  <c r="J41" i="12"/>
  <c r="C48" i="9" s="1"/>
  <c r="J33" i="12"/>
  <c r="C40" i="9" s="1"/>
  <c r="E47" i="12"/>
  <c r="J46" i="12"/>
  <c r="C53" i="9" s="1"/>
  <c r="J38" i="12"/>
  <c r="C45" i="9" s="1"/>
  <c r="J39" i="12"/>
  <c r="C46" i="9" s="1"/>
  <c r="C20" i="13"/>
  <c r="C19" i="13"/>
  <c r="H7" i="12" l="1"/>
  <c r="J7" i="12"/>
  <c r="C14" i="9" s="1"/>
  <c r="E8" i="12"/>
  <c r="E48" i="12"/>
  <c r="H47" i="12"/>
  <c r="J47" i="12"/>
  <c r="C54" i="9" s="1"/>
  <c r="E60" i="12"/>
  <c r="J59" i="12"/>
  <c r="C66" i="9" s="1"/>
  <c r="H59" i="12"/>
  <c r="N30" i="9"/>
  <c r="F50" i="9"/>
  <c r="C44" i="10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F66" i="9" s="1"/>
  <c r="E61" i="12" l="1"/>
  <c r="H60" i="12"/>
  <c r="J60" i="12" s="1"/>
  <c r="C67" i="9" s="1"/>
  <c r="F73" i="9" s="1"/>
  <c r="E49" i="12"/>
  <c r="H48" i="12"/>
  <c r="J48" i="12"/>
  <c r="C55" i="9" s="1"/>
  <c r="E9" i="12"/>
  <c r="H8" i="12"/>
  <c r="J8" i="12"/>
  <c r="C15" i="9" s="1"/>
  <c r="F15" i="9" s="1"/>
  <c r="N31" i="9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4" i="9"/>
  <c r="N5" i="9" s="1"/>
  <c r="N6" i="9" s="1"/>
  <c r="N7" i="9" s="1"/>
  <c r="N8" i="9" s="1"/>
  <c r="N9" i="9" s="1"/>
  <c r="N10" i="9" s="1"/>
  <c r="N11" i="9" s="1"/>
  <c r="N12" i="9" s="1"/>
  <c r="N13" i="9" s="1"/>
  <c r="F45" i="9"/>
  <c r="F14" i="9"/>
  <c r="F46" i="9"/>
  <c r="F44" i="9"/>
  <c r="F40" i="9"/>
  <c r="F13" i="9"/>
  <c r="F42" i="9"/>
  <c r="F47" i="9"/>
  <c r="F43" i="9"/>
  <c r="F48" i="9"/>
  <c r="F49" i="9"/>
  <c r="F41" i="9"/>
  <c r="F61" i="9"/>
  <c r="F53" i="9"/>
  <c r="F60" i="9"/>
  <c r="F52" i="9"/>
  <c r="F59" i="9"/>
  <c r="F51" i="9"/>
  <c r="F58" i="9"/>
  <c r="F65" i="9"/>
  <c r="F57" i="9"/>
  <c r="F64" i="9"/>
  <c r="F56" i="9"/>
  <c r="F62" i="9"/>
  <c r="F63" i="9"/>
  <c r="F55" i="9"/>
  <c r="F54" i="9"/>
  <c r="J60" i="9"/>
  <c r="J13" i="9"/>
  <c r="E50" i="12" l="1"/>
  <c r="H49" i="12"/>
  <c r="J49" i="12"/>
  <c r="C56" i="9" s="1"/>
  <c r="N14" i="9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E10" i="12"/>
  <c r="H9" i="12"/>
  <c r="J9" i="12"/>
  <c r="C16" i="9" s="1"/>
  <c r="E62" i="12"/>
  <c r="H61" i="12"/>
  <c r="J61" i="12" s="1"/>
  <c r="C68" i="9" s="1"/>
  <c r="F68" i="9" s="1"/>
  <c r="J14" i="9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B65" i="1"/>
  <c r="B58" i="1"/>
  <c r="B64" i="1" s="1"/>
  <c r="B7" i="1"/>
  <c r="AQ3" i="1" s="1"/>
  <c r="AJ5" i="1"/>
  <c r="AK5" i="1" s="1"/>
  <c r="V5" i="1"/>
  <c r="W5" i="1" s="1"/>
  <c r="Q3" i="1"/>
  <c r="P3" i="1"/>
  <c r="I3" i="1"/>
  <c r="H19" i="3" l="1" a="1"/>
  <c r="F16" i="9"/>
  <c r="E11" i="12"/>
  <c r="H10" i="12"/>
  <c r="J10" i="12" s="1"/>
  <c r="C17" i="9" s="1"/>
  <c r="E63" i="12"/>
  <c r="H62" i="12"/>
  <c r="J62" i="12" s="1"/>
  <c r="C69" i="9" s="1"/>
  <c r="F69" i="9" s="1"/>
  <c r="H7" i="17" a="1"/>
  <c r="H3" i="1"/>
  <c r="E51" i="12"/>
  <c r="H50" i="12"/>
  <c r="J50" i="12"/>
  <c r="C57" i="9" s="1"/>
  <c r="AK3" i="1"/>
  <c r="AL5" i="1"/>
  <c r="X5" i="1"/>
  <c r="W3" i="1"/>
  <c r="D3" i="1"/>
  <c r="L3" i="1"/>
  <c r="T3" i="1"/>
  <c r="AJ3" i="1"/>
  <c r="AR3" i="1"/>
  <c r="E3" i="1"/>
  <c r="M3" i="1"/>
  <c r="U3" i="1"/>
  <c r="F3" i="1"/>
  <c r="N3" i="1"/>
  <c r="V3" i="1"/>
  <c r="G3" i="1"/>
  <c r="O3" i="1"/>
  <c r="B3" i="1"/>
  <c r="J3" i="1"/>
  <c r="R3" i="1"/>
  <c r="C3" i="1"/>
  <c r="K3" i="1"/>
  <c r="S3" i="1"/>
  <c r="AI3" i="1"/>
  <c r="F17" i="9" l="1"/>
  <c r="E64" i="12"/>
  <c r="H63" i="12"/>
  <c r="J63" i="12"/>
  <c r="C70" i="9" s="1"/>
  <c r="F70" i="9" s="1"/>
  <c r="E52" i="12"/>
  <c r="J51" i="12"/>
  <c r="C58" i="9" s="1"/>
  <c r="H51" i="12"/>
  <c r="E12" i="12"/>
  <c r="H11" i="12"/>
  <c r="J11" i="12" s="1"/>
  <c r="C18" i="9" s="1"/>
  <c r="AM7" i="17"/>
  <c r="BG7" i="17"/>
  <c r="BF7" i="17"/>
  <c r="BE7" i="17"/>
  <c r="BD7" i="17"/>
  <c r="BB7" i="17"/>
  <c r="AZ7" i="17"/>
  <c r="AS7" i="17"/>
  <c r="AY7" i="17"/>
  <c r="AX7" i="17"/>
  <c r="AW7" i="17"/>
  <c r="AV7" i="17"/>
  <c r="AT7" i="17"/>
  <c r="AR7" i="17"/>
  <c r="AK7" i="17"/>
  <c r="AQ7" i="17"/>
  <c r="AP7" i="17"/>
  <c r="AO7" i="17"/>
  <c r="AN7" i="17"/>
  <c r="AL7" i="17"/>
  <c r="AJ7" i="17"/>
  <c r="AC7" i="17"/>
  <c r="AI7" i="17"/>
  <c r="AH7" i="17"/>
  <c r="AG7" i="17"/>
  <c r="AF7" i="17"/>
  <c r="AD7" i="17"/>
  <c r="AB7" i="17"/>
  <c r="U7" i="17"/>
  <c r="W7" i="17"/>
  <c r="K7" i="17"/>
  <c r="J7" i="17"/>
  <c r="I7" i="17"/>
  <c r="H7" i="17"/>
  <c r="BP7" i="17"/>
  <c r="BI7" i="17"/>
  <c r="AE7" i="17"/>
  <c r="BO7" i="17"/>
  <c r="BN7" i="17"/>
  <c r="BM7" i="17"/>
  <c r="BL7" i="17"/>
  <c r="BJ7" i="17"/>
  <c r="BH7" i="17"/>
  <c r="BA7" i="17"/>
  <c r="BC7" i="17"/>
  <c r="O7" i="17"/>
  <c r="AA7" i="17"/>
  <c r="Z7" i="17"/>
  <c r="Y7" i="17"/>
  <c r="X7" i="17"/>
  <c r="V7" i="17"/>
  <c r="T7" i="17"/>
  <c r="M7" i="17"/>
  <c r="Q7" i="17"/>
  <c r="P7" i="17"/>
  <c r="N7" i="17"/>
  <c r="L7" i="17"/>
  <c r="S7" i="17"/>
  <c r="AU7" i="17"/>
  <c r="BK7" i="17"/>
  <c r="R7" i="17"/>
  <c r="H19" i="3"/>
  <c r="BC19" i="3"/>
  <c r="L19" i="3"/>
  <c r="S19" i="3"/>
  <c r="AP19" i="3"/>
  <c r="I19" i="3"/>
  <c r="BP19" i="3"/>
  <c r="AW19" i="3"/>
  <c r="AN19" i="3"/>
  <c r="BH19" i="3"/>
  <c r="BN19" i="3"/>
  <c r="BB19" i="3"/>
  <c r="AE19" i="3"/>
  <c r="K19" i="3"/>
  <c r="AH19" i="3"/>
  <c r="BK19" i="3"/>
  <c r="AZ19" i="3"/>
  <c r="AO19" i="3"/>
  <c r="AF19" i="3"/>
  <c r="AY19" i="3"/>
  <c r="Q19" i="3"/>
  <c r="BA19" i="3"/>
  <c r="V19" i="3"/>
  <c r="AC19" i="3"/>
  <c r="AU19" i="3"/>
  <c r="Z19" i="3"/>
  <c r="W19" i="3"/>
  <c r="AR19" i="3"/>
  <c r="AG19" i="3"/>
  <c r="X19" i="3"/>
  <c r="J19" i="3"/>
  <c r="AD19" i="3"/>
  <c r="AJ19" i="3"/>
  <c r="AX19" i="3"/>
  <c r="AS19" i="3"/>
  <c r="BG19" i="3"/>
  <c r="O19" i="3"/>
  <c r="R19" i="3"/>
  <c r="BJ19" i="3"/>
  <c r="BO19" i="3"/>
  <c r="Y19" i="3"/>
  <c r="P19" i="3"/>
  <c r="AT19" i="3"/>
  <c r="AQ19" i="3"/>
  <c r="AM19" i="3"/>
  <c r="BI19" i="3"/>
  <c r="BL19" i="3"/>
  <c r="AB19" i="3"/>
  <c r="AI19" i="3"/>
  <c r="U19" i="3"/>
  <c r="AL19" i="3"/>
  <c r="AK19" i="3"/>
  <c r="BM19" i="3"/>
  <c r="BD19" i="3"/>
  <c r="T19" i="3"/>
  <c r="AA19" i="3"/>
  <c r="BF19" i="3"/>
  <c r="N19" i="3"/>
  <c r="M19" i="3"/>
  <c r="BE19" i="3"/>
  <c r="AV19" i="3"/>
  <c r="AL3" i="1"/>
  <c r="AM5" i="1"/>
  <c r="Y5" i="1"/>
  <c r="X3" i="1"/>
  <c r="AG20" i="3" l="1"/>
  <c r="AG21" i="3"/>
  <c r="AP20" i="3"/>
  <c r="AP21" i="3"/>
  <c r="BO20" i="3"/>
  <c r="BO21" i="3"/>
  <c r="BJ20" i="3"/>
  <c r="BJ21" i="3"/>
  <c r="W20" i="3"/>
  <c r="W21" i="3"/>
  <c r="L20" i="3"/>
  <c r="L21" i="3"/>
  <c r="U20" i="3"/>
  <c r="U21" i="3"/>
  <c r="K20" i="3"/>
  <c r="K21" i="3"/>
  <c r="AV20" i="3"/>
  <c r="AV21" i="3"/>
  <c r="O20" i="3"/>
  <c r="O21" i="3"/>
  <c r="BB20" i="3"/>
  <c r="BB21" i="3"/>
  <c r="AR20" i="3"/>
  <c r="AR21" i="3"/>
  <c r="Z20" i="3"/>
  <c r="Z21" i="3"/>
  <c r="AE21" i="3"/>
  <c r="AE20" i="3"/>
  <c r="AB20" i="3"/>
  <c r="AB21" i="3"/>
  <c r="V20" i="3"/>
  <c r="V21" i="3"/>
  <c r="Y20" i="3"/>
  <c r="Y21" i="3"/>
  <c r="BK20" i="3"/>
  <c r="BK21" i="3"/>
  <c r="BG20" i="3"/>
  <c r="BG21" i="3"/>
  <c r="M20" i="3"/>
  <c r="M21" i="3"/>
  <c r="AS20" i="3"/>
  <c r="AS21" i="3"/>
  <c r="BN20" i="3"/>
  <c r="BN21" i="3"/>
  <c r="BI20" i="3"/>
  <c r="BI21" i="3"/>
  <c r="BH20" i="3"/>
  <c r="BH21" i="3"/>
  <c r="BF20" i="3"/>
  <c r="BF21" i="3"/>
  <c r="AM20" i="3"/>
  <c r="AM21" i="3"/>
  <c r="Q20" i="3"/>
  <c r="Q21" i="3"/>
  <c r="AD21" i="3"/>
  <c r="AD20" i="3"/>
  <c r="AF21" i="3"/>
  <c r="AF20" i="3"/>
  <c r="BM20" i="3"/>
  <c r="BM21" i="3"/>
  <c r="AZ20" i="3"/>
  <c r="AZ21" i="3"/>
  <c r="AK20" i="3"/>
  <c r="AK21" i="3"/>
  <c r="S21" i="3"/>
  <c r="S20" i="3"/>
  <c r="AL20" i="3"/>
  <c r="AL21" i="3"/>
  <c r="AH20" i="3"/>
  <c r="AH21" i="3"/>
  <c r="R21" i="3"/>
  <c r="R20" i="3"/>
  <c r="BC20" i="3"/>
  <c r="BC21" i="3"/>
  <c r="AI20" i="3"/>
  <c r="AI21" i="3"/>
  <c r="AU20" i="3"/>
  <c r="AU21" i="3"/>
  <c r="H21" i="3"/>
  <c r="H20" i="3"/>
  <c r="BE20" i="3"/>
  <c r="BE21" i="3"/>
  <c r="AC20" i="3"/>
  <c r="AC21" i="3"/>
  <c r="BL20" i="3"/>
  <c r="BL21" i="3"/>
  <c r="N20" i="3"/>
  <c r="N21" i="3"/>
  <c r="AX20" i="3"/>
  <c r="AX21" i="3"/>
  <c r="BA20" i="3"/>
  <c r="BA21" i="3"/>
  <c r="AJ20" i="3"/>
  <c r="AJ21" i="3"/>
  <c r="AN20" i="3"/>
  <c r="AN21" i="3"/>
  <c r="AA20" i="3"/>
  <c r="AA21" i="3"/>
  <c r="AQ21" i="3"/>
  <c r="AQ20" i="3"/>
  <c r="AY20" i="3"/>
  <c r="AY21" i="3"/>
  <c r="AW20" i="3"/>
  <c r="AW21" i="3"/>
  <c r="T21" i="3"/>
  <c r="T20" i="3"/>
  <c r="AT20" i="3"/>
  <c r="AT21" i="3"/>
  <c r="J20" i="3"/>
  <c r="J21" i="3"/>
  <c r="BP20" i="3"/>
  <c r="BP21" i="3"/>
  <c r="BD20" i="3"/>
  <c r="BD21" i="3"/>
  <c r="P20" i="3"/>
  <c r="P21" i="3"/>
  <c r="X20" i="3"/>
  <c r="X21" i="3"/>
  <c r="AO20" i="3"/>
  <c r="AO21" i="3"/>
  <c r="I20" i="3"/>
  <c r="I21" i="3"/>
  <c r="F18" i="9"/>
  <c r="E53" i="12"/>
  <c r="H52" i="12"/>
  <c r="J52" i="12" s="1"/>
  <c r="C59" i="9" s="1"/>
  <c r="E65" i="12"/>
  <c r="H64" i="12"/>
  <c r="J64" i="12" s="1"/>
  <c r="C71" i="9" s="1"/>
  <c r="F71" i="9" s="1"/>
  <c r="E13" i="12"/>
  <c r="J12" i="12"/>
  <c r="C19" i="9" s="1"/>
  <c r="F19" i="9" s="1"/>
  <c r="H12" i="12"/>
  <c r="Z5" i="1"/>
  <c r="Y3" i="1"/>
  <c r="AM3" i="1"/>
  <c r="AN5" i="1"/>
  <c r="H65" i="12" l="1"/>
  <c r="J65" i="12"/>
  <c r="C72" i="9" s="1"/>
  <c r="E14" i="12"/>
  <c r="H13" i="12"/>
  <c r="J13" i="12" s="1"/>
  <c r="C20" i="9" s="1"/>
  <c r="F20" i="9" s="1"/>
  <c r="E54" i="12"/>
  <c r="H53" i="12"/>
  <c r="J53" i="12" s="1"/>
  <c r="C60" i="9" s="1"/>
  <c r="AO5" i="1"/>
  <c r="AN3" i="1"/>
  <c r="AA5" i="1"/>
  <c r="Z3" i="1"/>
  <c r="E55" i="12" l="1"/>
  <c r="H54" i="12"/>
  <c r="J54" i="12"/>
  <c r="C61" i="9" s="1"/>
  <c r="J61" i="9" s="1"/>
  <c r="E15" i="12"/>
  <c r="H14" i="12"/>
  <c r="J14" i="12"/>
  <c r="C21" i="9" s="1"/>
  <c r="F21" i="9" s="1"/>
  <c r="F72" i="9"/>
  <c r="AB5" i="1"/>
  <c r="AA3" i="1"/>
  <c r="AP5" i="1"/>
  <c r="AP3" i="1" s="1"/>
  <c r="AO3" i="1"/>
  <c r="E16" i="12" l="1"/>
  <c r="H15" i="12"/>
  <c r="J15" i="12"/>
  <c r="C22" i="9" s="1"/>
  <c r="F22" i="9" s="1"/>
  <c r="E56" i="12"/>
  <c r="H55" i="12"/>
  <c r="J55" i="12" s="1"/>
  <c r="C62" i="9" s="1"/>
  <c r="J62" i="9" s="1"/>
  <c r="AC5" i="1"/>
  <c r="AB3" i="1"/>
  <c r="E17" i="12" l="1"/>
  <c r="H16" i="12"/>
  <c r="J16" i="12"/>
  <c r="C23" i="9" s="1"/>
  <c r="H56" i="12"/>
  <c r="J56" i="12"/>
  <c r="C63" i="9" s="1"/>
  <c r="J63" i="9" s="1"/>
  <c r="AD5" i="1"/>
  <c r="AC3" i="1"/>
  <c r="J64" i="9" l="1"/>
  <c r="J65" i="9" s="1"/>
  <c r="J66" i="9" s="1"/>
  <c r="J67" i="9" s="1"/>
  <c r="J68" i="9" s="1"/>
  <c r="J69" i="9" s="1"/>
  <c r="J70" i="9" s="1"/>
  <c r="J71" i="9" s="1"/>
  <c r="J72" i="9" s="1"/>
  <c r="J73" i="9" s="1"/>
  <c r="H15" i="3" a="1"/>
  <c r="H6" i="17" a="1"/>
  <c r="F23" i="9"/>
  <c r="E18" i="12"/>
  <c r="H17" i="12"/>
  <c r="J17" i="12" s="1"/>
  <c r="C24" i="9" s="1"/>
  <c r="AE5" i="1"/>
  <c r="AD3" i="1"/>
  <c r="F24" i="9" l="1"/>
  <c r="E19" i="12"/>
  <c r="H18" i="12"/>
  <c r="J18" i="12"/>
  <c r="C25" i="9" s="1"/>
  <c r="F25" i="9" s="1"/>
  <c r="BM6" i="17"/>
  <c r="AC6" i="17"/>
  <c r="S6" i="17"/>
  <c r="R6" i="17"/>
  <c r="T6" i="17"/>
  <c r="V6" i="17"/>
  <c r="AE6" i="17"/>
  <c r="AV6" i="17"/>
  <c r="M6" i="17"/>
  <c r="AA6" i="17"/>
  <c r="Z6" i="17"/>
  <c r="AB6" i="17"/>
  <c r="AD6" i="17"/>
  <c r="AM6" i="17"/>
  <c r="BD6" i="17"/>
  <c r="I6" i="17"/>
  <c r="AI6" i="17"/>
  <c r="AH6" i="17"/>
  <c r="AJ6" i="17"/>
  <c r="AL6" i="17"/>
  <c r="AU6" i="17"/>
  <c r="BL6" i="17"/>
  <c r="Q6" i="17"/>
  <c r="BI6" i="17"/>
  <c r="AQ6" i="17"/>
  <c r="AP6" i="17"/>
  <c r="AR6" i="17"/>
  <c r="AT6" i="17"/>
  <c r="BC6" i="17"/>
  <c r="H6" i="17"/>
  <c r="Y6" i="17"/>
  <c r="AK6" i="17"/>
  <c r="BO6" i="17"/>
  <c r="BN6" i="17"/>
  <c r="BP6" i="17"/>
  <c r="O6" i="17"/>
  <c r="AF6" i="17"/>
  <c r="AW6" i="17"/>
  <c r="K6" i="17"/>
  <c r="J6" i="17"/>
  <c r="L6" i="17"/>
  <c r="N6" i="17"/>
  <c r="W6" i="17"/>
  <c r="AN6" i="17"/>
  <c r="BE6" i="17"/>
  <c r="AY6" i="17"/>
  <c r="AX6" i="17"/>
  <c r="AZ6" i="17"/>
  <c r="BB6" i="17"/>
  <c r="U6" i="17"/>
  <c r="BJ6" i="17"/>
  <c r="AS6" i="17"/>
  <c r="BK6" i="17"/>
  <c r="AG6" i="17"/>
  <c r="BF6" i="17"/>
  <c r="AO6" i="17"/>
  <c r="BA6" i="17"/>
  <c r="BH6" i="17"/>
  <c r="BG6" i="17"/>
  <c r="P6" i="17"/>
  <c r="X6" i="17"/>
  <c r="H15" i="3"/>
  <c r="O15" i="3"/>
  <c r="AQ15" i="3"/>
  <c r="R15" i="3"/>
  <c r="BP15" i="3"/>
  <c r="AW15" i="3"/>
  <c r="BJ15" i="3"/>
  <c r="AA15" i="3"/>
  <c r="AC15" i="3"/>
  <c r="Q15" i="3"/>
  <c r="AT15" i="3"/>
  <c r="K15" i="3"/>
  <c r="J15" i="3"/>
  <c r="AR15" i="3"/>
  <c r="AO15" i="3"/>
  <c r="AD15" i="3"/>
  <c r="BL15" i="3"/>
  <c r="AL15" i="3"/>
  <c r="BH15" i="3"/>
  <c r="V15" i="3"/>
  <c r="BN15" i="3"/>
  <c r="BC15" i="3"/>
  <c r="AB15" i="3"/>
  <c r="AG15" i="3"/>
  <c r="AK15" i="3"/>
  <c r="BD15" i="3"/>
  <c r="BB15" i="3"/>
  <c r="AI15" i="3"/>
  <c r="AZ15" i="3"/>
  <c r="N15" i="3"/>
  <c r="I15" i="3"/>
  <c r="AF15" i="3"/>
  <c r="BI15" i="3"/>
  <c r="BF15" i="3"/>
  <c r="AE15" i="3"/>
  <c r="BG15" i="3"/>
  <c r="Y15" i="3"/>
  <c r="M15" i="3"/>
  <c r="AV15" i="3"/>
  <c r="AX15" i="3"/>
  <c r="AN15" i="3"/>
  <c r="BA15" i="3"/>
  <c r="AP15" i="3"/>
  <c r="S15" i="3"/>
  <c r="AJ15" i="3"/>
  <c r="BK15" i="3"/>
  <c r="T15" i="3"/>
  <c r="AH15" i="3"/>
  <c r="AS15" i="3"/>
  <c r="BM15" i="3"/>
  <c r="AU15" i="3"/>
  <c r="L15" i="3"/>
  <c r="X15" i="3"/>
  <c r="AM15" i="3"/>
  <c r="BO15" i="3"/>
  <c r="Z15" i="3"/>
  <c r="U15" i="3"/>
  <c r="BE15" i="3"/>
  <c r="W15" i="3"/>
  <c r="AY15" i="3"/>
  <c r="P15" i="3"/>
  <c r="AF5" i="1"/>
  <c r="AE3" i="1"/>
  <c r="BO16" i="3" l="1"/>
  <c r="BO17" i="3"/>
  <c r="BH16" i="3"/>
  <c r="BH17" i="3"/>
  <c r="BA16" i="3"/>
  <c r="BA17" i="3"/>
  <c r="X16" i="3"/>
  <c r="X17" i="3"/>
  <c r="BP16" i="3"/>
  <c r="BP17" i="3"/>
  <c r="L16" i="3"/>
  <c r="L17" i="3"/>
  <c r="R16" i="3"/>
  <c r="R17" i="3"/>
  <c r="AU16" i="3"/>
  <c r="AU17" i="3"/>
  <c r="O16" i="3"/>
  <c r="O17" i="3"/>
  <c r="AP16" i="3"/>
  <c r="AP17" i="3"/>
  <c r="N16" i="3"/>
  <c r="N17" i="3"/>
  <c r="BD16" i="3"/>
  <c r="BD17" i="3"/>
  <c r="AW16" i="3"/>
  <c r="AW17" i="3"/>
  <c r="BL17" i="3"/>
  <c r="BL16" i="3"/>
  <c r="AX16" i="3"/>
  <c r="AX17" i="3"/>
  <c r="AV16" i="3"/>
  <c r="AV17" i="3"/>
  <c r="AQ16" i="3"/>
  <c r="AQ17" i="3"/>
  <c r="BM17" i="3"/>
  <c r="BM16" i="3"/>
  <c r="AR16" i="3"/>
  <c r="AR17" i="3"/>
  <c r="AK16" i="3"/>
  <c r="AK17" i="3"/>
  <c r="BG16" i="3"/>
  <c r="BG17" i="3"/>
  <c r="AB16" i="3"/>
  <c r="AB17" i="3"/>
  <c r="I16" i="3"/>
  <c r="I17" i="3"/>
  <c r="AM16" i="3"/>
  <c r="AM17" i="3"/>
  <c r="AN16" i="3"/>
  <c r="AN17" i="3"/>
  <c r="AI16" i="3"/>
  <c r="AI17" i="3"/>
  <c r="P17" i="3"/>
  <c r="P16" i="3"/>
  <c r="BE16" i="3"/>
  <c r="BE17" i="3"/>
  <c r="BK16" i="3"/>
  <c r="BK17" i="3"/>
  <c r="BF16" i="3"/>
  <c r="BF17" i="3"/>
  <c r="BC16" i="3"/>
  <c r="BC17" i="3"/>
  <c r="Q16" i="3"/>
  <c r="Q17" i="3"/>
  <c r="AZ17" i="3"/>
  <c r="AZ16" i="3"/>
  <c r="AD17" i="3"/>
  <c r="AD16" i="3"/>
  <c r="BB17" i="3"/>
  <c r="BB16" i="3"/>
  <c r="M16" i="3"/>
  <c r="M17" i="3"/>
  <c r="AS16" i="3"/>
  <c r="AS17" i="3"/>
  <c r="J16" i="3"/>
  <c r="J17" i="3"/>
  <c r="AY16" i="3"/>
  <c r="AY17" i="3"/>
  <c r="K16" i="3"/>
  <c r="K17" i="3"/>
  <c r="AJ16" i="3"/>
  <c r="AJ17" i="3"/>
  <c r="BJ16" i="3"/>
  <c r="BJ17" i="3"/>
  <c r="AL16" i="3"/>
  <c r="AL17" i="3"/>
  <c r="AO17" i="3"/>
  <c r="AO16" i="3"/>
  <c r="Y16" i="3"/>
  <c r="Y17" i="3"/>
  <c r="H17" i="3"/>
  <c r="H16" i="3"/>
  <c r="AH16" i="3"/>
  <c r="AH17" i="3"/>
  <c r="AG16" i="3"/>
  <c r="AG17" i="3"/>
  <c r="W16" i="3"/>
  <c r="W17" i="3"/>
  <c r="T16" i="3"/>
  <c r="T17" i="3"/>
  <c r="AE16" i="3"/>
  <c r="AE17" i="3"/>
  <c r="AT16" i="3"/>
  <c r="AT17" i="3"/>
  <c r="U16" i="3"/>
  <c r="U17" i="3"/>
  <c r="BI16" i="3"/>
  <c r="BI17" i="3"/>
  <c r="BN16" i="3"/>
  <c r="BN17" i="3"/>
  <c r="AC17" i="3"/>
  <c r="AC16" i="3"/>
  <c r="Z16" i="3"/>
  <c r="Z17" i="3"/>
  <c r="S16" i="3"/>
  <c r="S17" i="3"/>
  <c r="AF16" i="3"/>
  <c r="AF17" i="3"/>
  <c r="V16" i="3"/>
  <c r="V17" i="3"/>
  <c r="AA16" i="3"/>
  <c r="AA17" i="3"/>
  <c r="E20" i="12"/>
  <c r="H19" i="12"/>
  <c r="J19" i="12" s="1"/>
  <c r="C26" i="9" s="1"/>
  <c r="F26" i="9" s="1"/>
  <c r="AG5" i="1"/>
  <c r="AF3" i="1"/>
  <c r="E21" i="12" l="1"/>
  <c r="H20" i="12"/>
  <c r="J20" i="12" s="1"/>
  <c r="C27" i="9" s="1"/>
  <c r="F27" i="9" s="1"/>
  <c r="AH5" i="1"/>
  <c r="AH3" i="1" s="1"/>
  <c r="AG3" i="1"/>
  <c r="E22" i="12" l="1"/>
  <c r="J21" i="12"/>
  <c r="C28" i="9" s="1"/>
  <c r="F28" i="9" s="1"/>
  <c r="H21" i="12"/>
  <c r="E23" i="12" l="1"/>
  <c r="H22" i="12"/>
  <c r="J22" i="12"/>
  <c r="C29" i="9" s="1"/>
  <c r="F29" i="9" s="1"/>
  <c r="E24" i="12" l="1"/>
  <c r="H23" i="12"/>
  <c r="J23" i="12" s="1"/>
  <c r="C30" i="9" s="1"/>
  <c r="F30" i="9" s="1"/>
  <c r="E25" i="12" l="1"/>
  <c r="H24" i="12"/>
  <c r="J24" i="12"/>
  <c r="C31" i="9" s="1"/>
  <c r="F31" i="9" s="1"/>
  <c r="E26" i="12" l="1"/>
  <c r="H25" i="12"/>
  <c r="J25" i="12" s="1"/>
  <c r="C32" i="9" s="1"/>
  <c r="F32" i="9" s="1"/>
  <c r="E27" i="12" l="1"/>
  <c r="H26" i="12"/>
  <c r="J26" i="12"/>
  <c r="C33" i="9" s="1"/>
  <c r="F33" i="9" s="1"/>
  <c r="E28" i="12" l="1"/>
  <c r="H27" i="12"/>
  <c r="J27" i="12" s="1"/>
  <c r="C34" i="9" s="1"/>
  <c r="F34" i="9" s="1"/>
  <c r="E29" i="12" l="1"/>
  <c r="H28" i="12"/>
  <c r="J28" i="12" s="1"/>
  <c r="C35" i="9" s="1"/>
  <c r="F35" i="9" s="1"/>
  <c r="E30" i="12" l="1"/>
  <c r="H29" i="12"/>
  <c r="J29" i="12" s="1"/>
  <c r="C36" i="9" s="1"/>
  <c r="F36" i="9" s="1"/>
  <c r="E31" i="12" l="1"/>
  <c r="H30" i="12"/>
  <c r="J30" i="12"/>
  <c r="C37" i="9" s="1"/>
  <c r="F37" i="9" s="1"/>
  <c r="E32" i="12" l="1"/>
  <c r="H31" i="12"/>
  <c r="J31" i="12"/>
  <c r="C38" i="9" s="1"/>
  <c r="F38" i="9" s="1"/>
  <c r="H32" i="12" l="1"/>
  <c r="J32" i="12"/>
  <c r="C39" i="9" s="1"/>
  <c r="F39" i="9" l="1"/>
  <c r="H7" i="3" a="1"/>
  <c r="H4" i="17" a="1"/>
  <c r="BP4" i="17" l="1"/>
  <c r="BP3" i="17" s="1"/>
  <c r="Y4" i="17"/>
  <c r="Y3" i="17" s="1"/>
  <c r="AC4" i="17"/>
  <c r="AC3" i="17" s="1"/>
  <c r="S4" i="17"/>
  <c r="S3" i="17" s="1"/>
  <c r="BO4" i="17"/>
  <c r="BO3" i="17" s="1"/>
  <c r="O4" i="17"/>
  <c r="O3" i="17" s="1"/>
  <c r="N4" i="17"/>
  <c r="N3" i="17" s="1"/>
  <c r="P4" i="17"/>
  <c r="P3" i="17" s="1"/>
  <c r="R4" i="17"/>
  <c r="R3" i="17" s="1"/>
  <c r="AJ4" i="17"/>
  <c r="AJ3" i="17" s="1"/>
  <c r="M4" i="17"/>
  <c r="M3" i="17" s="1"/>
  <c r="AO4" i="17"/>
  <c r="AO3" i="17" s="1"/>
  <c r="AY4" i="17"/>
  <c r="AY3" i="17" s="1"/>
  <c r="W4" i="17"/>
  <c r="W3" i="17" s="1"/>
  <c r="V4" i="17"/>
  <c r="V3" i="17" s="1"/>
  <c r="X4" i="17"/>
  <c r="X3" i="17" s="1"/>
  <c r="Z4" i="17"/>
  <c r="Z3" i="17" s="1"/>
  <c r="AR4" i="17"/>
  <c r="AR3" i="17" s="1"/>
  <c r="AS4" i="17"/>
  <c r="AS3" i="17" s="1"/>
  <c r="Q4" i="17"/>
  <c r="Q3" i="17" s="1"/>
  <c r="AG4" i="17"/>
  <c r="AG3" i="17" s="1"/>
  <c r="BM4" i="17"/>
  <c r="BM3" i="17" s="1"/>
  <c r="BA4" i="17"/>
  <c r="BA3" i="17" s="1"/>
  <c r="AE4" i="17"/>
  <c r="AE3" i="17" s="1"/>
  <c r="AD4" i="17"/>
  <c r="AD3" i="17" s="1"/>
  <c r="AF4" i="17"/>
  <c r="AF3" i="17" s="1"/>
  <c r="AH4" i="17"/>
  <c r="AH3" i="17" s="1"/>
  <c r="AZ4" i="17"/>
  <c r="AZ3" i="17" s="1"/>
  <c r="I4" i="17"/>
  <c r="I3" i="17" s="1"/>
  <c r="AI4" i="17"/>
  <c r="AI3" i="17" s="1"/>
  <c r="AM4" i="17"/>
  <c r="AM3" i="17" s="1"/>
  <c r="AL4" i="17"/>
  <c r="AL3" i="17" s="1"/>
  <c r="AN4" i="17"/>
  <c r="AN3" i="17" s="1"/>
  <c r="AP4" i="17"/>
  <c r="AP3" i="17" s="1"/>
  <c r="BH4" i="17"/>
  <c r="BH3" i="17" s="1"/>
  <c r="K4" i="17"/>
  <c r="K3" i="17" s="1"/>
  <c r="AW4" i="17"/>
  <c r="AW3" i="17" s="1"/>
  <c r="U4" i="17"/>
  <c r="U3" i="17" s="1"/>
  <c r="BK4" i="17"/>
  <c r="BK3" i="17" s="1"/>
  <c r="BJ4" i="17"/>
  <c r="BJ3" i="17" s="1"/>
  <c r="BL4" i="17"/>
  <c r="BL3" i="17" s="1"/>
  <c r="BN4" i="17"/>
  <c r="BN3" i="17" s="1"/>
  <c r="T4" i="17"/>
  <c r="T3" i="17" s="1"/>
  <c r="AK4" i="17"/>
  <c r="AK3" i="17" s="1"/>
  <c r="AA4" i="17"/>
  <c r="AA3" i="17" s="1"/>
  <c r="AQ4" i="17"/>
  <c r="AQ3" i="17" s="1"/>
  <c r="BI4" i="17"/>
  <c r="BI3" i="17" s="1"/>
  <c r="H4" i="17"/>
  <c r="H3" i="17" s="1"/>
  <c r="J4" i="17"/>
  <c r="J3" i="17" s="1"/>
  <c r="AB4" i="17"/>
  <c r="AB3" i="17" s="1"/>
  <c r="BE4" i="17"/>
  <c r="BE3" i="17" s="1"/>
  <c r="AU4" i="17"/>
  <c r="AU3" i="17" s="1"/>
  <c r="AT4" i="17"/>
  <c r="AT3" i="17" s="1"/>
  <c r="AV4" i="17"/>
  <c r="AV3" i="17" s="1"/>
  <c r="AX4" i="17"/>
  <c r="AX3" i="17" s="1"/>
  <c r="BB4" i="17"/>
  <c r="BB3" i="17" s="1"/>
  <c r="L4" i="17"/>
  <c r="L3" i="17" s="1"/>
  <c r="BD4" i="17"/>
  <c r="BD3" i="17" s="1"/>
  <c r="BC4" i="17"/>
  <c r="BC3" i="17" s="1"/>
  <c r="BF4" i="17"/>
  <c r="BF3" i="17" s="1"/>
  <c r="BG4" i="17"/>
  <c r="BG3" i="17" s="1"/>
  <c r="H7" i="3"/>
  <c r="AE7" i="3"/>
  <c r="V7" i="3"/>
  <c r="M7" i="3"/>
  <c r="L7" i="3"/>
  <c r="K7" i="3"/>
  <c r="J7" i="3"/>
  <c r="I7" i="3"/>
  <c r="AR7" i="3"/>
  <c r="AN7" i="3"/>
  <c r="W7" i="3"/>
  <c r="N7" i="3"/>
  <c r="BP7" i="3"/>
  <c r="BO7" i="3"/>
  <c r="BN7" i="3"/>
  <c r="BM7" i="3"/>
  <c r="BL7" i="3"/>
  <c r="AS7" i="3"/>
  <c r="AO7" i="3"/>
  <c r="O7" i="3"/>
  <c r="BI7" i="3"/>
  <c r="BH7" i="3"/>
  <c r="BG7" i="3"/>
  <c r="BF7" i="3"/>
  <c r="BE7" i="3"/>
  <c r="BD7" i="3"/>
  <c r="BK7" i="3"/>
  <c r="AQ7" i="3"/>
  <c r="AT7" i="3"/>
  <c r="AJ7" i="3"/>
  <c r="AH7" i="3"/>
  <c r="AF7" i="3"/>
  <c r="BJ7" i="3"/>
  <c r="BA7" i="3"/>
  <c r="AZ7" i="3"/>
  <c r="AY7" i="3"/>
  <c r="AX7" i="3"/>
  <c r="AW7" i="3"/>
  <c r="AV7" i="3"/>
  <c r="BB7" i="3"/>
  <c r="AP7" i="3"/>
  <c r="BC7" i="3"/>
  <c r="AK7" i="3"/>
  <c r="AI7" i="3"/>
  <c r="AG7" i="3"/>
  <c r="AU7" i="3"/>
  <c r="AL7" i="3"/>
  <c r="AC7" i="3"/>
  <c r="AB7" i="3"/>
  <c r="AA7" i="3"/>
  <c r="Z7" i="3"/>
  <c r="Y7" i="3"/>
  <c r="X7" i="3"/>
  <c r="AM7" i="3"/>
  <c r="AD7" i="3"/>
  <c r="U7" i="3"/>
  <c r="T7" i="3"/>
  <c r="S7" i="3"/>
  <c r="R7" i="3"/>
  <c r="Q7" i="3"/>
  <c r="P7" i="3"/>
  <c r="H5" i="17" a="1"/>
  <c r="H11" i="3" a="1"/>
  <c r="AC3" i="3" l="1"/>
  <c r="AC8" i="3"/>
  <c r="AC9" i="3"/>
  <c r="BF3" i="3"/>
  <c r="BF8" i="3"/>
  <c r="BF9" i="3"/>
  <c r="R3" i="3"/>
  <c r="R8" i="3"/>
  <c r="R9" i="3"/>
  <c r="AZ3" i="3"/>
  <c r="AZ8" i="3"/>
  <c r="AZ9" i="3"/>
  <c r="W3" i="3"/>
  <c r="W8" i="3"/>
  <c r="W9" i="3"/>
  <c r="AU3" i="3"/>
  <c r="AU8" i="3"/>
  <c r="AU9" i="3"/>
  <c r="AN3" i="3"/>
  <c r="AN8" i="3"/>
  <c r="AN9" i="3"/>
  <c r="T3" i="3"/>
  <c r="T8" i="3"/>
  <c r="T9" i="3"/>
  <c r="BJ3" i="3"/>
  <c r="BJ8" i="3"/>
  <c r="BJ9" i="3"/>
  <c r="AR3" i="3"/>
  <c r="AR8" i="3"/>
  <c r="AR9" i="3"/>
  <c r="U3" i="3"/>
  <c r="U8" i="3"/>
  <c r="U9" i="3"/>
  <c r="AF3" i="3"/>
  <c r="AF8" i="3"/>
  <c r="AF9" i="3"/>
  <c r="I3" i="3"/>
  <c r="I8" i="3"/>
  <c r="I9" i="3"/>
  <c r="AK3" i="3"/>
  <c r="AK8" i="3"/>
  <c r="AK9" i="3"/>
  <c r="AO3" i="3"/>
  <c r="AO8" i="3"/>
  <c r="AO9" i="3"/>
  <c r="BC3" i="3"/>
  <c r="BC8" i="3"/>
  <c r="BC9" i="3"/>
  <c r="AS3" i="3"/>
  <c r="AS8" i="3"/>
  <c r="AS9" i="3"/>
  <c r="AT3" i="3"/>
  <c r="AT8" i="3"/>
  <c r="AT9" i="3"/>
  <c r="L3" i="3"/>
  <c r="L9" i="3"/>
  <c r="L8" i="3"/>
  <c r="BB3" i="3"/>
  <c r="BB8" i="3"/>
  <c r="BB9" i="3"/>
  <c r="AQ3" i="3"/>
  <c r="AQ8" i="3"/>
  <c r="AQ9" i="3"/>
  <c r="M3" i="3"/>
  <c r="M8" i="3"/>
  <c r="M9" i="3"/>
  <c r="Q3" i="3"/>
  <c r="Q8" i="3"/>
  <c r="Q9" i="3"/>
  <c r="AY3" i="3"/>
  <c r="AY8" i="3"/>
  <c r="AY9" i="3"/>
  <c r="N3" i="3"/>
  <c r="N8" i="3"/>
  <c r="N9" i="3"/>
  <c r="AL3" i="3"/>
  <c r="AL8" i="3"/>
  <c r="AL9" i="3"/>
  <c r="BG3" i="3"/>
  <c r="BG8" i="3"/>
  <c r="BG9" i="3"/>
  <c r="S3" i="3"/>
  <c r="S8" i="3"/>
  <c r="S9" i="3"/>
  <c r="BA3" i="3"/>
  <c r="BA8" i="3"/>
  <c r="BA9" i="3"/>
  <c r="BH3" i="3"/>
  <c r="BH8" i="3"/>
  <c r="BH9" i="3"/>
  <c r="AG3" i="3"/>
  <c r="AG8" i="3"/>
  <c r="AG9" i="3"/>
  <c r="BI3" i="3"/>
  <c r="BI8" i="3"/>
  <c r="BI9" i="3"/>
  <c r="AI3" i="3"/>
  <c r="AI8" i="3"/>
  <c r="AI9" i="3"/>
  <c r="O3" i="3"/>
  <c r="O8" i="3"/>
  <c r="O9" i="3"/>
  <c r="AD3" i="3"/>
  <c r="AD8" i="3"/>
  <c r="AD9" i="3"/>
  <c r="AH3" i="3"/>
  <c r="AH8" i="3"/>
  <c r="AH9" i="3"/>
  <c r="J3" i="3"/>
  <c r="J8" i="3"/>
  <c r="J9" i="3"/>
  <c r="AM3" i="3"/>
  <c r="AM8" i="3"/>
  <c r="AM9" i="3"/>
  <c r="AJ3" i="3"/>
  <c r="AJ9" i="3"/>
  <c r="AJ8" i="3"/>
  <c r="K3" i="3"/>
  <c r="K8" i="3"/>
  <c r="K9" i="3"/>
  <c r="X3" i="3"/>
  <c r="X8" i="3"/>
  <c r="X9" i="3"/>
  <c r="AP3" i="3"/>
  <c r="AP8" i="3"/>
  <c r="AP9" i="3"/>
  <c r="BL3" i="3"/>
  <c r="BL8" i="3"/>
  <c r="BL9" i="3"/>
  <c r="Y3" i="3"/>
  <c r="Y8" i="3"/>
  <c r="Y9" i="3"/>
  <c r="BM3" i="3"/>
  <c r="BM8" i="3"/>
  <c r="BM9" i="3"/>
  <c r="BO3" i="3"/>
  <c r="BO8" i="3"/>
  <c r="BO9" i="3"/>
  <c r="Z3" i="3"/>
  <c r="Z8" i="3"/>
  <c r="Z9" i="3"/>
  <c r="AV3" i="3"/>
  <c r="AV8" i="3"/>
  <c r="AV9" i="3"/>
  <c r="BK3" i="3"/>
  <c r="BK8" i="3"/>
  <c r="BK9" i="3"/>
  <c r="BN3" i="3"/>
  <c r="BN9" i="3"/>
  <c r="BN8" i="3"/>
  <c r="V3" i="3"/>
  <c r="V8" i="3"/>
  <c r="V9" i="3"/>
  <c r="AA3" i="3"/>
  <c r="AA8" i="3"/>
  <c r="AA9" i="3"/>
  <c r="AW3" i="3"/>
  <c r="AW8" i="3"/>
  <c r="AW9" i="3"/>
  <c r="BD3" i="3"/>
  <c r="BD8" i="3"/>
  <c r="BD9" i="3"/>
  <c r="AE3" i="3"/>
  <c r="AE8" i="3"/>
  <c r="AE9" i="3"/>
  <c r="P3" i="3"/>
  <c r="P8" i="3"/>
  <c r="P9" i="3"/>
  <c r="AB3" i="3"/>
  <c r="AB8" i="3"/>
  <c r="AB9" i="3"/>
  <c r="AX3" i="3"/>
  <c r="AX8" i="3"/>
  <c r="AX9" i="3"/>
  <c r="BE3" i="3"/>
  <c r="BE8" i="3"/>
  <c r="BE9" i="3"/>
  <c r="BP3" i="3"/>
  <c r="BP8" i="3"/>
  <c r="BP9" i="3"/>
  <c r="H3" i="3"/>
  <c r="H9" i="3"/>
  <c r="H8" i="3"/>
  <c r="BK5" i="17"/>
  <c r="AQ5" i="17"/>
  <c r="Q5" i="17"/>
  <c r="P5" i="17"/>
  <c r="R5" i="17"/>
  <c r="T5" i="17"/>
  <c r="AT5" i="17"/>
  <c r="BC5" i="17"/>
  <c r="AS5" i="17"/>
  <c r="AI5" i="17"/>
  <c r="Y5" i="17"/>
  <c r="X5" i="17"/>
  <c r="Z5" i="17"/>
  <c r="AB5" i="17"/>
  <c r="BB5" i="17"/>
  <c r="BO5" i="17"/>
  <c r="AG5" i="17"/>
  <c r="AF5" i="17"/>
  <c r="AH5" i="17"/>
  <c r="AJ5" i="17"/>
  <c r="BJ5" i="17"/>
  <c r="AA5" i="17"/>
  <c r="AY5" i="17"/>
  <c r="AC5" i="17"/>
  <c r="AO5" i="17"/>
  <c r="AN5" i="17"/>
  <c r="AP5" i="17"/>
  <c r="AR5" i="17"/>
  <c r="O5" i="17"/>
  <c r="AK5" i="17"/>
  <c r="BM5" i="17"/>
  <c r="BL5" i="17"/>
  <c r="BN5" i="17"/>
  <c r="BP5" i="17"/>
  <c r="AD5" i="17"/>
  <c r="AM5" i="17"/>
  <c r="S5" i="17"/>
  <c r="K5" i="17"/>
  <c r="I5" i="17"/>
  <c r="H5" i="17"/>
  <c r="J5" i="17"/>
  <c r="L5" i="17"/>
  <c r="AL5" i="17"/>
  <c r="AU5" i="17"/>
  <c r="M5" i="17"/>
  <c r="BG5" i="17"/>
  <c r="BI5" i="17"/>
  <c r="BA5" i="17"/>
  <c r="AW5" i="17"/>
  <c r="AV5" i="17"/>
  <c r="AX5" i="17"/>
  <c r="AZ5" i="17"/>
  <c r="AE5" i="17"/>
  <c r="BD5" i="17"/>
  <c r="U5" i="17"/>
  <c r="N5" i="17"/>
  <c r="W5" i="17"/>
  <c r="BF5" i="17"/>
  <c r="V5" i="17"/>
  <c r="BE5" i="17"/>
  <c r="BH5" i="17"/>
  <c r="H11" i="3"/>
  <c r="BK11" i="3"/>
  <c r="BB11" i="3"/>
  <c r="AS11" i="3"/>
  <c r="AR11" i="3"/>
  <c r="AQ11" i="3"/>
  <c r="AP11" i="3"/>
  <c r="AO11" i="3"/>
  <c r="AN11" i="3"/>
  <c r="V11" i="3"/>
  <c r="J11" i="3"/>
  <c r="BN11" i="3"/>
  <c r="BC11" i="3"/>
  <c r="AT11" i="3"/>
  <c r="AK11" i="3"/>
  <c r="AJ11" i="3"/>
  <c r="AI11" i="3"/>
  <c r="AH11" i="3"/>
  <c r="AG11" i="3"/>
  <c r="AF11" i="3"/>
  <c r="M11" i="3"/>
  <c r="I11" i="3"/>
  <c r="AU11" i="3"/>
  <c r="AL11" i="3"/>
  <c r="AC11" i="3"/>
  <c r="AB11" i="3"/>
  <c r="AA11" i="3"/>
  <c r="Z11" i="3"/>
  <c r="Y11" i="3"/>
  <c r="X11" i="3"/>
  <c r="AE11" i="3"/>
  <c r="L11" i="3"/>
  <c r="N11" i="3"/>
  <c r="BO11" i="3"/>
  <c r="BL11" i="3"/>
  <c r="AM11" i="3"/>
  <c r="AD11" i="3"/>
  <c r="U11" i="3"/>
  <c r="T11" i="3"/>
  <c r="S11" i="3"/>
  <c r="R11" i="3"/>
  <c r="Q11" i="3"/>
  <c r="P11" i="3"/>
  <c r="K11" i="3"/>
  <c r="W11" i="3"/>
  <c r="BP11" i="3"/>
  <c r="BM11" i="3"/>
  <c r="O11" i="3"/>
  <c r="BI11" i="3"/>
  <c r="BH11" i="3"/>
  <c r="BG11" i="3"/>
  <c r="BF11" i="3"/>
  <c r="BE11" i="3"/>
  <c r="BD11" i="3"/>
  <c r="BJ11" i="3"/>
  <c r="BA11" i="3"/>
  <c r="AZ11" i="3"/>
  <c r="AY11" i="3"/>
  <c r="AX11" i="3"/>
  <c r="AW11" i="3"/>
  <c r="AV11" i="3"/>
  <c r="AE12" i="3" l="1"/>
  <c r="AE13" i="3"/>
  <c r="N13" i="3"/>
  <c r="N12" i="3"/>
  <c r="AB4" i="3"/>
  <c r="AB5" i="3"/>
  <c r="I4" i="3"/>
  <c r="I5" i="3"/>
  <c r="BA12" i="3"/>
  <c r="BA13" i="3"/>
  <c r="K12" i="3"/>
  <c r="K13" i="3"/>
  <c r="L12" i="3"/>
  <c r="L13" i="3"/>
  <c r="AF12" i="3"/>
  <c r="AF13" i="3"/>
  <c r="AO12" i="3"/>
  <c r="AO13" i="3"/>
  <c r="P12" i="3"/>
  <c r="P13" i="3"/>
  <c r="AG12" i="3"/>
  <c r="AG13" i="3"/>
  <c r="AP12" i="3"/>
  <c r="AP13" i="3"/>
  <c r="BD12" i="3"/>
  <c r="BD13" i="3"/>
  <c r="Q12" i="3"/>
  <c r="Q13" i="3"/>
  <c r="X12" i="3"/>
  <c r="X13" i="3"/>
  <c r="AH12" i="3"/>
  <c r="AH13" i="3"/>
  <c r="AQ12" i="3"/>
  <c r="AQ13" i="3"/>
  <c r="BP4" i="3"/>
  <c r="BP5" i="3"/>
  <c r="P5" i="3"/>
  <c r="P4" i="3"/>
  <c r="AA4" i="3"/>
  <c r="AA5" i="3"/>
  <c r="AV5" i="3"/>
  <c r="AV4" i="3"/>
  <c r="Y4" i="3"/>
  <c r="Y5" i="3"/>
  <c r="K4" i="3"/>
  <c r="K5" i="3"/>
  <c r="AH5" i="3"/>
  <c r="AH4" i="3"/>
  <c r="BI4" i="3"/>
  <c r="BI5" i="3"/>
  <c r="S4" i="3"/>
  <c r="S5" i="3"/>
  <c r="AY4" i="3"/>
  <c r="AY5" i="3"/>
  <c r="BB4" i="3"/>
  <c r="BB5" i="3"/>
  <c r="BC4" i="3"/>
  <c r="BC5" i="3"/>
  <c r="AF4" i="3"/>
  <c r="AF5" i="3"/>
  <c r="T4" i="3"/>
  <c r="T5" i="3"/>
  <c r="AZ4" i="3"/>
  <c r="AZ5" i="3"/>
  <c r="BE12" i="3"/>
  <c r="BE13" i="3"/>
  <c r="R12" i="3"/>
  <c r="R13" i="3"/>
  <c r="Y12" i="3"/>
  <c r="Y13" i="3"/>
  <c r="AI12" i="3"/>
  <c r="AI13" i="3"/>
  <c r="AR12" i="3"/>
  <c r="AR13" i="3"/>
  <c r="S12" i="3"/>
  <c r="S13" i="3"/>
  <c r="Z12" i="3"/>
  <c r="Z13" i="3"/>
  <c r="AS12" i="3"/>
  <c r="AS13" i="3"/>
  <c r="BF12" i="3"/>
  <c r="BF13" i="3"/>
  <c r="AJ12" i="3"/>
  <c r="AJ13" i="3"/>
  <c r="BG12" i="3"/>
  <c r="BG13" i="3"/>
  <c r="T12" i="3"/>
  <c r="T13" i="3"/>
  <c r="AA13" i="3"/>
  <c r="AA12" i="3"/>
  <c r="AK12" i="3"/>
  <c r="AK13" i="3"/>
  <c r="BB13" i="3"/>
  <c r="BB12" i="3"/>
  <c r="BE4" i="3"/>
  <c r="BE5" i="3"/>
  <c r="AE4" i="3"/>
  <c r="AE5" i="3"/>
  <c r="V4" i="3"/>
  <c r="V5" i="3"/>
  <c r="Z4" i="3"/>
  <c r="Z5" i="3"/>
  <c r="BL5" i="3"/>
  <c r="BL4" i="3"/>
  <c r="AJ4" i="3"/>
  <c r="AJ5" i="3"/>
  <c r="AD4" i="3"/>
  <c r="AD5" i="3"/>
  <c r="AG4" i="3"/>
  <c r="AG5" i="3"/>
  <c r="BG5" i="3"/>
  <c r="BG4" i="3"/>
  <c r="Q4" i="3"/>
  <c r="Q5" i="3"/>
  <c r="L4" i="3"/>
  <c r="L5" i="3"/>
  <c r="AO4" i="3"/>
  <c r="AO5" i="3"/>
  <c r="U4" i="3"/>
  <c r="U5" i="3"/>
  <c r="AN4" i="3"/>
  <c r="AN5" i="3"/>
  <c r="R4" i="3"/>
  <c r="R5" i="3"/>
  <c r="BH12" i="3"/>
  <c r="BH13" i="3"/>
  <c r="U12" i="3"/>
  <c r="U13" i="3"/>
  <c r="AB12" i="3"/>
  <c r="AB13" i="3"/>
  <c r="AT12" i="3"/>
  <c r="AT13" i="3"/>
  <c r="BK12" i="3"/>
  <c r="BK13" i="3"/>
  <c r="AV12" i="3"/>
  <c r="AV13" i="3"/>
  <c r="BI12" i="3"/>
  <c r="BI13" i="3"/>
  <c r="AD12" i="3"/>
  <c r="AD13" i="3"/>
  <c r="AC12" i="3"/>
  <c r="AC13" i="3"/>
  <c r="BC12" i="3"/>
  <c r="BC13" i="3"/>
  <c r="H13" i="3"/>
  <c r="H12" i="3"/>
  <c r="AW12" i="3"/>
  <c r="AW13" i="3"/>
  <c r="AM12" i="3"/>
  <c r="AM13" i="3"/>
  <c r="BN13" i="3"/>
  <c r="BN12" i="3"/>
  <c r="AX4" i="3"/>
  <c r="AX5" i="3"/>
  <c r="BN4" i="3"/>
  <c r="BN5" i="3"/>
  <c r="AP4" i="3"/>
  <c r="AP5" i="3"/>
  <c r="O4" i="3"/>
  <c r="O5" i="3"/>
  <c r="BH4" i="3"/>
  <c r="BH5" i="3"/>
  <c r="M4" i="3"/>
  <c r="M5" i="3"/>
  <c r="AT4" i="3"/>
  <c r="AT5" i="3"/>
  <c r="AK4" i="3"/>
  <c r="AK5" i="3"/>
  <c r="AR4" i="3"/>
  <c r="AR5" i="3"/>
  <c r="BF4" i="3"/>
  <c r="BF5" i="3"/>
  <c r="AX12" i="3"/>
  <c r="AX13" i="3"/>
  <c r="BM12" i="3"/>
  <c r="BM13" i="3"/>
  <c r="BL13" i="3"/>
  <c r="BL12" i="3"/>
  <c r="AU12" i="3"/>
  <c r="AU13" i="3"/>
  <c r="J12" i="3"/>
  <c r="J13" i="3"/>
  <c r="O13" i="3"/>
  <c r="O12" i="3"/>
  <c r="AL13" i="3"/>
  <c r="AL12" i="3"/>
  <c r="BD4" i="3"/>
  <c r="BD5" i="3"/>
  <c r="BO4" i="3"/>
  <c r="BO5" i="3"/>
  <c r="AM4" i="3"/>
  <c r="AM5" i="3"/>
  <c r="AL4" i="3"/>
  <c r="AL5" i="3"/>
  <c r="AU5" i="3"/>
  <c r="AU4" i="3"/>
  <c r="AY12" i="3"/>
  <c r="AY13" i="3"/>
  <c r="BP12" i="3"/>
  <c r="BP13" i="3"/>
  <c r="BO12" i="3"/>
  <c r="BO13" i="3"/>
  <c r="I12" i="3"/>
  <c r="I13" i="3"/>
  <c r="V12" i="3"/>
  <c r="V13" i="3"/>
  <c r="BJ12" i="3"/>
  <c r="BJ13" i="3"/>
  <c r="AZ13" i="3"/>
  <c r="AZ12" i="3"/>
  <c r="W12" i="3"/>
  <c r="W13" i="3"/>
  <c r="M12" i="3"/>
  <c r="M13" i="3"/>
  <c r="AN12" i="3"/>
  <c r="AN13" i="3"/>
  <c r="H4" i="3"/>
  <c r="H5" i="3"/>
  <c r="AW4" i="3"/>
  <c r="AW5" i="3"/>
  <c r="BK4" i="3"/>
  <c r="BK5" i="3"/>
  <c r="BM4" i="3"/>
  <c r="BM5" i="3"/>
  <c r="X4" i="3"/>
  <c r="X5" i="3"/>
  <c r="J5" i="3"/>
  <c r="J4" i="3"/>
  <c r="AI4" i="3"/>
  <c r="AI5" i="3"/>
  <c r="BA4" i="3"/>
  <c r="BA5" i="3"/>
  <c r="N4" i="3"/>
  <c r="N5" i="3"/>
  <c r="AQ4" i="3"/>
  <c r="AQ5" i="3"/>
  <c r="AS4" i="3"/>
  <c r="AS5" i="3"/>
  <c r="BJ4" i="3"/>
  <c r="BJ5" i="3"/>
  <c r="W4" i="3"/>
  <c r="W5" i="3"/>
  <c r="AC4" i="3"/>
  <c r="AC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C5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Trend data taken from www.graphreader.com</t>
        </r>
      </text>
    </comment>
    <comment ref="D5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Trend data taken from www.graphreader.com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6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Assuming traditional stove efficiency was average efficiency in 1960</t>
        </r>
      </text>
    </comment>
    <comment ref="A1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Assuming year of construction of new stove (year of study -1)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E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Sample mean</t>
        </r>
      </text>
    </comment>
    <comment ref="A5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Traditional stoves assumed to be 1960</t>
        </r>
      </text>
    </comment>
    <comment ref="E6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Data for Guyapa - Chrcoal was not available as in Boafo-Mensah (2013)</t>
        </r>
      </text>
    </comment>
    <comment ref="A9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Traditional stoves assumed to be 1960</t>
        </r>
      </text>
    </comment>
  </commentList>
</comments>
</file>

<file path=xl/sharedStrings.xml><?xml version="1.0" encoding="utf-8"?>
<sst xmlns="http://schemas.openxmlformats.org/spreadsheetml/2006/main" count="17281" uniqueCount="2829">
  <si>
    <t>Year</t>
  </si>
  <si>
    <t>Efficiency</t>
  </si>
  <si>
    <t>Event</t>
  </si>
  <si>
    <t>Adehsa Begins</t>
  </si>
  <si>
    <t>Proyector Mirador Begins</t>
  </si>
  <si>
    <t>Fundel Begins</t>
  </si>
  <si>
    <t>Adoption</t>
  </si>
  <si>
    <t xml:space="preserve">3 Stone Fire </t>
  </si>
  <si>
    <t>Justa</t>
  </si>
  <si>
    <t>%Addoption</t>
  </si>
  <si>
    <t>Electric Stoves</t>
  </si>
  <si>
    <t>http://www.calmac.org/publications/Product_Trends_Mfr_Insights_Report_Final_2015.09.15.pdf</t>
  </si>
  <si>
    <t>eta_1995_stove</t>
  </si>
  <si>
    <t>From Hager and Morawicky</t>
  </si>
  <si>
    <t>eta_2013_stove</t>
  </si>
  <si>
    <t>From Calmac</t>
  </si>
  <si>
    <t>so:</t>
  </si>
  <si>
    <t>eta_1971_stove</t>
  </si>
  <si>
    <t>Linearly</t>
  </si>
  <si>
    <t>eta_2008_oven</t>
  </si>
  <si>
    <t>Assume a ~20% drop in efficiency</t>
  </si>
  <si>
    <t>eta_1971_oven</t>
  </si>
  <si>
    <t>In Honduras, ovens are used ~25% of the time, while stoves are used the other 75%</t>
  </si>
  <si>
    <t>therefore:</t>
  </si>
  <si>
    <t>eta_2013</t>
  </si>
  <si>
    <t>eta_1971</t>
  </si>
  <si>
    <t>eta_chcl_stove</t>
  </si>
  <si>
    <t>eta_lpg_stove</t>
  </si>
  <si>
    <t>Country</t>
  </si>
  <si>
    <t>Machine</t>
  </si>
  <si>
    <t>Eu.product</t>
  </si>
  <si>
    <t>Date: 02/02/2021</t>
  </si>
  <si>
    <t>Wood stoves</t>
  </si>
  <si>
    <t>Fuel</t>
  </si>
  <si>
    <t>Efficiency [-]</t>
  </si>
  <si>
    <t>Firewood</t>
  </si>
  <si>
    <t>Charcoal</t>
  </si>
  <si>
    <t>Kerosene</t>
  </si>
  <si>
    <t>LPG</t>
  </si>
  <si>
    <t>Electricity</t>
  </si>
  <si>
    <t>Biogas</t>
  </si>
  <si>
    <t>GHA</t>
  </si>
  <si>
    <t>Quantity</t>
  </si>
  <si>
    <t>Energy.type</t>
  </si>
  <si>
    <t>Last.stage</t>
  </si>
  <si>
    <t>Method</t>
  </si>
  <si>
    <t>E</t>
  </si>
  <si>
    <t>Final</t>
  </si>
  <si>
    <t>PCM</t>
  </si>
  <si>
    <t>Ayres et al (2005) - On the efficiency of US electricity usage since 1900</t>
  </si>
  <si>
    <t>https://www.sciencedirect.com/science/article/pii/S036054420400324X</t>
  </si>
  <si>
    <t>Ayres</t>
  </si>
  <si>
    <t>UNECE</t>
  </si>
  <si>
    <t>Carnahan</t>
  </si>
  <si>
    <t>System</t>
  </si>
  <si>
    <t>Coal, oil or gas, industrial boiler</t>
  </si>
  <si>
    <t xml:space="preserve">Electric with heat pump (COP = 4) </t>
  </si>
  <si>
    <t>Oil-fired furnace, domestic</t>
  </si>
  <si>
    <t>Gas-fired furnace, domestic</t>
  </si>
  <si>
    <t>Gas-fired water heater, domestic</t>
  </si>
  <si>
    <t>Coal furnace with stoker, domestic</t>
  </si>
  <si>
    <t xml:space="preserve">Electric with heat pump (COP = 3) </t>
  </si>
  <si>
    <t>Hand-fired coal furnace, domestic</t>
  </si>
  <si>
    <t>Wood-burning stove</t>
  </si>
  <si>
    <t>Electric heat for cooking</t>
  </si>
  <si>
    <t>Open fireplace</t>
  </si>
  <si>
    <t>MTH.100.C</t>
  </si>
  <si>
    <t>eta.fu</t>
  </si>
  <si>
    <t>Afrane &amp; Ntiamoah (2012) - Analysis of the life-cycle costs and environmental impacts of cooking fuels used in Ghana</t>
  </si>
  <si>
    <t>https://doi.org/10.1016/j.apenergy.2012.03.041</t>
  </si>
  <si>
    <t>Coffey et al (2017) - New Emission Factors and Efficiencies from in-Field Measurements of Traditional and Improved Cookstoves and Their Potential Implications</t>
  </si>
  <si>
    <t>https://pubs.acs.org/doi/full/10.1021/acs.est.7b02436</t>
  </si>
  <si>
    <t>Stove Type</t>
  </si>
  <si>
    <t>Stove Fuel</t>
  </si>
  <si>
    <t>Overall Thermal Efficiency [-]</t>
  </si>
  <si>
    <t>Threestone</t>
  </si>
  <si>
    <t>Wood</t>
  </si>
  <si>
    <t>Gyapa</t>
  </si>
  <si>
    <t>Phillips</t>
  </si>
  <si>
    <t>Coalpot</t>
  </si>
  <si>
    <t>KEN</t>
  </si>
  <si>
    <t>Source/Method</t>
  </si>
  <si>
    <t>Coffey et al (2017)</t>
  </si>
  <si>
    <t>NOR</t>
  </si>
  <si>
    <t>Skreiberg &amp; Seljeskog (2018) - Performance History and Further Improvement Potential for Wood Stoves</t>
  </si>
  <si>
    <t>https://sintef.brage.unit.no/sintef-xmlui/bitstream/handle/11250/2585080/Skreiberg2018pha_publisert.pdf?sequence=1</t>
  </si>
  <si>
    <t>Linear interpolation</t>
  </si>
  <si>
    <t>Skreiberg &amp; Seljeskog (2018)</t>
  </si>
  <si>
    <t>Butcher &amp; Buckley (1977) - A Preliminary Study of Particulate Emissions from Small Wood Stoves</t>
  </si>
  <si>
    <t>https://doi.org/10.1080/00022470.1977.10470431</t>
  </si>
  <si>
    <t>USA</t>
  </si>
  <si>
    <t>Butcher &amp; Buckley (1977)</t>
  </si>
  <si>
    <t>Edwards et al (2004) - Implications of changes in household stoves and fuel use in China</t>
  </si>
  <si>
    <t>https://doi.org/10.1016/S0301-4215(02)00309-9</t>
  </si>
  <si>
    <t>CHN</t>
  </si>
  <si>
    <t>Li et al (2016) - Improving the Energy Efficiency of Stoves To Reduce Pollutant Emissions from Household Solid Fuel Combustion in China</t>
  </si>
  <si>
    <t>https://pubs.acs.org/doi/abs/10.1021/acs.estlett.6b00324</t>
  </si>
  <si>
    <t>@article{li2016improving,</t>
  </si>
  <si>
    <t xml:space="preserve">  title={Improving the energy efficiency of stoves to reduce pollutant emissions from household solid fuel combustion in China},</t>
  </si>
  <si>
    <t>Household thermal efficiency</t>
  </si>
  <si>
    <t xml:space="preserve">  author={Li, Qing and Jiang, Jingkun and Qi, Juan and Deng, Jianguo and Yang, Deshan and Wu, Jianjun and Duan, Lei and Hao, Jiming},</t>
  </si>
  <si>
    <t>Ef.product</t>
  </si>
  <si>
    <t>Eta.fu</t>
  </si>
  <si>
    <t xml:space="preserve">  journal={Environmental Science \&amp; Technology Letters},</t>
  </si>
  <si>
    <t>Semi-coke</t>
  </si>
  <si>
    <t xml:space="preserve">  volume={3},</t>
  </si>
  <si>
    <t>Anthracite</t>
  </si>
  <si>
    <t xml:space="preserve">  number={10},</t>
  </si>
  <si>
    <t>Briquette</t>
  </si>
  <si>
    <t xml:space="preserve">  pages={369--374},</t>
  </si>
  <si>
    <t>Bituminous</t>
  </si>
  <si>
    <t xml:space="preserve">  year={2016},</t>
  </si>
  <si>
    <t>Lignite</t>
  </si>
  <si>
    <t>-</t>
  </si>
  <si>
    <t xml:space="preserve">  publisher={ACS Publications}</t>
  </si>
  <si>
    <t>Biomass</t>
  </si>
  <si>
    <t>}</t>
  </si>
  <si>
    <t>Mean of coal products</t>
  </si>
  <si>
    <t>Number of Rural Households [-]</t>
  </si>
  <si>
    <t>Number of Improved Stoves [-]</t>
  </si>
  <si>
    <t>Proportion of Rural Households with an Improved Stove [-]</t>
  </si>
  <si>
    <t>Assumed 0%</t>
  </si>
  <si>
    <t>Edwards et al (2004)</t>
  </si>
  <si>
    <t>https://www.ctc-n.org/technologies/improved-cook-stoves</t>
  </si>
  <si>
    <t>CTCN (2011) - Improved Cook Stoves</t>
  </si>
  <si>
    <t>IND</t>
  </si>
  <si>
    <t>CTCN (2011)</t>
  </si>
  <si>
    <t>Assumed 98%</t>
  </si>
  <si>
    <t>Proportion of Rural Households without an Improved Stove [-]</t>
  </si>
  <si>
    <t>Aggregate Wood Stove Efficiency [-]</t>
  </si>
  <si>
    <t>See Edwards_2004 sheet</t>
  </si>
  <si>
    <t>Indexed to CHN</t>
  </si>
  <si>
    <t>Ayres (2005)</t>
  </si>
  <si>
    <t>EPA (2021) - EPA certified wood stove database</t>
  </si>
  <si>
    <t>https://cfpub.epa.gov/oarweb/woodstove/index.cfm?fuseaction=app.about</t>
  </si>
  <si>
    <t>EPA Woodstove Raw Data</t>
  </si>
  <si>
    <t>Analysis</t>
  </si>
  <si>
    <t>New</t>
  </si>
  <si>
    <t>Model</t>
  </si>
  <si>
    <t>Manufacturer</t>
  </si>
  <si>
    <t>Firebox Volume</t>
  </si>
  <si>
    <t>Emission Rate (grams/hr)</t>
  </si>
  <si>
    <t>Heat Ouput Range (BTUs)</t>
  </si>
  <si>
    <t>Heat Output Upper (BTUs)</t>
  </si>
  <si>
    <t>Heat Output Lower (BTUs)</t>
  </si>
  <si>
    <t>Type</t>
  </si>
  <si>
    <t>Subtype</t>
  </si>
  <si>
    <t>Fuel Type</t>
  </si>
  <si>
    <t>Test Method</t>
  </si>
  <si>
    <t>CO</t>
  </si>
  <si>
    <t>NSPS Compliance 2020</t>
  </si>
  <si>
    <t>Complance Date</t>
  </si>
  <si>
    <t/>
  </si>
  <si>
    <t>Chinook Siroccco Ashford CK24C, CK24F, CK30C, CK30F, SC30, AF30</t>
  </si>
  <si>
    <t>Blaze King Industries, Inc.</t>
  </si>
  <si>
    <t>27279-10043</t>
  </si>
  <si>
    <t>Wood Stove</t>
  </si>
  <si>
    <t>Non-Catalytic Stove</t>
  </si>
  <si>
    <t>Crib Wood</t>
  </si>
  <si>
    <t>No</t>
  </si>
  <si>
    <t>01/18/2011</t>
  </si>
  <si>
    <t>FP-8, FP-14-Cartier, HE200, and Merlot</t>
  </si>
  <si>
    <t>Stove Builder International, Inc.</t>
  </si>
  <si>
    <t>36400-10600</t>
  </si>
  <si>
    <t>04/09/2015</t>
  </si>
  <si>
    <t>EF2-1, Chatham-1, Davenport-1, and Kinderhook-1</t>
  </si>
  <si>
    <t>Sherwood Industries, Ltd.</t>
  </si>
  <si>
    <t>32134-8852</t>
  </si>
  <si>
    <t>Pellet Stove</t>
  </si>
  <si>
    <t>Wood Pellets</t>
  </si>
  <si>
    <t>Yes</t>
  </si>
  <si>
    <t>10/20/2016</t>
  </si>
  <si>
    <t>NZ3000H</t>
  </si>
  <si>
    <t>Wolf Steel Ltd.</t>
  </si>
  <si>
    <t>22400-9200</t>
  </si>
  <si>
    <t>Catalytic Stove</t>
  </si>
  <si>
    <t>07/01/2016</t>
  </si>
  <si>
    <t>Polaris, Centauri, Vega, Sirius, Antares and Rigel</t>
  </si>
  <si>
    <t xml:space="preserve">J. A. Roby Inc. </t>
  </si>
  <si>
    <t>20841-11759</t>
  </si>
  <si>
    <t>03/30/2016</t>
  </si>
  <si>
    <t xml:space="preserve">Rockport </t>
  </si>
  <si>
    <t>Travis Industries, Inc</t>
  </si>
  <si>
    <t>39259-15583</t>
  </si>
  <si>
    <t>28R</t>
  </si>
  <si>
    <t>02/10/2016</t>
  </si>
  <si>
    <t>Castleton 8031</t>
  </si>
  <si>
    <t>Hearthstone Quality Home Heating Products Inc.</t>
  </si>
  <si>
    <t>24292-13781</t>
  </si>
  <si>
    <t>Hybrid</t>
  </si>
  <si>
    <t>12/21/2017</t>
  </si>
  <si>
    <t>XTD 1.9 Stove, XTD 1.9-I Insert, CW2900 Insert, Destination 2.3-I Insert, HEI 240 Insert, HEI 240R Insert, Matrix-I, HES240, HEI240</t>
  </si>
  <si>
    <t>26800-14800</t>
  </si>
  <si>
    <t>Cord Wood</t>
  </si>
  <si>
    <t>2.3 Series Escape 1800, Inspire 2000 Stove, Inspire 2000-I Insert, Inspire 2000-IWB Insert, Destination 2.3 Stove, Matrix Stove, Escape 1800-I Insert, 2000 Stove, 2000-I Insert, Harmony 2.3 Stove, Solution 2.3 Stove, Solution 2.3-I Insert</t>
  </si>
  <si>
    <t xml:space="preserve">Summit LE, Summit Classic LE, Alderlea T6 LE, and Summit Insert LE </t>
  </si>
  <si>
    <t>Pacific Energy Fireplace Products Limited</t>
  </si>
  <si>
    <t>41275-16102</t>
  </si>
  <si>
    <t>Astra 24 24SFC, Novo 24 - Cast Iron</t>
  </si>
  <si>
    <t>Foyers Supreme, Inc</t>
  </si>
  <si>
    <t>23872-12237</t>
  </si>
  <si>
    <t>12/19/2017</t>
  </si>
  <si>
    <t>212N Navajo Hybrid Wood/Coal, 212S Survival Hybrid Wood/Coal</t>
  </si>
  <si>
    <t>Woodstock Soapstone Company, Inc.</t>
  </si>
  <si>
    <t>27294-15332</t>
  </si>
  <si>
    <t>12/11/2017</t>
  </si>
  <si>
    <t xml:space="preserve">Viva 100 L (CA) USA, Viva 100 L G (CA) USA, Viva 100 L Classic (CA) USA, Viva 100 L G Classic (CA) USA, Viva 120 L (CA) USA, Viva 120 L G (CA) USA, Viva 120 L Classic (CA) USA, Viva 120 L G Classic (CA) USA, Viva 160 L (CA) USA, Viva 160 L </t>
  </si>
  <si>
    <t>Rais A/S</t>
  </si>
  <si>
    <t>22857-9150</t>
  </si>
  <si>
    <t>05/08/2017</t>
  </si>
  <si>
    <t>Osburn 2500, 55 Series Eco-55 and Eco-55 ST</t>
  </si>
  <si>
    <t>28540-6648</t>
  </si>
  <si>
    <t>04/10/2017</t>
  </si>
  <si>
    <t xml:space="preserve">ComfortBilt HP22N, HP22, and HP22i Insert </t>
  </si>
  <si>
    <t>SMG Hearth and Home, LLC</t>
  </si>
  <si>
    <t>36449-14503</t>
  </si>
  <si>
    <t>03/21/2017</t>
  </si>
  <si>
    <t xml:space="preserve">Princess PE32 </t>
  </si>
  <si>
    <t>31478-10200</t>
  </si>
  <si>
    <t>12/28/2018</t>
  </si>
  <si>
    <t>AGP Insert</t>
  </si>
  <si>
    <t>33686-8320</t>
  </si>
  <si>
    <t>12/13/2018</t>
  </si>
  <si>
    <t xml:space="preserve">GV230GL and ML230GL </t>
  </si>
  <si>
    <t>Innovative Hearth Products</t>
  </si>
  <si>
    <t>33911-12631</t>
  </si>
  <si>
    <t xml:space="preserve">Enviro – Mini, P3 and Regency Greenfire – GF40 </t>
  </si>
  <si>
    <t>19996-6447</t>
  </si>
  <si>
    <t>11/30/2018</t>
  </si>
  <si>
    <t>Deerfield</t>
  </si>
  <si>
    <t>37391-10652</t>
  </si>
  <si>
    <t xml:space="preserve">Enviro – Meridian-1, Meridian FPI, Meridian Cast Iron and Regency Greenfire – GF55, GFI55 </t>
  </si>
  <si>
    <t>23765-8894</t>
  </si>
  <si>
    <t>Fireplace Products International Limited</t>
  </si>
  <si>
    <t>AGP PS</t>
  </si>
  <si>
    <t>34738-8959</t>
  </si>
  <si>
    <t xml:space="preserve">Enviro - M55 FS, M55C-FPI and Regency Greenfire – GC60, GCI60 </t>
  </si>
  <si>
    <t>23542-4383</t>
  </si>
  <si>
    <t xml:space="preserve">Enviro – Maxx-1 _x000D_
</t>
  </si>
  <si>
    <t>50627-12190</t>
  </si>
  <si>
    <t>Fox Fire</t>
  </si>
  <si>
    <t>38263-10443</t>
  </si>
  <si>
    <t>11/28/2018</t>
  </si>
  <si>
    <t xml:space="preserve">3.5 Series - Solution 3.5, Escape 2100, HT-3000, Osburn 3500, Gateway 3500 </t>
  </si>
  <si>
    <t>49500-18100</t>
  </si>
  <si>
    <t>11/18/2018</t>
  </si>
  <si>
    <t>Evergreen</t>
  </si>
  <si>
    <t>70720-12772</t>
  </si>
  <si>
    <t xml:space="preserve">Medium Flush Wood Hybrid Fyre Insert _x000D_
</t>
  </si>
  <si>
    <t>69982-14483</t>
  </si>
  <si>
    <t xml:space="preserve">Jessica Natural and Veronica Natural </t>
  </si>
  <si>
    <t>Laminox</t>
  </si>
  <si>
    <t>17096-5350</t>
  </si>
  <si>
    <t>10/17/2018</t>
  </si>
  <si>
    <t>SP1000</t>
  </si>
  <si>
    <t>United States Stove Company</t>
  </si>
  <si>
    <t>31935-5813</t>
  </si>
  <si>
    <t xml:space="preserve">Jessica 11 Air and Veronica 11 Air </t>
  </si>
  <si>
    <t>21400-7900</t>
  </si>
  <si>
    <t xml:space="preserve">Astra 18, Elegance 30, Novo 18 – Soapstone, and Novo 18 – Cast Iron </t>
  </si>
  <si>
    <t>18805-9756</t>
  </si>
  <si>
    <t xml:space="preserve">S160AGL, S160TGL, C160AGL, C160TGL, T160GL and WXS2016 </t>
  </si>
  <si>
    <t>42574-15999</t>
  </si>
  <si>
    <t>Lopi Cape Cod Hybrid-Fyre</t>
  </si>
  <si>
    <t>62623-11322</t>
  </si>
  <si>
    <t>10/09/2018</t>
  </si>
  <si>
    <t xml:space="preserve">25-CBPAH, 55-SHPCBPAH, and 55-TRPCBPAH </t>
  </si>
  <si>
    <t>England's Stove Works, Inc.</t>
  </si>
  <si>
    <t>21807-11093</t>
  </si>
  <si>
    <t>09/24/2018</t>
  </si>
  <si>
    <t>Large Flush Wood Hybrid Fyre Insert</t>
  </si>
  <si>
    <t>57628-10710</t>
  </si>
  <si>
    <t>08/27/2018</t>
  </si>
  <si>
    <t>F2500</t>
  </si>
  <si>
    <t>FPI/Regency Fireplace Products</t>
  </si>
  <si>
    <t>50349-16746</t>
  </si>
  <si>
    <t>08/21/2018</t>
  </si>
  <si>
    <t>PelPro PP70</t>
  </si>
  <si>
    <t>Hearth and Home Technologies</t>
  </si>
  <si>
    <t>35278-9603</t>
  </si>
  <si>
    <t>07/25/2018</t>
  </si>
  <si>
    <t>PelPro PP130-B</t>
  </si>
  <si>
    <t>40637-9605</t>
  </si>
  <si>
    <t>07/19/2018</t>
  </si>
  <si>
    <t>Astra 38, Elegance 42, Novo 38 – Soapstone, Novo 38 Cast Iron</t>
  </si>
  <si>
    <t>26354-11704</t>
  </si>
  <si>
    <t>King KP60, Ashley AP60, Vogelzang VG60</t>
  </si>
  <si>
    <t>20700-8476</t>
  </si>
  <si>
    <t>07/18/2018</t>
  </si>
  <si>
    <t xml:space="preserve">Harman Absolute 43-C </t>
  </si>
  <si>
    <t>44183-14141</t>
  </si>
  <si>
    <t>06/18/2018</t>
  </si>
  <si>
    <t>25CAB80, 55-SHPCAB80, 55-TRPCAB80, 55-SHPCAB80S, 55-RPCAB80S</t>
  </si>
  <si>
    <t>20959-11641</t>
  </si>
  <si>
    <t>PS20W (MINI 2 PCS)</t>
  </si>
  <si>
    <t xml:space="preserve">Enerco Group, Inc.  </t>
  </si>
  <si>
    <t>21064-9072</t>
  </si>
  <si>
    <t>06/07/2018</t>
  </si>
  <si>
    <t xml:space="preserve">5770, 5770i, VG5770, VG5770i, AP5770, AP5770i, DNMP577, DNMP577(i), 5790, VG5790, AP5790, and DNMP579 </t>
  </si>
  <si>
    <t>18619-9218</t>
  </si>
  <si>
    <t>OPEL PLUS Series: Opel+ 2C, Open+ 3C, Opel+ 4C, Opel+ Keystone</t>
  </si>
  <si>
    <t>RSF / Industrial Chimney Company, Incorporated</t>
  </si>
  <si>
    <t>27034-11723</t>
  </si>
  <si>
    <t>05/25/2018</t>
  </si>
  <si>
    <t>Princess PI29 Insert</t>
  </si>
  <si>
    <t>24348-9694</t>
  </si>
  <si>
    <t>Thelin Parlour T-4000</t>
  </si>
  <si>
    <t>Thelin Company Inc.</t>
  </si>
  <si>
    <t>30945-13312</t>
  </si>
  <si>
    <t>Green Mountain 60 8660, Hipster 20 AMB8260, Shelburne 8372</t>
  </si>
  <si>
    <t>33576-12608</t>
  </si>
  <si>
    <t>04/13/2018</t>
  </si>
  <si>
    <t>Quadra Fire Mount Vernon E2-C, Quadra Fire Mount Vernon E2-C Insert, Trekker, Trekker Insert</t>
  </si>
  <si>
    <t>39428-12682</t>
  </si>
  <si>
    <t xml:space="preserve">VG325HE, B2941E, BEC95E, Classic I NC100E, Classic I AW100E </t>
  </si>
  <si>
    <t>27000-10600</t>
  </si>
  <si>
    <t xml:space="preserve">VG130, KP130, AP130, 5500M, 5502M </t>
  </si>
  <si>
    <t>27700-9100</t>
  </si>
  <si>
    <t>04/06/2018</t>
  </si>
  <si>
    <t>Intrepid FlexBurn 2115-CAT</t>
  </si>
  <si>
    <t>15906-10665</t>
  </si>
  <si>
    <t>03/28/2018</t>
  </si>
  <si>
    <t xml:space="preserve">Slimquadro 9 </t>
  </si>
  <si>
    <t>Thermorossi s.p.a</t>
  </si>
  <si>
    <t>32691-11356</t>
  </si>
  <si>
    <t xml:space="preserve">PAIR11, PAIR11PLUS </t>
  </si>
  <si>
    <t>36848-17608</t>
  </si>
  <si>
    <t>Astra 32 and Elegance 40</t>
  </si>
  <si>
    <t>29274-12430</t>
  </si>
  <si>
    <t>Slimquadro 11</t>
  </si>
  <si>
    <t>36548-18586</t>
  </si>
  <si>
    <t>Intrepid FlexBurn 2115</t>
  </si>
  <si>
    <t>18502-12480</t>
  </si>
  <si>
    <t>03/06/2018</t>
  </si>
  <si>
    <t>30 Compact, 30 Compact-H, 30 Compact-one</t>
  </si>
  <si>
    <t>STUV AMERICA Inc.</t>
  </si>
  <si>
    <t>17049-12550</t>
  </si>
  <si>
    <t>Ladera CAT  WRT3920WS</t>
  </si>
  <si>
    <t>22847-12934</t>
  </si>
  <si>
    <t>02/09/2018</t>
  </si>
  <si>
    <t>Gaya Ardoise, Itaya, Onyx, Gaya Feuille, Symphonia, Antaya, Theïa, Akan</t>
  </si>
  <si>
    <t>Energy Distribution</t>
  </si>
  <si>
    <t>38271-38137</t>
  </si>
  <si>
    <t xml:space="preserve">Ashford AF20.2, Chinook CK20.2, and Sirocco SC20.2 </t>
  </si>
  <si>
    <t>29785-8900</t>
  </si>
  <si>
    <t>01/11/2018</t>
  </si>
  <si>
    <t>Q-Tee II Steel, Q-Tee II Glass, and Q-Tee II C</t>
  </si>
  <si>
    <t>30772-11354</t>
  </si>
  <si>
    <t xml:space="preserve">6140 B, 6143 B, 6148 B, and 6170 B </t>
  </si>
  <si>
    <t>Morso Jernstoberi A/S</t>
  </si>
  <si>
    <t>38107-15043</t>
  </si>
  <si>
    <t>12/19/2019</t>
  </si>
  <si>
    <t>Bari, Bari Plus 8171 Hybrid</t>
  </si>
  <si>
    <t>Hase Kaminofenbau (Hearthstone Quality Home Products Inc.)</t>
  </si>
  <si>
    <t>26036-14065</t>
  </si>
  <si>
    <t xml:space="preserve">Bari 8171, Bari Plus 8172_x000D_
</t>
  </si>
  <si>
    <t>Providence</t>
  </si>
  <si>
    <t>23746-10461</t>
  </si>
  <si>
    <t xml:space="preserve">4840, KP500, and AP5000 </t>
  </si>
  <si>
    <t>12161-7164</t>
  </si>
  <si>
    <t xml:space="preserve">5520 </t>
  </si>
  <si>
    <t>37379-8506</t>
  </si>
  <si>
    <t>US1269E</t>
  </si>
  <si>
    <t>29234-26300</t>
  </si>
  <si>
    <t>Liberty</t>
  </si>
  <si>
    <t>63239-15155</t>
  </si>
  <si>
    <t>Pioneer-II-C, Northstar-C, Constitution (C40-C), WarmMajic-II</t>
  </si>
  <si>
    <t>48212-17632</t>
  </si>
  <si>
    <t>12/18/2019</t>
  </si>
  <si>
    <t>STUV 1668IN, STUV 1668 CUBE, STUV 1668H, STUV 1668-Z</t>
  </si>
  <si>
    <t>24818-20480</t>
  </si>
  <si>
    <t>12/05/2019</t>
  </si>
  <si>
    <t>7110 B</t>
  </si>
  <si>
    <t>36554-16457</t>
  </si>
  <si>
    <t>11/20/2019</t>
  </si>
  <si>
    <t>Spartherm M 700 Insert, Spartherm M 700 ZC, Spartherm M 700 Module</t>
  </si>
  <si>
    <t>Spartherm</t>
  </si>
  <si>
    <t>29452-13129</t>
  </si>
  <si>
    <t>11/08/2019</t>
  </si>
  <si>
    <t>F1150, I1150, CI1150, HI1150</t>
  </si>
  <si>
    <t>39101-12777</t>
  </si>
  <si>
    <t>Spartherm S 600 Insert, Spartherm S 600 ZC, Spartherm S 600 Module</t>
  </si>
  <si>
    <t>47417-10613</t>
  </si>
  <si>
    <t>Montecito-B, Bainbridge (LVCFAR), WCT6920, WCT4920, WRT4920</t>
  </si>
  <si>
    <t>55597-15277</t>
  </si>
  <si>
    <t>10/11/2019</t>
  </si>
  <si>
    <t>King KE40</t>
  </si>
  <si>
    <t>34985-11690</t>
  </si>
  <si>
    <t>09/18/2019</t>
  </si>
  <si>
    <t xml:space="preserve">6041, 6041I, SP6000 </t>
  </si>
  <si>
    <t>21811-7540</t>
  </si>
  <si>
    <t>Norflam Harbor Light, Sierra Flame Lynwood W76, SBI Cape Town 1800</t>
  </si>
  <si>
    <t>Dovre Incorporated</t>
  </si>
  <si>
    <t>52506-13784</t>
  </si>
  <si>
    <t>F45V2</t>
  </si>
  <si>
    <t>Jotul North America (Jotul U.S.A., Inc.)</t>
  </si>
  <si>
    <t>58657-16748</t>
  </si>
  <si>
    <t>NOVA</t>
  </si>
  <si>
    <t>MF Fire</t>
  </si>
  <si>
    <t>25224-19959</t>
  </si>
  <si>
    <t>09/10/2019</t>
  </si>
  <si>
    <t>Timberwolf 2100, Ambience AMB9000 (Outlander 15)</t>
  </si>
  <si>
    <t>30042-14582</t>
  </si>
  <si>
    <t>09/06/2019</t>
  </si>
  <si>
    <t xml:space="preserve">Napoleon S15_x000D_
</t>
  </si>
  <si>
    <t>Kozy Heat Z42, Kozy Heat Albany</t>
  </si>
  <si>
    <t>Hussong Manufacturing Company, Inc.</t>
  </si>
  <si>
    <t>36231-12850</t>
  </si>
  <si>
    <t>08/26/2019</t>
  </si>
  <si>
    <t>42 Apex</t>
  </si>
  <si>
    <t>49626-13537</t>
  </si>
  <si>
    <t>08/21/2019</t>
  </si>
  <si>
    <t>Monia 2.0, Marcella 2.0, Maya 2.0, Monica 2.0</t>
  </si>
  <si>
    <t>Gruppo Piazzetta S.P.A.</t>
  </si>
  <si>
    <t>30574-10479</t>
  </si>
  <si>
    <t>07/19/2019</t>
  </si>
  <si>
    <t xml:space="preserve">US2500E, AW2520E, VG2520, CH25, NM1190, SW2.5, and AHWS2520 </t>
  </si>
  <si>
    <t>60065-20374</t>
  </si>
  <si>
    <t>Green Mountain 40 (8640), Craftsbury 2 (8392), Hipster 14 AMB8240</t>
  </si>
  <si>
    <t>31581-13876</t>
  </si>
  <si>
    <t xml:space="preserve">Vermont Castings Defiant 1975-CAT-C </t>
  </si>
  <si>
    <t>25471-11974</t>
  </si>
  <si>
    <t xml:space="preserve">25-PDVC, 25-PDVCH, 55-SHP10, 55-SHP10L, and 55-TRP10 </t>
  </si>
  <si>
    <t>26179-11220</t>
  </si>
  <si>
    <t>Napoleon 2020-S, Napoleon 2020-Si</t>
  </si>
  <si>
    <t>54127-12944</t>
  </si>
  <si>
    <t>Timberwolf 2200, Timberwolf EPI22, Napoleon S20, Napoleon S20-I, Timberwolf T20, Timberwolf T20i, Ambience 9010 (outlander 19), Ambience 9100 (Outlander i19)</t>
  </si>
  <si>
    <t>Sabrina 2.0, Sally 2.0, Solange 2.0, Sveva 2.0</t>
  </si>
  <si>
    <t>37238-12096</t>
  </si>
  <si>
    <t>07/12/2019</t>
  </si>
  <si>
    <t xml:space="preserve">Quadra Fire Expedition II and Vermont Castings Montpelier II </t>
  </si>
  <si>
    <t>26785-24689</t>
  </si>
  <si>
    <t>06/25/2019</t>
  </si>
  <si>
    <t>Aspen C3</t>
  </si>
  <si>
    <t>Vermont Castings</t>
  </si>
  <si>
    <t>20086-17439</t>
  </si>
  <si>
    <t xml:space="preserve">K-180 Series Aspen LE, Tamarack LE, Aberdeen LE, and Alpine LE </t>
  </si>
  <si>
    <t>Kuma Stove And Iron Works</t>
  </si>
  <si>
    <t>32121-10614</t>
  </si>
  <si>
    <t>06/24/2019</t>
  </si>
  <si>
    <t>Napoleon EPI3C, Napoleon EPI3T, Napoleon EPI3TN</t>
  </si>
  <si>
    <t>47887-14492</t>
  </si>
  <si>
    <t xml:space="preserve">I2450M and HI2450M </t>
  </si>
  <si>
    <t>34612-14169</t>
  </si>
  <si>
    <t>06/20/2019</t>
  </si>
  <si>
    <t>F5200</t>
  </si>
  <si>
    <t>47081-16648</t>
  </si>
  <si>
    <t>06/13/2019</t>
  </si>
  <si>
    <t>ECO Choice PS35-C, Quadra-Fire PS35-C</t>
  </si>
  <si>
    <t>29680-8649</t>
  </si>
  <si>
    <t xml:space="preserve">S210AGL, C210TGL, C210AGL, T2100GL, and WSX2021WS-B </t>
  </si>
  <si>
    <t>37857-11817</t>
  </si>
  <si>
    <t xml:space="preserve">2.3 Series Archway 2300, FW2900, FW2900-SD, Gateway 2300, and Green Mountain Insert 70 Insert </t>
  </si>
  <si>
    <t>06/03/2019</t>
  </si>
  <si>
    <t>US1100E, VG1120, AW1120E, CH11, NM680, SW1.2, AHWS1120, US1100EC</t>
  </si>
  <si>
    <t>40594-15196</t>
  </si>
  <si>
    <t xml:space="preserve">Invicta Group: Kazan, Kazan GA, Kiara, and Kiara GA </t>
  </si>
  <si>
    <t>23830-23070</t>
  </si>
  <si>
    <t xml:space="preserve">Quadra-Fire Pioneer - III </t>
  </si>
  <si>
    <t>72724-14657</t>
  </si>
  <si>
    <t>Farrington 12</t>
  </si>
  <si>
    <t xml:space="preserve">ARADA STOVES Ltd. </t>
  </si>
  <si>
    <t>40422-12593</t>
  </si>
  <si>
    <t>05/21/2019</t>
  </si>
  <si>
    <t xml:space="preserve">US2000E, VG2020, AW2020E, CH20, NM890, SW2.0, and AHWS2020 </t>
  </si>
  <si>
    <t>63196-15261</t>
  </si>
  <si>
    <t>05/15/2019</t>
  </si>
  <si>
    <t xml:space="preserve">PH50PS-B, PH50CABPS-B </t>
  </si>
  <si>
    <t>34132-6871</t>
  </si>
  <si>
    <t>36 Elite</t>
  </si>
  <si>
    <t>69747-17380</t>
  </si>
  <si>
    <t xml:space="preserve">KP130, AP130, VG130, 5502M, 5500, 5500M, and 5500XL </t>
  </si>
  <si>
    <t>25701-8932</t>
  </si>
  <si>
    <t>15-SSW01, 50-SHSSW01, 50-TRSSW01, 15-W03, 50-SHW03, 50-TRW03</t>
  </si>
  <si>
    <t>27546-12617</t>
  </si>
  <si>
    <t xml:space="preserve">Pel-Pro PP60-B and Pleasant Hearth PH35PS-B </t>
  </si>
  <si>
    <t>26020-6815</t>
  </si>
  <si>
    <t>04/25/2019</t>
  </si>
  <si>
    <t>PS60W</t>
  </si>
  <si>
    <t>26865-9265</t>
  </si>
  <si>
    <t xml:space="preserve">K-250 Series Ashwood LE, Wood Classic LE, Cambridge LE, and Cascade LE </t>
  </si>
  <si>
    <t>30308-11196</t>
  </si>
  <si>
    <t>PSBF66W</t>
  </si>
  <si>
    <t>40259-7420</t>
  </si>
  <si>
    <t>PS130W</t>
  </si>
  <si>
    <t>34129-13535</t>
  </si>
  <si>
    <t>Manchester 8362</t>
  </si>
  <si>
    <t>33038-14111</t>
  </si>
  <si>
    <t>04/24/2019</t>
  </si>
  <si>
    <t xml:space="preserve">Quadra Fire CAB50-C, ECO CAB50-C, ECO PS50-C </t>
  </si>
  <si>
    <t>36591-7488</t>
  </si>
  <si>
    <t>ANSWER</t>
  </si>
  <si>
    <t>59527-12129</t>
  </si>
  <si>
    <t>F 602 V2</t>
  </si>
  <si>
    <t>49576-15200</t>
  </si>
  <si>
    <t>Endeavor</t>
  </si>
  <si>
    <t>67090-15435</t>
  </si>
  <si>
    <t>04/09/2019</t>
  </si>
  <si>
    <t>F2450</t>
  </si>
  <si>
    <t>53563-14179</t>
  </si>
  <si>
    <t>Harman P68-C</t>
  </si>
  <si>
    <t>52664-15756</t>
  </si>
  <si>
    <t>03/26/2019</t>
  </si>
  <si>
    <t>55-SHPCBEP, 55-TRPCBEP, and 25-CBEP</t>
  </si>
  <si>
    <t>15318-7918</t>
  </si>
  <si>
    <t>03/13/2019</t>
  </si>
  <si>
    <t>Quadra-fire Classic Bay 1200I-C</t>
  </si>
  <si>
    <t>33925-10182</t>
  </si>
  <si>
    <t>03/05/2019</t>
  </si>
  <si>
    <t>Quadra-Fire Classic Bay 1200-C</t>
  </si>
  <si>
    <t>30851-11074</t>
  </si>
  <si>
    <t>QuSanta Fe-C, Santa Fe I-C, Castile-C, Castile I-C</t>
  </si>
  <si>
    <t>22440-5831</t>
  </si>
  <si>
    <t>Harman P61-C</t>
  </si>
  <si>
    <t>46831-17085</t>
  </si>
  <si>
    <t>Breckwell SP2047, GW7400</t>
  </si>
  <si>
    <t>33684-16030</t>
  </si>
  <si>
    <t>02/27/2019</t>
  </si>
  <si>
    <t>GV300GL and ML300GL</t>
  </si>
  <si>
    <t>39232-13693</t>
  </si>
  <si>
    <t xml:space="preserve">2.5 Series, Solution 2.5 ZC II, Stratford II, FP10 Lafayette II, FP12 Mundo II, Monaco II,_x000D_
HE250R, Destination 2.7, Matrix 2700, WFP-75 8411, FP10 Lafayette IIS, HE275, HE275CF_x000D_
</t>
  </si>
  <si>
    <t>48185-14222</t>
  </si>
  <si>
    <t>02/21/2019</t>
  </si>
  <si>
    <t xml:space="preserve">CI2700 and HI500 </t>
  </si>
  <si>
    <t>29511-8292</t>
  </si>
  <si>
    <t>Vermont Castings Encore 2040-CAT-C</t>
  </si>
  <si>
    <t>37102-12879</t>
  </si>
  <si>
    <t>02/12/2019</t>
  </si>
  <si>
    <t>F 500 V3</t>
  </si>
  <si>
    <t>38804-14001</t>
  </si>
  <si>
    <t>02/11/2019</t>
  </si>
  <si>
    <t>Green Mountain 80 8680</t>
  </si>
  <si>
    <t>33396-15069</t>
  </si>
  <si>
    <t xml:space="preserve">Harman P43-C </t>
  </si>
  <si>
    <t>30879-16606</t>
  </si>
  <si>
    <t>1.7 Series - Archway 1700, Gateway 1700, Columbia II, Savannah II, Deco II, HEI170, HES170, FW2800</t>
  </si>
  <si>
    <t>23300-15650</t>
  </si>
  <si>
    <t>1.7 Series - Blackcomb II, Harmony 1.7, HEI170, HES170, Solution 1.7, Osburn 1700, Inspire 1700, Escape 1500, Escape 1500-I, Solution 1.7-I, Destination 1.7-I, Osburn 1700-I, Matrix 1700-I, Inspire 1700-I</t>
  </si>
  <si>
    <t>Vista LE, Vista Classic LE, NEO 1.6 LE, Neostone 1.6 LE, Alderlea T4 LE (Freestanding), NEO 1.6 LE</t>
  </si>
  <si>
    <t>23186-13494</t>
  </si>
  <si>
    <t xml:space="preserve">SP22(i), SP23(i), SP24(i), SP2000(i), AP2000(i), SP2700, SP4000, SPC4000, APC4000 and 5040(i) </t>
  </si>
  <si>
    <t>32788-4814</t>
  </si>
  <si>
    <t>02/10/2019</t>
  </si>
  <si>
    <t>Heritage 8024</t>
  </si>
  <si>
    <t>35845-12317</t>
  </si>
  <si>
    <t>F3500</t>
  </si>
  <si>
    <t>36174-10704</t>
  </si>
  <si>
    <t>Ashby-P</t>
  </si>
  <si>
    <t xml:space="preserve">Even Temp, Inc. </t>
  </si>
  <si>
    <t>31713-5682</t>
  </si>
  <si>
    <t xml:space="preserve">Lopi Rockport Hybrid-Fyre </t>
  </si>
  <si>
    <t>55466-13760</t>
  </si>
  <si>
    <t>Alternate Test Method Used</t>
  </si>
  <si>
    <t>44 Elite</t>
  </si>
  <si>
    <t>78046-12947</t>
  </si>
  <si>
    <t xml:space="preserve">I2500 </t>
  </si>
  <si>
    <t>42995-17178</t>
  </si>
  <si>
    <t>02/06/2019</t>
  </si>
  <si>
    <t>35779-10916</t>
  </si>
  <si>
    <t>10/14/2020</t>
  </si>
  <si>
    <t>ComfortBilt HP50S</t>
  </si>
  <si>
    <t>32990-9664</t>
  </si>
  <si>
    <t>NOVA 2</t>
  </si>
  <si>
    <t>38037-31529</t>
  </si>
  <si>
    <t>09/04/2020</t>
  </si>
  <si>
    <t>210a Ideal Steel Hybrid</t>
  </si>
  <si>
    <t>43263-9324</t>
  </si>
  <si>
    <t>08/21/2020</t>
  </si>
  <si>
    <t xml:space="preserve">Pleasant Hearth Large Wood Stove GWS-2200, GWS-2200-B, WSL-2200, WSL-2200-B, LWS-2200, WS-2200, WS-2200-B, PH2200WS, PH2200WS-B, SWS-2200, SWS-2200-B, HWS-2200, HWS-2200-B, PWS-2200-B_x000D_
</t>
  </si>
  <si>
    <t>GHP Group</t>
  </si>
  <si>
    <t>70045-16394</t>
  </si>
  <si>
    <t>36774-33282</t>
  </si>
  <si>
    <t>08/19/2020</t>
  </si>
  <si>
    <t>2B Standard 2020</t>
  </si>
  <si>
    <t>25299-6959</t>
  </si>
  <si>
    <t>07/30/2020</t>
  </si>
  <si>
    <t>US2941EB, VG4020, AW40, AW40E</t>
  </si>
  <si>
    <t>48127-17611</t>
  </si>
  <si>
    <t>Model 81</t>
  </si>
  <si>
    <t>New Buck Corporation (Buck Stove Corp.)</t>
  </si>
  <si>
    <t>59490-13795</t>
  </si>
  <si>
    <t>FP30 LE, FP30AR LE</t>
  </si>
  <si>
    <t>65631-13684</t>
  </si>
  <si>
    <t>Medium Flush Wood Insert</t>
  </si>
  <si>
    <t>55395-15853</t>
  </si>
  <si>
    <t>Model 74</t>
  </si>
  <si>
    <t>52400-13300</t>
  </si>
  <si>
    <t>07/01/2020</t>
  </si>
  <si>
    <t>209a Progress Hybrid</t>
  </si>
  <si>
    <t>47220-13149</t>
  </si>
  <si>
    <t>06/19/2020</t>
  </si>
  <si>
    <t>202 Palladian, 204 Keystone</t>
  </si>
  <si>
    <t>46437-9989</t>
  </si>
  <si>
    <t>Napoleon S25, Napoleon S25i, Timberwolf T25, Timberwolf T25i</t>
  </si>
  <si>
    <t>54057-19195</t>
  </si>
  <si>
    <t>06/13/2020</t>
  </si>
  <si>
    <t xml:space="preserve">15-W06, 50-SHW06, 50-SHW06L, 50TRW06, 15-W08, 50-SHW08, 50-SHW08L, 50TRW08_x000D_
</t>
  </si>
  <si>
    <t>65853-17521</t>
  </si>
  <si>
    <t>205 Fireview Catalytic</t>
  </si>
  <si>
    <t>46460-7606</t>
  </si>
  <si>
    <t>05/29/2020</t>
  </si>
  <si>
    <t>32-NC, 50-SNC32, 50-TNC32</t>
  </si>
  <si>
    <t>39623-16038</t>
  </si>
  <si>
    <t>Charnwood Skye E700</t>
  </si>
  <si>
    <t>A. J. Wells and Sons LTD</t>
  </si>
  <si>
    <t>31943-11128</t>
  </si>
  <si>
    <t>5660E, AP5660, AP5660L, AP5660PE, DNMP566</t>
  </si>
  <si>
    <t>24361-11155</t>
  </si>
  <si>
    <t>05/28/2020</t>
  </si>
  <si>
    <t>F 55 V2</t>
  </si>
  <si>
    <t>84311-18962</t>
  </si>
  <si>
    <t>05/22/2020</t>
  </si>
  <si>
    <t>NZ3000H, TZ3000H</t>
  </si>
  <si>
    <t>42203-14215</t>
  </si>
  <si>
    <t>04/28/2020</t>
  </si>
  <si>
    <t>Echo-Comstock II</t>
  </si>
  <si>
    <t>26783-16754</t>
  </si>
  <si>
    <t>04/25/2020</t>
  </si>
  <si>
    <t>TR007E, US3200E VG3200, AW3200E</t>
  </si>
  <si>
    <t>67992-19778</t>
  </si>
  <si>
    <t>Large Flush Wood Insert</t>
  </si>
  <si>
    <t>66736-17900</t>
  </si>
  <si>
    <t>210 Ideal Steel Hybrid</t>
  </si>
  <si>
    <t>37583-9465</t>
  </si>
  <si>
    <t>Napoleon S30, Timberwolf T30</t>
  </si>
  <si>
    <t>37829-12151</t>
  </si>
  <si>
    <t>FP25LE, FP25AR LE</t>
  </si>
  <si>
    <t>51530-11005</t>
  </si>
  <si>
    <t>04/24/2020</t>
  </si>
  <si>
    <t>Pleasant Hearth Medium Wood Stove PH1800WS, MWS-1800, WSL-1800-B, WSL-1800, GWS-1800-B, GWS-1800</t>
  </si>
  <si>
    <t>62789-14208</t>
  </si>
  <si>
    <t xml:space="preserve">21M-ACC-C, Discovery-1-_x000D_
</t>
  </si>
  <si>
    <t>29322-13585</t>
  </si>
  <si>
    <t>02/28/2020</t>
  </si>
  <si>
    <t>Quadra Fire 43M-ACC-C, 43ST-ACC-C, Discovery-III-C</t>
  </si>
  <si>
    <t>36757-13239</t>
  </si>
  <si>
    <t>02/24/2020</t>
  </si>
  <si>
    <t>Nectre N65</t>
  </si>
  <si>
    <t>Glen Dimplex New Zealand</t>
  </si>
  <si>
    <t>68531-14108</t>
  </si>
  <si>
    <t>Vermont Castings Dauntless FlexBurn Model</t>
  </si>
  <si>
    <t>49428-12252</t>
  </si>
  <si>
    <t>02/23/2020</t>
  </si>
  <si>
    <t>Vermont Castings Dauntless Flexburn  Catalytic Model</t>
  </si>
  <si>
    <t>41943-14518</t>
  </si>
  <si>
    <t>02/14/2020</t>
  </si>
  <si>
    <t>P35i-C</t>
  </si>
  <si>
    <t>30614-10546</t>
  </si>
  <si>
    <t>02/13/2020</t>
  </si>
  <si>
    <t>3.3 Series Osburn 3300, Austral III, Myriad III, Legend III, Escape 1900, Black Stag II, Solution 3.3, Gateway 3300, FW3200</t>
  </si>
  <si>
    <t>57041-15841</t>
  </si>
  <si>
    <t>02/05/2020</t>
  </si>
  <si>
    <t>ComfortBilt HP55</t>
  </si>
  <si>
    <t>35844-19019</t>
  </si>
  <si>
    <t>01/30/2020</t>
  </si>
  <si>
    <t>ComfortBilt HP54</t>
  </si>
  <si>
    <t>44391-18813</t>
  </si>
  <si>
    <t>GW1949, AP77, SW1117</t>
  </si>
  <si>
    <t>38544-9762</t>
  </si>
  <si>
    <t>01/28/2020</t>
  </si>
  <si>
    <t>Everest II Series HE300 II, HE325, Everest II, St. Clair 3000</t>
  </si>
  <si>
    <t>49654-18057</t>
  </si>
  <si>
    <t>Model 91</t>
  </si>
  <si>
    <t>62745-10367</t>
  </si>
  <si>
    <t>Winslow PI40GL, Winslow PS40GL</t>
  </si>
  <si>
    <t>30916-8949</t>
  </si>
  <si>
    <t>01/15/2020</t>
  </si>
  <si>
    <t>Flair 34, Lumis 32 - Cast Iron, Lumis 32 - Soapstone, Regal 32 - Soapstone, Regal 32 - Cast Iron</t>
  </si>
  <si>
    <t>49358-19029</t>
  </si>
  <si>
    <t>US1800E, VG1820, AW1820E, CH18, NM690, SW1.8, AHWS1820</t>
  </si>
  <si>
    <t>33050-9487</t>
  </si>
  <si>
    <t>NEO 2.5 LE, NEO 2.5 Insert LE, NEOSTONE 2.5 LE</t>
  </si>
  <si>
    <t>59861-15845</t>
  </si>
  <si>
    <t>01/07/2020</t>
  </si>
  <si>
    <t>Thelin Parlour 3000</t>
  </si>
  <si>
    <t>15844-9045</t>
  </si>
  <si>
    <t>12/26/2021</t>
  </si>
  <si>
    <t>Ambiance Elegance 36 24SF, Novo 24 - Soapstone</t>
  </si>
  <si>
    <t>25944-10125</t>
  </si>
  <si>
    <t>07/19/2022</t>
  </si>
  <si>
    <t>Rafael 55a, Europa 75a</t>
  </si>
  <si>
    <t>Paromax International LLC</t>
  </si>
  <si>
    <t>26029-7887</t>
  </si>
  <si>
    <t>Pleasant Hearth (PH35PS), Pel Pro PP60</t>
  </si>
  <si>
    <t>25000-9600</t>
  </si>
  <si>
    <t>Cape Cod</t>
  </si>
  <si>
    <t>39400-10800</t>
  </si>
  <si>
    <t>Venturi PVI-87</t>
  </si>
  <si>
    <t>Pellefier Inc.</t>
  </si>
  <si>
    <t>31800-9000</t>
  </si>
  <si>
    <t>Mount Vernon E2 Freestanding and Insert</t>
  </si>
  <si>
    <t>42200-13900</t>
  </si>
  <si>
    <t>Absolute Steel Hybrid 211</t>
  </si>
  <si>
    <t>45317-14426</t>
  </si>
  <si>
    <t>Crossfire FS-1</t>
  </si>
  <si>
    <t>Thermic, Inc.</t>
  </si>
  <si>
    <t>39900-6900</t>
  </si>
  <si>
    <t>Prescott EXP and Prescott EXL</t>
  </si>
  <si>
    <t>30089-6293</t>
  </si>
  <si>
    <t>HTP 26 Bay, HTP26 Bay Pedestal/Insert</t>
  </si>
  <si>
    <t xml:space="preserve">Heat Tech Industries, LLC. </t>
  </si>
  <si>
    <t>22999-8637</t>
  </si>
  <si>
    <t>BayWin Free Standing and Insert</t>
  </si>
  <si>
    <t>APR Industries Ltd.</t>
  </si>
  <si>
    <t>27818-7441</t>
  </si>
  <si>
    <t>25-SSP01,25-SSP01S,55-SHSSP01,55SHSSP01S, 55-TRSSP01, and 55TRSSP01S</t>
  </si>
  <si>
    <t>36144-15997</t>
  </si>
  <si>
    <t>LG Flushwood Insert Hybrid - Fyre</t>
  </si>
  <si>
    <t>35300-8500</t>
  </si>
  <si>
    <t>V5.2</t>
  </si>
  <si>
    <t xml:space="preserve">Extraflame  S. P. A. </t>
  </si>
  <si>
    <t>44978-15940</t>
  </si>
  <si>
    <t>Defiant Encore</t>
  </si>
  <si>
    <t>CFM Corporation (Vermont Castings, Inc.)</t>
  </si>
  <si>
    <t>32900-6200</t>
  </si>
  <si>
    <t>DC 2000, Europa</t>
  </si>
  <si>
    <t>Dell Point Technologies</t>
  </si>
  <si>
    <t>24100-10400</t>
  </si>
  <si>
    <t>Model WP-18</t>
  </si>
  <si>
    <t>Winston Stove Company</t>
  </si>
  <si>
    <t>21300-10000</t>
  </si>
  <si>
    <t>Francesca 2015, Monica 2015, RV 80 Ceramica</t>
  </si>
  <si>
    <t>Ravelli SRL</t>
  </si>
  <si>
    <t>34000-13400</t>
  </si>
  <si>
    <t>Kozi 100 Free Standing and Insert and KSH 120</t>
  </si>
  <si>
    <t>30596-8420</t>
  </si>
  <si>
    <t>RC120 Touch, Atena C, and Vitoria C</t>
  </si>
  <si>
    <t>37500-13800</t>
  </si>
  <si>
    <t>Harman Accentra-2</t>
  </si>
  <si>
    <t>25210-6253</t>
  </si>
  <si>
    <t>RV120 Touch, Atena V, and Vitoria V</t>
  </si>
  <si>
    <t>37800-12900</t>
  </si>
  <si>
    <t>Element-P</t>
  </si>
  <si>
    <t>25380-6956</t>
  </si>
  <si>
    <t>31200-9300</t>
  </si>
  <si>
    <t>AGP Freestanding</t>
  </si>
  <si>
    <t>33000-9600</t>
  </si>
  <si>
    <t>True North 40 insert</t>
  </si>
  <si>
    <t>25617-6033</t>
  </si>
  <si>
    <t>RV100 Classic</t>
  </si>
  <si>
    <t>34500-10750</t>
  </si>
  <si>
    <t>LIA, LISA</t>
  </si>
  <si>
    <t>31927-8996</t>
  </si>
  <si>
    <t>P-1000W</t>
  </si>
  <si>
    <t>Welenco Manufacturing, Inc.</t>
  </si>
  <si>
    <t>23900-9600</t>
  </si>
  <si>
    <t>Encore 1450 N/C</t>
  </si>
  <si>
    <t>24000-10600</t>
  </si>
  <si>
    <t>FoxFire, Deerfield</t>
  </si>
  <si>
    <t>41000-12000</t>
  </si>
  <si>
    <t>Roma (034-00-001A)</t>
  </si>
  <si>
    <t>31500-10300</t>
  </si>
  <si>
    <t>Pleasant Hearth (PH50PS)</t>
  </si>
  <si>
    <t>32400-9300</t>
  </si>
  <si>
    <t>HTP 26 Standard, HTP 26 Standard Pedestal/Insert</t>
  </si>
  <si>
    <t>16701-7038</t>
  </si>
  <si>
    <t>Defiant 1910 and 1945</t>
  </si>
  <si>
    <t>44400-10600</t>
  </si>
  <si>
    <t>Defiant 1910 &amp; 1945</t>
  </si>
  <si>
    <t>Ashford AF30.2, Chinook CK30.2, and Sirocco SC30.2</t>
  </si>
  <si>
    <t>27116-11553</t>
  </si>
  <si>
    <t>Ashford 30.1 (AF30.1), Chinook 30.1 (CK30.1), Sirocco 30.1 (SC30.1)</t>
  </si>
  <si>
    <t>28600-6100</t>
  </si>
  <si>
    <t>EasyFire Pellet Stove, EF3801, EF5001, EF4001</t>
  </si>
  <si>
    <t>Sierra Products, Inc.</t>
  </si>
  <si>
    <t>17732-7943</t>
  </si>
  <si>
    <t>Optima PS1</t>
  </si>
  <si>
    <t>Archgard Industries, Ltd.</t>
  </si>
  <si>
    <t>29600-10200</t>
  </si>
  <si>
    <t>Small Flush Wood Hybrid Fyre</t>
  </si>
  <si>
    <t>31400-9800</t>
  </si>
  <si>
    <t>HR-2</t>
  </si>
  <si>
    <t>Dansons, Inc</t>
  </si>
  <si>
    <t>33400-10500</t>
  </si>
  <si>
    <t>Horizon Research Inc.</t>
  </si>
  <si>
    <t>Sirocco SC25, Ashford AF25, Boxer 24 (BX24)</t>
  </si>
  <si>
    <t>26290-10097</t>
  </si>
  <si>
    <t>Glow Boy</t>
  </si>
  <si>
    <t>V4.5</t>
  </si>
  <si>
    <t>37218-12606</t>
  </si>
  <si>
    <t>5520</t>
  </si>
  <si>
    <t>34000-8200</t>
  </si>
  <si>
    <t>Chinook Sirocco Ashford 30</t>
  </si>
  <si>
    <t>27300-11200</t>
  </si>
  <si>
    <t>F1500 and I1500</t>
  </si>
  <si>
    <t>20386-14244</t>
  </si>
  <si>
    <t>Ideal Steel Hybrid 210</t>
  </si>
  <si>
    <t>57000-12300</t>
  </si>
  <si>
    <t>Whitfield Fireplace/Hearth Stove</t>
  </si>
  <si>
    <t>Lennox Hearth Products (Innovative Hearth Products)</t>
  </si>
  <si>
    <t>35700-11000</t>
  </si>
  <si>
    <t xml:space="preserve">Century/Dutchmaster FW and CDW </t>
  </si>
  <si>
    <t>32300-11800</t>
  </si>
  <si>
    <t>Eclipse</t>
  </si>
  <si>
    <t>33100-7800</t>
  </si>
  <si>
    <t>Previa</t>
  </si>
  <si>
    <t>27113-8077</t>
  </si>
  <si>
    <t>5710, AP5710, VG5710, 5501S, AP5501S, VG5501S</t>
  </si>
  <si>
    <t>27492-13281</t>
  </si>
  <si>
    <t>Bella</t>
  </si>
  <si>
    <t>25900-11200</t>
  </si>
  <si>
    <t>Enviro M55, M55C, VF55, Greenfire/Hampton GC60</t>
  </si>
  <si>
    <t>45500-9300</t>
  </si>
  <si>
    <t>42CVT Wood Fireplace</t>
  </si>
  <si>
    <t>37900-11200</t>
  </si>
  <si>
    <t>3500P, 35001, and 3502</t>
  </si>
  <si>
    <t>American Energy Systems, Inc.  (AES)</t>
  </si>
  <si>
    <t>20607-4917</t>
  </si>
  <si>
    <t>Baby Country Side</t>
  </si>
  <si>
    <t>25519-10330</t>
  </si>
  <si>
    <t>Schrader Pelletmiser 905-P</t>
  </si>
  <si>
    <t>Evergreen Metal Products Inc.</t>
  </si>
  <si>
    <t>32700-11000</t>
  </si>
  <si>
    <t>Hampton GC60, GCI60 Hampton Cast Pellet Stove and Insert</t>
  </si>
  <si>
    <t>45500-9400</t>
  </si>
  <si>
    <t>2370</t>
  </si>
  <si>
    <t>18300-5700</t>
  </si>
  <si>
    <t>Century/Dutchmaster FW and CDW</t>
  </si>
  <si>
    <t>Whitfield WP-1, III T, II-T, II-TC, Advantage Series</t>
  </si>
  <si>
    <t>37800-9100</t>
  </si>
  <si>
    <t>WP-2 III T, II-TC, Advantage Series</t>
  </si>
  <si>
    <t>BELLA</t>
  </si>
  <si>
    <t>Monessan Hearth Systems (Vermont Castings Group)</t>
  </si>
  <si>
    <t>HE36</t>
  </si>
  <si>
    <t>Selkirk Canada Corporation</t>
  </si>
  <si>
    <t>15300-6700</t>
  </si>
  <si>
    <t>Harman Accentra 52i-TC</t>
  </si>
  <si>
    <t>50262-11186</t>
  </si>
  <si>
    <t>Regency F3500</t>
  </si>
  <si>
    <t>33500-11000</t>
  </si>
  <si>
    <t>2400</t>
  </si>
  <si>
    <t>14000-7300</t>
  </si>
  <si>
    <t>Encore 2040</t>
  </si>
  <si>
    <t>34000-10000</t>
  </si>
  <si>
    <t>Serenity Castle</t>
  </si>
  <si>
    <t xml:space="preserve">ARDISAM, Inc. </t>
  </si>
  <si>
    <t>22266-9831</t>
  </si>
  <si>
    <t>V3.4</t>
  </si>
  <si>
    <t>28441-10243</t>
  </si>
  <si>
    <t xml:space="preserve">PelPro PPC90, PelPro TSC90, and Pleasant Hearth PHC90 </t>
  </si>
  <si>
    <t>47378-11055</t>
  </si>
  <si>
    <t>Discovery III, 4300ACC</t>
  </si>
  <si>
    <t>38300-11800</t>
  </si>
  <si>
    <t>DSA 4</t>
  </si>
  <si>
    <t>Krog Iversen and Co. A/S</t>
  </si>
  <si>
    <t>27900-10500</t>
  </si>
  <si>
    <t>DutchWest Small Convection Heater 2460</t>
  </si>
  <si>
    <t>27300-6600</t>
  </si>
  <si>
    <t>Defiant 1975</t>
  </si>
  <si>
    <t>34000-11400</t>
  </si>
  <si>
    <t>Winslow PS40, PI40</t>
  </si>
  <si>
    <t>21300-7500</t>
  </si>
  <si>
    <t>Quadrafire Discovery II (3100 ACC Series, 31M-ACC Limited Edition)</t>
  </si>
  <si>
    <t>43200-11900</t>
  </si>
  <si>
    <t>Quadra Fire CB1200/Classic Bay 1200</t>
  </si>
  <si>
    <t>37600-13500</t>
  </si>
  <si>
    <t>Little Rascal</t>
  </si>
  <si>
    <t>24028-10247</t>
  </si>
  <si>
    <t>Hastings</t>
  </si>
  <si>
    <t>27455-7232</t>
  </si>
  <si>
    <t>EF3, Meridan, Vista Flame 100, Greenfire GF55, GF55FPI</t>
  </si>
  <si>
    <t>40000-6500</t>
  </si>
  <si>
    <t>Harman TL 300 and TL300i</t>
  </si>
  <si>
    <t>34900-11200</t>
  </si>
  <si>
    <t>Dutchwest Small Convection Heater #2460</t>
  </si>
  <si>
    <t>Winslow PS40 and PI40</t>
  </si>
  <si>
    <t>Country Stoves, Inc. (Innovative Hearth Products)</t>
  </si>
  <si>
    <t>WINSLOW PS40 and PI40</t>
  </si>
  <si>
    <t>Thelin Gnome</t>
  </si>
  <si>
    <t>8947-4361</t>
  </si>
  <si>
    <t>HP 61</t>
  </si>
  <si>
    <t>Ningbo Hongsheng Fireplace Company (SMG Hearth and Home, LLC)</t>
  </si>
  <si>
    <t>42246-21425</t>
  </si>
  <si>
    <t xml:space="preserve">HP 61 </t>
  </si>
  <si>
    <t>BIO-45MF, Eco-45, FP-45, Hybrid-45MF</t>
  </si>
  <si>
    <t>29800-8600</t>
  </si>
  <si>
    <t>Providence, Providence Signature</t>
  </si>
  <si>
    <t>35700-12800</t>
  </si>
  <si>
    <t xml:space="preserve">Quadra Fire 4300 ACT </t>
  </si>
  <si>
    <t>58500-11900</t>
  </si>
  <si>
    <t>Erik SW II Catalytic Environmentalist SSW-1000</t>
  </si>
  <si>
    <t>American Road Equipment Company</t>
  </si>
  <si>
    <t>46900-9800</t>
  </si>
  <si>
    <t>Spirit 500, Classic 500</t>
  </si>
  <si>
    <t>Bosca Chile S.A. (Ingeniera De Combustion)</t>
  </si>
  <si>
    <t>21700-8700</t>
  </si>
  <si>
    <t>Buck Bay 91</t>
  </si>
  <si>
    <t>51200-8800</t>
  </si>
  <si>
    <t>New Buck/Carolina 17</t>
  </si>
  <si>
    <t>27900-8100</t>
  </si>
  <si>
    <t>Kiwi VcV 2.1</t>
  </si>
  <si>
    <t>EcoVision Ltd.</t>
  </si>
  <si>
    <t>28800-12800</t>
  </si>
  <si>
    <t>5780, AP5780, VG5780, SP5780, and SP58</t>
  </si>
  <si>
    <t>26386-12293</t>
  </si>
  <si>
    <t>Montecito Estate CAT and WCT6940WS</t>
  </si>
  <si>
    <t>39519-13899</t>
  </si>
  <si>
    <t>HP 21</t>
  </si>
  <si>
    <t>33548-14820</t>
  </si>
  <si>
    <t>Ashford 20.1, Chinook 20.1, Sirocco 20.1</t>
  </si>
  <si>
    <t>27550-8822</t>
  </si>
  <si>
    <t>Dutchwest Extra Large Convection 2462</t>
  </si>
  <si>
    <t>28000-8300</t>
  </si>
  <si>
    <t>FA455</t>
  </si>
  <si>
    <t>26500-10400</t>
  </si>
  <si>
    <t>DutchWest Large 2479</t>
  </si>
  <si>
    <t>26500-11300</t>
  </si>
  <si>
    <t>Heritage 8090</t>
  </si>
  <si>
    <t>31200-15300</t>
  </si>
  <si>
    <t>33458-14820</t>
  </si>
  <si>
    <t>Delta Fusion</t>
  </si>
  <si>
    <t>34057-33721</t>
  </si>
  <si>
    <t>Wood Chips</t>
  </si>
  <si>
    <t>Heritage 8091, Manchester 8330</t>
  </si>
  <si>
    <t>EF5/Enviro P4</t>
  </si>
  <si>
    <t>22900-8200</t>
  </si>
  <si>
    <t>Harman P43</t>
  </si>
  <si>
    <t>31300-12600</t>
  </si>
  <si>
    <t>Harman P68</t>
  </si>
  <si>
    <t>53500-11800</t>
  </si>
  <si>
    <t>Quadra-fire CB12001/Classic Bay 1200i</t>
  </si>
  <si>
    <t>34600-11500</t>
  </si>
  <si>
    <t>Progress Hybrid Soapstone Stove #209</t>
  </si>
  <si>
    <t>73200-12500</t>
  </si>
  <si>
    <t>Austroflamm Wega II</t>
  </si>
  <si>
    <t>F. Huemer Ges. M.B.H.</t>
  </si>
  <si>
    <t>42000-8500</t>
  </si>
  <si>
    <t>Quadra-Fire 3100 ACT and 3100I ACT</t>
  </si>
  <si>
    <t>46900-11400</t>
  </si>
  <si>
    <t>Chinook Sirocco Ashford 20</t>
  </si>
  <si>
    <t>22700-11400</t>
  </si>
  <si>
    <t>Dutchwest Extra Large Convection  2462</t>
  </si>
  <si>
    <t>Whitfield Advantage WP-2</t>
  </si>
  <si>
    <t>35100-10900</t>
  </si>
  <si>
    <t>Musa Air</t>
  </si>
  <si>
    <t>MCZ S.p.a.</t>
  </si>
  <si>
    <t>27100-7400</t>
  </si>
  <si>
    <t>EMPRESS FPI, Milan</t>
  </si>
  <si>
    <t>30000-25700</t>
  </si>
  <si>
    <t>Focus 320 SBR and Onyx SBR</t>
  </si>
  <si>
    <t>22563-21131</t>
  </si>
  <si>
    <t>True North TN10</t>
  </si>
  <si>
    <t>17623-13084</t>
  </si>
  <si>
    <t>Dutchwest Large Convection Heater 2461</t>
  </si>
  <si>
    <t>29500-10700</t>
  </si>
  <si>
    <t>Dutchwest Small 2460</t>
  </si>
  <si>
    <t>25100-7800</t>
  </si>
  <si>
    <t>55-SHPCB120, 55-TRPCB120, and 25-CB120</t>
  </si>
  <si>
    <t>23466-11993</t>
  </si>
  <si>
    <t>True North TN40</t>
  </si>
  <si>
    <t>27949-6672</t>
  </si>
  <si>
    <t xml:space="preserve">Harman Absolute 63 </t>
  </si>
  <si>
    <t>46399-10164</t>
  </si>
  <si>
    <t>Dutchwest Small 2477</t>
  </si>
  <si>
    <t>SP22, SP23, SP24, SP2000, SP2700, SP4000, SPC4000, APC4000, and 5040</t>
  </si>
  <si>
    <t>34785-6568</t>
  </si>
  <si>
    <t>Catalytic Fireview Soapstone Stove #205</t>
  </si>
  <si>
    <t>42900-10900</t>
  </si>
  <si>
    <t>DutchWest Small</t>
  </si>
  <si>
    <t>25-EP, 55-TRPEP, 55-SHPEP, 25-EPI, 55-TRPEPI, 55-SHPEPI 25-EPI, 55-TRPEPI, 55-SHPEPI</t>
  </si>
  <si>
    <t>25100-10700</t>
  </si>
  <si>
    <t>Star Air 7109021</t>
  </si>
  <si>
    <t>24500-8200</t>
  </si>
  <si>
    <t>Brenden BR-60</t>
  </si>
  <si>
    <t>NU-TEC/Upland Distributors, Inc.</t>
  </si>
  <si>
    <t>29400-11000</t>
  </si>
  <si>
    <t>OS/1</t>
  </si>
  <si>
    <t>Oregon Woodstoves, Inc.</t>
  </si>
  <si>
    <t>40000-7800</t>
  </si>
  <si>
    <t>509-1 Optimum</t>
  </si>
  <si>
    <t>509 Fabrications, Inc.</t>
  </si>
  <si>
    <t>32183-19573</t>
  </si>
  <si>
    <t>Farringdon 16</t>
  </si>
  <si>
    <t>27025-8928</t>
  </si>
  <si>
    <t>Harman P35i</t>
  </si>
  <si>
    <t>28800-9600</t>
  </si>
  <si>
    <t>STUV 1658IN, STUV 1658CUBE, STUV 1658H, STUV 1658-Z</t>
  </si>
  <si>
    <t>27015-22432</t>
  </si>
  <si>
    <t>32500-4900</t>
  </si>
  <si>
    <t>6039, 6039 T, 6039 HF, 6039 TP, 6041, SP6000</t>
  </si>
  <si>
    <t>29900-8500</t>
  </si>
  <si>
    <t>SPC50</t>
  </si>
  <si>
    <t>31600-6600</t>
  </si>
  <si>
    <t>Harman Allure 50</t>
  </si>
  <si>
    <t>39105-9001</t>
  </si>
  <si>
    <t>DWI-42C-2 (EPA)</t>
  </si>
  <si>
    <t>Hutch Manufacturing Company</t>
  </si>
  <si>
    <t>52800-10700</t>
  </si>
  <si>
    <t>DutchWest Medium 2478</t>
  </si>
  <si>
    <t>25300-10600</t>
  </si>
  <si>
    <t>Harman Accentra 52i</t>
  </si>
  <si>
    <t>39800-10300</t>
  </si>
  <si>
    <t>Model WP-24</t>
  </si>
  <si>
    <t>29400-9700</t>
  </si>
  <si>
    <t>Regency F5100</t>
  </si>
  <si>
    <t>42000-11700</t>
  </si>
  <si>
    <t>Harman Stove Co. Invincible RS</t>
  </si>
  <si>
    <t>32800-6200</t>
  </si>
  <si>
    <t>R/90</t>
  </si>
  <si>
    <t>Country Flame Technologies, Inc.</t>
  </si>
  <si>
    <t>46800-10600</t>
  </si>
  <si>
    <t>Monica / Francesca</t>
  </si>
  <si>
    <t>Ravelli /EcoTeck</t>
  </si>
  <si>
    <t>35000-8500</t>
  </si>
  <si>
    <t>Encore 2040-NC</t>
  </si>
  <si>
    <t>HE350, FP-15-Waterloo, Horizon, WFP100, Monaco XL, Empire Stove St. Clair 4300</t>
  </si>
  <si>
    <t>43000-16600</t>
  </si>
  <si>
    <t>10-CPM, 49-TRCPM, 49-SHCPM</t>
  </si>
  <si>
    <t>26400-10500</t>
  </si>
  <si>
    <t>Eclipse-P</t>
  </si>
  <si>
    <t>35989-13723</t>
  </si>
  <si>
    <t>WFP100</t>
  </si>
  <si>
    <t>True North TN20 and TN Insert Series B</t>
  </si>
  <si>
    <t>29208-13931</t>
  </si>
  <si>
    <t>Ashley CAHF-2, Atlanta ACF-2, King MCF-2</t>
  </si>
  <si>
    <t>38900-12800</t>
  </si>
  <si>
    <t>GW-2014-W,GW-2014</t>
  </si>
  <si>
    <t>Wiseway Pellet Stoves - United States Stove Company</t>
  </si>
  <si>
    <t>30400-12600</t>
  </si>
  <si>
    <t>DWI-42C</t>
  </si>
  <si>
    <t>54600-9800</t>
  </si>
  <si>
    <t>C.D. Lg. Fed. Convection Heater FA264CCL, FA264CCR</t>
  </si>
  <si>
    <t>26700-6600</t>
  </si>
  <si>
    <t>Defiant Encore 2550 (Formerly 2190)</t>
  </si>
  <si>
    <t>41700-8700</t>
  </si>
  <si>
    <t>Striker S160, C160, SWI160, SWS160</t>
  </si>
  <si>
    <t>41200-12500</t>
  </si>
  <si>
    <t>PelPro PP130</t>
  </si>
  <si>
    <t>35000-10600</t>
  </si>
  <si>
    <t>Winrich Pellet Stove</t>
  </si>
  <si>
    <t>Winrich International</t>
  </si>
  <si>
    <t>27900-8500</t>
  </si>
  <si>
    <t>30-NC, 50-TNC30, 50-SNC30</t>
  </si>
  <si>
    <t>28300-12000</t>
  </si>
  <si>
    <t>Striker S160 and C160</t>
  </si>
  <si>
    <t>STRIKER S160 and C160</t>
  </si>
  <si>
    <t>FPI-2-LEX/90</t>
  </si>
  <si>
    <t>RJM Manufacturing, Inc.</t>
  </si>
  <si>
    <t>36500-10300</t>
  </si>
  <si>
    <t>Mini (P3)Greenfire GF40</t>
  </si>
  <si>
    <t>30100-22600</t>
  </si>
  <si>
    <t>Harman P61a</t>
  </si>
  <si>
    <t>45100-10600</t>
  </si>
  <si>
    <t>Mount Vernon AE Freestanding and Insert</t>
  </si>
  <si>
    <t>40200-12500</t>
  </si>
  <si>
    <t>America's Heat B-100</t>
  </si>
  <si>
    <t xml:space="preserve">LMF  Manufacturing Ltd. </t>
  </si>
  <si>
    <t>18773-9098</t>
  </si>
  <si>
    <t>Harman XXV-TC</t>
  </si>
  <si>
    <t>35283-7096</t>
  </si>
  <si>
    <t>SP1002</t>
  </si>
  <si>
    <t>34000-7300</t>
  </si>
  <si>
    <t>Heatilator CAB50/PS50</t>
  </si>
  <si>
    <t>31400-11900</t>
  </si>
  <si>
    <t>Empress FS</t>
  </si>
  <si>
    <t>35700-27800</t>
  </si>
  <si>
    <t>Sofia / Silvia</t>
  </si>
  <si>
    <t>50000-8500</t>
  </si>
  <si>
    <t>Emerald 2000</t>
  </si>
  <si>
    <t>24500-7500</t>
  </si>
  <si>
    <t>E-1/90</t>
  </si>
  <si>
    <t>37800-9600</t>
  </si>
  <si>
    <t>21NC</t>
  </si>
  <si>
    <t>28901-11079</t>
  </si>
  <si>
    <t>1410B, 1440B, and 1450B</t>
  </si>
  <si>
    <t>24733-13250</t>
  </si>
  <si>
    <t>Super Insert LE, Alderlea T5 Insert LE, Super LE, Super Classic LE, Alderlea T5 LE</t>
  </si>
  <si>
    <t>38177-12518</t>
  </si>
  <si>
    <t>Quadra Fire 57ST-ACC-C</t>
  </si>
  <si>
    <t>38284-12772</t>
  </si>
  <si>
    <t>Quadra-fire Santa Fe/Castile</t>
  </si>
  <si>
    <t>28200-8500</t>
  </si>
  <si>
    <t>4840</t>
  </si>
  <si>
    <t>10700-6300</t>
  </si>
  <si>
    <t>Regency CI2600 and HI400</t>
  </si>
  <si>
    <t>27500-15200</t>
  </si>
  <si>
    <t>25-IP, 55-SHPIP and 55-TRPIP</t>
  </si>
  <si>
    <t>35023-14108</t>
  </si>
  <si>
    <t>Musa Multi-Air 7109023</t>
  </si>
  <si>
    <t>31800-9700</t>
  </si>
  <si>
    <t>Defiant Encore 2140</t>
  </si>
  <si>
    <t>41300-9000</t>
  </si>
  <si>
    <t>Blaze King King Catalytic KEJ 1107</t>
  </si>
  <si>
    <t>39800-9100</t>
  </si>
  <si>
    <t>Efel Symphony 390.74</t>
  </si>
  <si>
    <t>Foundries du Lion S.A.</t>
  </si>
  <si>
    <t>33000-10700</t>
  </si>
  <si>
    <t>EF2, Chatham, Davenport and Kinderhook</t>
  </si>
  <si>
    <t>25989-10190</t>
  </si>
  <si>
    <t>Harman Advance</t>
  </si>
  <si>
    <t>29468-5411</t>
  </si>
  <si>
    <t>Absolute 43</t>
  </si>
  <si>
    <t>33900-11800</t>
  </si>
  <si>
    <t>Harman XXV</t>
  </si>
  <si>
    <t>36900-10600</t>
  </si>
  <si>
    <t>Thermic Distribution Europe</t>
  </si>
  <si>
    <t>BIO-35MF, Eco-35, FP-35, Hybrid-35MF</t>
  </si>
  <si>
    <t>Homestead 8570</t>
  </si>
  <si>
    <t>33600-10500</t>
  </si>
  <si>
    <t xml:space="preserve">Avalon Spokane 1750 380-NT and X-NT </t>
  </si>
  <si>
    <t>42200-9300</t>
  </si>
  <si>
    <t>Lopi Endeavor, Lopi Revere, Lopi Republic, Lopi 1750</t>
  </si>
  <si>
    <t>3000 DNMW410</t>
  </si>
  <si>
    <t>KATYDID</t>
  </si>
  <si>
    <t>Unforgettable Fire LLC</t>
  </si>
  <si>
    <t>18300-13000</t>
  </si>
  <si>
    <t>GW1949</t>
  </si>
  <si>
    <t>19500-7500</t>
  </si>
  <si>
    <t>Paladian Model 202, Keystone Model 204</t>
  </si>
  <si>
    <t>King Catalytic KEJ-1101</t>
  </si>
  <si>
    <t>35300-9000</t>
  </si>
  <si>
    <t>Bayview II, 2000C, BV4000C, BV4000C-2</t>
  </si>
  <si>
    <t>40900-6600</t>
  </si>
  <si>
    <t>Republic 1750,  Endeavor and Revere Insert _x000B_</t>
  </si>
  <si>
    <t>Fusion 18 18FN</t>
  </si>
  <si>
    <t>22421-10958</t>
  </si>
  <si>
    <t>Cook, Cicero, Chief, Cuistot, Elda, and Marmiton</t>
  </si>
  <si>
    <t>21782-9806</t>
  </si>
  <si>
    <t>3112B/3142B</t>
  </si>
  <si>
    <t>28000-9199</t>
  </si>
  <si>
    <t>Catalyst</t>
  </si>
  <si>
    <t>28675-27220</t>
  </si>
  <si>
    <t>HP22 ComfortBilt</t>
  </si>
  <si>
    <t>QuadraFire 31M-ACC-C and QuadraFire Discovery-II-C</t>
  </si>
  <si>
    <t>29078-13951</t>
  </si>
  <si>
    <t>3000FT</t>
  </si>
  <si>
    <t>38100-11600</t>
  </si>
  <si>
    <t>Avalon Spokane</t>
  </si>
  <si>
    <t>Ashley AHS2, AHS2B; King KHS2</t>
  </si>
  <si>
    <t>34300-13700</t>
  </si>
  <si>
    <t>3000 (AFS7500), SW4100</t>
  </si>
  <si>
    <t>Greenfire GF55, GFI55_x000B_</t>
  </si>
  <si>
    <t>Quadrafire 3100 I ACC</t>
  </si>
  <si>
    <t>31800-11500</t>
  </si>
  <si>
    <t>P963</t>
  </si>
  <si>
    <t>37900-10000</t>
  </si>
  <si>
    <t>Rainier, Rainier Insert</t>
  </si>
  <si>
    <t>40000-11200</t>
  </si>
  <si>
    <t>Quadra Fire 2100 Millennium and 2100 ACT</t>
  </si>
  <si>
    <t>37200-10900</t>
  </si>
  <si>
    <t>Catalytic Tile Fire</t>
  </si>
  <si>
    <t>Kent Heating Limited</t>
  </si>
  <si>
    <t>24500-5900</t>
  </si>
  <si>
    <t>Avalon Rainier 90/Rainier 45</t>
  </si>
  <si>
    <t>Quadra Fire Explorer III</t>
  </si>
  <si>
    <t>41900-12700</t>
  </si>
  <si>
    <t>Heritage 8023</t>
  </si>
  <si>
    <t>23791-11660</t>
  </si>
  <si>
    <t>Vestal Fireplace Insert V-200-I, V-200-P, V-200-L</t>
  </si>
  <si>
    <t>Vestal Manufacturing</t>
  </si>
  <si>
    <t>26500-11700</t>
  </si>
  <si>
    <t>Model 18M-H</t>
  </si>
  <si>
    <t>26900-7800</t>
  </si>
  <si>
    <t>Regency GF55, GFI55 Regency Greenfire Pellet Stove and Insert</t>
  </si>
  <si>
    <t>P960, P961, P962</t>
  </si>
  <si>
    <t>38500-10000</t>
  </si>
  <si>
    <t>Quadra-Fire 5100 I ACT B</t>
  </si>
  <si>
    <t>50600-11900</t>
  </si>
  <si>
    <t>Princess Insert PI 1010A</t>
  </si>
  <si>
    <t>29500-7200</t>
  </si>
  <si>
    <t>B/A</t>
  </si>
  <si>
    <t>55500-10400</t>
  </si>
  <si>
    <t>3-C</t>
  </si>
  <si>
    <t>NHC Inc.</t>
  </si>
  <si>
    <t>15000-7900</t>
  </si>
  <si>
    <t>Achiever FPI-1-LEX</t>
  </si>
  <si>
    <t>26700-7900</t>
  </si>
  <si>
    <t xml:space="preserve">Summers Heat 50-SHW20 Englander Model 24JC </t>
  </si>
  <si>
    <t>28600-7200</t>
  </si>
  <si>
    <t>2100 ACC</t>
  </si>
  <si>
    <t>28000-12000</t>
  </si>
  <si>
    <t>Quadra-Fire 3100F, 3100 I</t>
  </si>
  <si>
    <t xml:space="preserve">Quadra-Fire 4300 </t>
  </si>
  <si>
    <t>39900-11900</t>
  </si>
  <si>
    <t>Heat Pro C210</t>
  </si>
  <si>
    <t>43300-10700</t>
  </si>
  <si>
    <t>Intrepid II 1990</t>
  </si>
  <si>
    <t>26700-8300</t>
  </si>
  <si>
    <t>2170</t>
  </si>
  <si>
    <t>22800-9400</t>
  </si>
  <si>
    <t>WinterWarm Fireplace Insert 1280</t>
  </si>
  <si>
    <t>30000-10300</t>
  </si>
  <si>
    <t>WinterWarm Small Insert 2080</t>
  </si>
  <si>
    <t>31100-8700</t>
  </si>
  <si>
    <t>Buck Master</t>
  </si>
  <si>
    <t>49800-10800</t>
  </si>
  <si>
    <t>Bristol OH-L</t>
  </si>
  <si>
    <t>Olsberg Hermann Everken, Gmbh</t>
  </si>
  <si>
    <t>32200-11800</t>
  </si>
  <si>
    <t>Genesis 106/108</t>
  </si>
  <si>
    <t>Seraph Industries</t>
  </si>
  <si>
    <t>45100-11100</t>
  </si>
  <si>
    <t>Shelburne 1 8371</t>
  </si>
  <si>
    <t>32400-11800</t>
  </si>
  <si>
    <t>Shelburne Model 8370</t>
  </si>
  <si>
    <t>J1000 Pellet Stove</t>
  </si>
  <si>
    <t>High Energy Manufacturing, Limited</t>
  </si>
  <si>
    <t>21800-13000</t>
  </si>
  <si>
    <t>WinterWarm Fireplace Insert Model 1280</t>
  </si>
  <si>
    <t>Gabo Pina Vola</t>
  </si>
  <si>
    <t>26700-12000</t>
  </si>
  <si>
    <t>Princess 35 PE35</t>
  </si>
  <si>
    <t>29600-9200</t>
  </si>
  <si>
    <t>Heatilator ECO-ADV-PS35 (PS35)</t>
  </si>
  <si>
    <t>24400-9300</t>
  </si>
  <si>
    <t>Manchester 2 8361</t>
  </si>
  <si>
    <t>34000-11600</t>
  </si>
  <si>
    <t>TN20 (Freestanding) and TN20 (Insert)</t>
  </si>
  <si>
    <t>29000-13500</t>
  </si>
  <si>
    <t>TPSI35</t>
  </si>
  <si>
    <t>36000-11200</t>
  </si>
  <si>
    <t>333</t>
  </si>
  <si>
    <t>Quadra Fire Explorer II</t>
  </si>
  <si>
    <t>35900-11200</t>
  </si>
  <si>
    <t>FA264</t>
  </si>
  <si>
    <t>31700-9500</t>
  </si>
  <si>
    <t>Harman Oakleaf</t>
  </si>
  <si>
    <t>24600-9700</t>
  </si>
  <si>
    <t>Quadrafire Explorer I</t>
  </si>
  <si>
    <t>31944-12129</t>
  </si>
  <si>
    <t>Evolution 8000TE</t>
  </si>
  <si>
    <t>40500-7900</t>
  </si>
  <si>
    <t>Basic 1 and 3</t>
  </si>
  <si>
    <t>17900-10000</t>
  </si>
  <si>
    <t xml:space="preserve">Basic 4 </t>
  </si>
  <si>
    <t>22100-10000</t>
  </si>
  <si>
    <t>K100/300/400 SEQUOIA</t>
  </si>
  <si>
    <t>52100-10100</t>
  </si>
  <si>
    <t>Eurostar, Osburn 5000</t>
  </si>
  <si>
    <t>30500-10300</t>
  </si>
  <si>
    <t>Fireplace Xtrordinair Elite 36</t>
  </si>
  <si>
    <t>47100-11900</t>
  </si>
  <si>
    <t>18 PC</t>
  </si>
  <si>
    <t>26400-8700</t>
  </si>
  <si>
    <t>Monia, Marcella, Marcella, Mia, Maira</t>
  </si>
  <si>
    <t>37200-9900</t>
  </si>
  <si>
    <t>Quadra-Fire 1900</t>
  </si>
  <si>
    <t>32200-11500</t>
  </si>
  <si>
    <t>Quadra-Fire Cape Cod</t>
  </si>
  <si>
    <t>43000-11500</t>
  </si>
  <si>
    <t>Blaze King King Catalytic KEI-1300</t>
  </si>
  <si>
    <t>34500-10100</t>
  </si>
  <si>
    <t>Soul Pellet Stove Insert, Soul 700 free standing, Soul 700 Insert</t>
  </si>
  <si>
    <t>30000-6100</t>
  </si>
  <si>
    <t>Vestal Radiant Heater V-100</t>
  </si>
  <si>
    <t>27700-9400</t>
  </si>
  <si>
    <t>Maxx-B</t>
  </si>
  <si>
    <t>47600-9700</t>
  </si>
  <si>
    <t>26600-9600</t>
  </si>
  <si>
    <t>Breckwell W3000FS/W3000I</t>
  </si>
  <si>
    <t>33700-11600</t>
  </si>
  <si>
    <t>Defiant 1975-NC</t>
  </si>
  <si>
    <t>Quadra Fire 5700 ACC</t>
  </si>
  <si>
    <t>40400-11200</t>
  </si>
  <si>
    <t>Heritage</t>
  </si>
  <si>
    <t>29400-10700</t>
  </si>
  <si>
    <t>F45</t>
  </si>
  <si>
    <t>26500-11600</t>
  </si>
  <si>
    <t>44-A BI and Z.C.</t>
  </si>
  <si>
    <t>75700-10700</t>
  </si>
  <si>
    <t>P955, P956, and P957</t>
  </si>
  <si>
    <t>29700-9000</t>
  </si>
  <si>
    <t>Sabrina, Sveva, Samanta, Siria</t>
  </si>
  <si>
    <t>Harman Oakwood</t>
  </si>
  <si>
    <t>30500-10900</t>
  </si>
  <si>
    <t>Silent Flame 2058A</t>
  </si>
  <si>
    <t>Long Agribusiness</t>
  </si>
  <si>
    <t>30600-9600</t>
  </si>
  <si>
    <t>P958</t>
  </si>
  <si>
    <t>31396-8166</t>
  </si>
  <si>
    <t>Quadrafire Adventure II</t>
  </si>
  <si>
    <t>31100-10500</t>
  </si>
  <si>
    <t>C-92</t>
  </si>
  <si>
    <t>Martin Industries, Inc.</t>
  </si>
  <si>
    <t>XEOOS Twinfire Series, Basic, Classic, Elegance, Pur</t>
  </si>
  <si>
    <t>Wittus (Fire By Design)</t>
  </si>
  <si>
    <t>27400-11500</t>
  </si>
  <si>
    <t>Leyden and Avalon Arbor</t>
  </si>
  <si>
    <t>33900-10700</t>
  </si>
  <si>
    <t>NPS45</t>
  </si>
  <si>
    <t>29000-8800</t>
  </si>
  <si>
    <t>QCPS - 28000</t>
  </si>
  <si>
    <t>Quality Craft</t>
  </si>
  <si>
    <t>14800-13100</t>
  </si>
  <si>
    <t>GV-30S</t>
  </si>
  <si>
    <t>Russo Products, Inc.</t>
  </si>
  <si>
    <t>31300-8400</t>
  </si>
  <si>
    <t>Citation</t>
  </si>
  <si>
    <t>Salvo Machinery, Inc.</t>
  </si>
  <si>
    <t>33500-9600</t>
  </si>
  <si>
    <t>Phoenix 8612</t>
  </si>
  <si>
    <t>41500-10500</t>
  </si>
  <si>
    <t>Firelight 12</t>
  </si>
  <si>
    <t>32100-10500</t>
  </si>
  <si>
    <t>Intrepid II 2070</t>
  </si>
  <si>
    <t>19300-9200</t>
  </si>
  <si>
    <t>Model EWF 36A</t>
  </si>
  <si>
    <t>75500-11300</t>
  </si>
  <si>
    <t>113-NCI, 50-TNC13I, 50-SNC13I (Insert)</t>
  </si>
  <si>
    <t>32000-11600</t>
  </si>
  <si>
    <t>Englander Freestanding Radiant 24FC</t>
  </si>
  <si>
    <t>35600-7200</t>
  </si>
  <si>
    <t>Summers Heat 50-SHW25 Englander 24ICD</t>
  </si>
  <si>
    <t>17400-5400</t>
  </si>
  <si>
    <t>Princess PEJ 1006</t>
  </si>
  <si>
    <t>35600-12000</t>
  </si>
  <si>
    <t>PEJ 1003</t>
  </si>
  <si>
    <t>41600-10300</t>
  </si>
  <si>
    <t>EWF 36A</t>
  </si>
  <si>
    <t>Super Achiever FPI-2-LEX</t>
  </si>
  <si>
    <t>Derco, Inc./Grizzly Stoves</t>
  </si>
  <si>
    <t>34200-9800</t>
  </si>
  <si>
    <t>Silent Flame 2062</t>
  </si>
  <si>
    <t>32600-9900</t>
  </si>
  <si>
    <t>65 Series Euromax (2014), Eco-65 (2014), and Osburn 7000 (2014)</t>
  </si>
  <si>
    <t>34000-7200</t>
  </si>
  <si>
    <t>Savannah SSW30FTAL, SSW30FTAPB, SSW30STAL, SSWFTPB, SSW30STAPB, Challenger SSW30</t>
  </si>
  <si>
    <t>30600-11600</t>
  </si>
  <si>
    <t>50PCV, 50PBay, 50CV, 50CBay, 50CD, 50BCV, 50BBay</t>
  </si>
  <si>
    <t>38000-10100</t>
  </si>
  <si>
    <t>DC Series Osburn Volta and Drolet Edison</t>
  </si>
  <si>
    <t>25500-6600</t>
  </si>
  <si>
    <t>Tiburon</t>
  </si>
  <si>
    <t>44500-8500</t>
  </si>
  <si>
    <t>Savannah</t>
  </si>
  <si>
    <t>Breckwell SW740</t>
  </si>
  <si>
    <t>36700-11100</t>
  </si>
  <si>
    <t>Madison 15-SSW01, 50-SHSSW01, 50-TRSSW01</t>
  </si>
  <si>
    <t>26300-12000</t>
  </si>
  <si>
    <t>FP30 Series B</t>
  </si>
  <si>
    <t>38600-14600</t>
  </si>
  <si>
    <t>HP50S Comfortbilt</t>
  </si>
  <si>
    <t>38600-13400</t>
  </si>
  <si>
    <t>32-BW</t>
  </si>
  <si>
    <t>Appalachian Stove and Fabricators, Inc.</t>
  </si>
  <si>
    <t>24500-10400</t>
  </si>
  <si>
    <t>HP50S ComfortBilt</t>
  </si>
  <si>
    <t>Tula 8190/8191</t>
  </si>
  <si>
    <t>29300-11500</t>
  </si>
  <si>
    <t>Harvest A-HII</t>
  </si>
  <si>
    <t>36400-10500</t>
  </si>
  <si>
    <t xml:space="preserve">Energy King Bay 2000C </t>
  </si>
  <si>
    <t>34600-11400</t>
  </si>
  <si>
    <t>Russo Glassview GV-21</t>
  </si>
  <si>
    <t>38700-9500</t>
  </si>
  <si>
    <t>Sierra Evolution 8000 TEC</t>
  </si>
  <si>
    <t>35900-9700</t>
  </si>
  <si>
    <t>Ambassador 4700TE</t>
  </si>
  <si>
    <t>37600-10100</t>
  </si>
  <si>
    <t>Olivia OVL-PC</t>
  </si>
  <si>
    <t>Hussong Manufacturing Company, Inc.(Kozy Heat)</t>
  </si>
  <si>
    <t>21400-8100</t>
  </si>
  <si>
    <t>HRD-27C Catalytic Freestanding</t>
  </si>
  <si>
    <t>56200-10300</t>
  </si>
  <si>
    <t>Flush Wood</t>
  </si>
  <si>
    <t>29605-12084</t>
  </si>
  <si>
    <t xml:space="preserve">Fireplace Xtrordinair 44 Elite </t>
  </si>
  <si>
    <t>45300-11000</t>
  </si>
  <si>
    <t>Englander Front Loading Fireplace 28IC</t>
  </si>
  <si>
    <t>24400-8200</t>
  </si>
  <si>
    <t xml:space="preserve">44 Elite </t>
  </si>
  <si>
    <t>Blaze King Auto Light PAL-4000</t>
  </si>
  <si>
    <t>33700-12200</t>
  </si>
  <si>
    <t>Blaze King Royal Heir RHT-2200, 2250, RHT-2100</t>
  </si>
  <si>
    <t>31100-7700</t>
  </si>
  <si>
    <t>O-2</t>
  </si>
  <si>
    <t>30000-8000</t>
  </si>
  <si>
    <t>RSF Opel2C, Opel3C, Opel4C</t>
  </si>
  <si>
    <t>30100-13400</t>
  </si>
  <si>
    <t>HEI150, CW2500 (2014), Destination 1.5-I</t>
  </si>
  <si>
    <t>26500-11800</t>
  </si>
  <si>
    <t>41BCV, BBay, CD, CS, CV, CBAY, PCV, PCBAY</t>
  </si>
  <si>
    <t>27800-6900</t>
  </si>
  <si>
    <t>EPI3</t>
  </si>
  <si>
    <t>28500-11300</t>
  </si>
  <si>
    <t>BV2 Elite Bay</t>
  </si>
  <si>
    <t>Wolf's Stoves</t>
  </si>
  <si>
    <t>46100-11700</t>
  </si>
  <si>
    <t>Ashley AFS24, King K3, cat., freestanding/insert</t>
  </si>
  <si>
    <t>34600-10300</t>
  </si>
  <si>
    <t>Englander 25-PDV, Summers Heat 55SHP22, and Timber Ridge 55TRP22 Pellet</t>
  </si>
  <si>
    <t>24500-10700</t>
  </si>
  <si>
    <t>Upland Amity AM-40</t>
  </si>
  <si>
    <t>23600-10600</t>
  </si>
  <si>
    <t>Challenger MMX</t>
  </si>
  <si>
    <t>Reverso Manufacturing, Ltd.</t>
  </si>
  <si>
    <t>33800-11200</t>
  </si>
  <si>
    <t>Euromax, Eco-65</t>
  </si>
  <si>
    <t>34700-6900</t>
  </si>
  <si>
    <t>EC-WS-MED, Heatilator ECO ADV WS18, and Heatilator ECO-WINS-18</t>
  </si>
  <si>
    <t>22600-10900</t>
  </si>
  <si>
    <t>F370</t>
  </si>
  <si>
    <t>29000-11000</t>
  </si>
  <si>
    <t>Avalon Olympic, Liberty, Freedom Bay, Freedom Bay insert, Olympic insert</t>
  </si>
  <si>
    <t>45100-12000</t>
  </si>
  <si>
    <t>C.D. Extra-Lg. Federal Convection Heater FA288CCL</t>
  </si>
  <si>
    <t>38700-8400</t>
  </si>
  <si>
    <t>50-TNC Timber Ridge  13-NCI/50-TNC131 (Insert)</t>
  </si>
  <si>
    <t>29200-10000</t>
  </si>
  <si>
    <t>Englander 13-NC Summers Heat, 50-snc Golden Eagle</t>
  </si>
  <si>
    <t>24IC</t>
  </si>
  <si>
    <t>27100-10200</t>
  </si>
  <si>
    <t>Harman TL 2.0</t>
  </si>
  <si>
    <t>31800-9600</t>
  </si>
  <si>
    <t>HMI 28II</t>
  </si>
  <si>
    <t>Hawke Manufacturing Company, Inc.</t>
  </si>
  <si>
    <t>39600-6100</t>
  </si>
  <si>
    <t>Traditions T300HT &amp; T3000HT_x000B_The Earth Stove 1600HT, 1900HT-M</t>
  </si>
  <si>
    <t>37400-10700</t>
  </si>
  <si>
    <t>Eagle 2001</t>
  </si>
  <si>
    <t>Luap Associates, Inc.</t>
  </si>
  <si>
    <t>55200-8400</t>
  </si>
  <si>
    <t>EPI22</t>
  </si>
  <si>
    <t>31400-11100</t>
  </si>
  <si>
    <t>Dutchwest DW2000L02, Windsor WR2000L02</t>
  </si>
  <si>
    <t>High Valley 1600</t>
  </si>
  <si>
    <t>High Valley Stoves by Stoll (Suppertime Stoves)</t>
  </si>
  <si>
    <t>40400-11800</t>
  </si>
  <si>
    <t>Spillo 120-00-004</t>
  </si>
  <si>
    <t>26100-9300</t>
  </si>
  <si>
    <t>Dutchwest DW300007, Windsor WR3000X</t>
  </si>
  <si>
    <t>Clayton Mfg Clay 60B, 70</t>
  </si>
  <si>
    <t>54300-12100</t>
  </si>
  <si>
    <t>Mt Vernon E2 (MTV-E2/MTVI-E2)</t>
  </si>
  <si>
    <t>Heritage I (8021)</t>
  </si>
  <si>
    <t>32800-11700</t>
  </si>
  <si>
    <t>Townsend Woodstove TN-25</t>
  </si>
  <si>
    <t>27500-10200</t>
  </si>
  <si>
    <t>Bristol OH-M</t>
  </si>
  <si>
    <t>33200-11000</t>
  </si>
  <si>
    <t>1, Design 01</t>
  </si>
  <si>
    <t>49700-9600</t>
  </si>
  <si>
    <t>Cougar G-225</t>
  </si>
  <si>
    <t>Orley's Manufacturing Company, Inc.</t>
  </si>
  <si>
    <t>36200-9100</t>
  </si>
  <si>
    <t>FP30, FP30 AR</t>
  </si>
  <si>
    <t>38600-11800</t>
  </si>
  <si>
    <t>Rosewood</t>
  </si>
  <si>
    <t>Saxon Wood Heaters Pty, Ltd.</t>
  </si>
  <si>
    <t>36200-11600</t>
  </si>
  <si>
    <t>Osburn 1800, Osburn 1800-I</t>
  </si>
  <si>
    <t>36300-9700</t>
  </si>
  <si>
    <t>Osburn 2200 Bay, Osburn 2200-I</t>
  </si>
  <si>
    <t>30400-11700</t>
  </si>
  <si>
    <t>Heatilator ECO ADV WS22</t>
  </si>
  <si>
    <t>27000-11700</t>
  </si>
  <si>
    <t>Heritage (8022)</t>
  </si>
  <si>
    <t>Castleton 8030</t>
  </si>
  <si>
    <t>24600-11400</t>
  </si>
  <si>
    <t>High Valley Construction and Maintenance Corp.</t>
  </si>
  <si>
    <t>Harmony IIIB</t>
  </si>
  <si>
    <t>57300-11200</t>
  </si>
  <si>
    <t>EWF36</t>
  </si>
  <si>
    <t>68600-11800</t>
  </si>
  <si>
    <t>24 ACD</t>
  </si>
  <si>
    <t>20100-9000</t>
  </si>
  <si>
    <t>Englander Front Loading Space Saver 28CC</t>
  </si>
  <si>
    <t>25500-7900</t>
  </si>
  <si>
    <t>Quadra-Fire 5100-I Fireplace Insert</t>
  </si>
  <si>
    <t>49900-11800</t>
  </si>
  <si>
    <t>Yosemite</t>
  </si>
  <si>
    <t>28600-10900</t>
  </si>
  <si>
    <t>Integra C1121, II</t>
  </si>
  <si>
    <t>Austroflamm Industries Inc.</t>
  </si>
  <si>
    <t>31100-9300</t>
  </si>
  <si>
    <t>Barbeques Galore/Pricotech</t>
  </si>
  <si>
    <t>XL-80</t>
  </si>
  <si>
    <t>40500-9200</t>
  </si>
  <si>
    <t>WFA 70</t>
  </si>
  <si>
    <t>Newmac Manufacturing Incorporated (US Stove Company)</t>
  </si>
  <si>
    <t>15900-11900</t>
  </si>
  <si>
    <t>Heirloom 390</t>
  </si>
  <si>
    <t>31800-9100</t>
  </si>
  <si>
    <t>Harman Stove Co. Treemont TAC-340C</t>
  </si>
  <si>
    <t>33800-7400</t>
  </si>
  <si>
    <t>LCC, MCC, SCC, CFS, CFI &amp; DDI</t>
  </si>
  <si>
    <t>Gibraltar Stoves, Inc.</t>
  </si>
  <si>
    <t>28700-8400</t>
  </si>
  <si>
    <t>25257-11150</t>
  </si>
  <si>
    <t>VG 150</t>
  </si>
  <si>
    <t>40306-33731</t>
  </si>
  <si>
    <t>K-100, K-300, K-400</t>
  </si>
  <si>
    <t>65200-12100</t>
  </si>
  <si>
    <t>50TL</t>
  </si>
  <si>
    <t>33000-11700</t>
  </si>
  <si>
    <t>30-H</t>
  </si>
  <si>
    <t>15829-10875</t>
  </si>
  <si>
    <t xml:space="preserve">Heat Pro C110 </t>
  </si>
  <si>
    <t>32400-9600</t>
  </si>
  <si>
    <t>Blaze King Princess Insert PI 1010</t>
  </si>
  <si>
    <t>C.D. Small Federal Convection Heater FA224CCL</t>
  </si>
  <si>
    <t>30600-7000</t>
  </si>
  <si>
    <t>360-CR</t>
  </si>
  <si>
    <t>29100-10600</t>
  </si>
  <si>
    <t>COUNTRY COMFORT CC160</t>
  </si>
  <si>
    <t>Orrville Products, Inc.</t>
  </si>
  <si>
    <t>47800-11900</t>
  </si>
  <si>
    <t>Vista Series C, Vista Classic, Vista Artisan, Vista Insert, and Alderlea T4</t>
  </si>
  <si>
    <t>26300-12400</t>
  </si>
  <si>
    <t>Vista Flame 2100 FS, Envirofire 2100 FS</t>
  </si>
  <si>
    <t>34000-11800</t>
  </si>
  <si>
    <t>400</t>
  </si>
  <si>
    <t>22000-8700</t>
  </si>
  <si>
    <t>Mansfield 2 8012</t>
  </si>
  <si>
    <t>28900-11400</t>
  </si>
  <si>
    <t>Mansfield 1 8011</t>
  </si>
  <si>
    <t>HHP 1</t>
  </si>
  <si>
    <t>Hestia Heating Products</t>
  </si>
  <si>
    <t>30200-7900</t>
  </si>
  <si>
    <t>HRS-18C Small Freestanding</t>
  </si>
  <si>
    <t>38400-10300</t>
  </si>
  <si>
    <t>Amzed Jayline Ukal U-12</t>
  </si>
  <si>
    <t>Jayline Heating Ltd.</t>
  </si>
  <si>
    <t>28200-9900</t>
  </si>
  <si>
    <t>Andersen 8</t>
  </si>
  <si>
    <t>30100-11900</t>
  </si>
  <si>
    <t>Scan 24</t>
  </si>
  <si>
    <t>22500-11300</t>
  </si>
  <si>
    <t>Osburn 1100, Osburn 1100-I</t>
  </si>
  <si>
    <t>35000-11000</t>
  </si>
  <si>
    <t>Avalon Cottage/Mission</t>
  </si>
  <si>
    <t>36500-11600</t>
  </si>
  <si>
    <t>Quadra-Fire Isle Royale</t>
  </si>
  <si>
    <t>46800-10400</t>
  </si>
  <si>
    <t>Chalet 1600 and Chalet 1600 Insert</t>
  </si>
  <si>
    <t>29200-10600</t>
  </si>
  <si>
    <t>Vermont Castings Defiant 1610_x000B_</t>
  </si>
  <si>
    <t>30000-10000</t>
  </si>
  <si>
    <t>C.D. Rocky Mountain Heater FA211CL</t>
  </si>
  <si>
    <t>27800-6800</t>
  </si>
  <si>
    <t>Montpelier</t>
  </si>
  <si>
    <t>27600-10000</t>
  </si>
  <si>
    <t>OV-3000</t>
  </si>
  <si>
    <t>Energy King Legacy 2150</t>
  </si>
  <si>
    <t>CRD Precision Fabricators Inc. (Chippewa)</t>
  </si>
  <si>
    <t>Horizon 500 CC</t>
  </si>
  <si>
    <t>33800-10300</t>
  </si>
  <si>
    <t>Mansfield I</t>
  </si>
  <si>
    <t>45300-13600</t>
  </si>
  <si>
    <t>Osburn 3000 and Cambridge</t>
  </si>
  <si>
    <t>29300-6400</t>
  </si>
  <si>
    <t>Neo 1.2 and NEOSTONE 1.2</t>
  </si>
  <si>
    <t>25634-13564</t>
  </si>
  <si>
    <t>Neo 2.5, Neo 2.5 Insert, and Newcastle 2.5</t>
  </si>
  <si>
    <t>32600-11500</t>
  </si>
  <si>
    <t>Breckwell SWC21, Ashley AC1100</t>
  </si>
  <si>
    <t>25000-11000</t>
  </si>
  <si>
    <t>1900 series  (Napoleon 1900), S9</t>
  </si>
  <si>
    <t>Trinity MK II</t>
  </si>
  <si>
    <t xml:space="preserve">Waterford Stanley Limited </t>
  </si>
  <si>
    <t>25900-8800</t>
  </si>
  <si>
    <t>Quadrafire Adventure III</t>
  </si>
  <si>
    <t>43300-11200</t>
  </si>
  <si>
    <t>RV 100 100-00-003A</t>
  </si>
  <si>
    <t>24600-7200</t>
  </si>
  <si>
    <t>Vermont Castings Defiant 1610</t>
  </si>
  <si>
    <t>Montpelier/Stratton</t>
  </si>
  <si>
    <t>261</t>
  </si>
  <si>
    <t>32300-10300</t>
  </si>
  <si>
    <t>Arrow 55</t>
  </si>
  <si>
    <t>37500-9900</t>
  </si>
  <si>
    <t>BBF</t>
  </si>
  <si>
    <t>51400-10500</t>
  </si>
  <si>
    <t>BBF-6, BBF-I</t>
  </si>
  <si>
    <t>48600-9500</t>
  </si>
  <si>
    <t>O-2/90</t>
  </si>
  <si>
    <t>34100-10800</t>
  </si>
  <si>
    <t>Bayview BV450C/BV400C-2</t>
  </si>
  <si>
    <t>48100-11000</t>
  </si>
  <si>
    <t>Ashley APC2,APC2C; King KC2,KC2B; Atlanta AC2,AC2B</t>
  </si>
  <si>
    <t>27900-9700</t>
  </si>
  <si>
    <t>35700-13900</t>
  </si>
  <si>
    <t>Classic II NCM 120</t>
  </si>
  <si>
    <t>27000-10700</t>
  </si>
  <si>
    <t>Energy King 2500C</t>
  </si>
  <si>
    <t>39800-16100</t>
  </si>
  <si>
    <t>Tribute 8040</t>
  </si>
  <si>
    <t>28300-10600</t>
  </si>
  <si>
    <t>Manchester 8360</t>
  </si>
  <si>
    <t>47500-11300</t>
  </si>
  <si>
    <t>Trailblazer Genesis 1600/1800</t>
  </si>
  <si>
    <t>Heating Energy Systems, Inc.</t>
  </si>
  <si>
    <t>36400-11400</t>
  </si>
  <si>
    <t>Gordon Elite S18XE</t>
  </si>
  <si>
    <t>Jacuzzi Leisure Products, Inc.</t>
  </si>
  <si>
    <t>31200-11300</t>
  </si>
  <si>
    <t xml:space="preserve">F100 Nordic QT </t>
  </si>
  <si>
    <t>27400-7700</t>
  </si>
  <si>
    <t>Jotul Oslo F-500</t>
  </si>
  <si>
    <t>35000-10900</t>
  </si>
  <si>
    <t>28000-10100</t>
  </si>
  <si>
    <t>RV 80 070-00-007A</t>
  </si>
  <si>
    <t>16900-8300</t>
  </si>
  <si>
    <t>Regency F1100S, F1100, I1100, I1100S, I1200S, I1200, HI200, CS1200, CI1200, CI1250 Small Wood Stove Insert</t>
  </si>
  <si>
    <t>34700-10600</t>
  </si>
  <si>
    <t>F118 Black Bear</t>
  </si>
  <si>
    <t>21500-9600</t>
  </si>
  <si>
    <t>Pendleton, Pendleton Insert</t>
  </si>
  <si>
    <t>44400-8700</t>
  </si>
  <si>
    <t>Avalon Pendelton 90/Pendelton 45</t>
  </si>
  <si>
    <t>Ashley C-92_x000B_</t>
  </si>
  <si>
    <t>36900-11000</t>
  </si>
  <si>
    <t>STUV 1678IN, STUV 1678CUBE, STUV 1678H, STUV 1678-Z</t>
  </si>
  <si>
    <t>28765-23256</t>
  </si>
  <si>
    <t>Bayview II BV4000</t>
  </si>
  <si>
    <t>42300-9200</t>
  </si>
  <si>
    <t>Grand View GV300, Montake ML300</t>
  </si>
  <si>
    <t>29200-10200</t>
  </si>
  <si>
    <t>RSF Focus 320+; Onyx2+</t>
  </si>
  <si>
    <t>28400-11200</t>
  </si>
  <si>
    <t>100B 90 32 TV</t>
  </si>
  <si>
    <t>32400-10800</t>
  </si>
  <si>
    <t>Breckwell SW180</t>
  </si>
  <si>
    <t>25700-9600</t>
  </si>
  <si>
    <t>Breckwell SW940</t>
  </si>
  <si>
    <t>32500-11800</t>
  </si>
  <si>
    <t>High Valley 2500</t>
  </si>
  <si>
    <t>40900-7700</t>
  </si>
  <si>
    <t>FP16</t>
  </si>
  <si>
    <t>24593-10766</t>
  </si>
  <si>
    <t>2500 ST</t>
  </si>
  <si>
    <t>36300-11600</t>
  </si>
  <si>
    <t>2500, SW3100</t>
  </si>
  <si>
    <t>36295-11576</t>
  </si>
  <si>
    <t>Quadra-Fire 4100I and Bodega Bay</t>
  </si>
  <si>
    <t>41800-9000</t>
  </si>
  <si>
    <t>Craftsbury 8390</t>
  </si>
  <si>
    <t>25600-11000</t>
  </si>
  <si>
    <t>Craftsbury 1 8391</t>
  </si>
  <si>
    <t>Equinox 8000</t>
  </si>
  <si>
    <t>37900-12000</t>
  </si>
  <si>
    <t>Trailblazer Genesis 2000-C</t>
  </si>
  <si>
    <t>37500-10600</t>
  </si>
  <si>
    <t>Sweet Home Catalytic Fir AK-18</t>
  </si>
  <si>
    <t>29500-8800</t>
  </si>
  <si>
    <t>High Valley Bay 2500</t>
  </si>
  <si>
    <t>Alpha 350132</t>
  </si>
  <si>
    <t>33000-10100</t>
  </si>
  <si>
    <t>Series 8</t>
  </si>
  <si>
    <t>33000-12600</t>
  </si>
  <si>
    <t>Scan 47.2</t>
  </si>
  <si>
    <t>30900-10400</t>
  </si>
  <si>
    <t>FA224</t>
  </si>
  <si>
    <t>34800-9100</t>
  </si>
  <si>
    <t>FA288</t>
  </si>
  <si>
    <t>29300-7800</t>
  </si>
  <si>
    <t>Intrepid II 1308</t>
  </si>
  <si>
    <t>22500-10200</t>
  </si>
  <si>
    <t>Grandview GV 300</t>
  </si>
  <si>
    <t>ES2100</t>
  </si>
  <si>
    <t>30400-10500</t>
  </si>
  <si>
    <t>Florenz K0 2, Volterra, Padua, Atlanta BF</t>
  </si>
  <si>
    <t>Max Blank GmbH</t>
  </si>
  <si>
    <t>34700-11800</t>
  </si>
  <si>
    <t>3112 and 3142</t>
  </si>
  <si>
    <t>28500-9300</t>
  </si>
  <si>
    <t>Craft Stove CB-4830</t>
  </si>
  <si>
    <t>National Steelcrafters of Oregon</t>
  </si>
  <si>
    <t>41100-11600</t>
  </si>
  <si>
    <t>Craft Stove CB-4830, CB-300</t>
  </si>
  <si>
    <t>18</t>
  </si>
  <si>
    <t>22400-10000</t>
  </si>
  <si>
    <t>GV-30C</t>
  </si>
  <si>
    <t>39400-10300</t>
  </si>
  <si>
    <t>CH-77, CH-84</t>
  </si>
  <si>
    <t>33800-8000</t>
  </si>
  <si>
    <t>25-PDCV55-SHP1055-TRP10</t>
  </si>
  <si>
    <t>22400-8200</t>
  </si>
  <si>
    <t>Quadra-Fire 7100</t>
  </si>
  <si>
    <t>67300-13800</t>
  </si>
  <si>
    <t>Tahoma 2100, WXS2021WS, ES2100</t>
  </si>
  <si>
    <t>Clyd.esdale 8490</t>
  </si>
  <si>
    <t>33100-11900</t>
  </si>
  <si>
    <t>T200C</t>
  </si>
  <si>
    <t>34900-8500</t>
  </si>
  <si>
    <t>Kimberly</t>
  </si>
  <si>
    <t>22300-10100</t>
  </si>
  <si>
    <t>Voyageur Grand</t>
  </si>
  <si>
    <t>25600-10700</t>
  </si>
  <si>
    <t>TR007 Norwood, TR011 Norwood (Vogelzang)</t>
  </si>
  <si>
    <t>Vogelzang International Corporation (United States Stove Company)</t>
  </si>
  <si>
    <t>34100-11900</t>
  </si>
  <si>
    <t>Vogelzang, Ashley, King (5770, VG5770), 5790, VG5790, DNMP577 and DNMP579</t>
  </si>
  <si>
    <t>24300-10100</t>
  </si>
  <si>
    <t>Country Hearth, Vogelzang, Breckwell TR002, 1100, and 1100EC</t>
  </si>
  <si>
    <t>30800-8700</t>
  </si>
  <si>
    <t>TR007 Norwood, TR011 Norwood</t>
  </si>
  <si>
    <t>Quadra-Fire Pioneer-II</t>
  </si>
  <si>
    <t>51355-11359</t>
  </si>
  <si>
    <t>22300-10000</t>
  </si>
  <si>
    <t>Clydesdale 8491</t>
  </si>
  <si>
    <t xml:space="preserve">Trailblazer Classic 1300/1306_x000B_ </t>
  </si>
  <si>
    <t>32400-11300</t>
  </si>
  <si>
    <t>F500</t>
  </si>
  <si>
    <t>34700-12000</t>
  </si>
  <si>
    <t>4600</t>
  </si>
  <si>
    <t>25600-11100</t>
  </si>
  <si>
    <t>20</t>
  </si>
  <si>
    <t>37500-10800</t>
  </si>
  <si>
    <t>Mansfield</t>
  </si>
  <si>
    <t>27900-10200</t>
  </si>
  <si>
    <t>Silhouette 2850C</t>
  </si>
  <si>
    <t>34700-8100</t>
  </si>
  <si>
    <t>Vista Flame Envirofire 2000</t>
  </si>
  <si>
    <t>31100-11000</t>
  </si>
  <si>
    <t>Sierra Ambassador 4700 TEC</t>
  </si>
  <si>
    <t>42600-10800</t>
  </si>
  <si>
    <t>Seefire 2100 S</t>
  </si>
  <si>
    <t>Frantech, Inc.</t>
  </si>
  <si>
    <t>GK 100 HT</t>
  </si>
  <si>
    <t>Glo King/Pierce Engineered Products Inc.</t>
  </si>
  <si>
    <t>61400-10600</t>
  </si>
  <si>
    <t>Canyon S310</t>
  </si>
  <si>
    <t>34900-11400</t>
  </si>
  <si>
    <t>Energy King Legacy 2100</t>
  </si>
  <si>
    <t>Clydesdale 8490</t>
  </si>
  <si>
    <t>R-6</t>
  </si>
  <si>
    <t>50700-13800</t>
  </si>
  <si>
    <t>Wonder Wood (Glass Front) 2921, Sears 143.8417</t>
  </si>
  <si>
    <t>54600-12500</t>
  </si>
  <si>
    <t>High Valley 2000, Craft Stove 2000</t>
  </si>
  <si>
    <t>43100-10800</t>
  </si>
  <si>
    <t>Scan 4.5</t>
  </si>
  <si>
    <t>31000-9500</t>
  </si>
  <si>
    <t>Wood Classic HT-2</t>
  </si>
  <si>
    <t>52600-13600</t>
  </si>
  <si>
    <t>Gnome Pellet Stove, Gnome 1.2</t>
  </si>
  <si>
    <t>8400-3100</t>
  </si>
  <si>
    <t>S-33,H33,R33, 33</t>
  </si>
  <si>
    <t>37300-8600</t>
  </si>
  <si>
    <t>Intrepid 1640</t>
  </si>
  <si>
    <t>19500-8200</t>
  </si>
  <si>
    <t>Madison 1655</t>
  </si>
  <si>
    <t>39700-11300</t>
  </si>
  <si>
    <t>2062 Catalytic freestanding/insert</t>
  </si>
  <si>
    <t>20700-10600</t>
  </si>
  <si>
    <t>Squirrel 1410, 1450, 1440</t>
  </si>
  <si>
    <t>22000-9600</t>
  </si>
  <si>
    <t>S-33,S-83,H33,R33,X33</t>
  </si>
  <si>
    <t>Heat N Glo Number FT-300</t>
  </si>
  <si>
    <t>41000-10000</t>
  </si>
  <si>
    <t>Northstar/Constitution</t>
  </si>
  <si>
    <t>51200-11300</t>
  </si>
  <si>
    <t>36 BW</t>
  </si>
  <si>
    <t>30200-10600</t>
  </si>
  <si>
    <t>E-2</t>
  </si>
  <si>
    <t>34400-13000</t>
  </si>
  <si>
    <t>LOPI Answer/Patriot (Formerly Answer-NT)</t>
  </si>
  <si>
    <t>Caldera</t>
  </si>
  <si>
    <t>OVO LLC</t>
  </si>
  <si>
    <t>25734-21564</t>
  </si>
  <si>
    <t>Perfect Hearth</t>
  </si>
  <si>
    <t>Consuming Fire, Inc.</t>
  </si>
  <si>
    <t>38100-11700</t>
  </si>
  <si>
    <t>Rustic 1600, Tradition 1600</t>
  </si>
  <si>
    <t>Les Produits d'Acier Nordic International (Stove Builder International Inc.)</t>
  </si>
  <si>
    <t>32800-10400</t>
  </si>
  <si>
    <t>Neo 1.6, Neo 1.6 Insert, Newcastle 1.6, NEOSTONE 1.6</t>
  </si>
  <si>
    <t>33400-11300</t>
  </si>
  <si>
    <t>High Valley 1500</t>
  </si>
  <si>
    <t>34200-9400</t>
  </si>
  <si>
    <t>Monet</t>
  </si>
  <si>
    <t>HWAM Heat Design A/S</t>
  </si>
  <si>
    <t>26200-11000</t>
  </si>
  <si>
    <t>Fraser Elite I, S407E, S408E, S409E</t>
  </si>
  <si>
    <t>F602 CB</t>
  </si>
  <si>
    <t>47700-12000</t>
  </si>
  <si>
    <t>Rustic 1600/Tradition 1600</t>
  </si>
  <si>
    <t>Woodchief W6-88C, Woodmaster W6-88WC</t>
  </si>
  <si>
    <t>Suburban Manufacturing Company</t>
  </si>
  <si>
    <t>42500-9500</t>
  </si>
  <si>
    <t>Resolute Acclaim 2490 and TLWS1</t>
  </si>
  <si>
    <t>33900-9500</t>
  </si>
  <si>
    <t>Craft CB-4830 Insert</t>
  </si>
  <si>
    <t>22400-9100</t>
  </si>
  <si>
    <t>Phoenix (Version 2)</t>
  </si>
  <si>
    <t>35200-10400</t>
  </si>
  <si>
    <t>Alderlea T5, Super 27, Spectrum, Spectrum Classic, Standard, Fusion, Step D1 - Design D</t>
  </si>
  <si>
    <t>34600-11000</t>
  </si>
  <si>
    <t>Standard, Pacific Ins, Spectrum Classic and Fusion, ALT5INS, Super Insert</t>
  </si>
  <si>
    <t>2800</t>
  </si>
  <si>
    <t>Renfyre Stove Co./Maco Enterprises, Inc.</t>
  </si>
  <si>
    <t>23700-11900</t>
  </si>
  <si>
    <t>Enviro 1200, 1200I, Vista Flame 1200, 1200I, 1200 Venice (Kodiak, Boston, Cabello)</t>
  </si>
  <si>
    <t>34200-11500</t>
  </si>
  <si>
    <t>Regency F2400M, F2400, I2400, I2400M, S2400, HI300, CC75, H400, CS2400 Medium Wood Stove and Insert</t>
  </si>
  <si>
    <t>36800-12000</t>
  </si>
  <si>
    <t>Quadra-Fire Cumberland Gap</t>
  </si>
  <si>
    <t>44300-11200</t>
  </si>
  <si>
    <t>Trailmaster Model 4N1-XL II, Gemini XL</t>
  </si>
  <si>
    <t>26900-10100</t>
  </si>
  <si>
    <t>Resolute Acclaim 2490 &amp; TLWS1</t>
  </si>
  <si>
    <t>C.D. Federal  "A Plus" FA224ACL</t>
  </si>
  <si>
    <t>30000-7200</t>
  </si>
  <si>
    <t>ST310 Step Top, C310 Converter, E310 Elite</t>
  </si>
  <si>
    <t>38800-11600</t>
  </si>
  <si>
    <t>Savannah SSI30</t>
  </si>
  <si>
    <t>30600-11000</t>
  </si>
  <si>
    <t>Canyon ST310, S310, C310, Elite E310</t>
  </si>
  <si>
    <t>HT-1600 and HT-1600 Deluxe</t>
  </si>
  <si>
    <t>15-SSW02,50-SHSSW02, and 50-TRSSW02</t>
  </si>
  <si>
    <t>22961-19472</t>
  </si>
  <si>
    <t>1400 series  (Napoleon 1400, 1400L, 1450,1401),S4, 1402</t>
  </si>
  <si>
    <t>33600-11500</t>
  </si>
  <si>
    <t>Catalytic Fireview Soapstone Stove #201, Classic #200</t>
  </si>
  <si>
    <t>40000-13200</t>
  </si>
  <si>
    <t>FP25</t>
  </si>
  <si>
    <t>30100-12700</t>
  </si>
  <si>
    <t>Avalon 1000C2</t>
  </si>
  <si>
    <t>47100-7300</t>
  </si>
  <si>
    <t>Century Heating FW3000 (FW3000XX Series, CJW2000XXX Series, Classic (2013), Eastwood 1800 (2013), XVR-I SE (2013), FW3000-SD)</t>
  </si>
  <si>
    <t>HT 1600-Standard/HT 1600 Deluxe, HT-1600 Siberian, Ashley 1600</t>
  </si>
  <si>
    <t>26400-11200</t>
  </si>
  <si>
    <t>Osburn 2400 B</t>
  </si>
  <si>
    <t>40900-11900</t>
  </si>
  <si>
    <t>Osburn 2400-I, Osburn 2400 FS</t>
  </si>
  <si>
    <t>Quadrafire 2700I</t>
  </si>
  <si>
    <t>Cricket MHCR 5200</t>
  </si>
  <si>
    <t>27600-6800</t>
  </si>
  <si>
    <t>F118 CB</t>
  </si>
  <si>
    <t>23500-12000</t>
  </si>
  <si>
    <t>F55</t>
  </si>
  <si>
    <t>30400-11600</t>
  </si>
  <si>
    <t>Andersen 8.2</t>
  </si>
  <si>
    <t>28800-7600</t>
  </si>
  <si>
    <t>Ashwood</t>
  </si>
  <si>
    <t>28100-11400</t>
  </si>
  <si>
    <t>Evolution</t>
  </si>
  <si>
    <t>37500-8600</t>
  </si>
  <si>
    <t>SSI 30</t>
  </si>
  <si>
    <t>Lexington Forge</t>
  </si>
  <si>
    <t>SSW 30FTPB, SSW30FTAL, SSW30FTAPB</t>
  </si>
  <si>
    <t>SSW30STAL, SSW30STAPB Savannah</t>
  </si>
  <si>
    <t>Owl 3410/3440 and 3450</t>
  </si>
  <si>
    <t>23600-8400</t>
  </si>
  <si>
    <t>NSW-1 Sardine</t>
  </si>
  <si>
    <t>Navigator Stove Works, Inc.</t>
  </si>
  <si>
    <t>19400-11400</t>
  </si>
  <si>
    <t>Bay 91</t>
  </si>
  <si>
    <t>50400-10400</t>
  </si>
  <si>
    <t>Leopard U245,U246,UO245,UO246; Panther F245,F246</t>
  </si>
  <si>
    <t>39000-9100</t>
  </si>
  <si>
    <t>CC250</t>
  </si>
  <si>
    <t>29800-13200</t>
  </si>
  <si>
    <t>Country Comfort CC325</t>
  </si>
  <si>
    <t>60600-18600</t>
  </si>
  <si>
    <t>Vista Flame 1600 FS, 1600 FPI, Envirofire 1600 FS, 1600 FPI</t>
  </si>
  <si>
    <t>Regency H2100M Hearth Heater</t>
  </si>
  <si>
    <t>46900-10800</t>
  </si>
  <si>
    <t>Galaxy</t>
  </si>
  <si>
    <t>27000-12800</t>
  </si>
  <si>
    <t>Briarwood II/90</t>
  </si>
  <si>
    <t>36000-10600</t>
  </si>
  <si>
    <t>EWF 30</t>
  </si>
  <si>
    <t>40500-11100</t>
  </si>
  <si>
    <t>C.D. Federal "A Plus" FA224ACL</t>
  </si>
  <si>
    <t>OV-2600</t>
  </si>
  <si>
    <t>Canyon ST310, C310, E310</t>
  </si>
  <si>
    <t>Alpine</t>
  </si>
  <si>
    <t>42400-11500</t>
  </si>
  <si>
    <t>Scott HT-1 (Tamarack)</t>
  </si>
  <si>
    <t>35500-13800</t>
  </si>
  <si>
    <t>C.D. Sequoia FA455</t>
  </si>
  <si>
    <t>60300-8700</t>
  </si>
  <si>
    <t>Grand View GV230, Montake ML230</t>
  </si>
  <si>
    <t>28200-11200</t>
  </si>
  <si>
    <t>Jotul F 50 TL Rangeley</t>
  </si>
  <si>
    <t>39600-12000</t>
  </si>
  <si>
    <t>38000-11200</t>
  </si>
  <si>
    <t>Merrimack</t>
  </si>
  <si>
    <t>31780-10574</t>
  </si>
  <si>
    <t>Marquis 800, 800 XL</t>
  </si>
  <si>
    <t>Webco Industries</t>
  </si>
  <si>
    <t>20000-9900</t>
  </si>
  <si>
    <t>2200 series (Timberwolf 2200, 2201)</t>
  </si>
  <si>
    <t>31400-12000</t>
  </si>
  <si>
    <t>Durango TR001(B) and TR002(B) (Vogelzang)</t>
  </si>
  <si>
    <t>36000-11300</t>
  </si>
  <si>
    <t>5660</t>
  </si>
  <si>
    <t>34300-11400</t>
  </si>
  <si>
    <t>Durango TR001 and TR002</t>
  </si>
  <si>
    <t>36100-11300</t>
  </si>
  <si>
    <t>Vogelzang TR-008</t>
  </si>
  <si>
    <t>36000-10000</t>
  </si>
  <si>
    <t>Duet (Duet 4 Seasons and Vision)</t>
  </si>
  <si>
    <t>24900-10800</t>
  </si>
  <si>
    <t>Quadra-Fire 2100, 2100 I</t>
  </si>
  <si>
    <t>39300-9300</t>
  </si>
  <si>
    <t>Bennington</t>
  </si>
  <si>
    <t>32600-11900</t>
  </si>
  <si>
    <t>Starlet</t>
  </si>
  <si>
    <t>25400-9200</t>
  </si>
  <si>
    <t>Independence</t>
  </si>
  <si>
    <t>HeatWorx LLC (United States Stove Company)</t>
  </si>
  <si>
    <t>Hi Teck H 2000C</t>
  </si>
  <si>
    <t>Hi-Teck Stoves</t>
  </si>
  <si>
    <t>41400-12600</t>
  </si>
  <si>
    <t>517 HF</t>
  </si>
  <si>
    <t>Horse Flame Metal USA, Inc.</t>
  </si>
  <si>
    <t>24400-8600</t>
  </si>
  <si>
    <t>3 TDIC-2</t>
  </si>
  <si>
    <t>30600-10900</t>
  </si>
  <si>
    <t>Rose Bay KTXRB</t>
  </si>
  <si>
    <t>37500-10300</t>
  </si>
  <si>
    <t>Apollo, Apollo II</t>
  </si>
  <si>
    <t>24700-10600</t>
  </si>
  <si>
    <t>Thelin T-4000</t>
  </si>
  <si>
    <t>38400-9900</t>
  </si>
  <si>
    <t>Grand View 230, Montake ML230</t>
  </si>
  <si>
    <t>Freedom</t>
  </si>
  <si>
    <t>47500-11800</t>
  </si>
  <si>
    <t>Integra</t>
  </si>
  <si>
    <t>Lucky Distributing</t>
  </si>
  <si>
    <t>31300-10000</t>
  </si>
  <si>
    <t>Merrimack, Essex</t>
  </si>
  <si>
    <t>31800-10600</t>
  </si>
  <si>
    <t>7600 Series</t>
  </si>
  <si>
    <t>Buck/Tharrington 74/T-74</t>
  </si>
  <si>
    <t>41400-11600</t>
  </si>
  <si>
    <t>71 Freestanding/Insert</t>
  </si>
  <si>
    <t>40200-13100</t>
  </si>
  <si>
    <t>Sweethearth Presidential 800/800XL</t>
  </si>
  <si>
    <t>OK Doke, Ltd.</t>
  </si>
  <si>
    <t>Summit Series A, Summit Insert, Summit Classic and Alderlea T6, Summit Insert</t>
  </si>
  <si>
    <t>Englander Econo Radiant 18PC</t>
  </si>
  <si>
    <t>31000-8500</t>
  </si>
  <si>
    <t>Pleasant Hearth LWS-130291-B; Pleasant Hearth LWS-130291-BCA</t>
  </si>
  <si>
    <t>37600-12000</t>
  </si>
  <si>
    <t>Harman Stove Co. CW30</t>
  </si>
  <si>
    <t>Bari 8170 and Lima 8150</t>
  </si>
  <si>
    <t>31700-11800</t>
  </si>
  <si>
    <t>Chalet 1800</t>
  </si>
  <si>
    <t>35500-10700</t>
  </si>
  <si>
    <t>Spirit 550, Limit 450 and Classic 450, Spirit 500</t>
  </si>
  <si>
    <t>26100-11400</t>
  </si>
  <si>
    <t>SBF/A</t>
  </si>
  <si>
    <t>33600-8700</t>
  </si>
  <si>
    <t>2016E</t>
  </si>
  <si>
    <t>37574-33825</t>
  </si>
  <si>
    <t>Energy King Legacy 1650</t>
  </si>
  <si>
    <t>41300-11400</t>
  </si>
  <si>
    <t>C.D. Adirondack Wood Heater FA267CL</t>
  </si>
  <si>
    <t>40000-8400</t>
  </si>
  <si>
    <t>Montecito, BIS Tradition CE, WCT6820WS, Brentwood SP, BIS Ultima-1, WCT4820WS, Brentwood LV, BIS Ultima CF, WRT4820WS</t>
  </si>
  <si>
    <t>27746-10442</t>
  </si>
  <si>
    <t>BIS Ultima CF, WRT4820WS</t>
  </si>
  <si>
    <t>27700-10400</t>
  </si>
  <si>
    <t>TR-009B Performer (Vogelzang)</t>
  </si>
  <si>
    <t>TR-009B Performer</t>
  </si>
  <si>
    <t>30200-11600</t>
  </si>
  <si>
    <t>Bay Insert 4500</t>
  </si>
  <si>
    <t>30700-9600</t>
  </si>
  <si>
    <t>Wonder Wood 6000, 2821, Sears 143.8404</t>
  </si>
  <si>
    <t>18700-9100</t>
  </si>
  <si>
    <t>2000, SW2100, Breckwell SWC31, Ashley AC2000</t>
  </si>
  <si>
    <t>USSC-2016-E</t>
  </si>
  <si>
    <t>Arrow S12 (Stove) and I12 (Insert)</t>
  </si>
  <si>
    <t>32100-9900</t>
  </si>
  <si>
    <t>1003-C</t>
  </si>
  <si>
    <t>36800-11700</t>
  </si>
  <si>
    <t>4650 (Soapstone)</t>
  </si>
  <si>
    <t>25700-10900</t>
  </si>
  <si>
    <t xml:space="preserve">Navigator NSW2 </t>
  </si>
  <si>
    <t>28200-10500</t>
  </si>
  <si>
    <t>Opel 2000C, OPEL AP</t>
  </si>
  <si>
    <t>49700-10600</t>
  </si>
  <si>
    <t xml:space="preserve">BIS Ultima, Brentwood, BIS Tradition CE, and Montecito </t>
  </si>
  <si>
    <t>Security Chimneys International Ltd. (Innovative Hearth Products)</t>
  </si>
  <si>
    <t>Harman TL 2.6</t>
  </si>
  <si>
    <t>32700-11300</t>
  </si>
  <si>
    <t>30-CD</t>
  </si>
  <si>
    <t>21400-8500</t>
  </si>
  <si>
    <t>Blaze King Princess Catalytic PEJ-1002</t>
  </si>
  <si>
    <t>35400-8400</t>
  </si>
  <si>
    <t>E1-6, E1-I</t>
  </si>
  <si>
    <t>55300-12400</t>
  </si>
  <si>
    <t>OV-26BF-I</t>
  </si>
  <si>
    <t>Savannah SSW20</t>
  </si>
  <si>
    <t>45000-11000</t>
  </si>
  <si>
    <t>Prima MR-51</t>
  </si>
  <si>
    <t>Hajduk_x000B_</t>
  </si>
  <si>
    <t>35200-11600</t>
  </si>
  <si>
    <t>BV</t>
  </si>
  <si>
    <t>Wolf's Casual Living</t>
  </si>
  <si>
    <t>35400-10800</t>
  </si>
  <si>
    <t>Woodkiln WK-23</t>
  </si>
  <si>
    <t>Woodkiln Inc.</t>
  </si>
  <si>
    <t>27200-10700</t>
  </si>
  <si>
    <t>Highlander, Shiloh Insert TR003</t>
  </si>
  <si>
    <t>26300-9000</t>
  </si>
  <si>
    <t>2590</t>
  </si>
  <si>
    <t>34300-9900</t>
  </si>
  <si>
    <t>Bostonian 2500 C (Insert)</t>
  </si>
  <si>
    <t>Heritage Stoves Inc.</t>
  </si>
  <si>
    <t>22300-10600</t>
  </si>
  <si>
    <t>Castine F400, F400</t>
  </si>
  <si>
    <t>27800-11300</t>
  </si>
  <si>
    <t>F3CBII</t>
  </si>
  <si>
    <t>43500-11400</t>
  </si>
  <si>
    <t>8 TDIC</t>
  </si>
  <si>
    <t>Traditions T-100</t>
  </si>
  <si>
    <t>43800-8300</t>
  </si>
  <si>
    <t>Savannah SSW 20 and Windsor WCS20</t>
  </si>
  <si>
    <t>Ashley _x000B_</t>
  </si>
  <si>
    <t>35300-5700</t>
  </si>
  <si>
    <t>Ashley APS5,APS5B; King KC5,KC5B; Atlanta AC5,AC5B</t>
  </si>
  <si>
    <t>35400-9400</t>
  </si>
  <si>
    <t>2040</t>
  </si>
  <si>
    <t>40100-11100</t>
  </si>
  <si>
    <t>7110</t>
  </si>
  <si>
    <t>27900-10700</t>
  </si>
  <si>
    <t>94NC</t>
  </si>
  <si>
    <t>42200-11400</t>
  </si>
  <si>
    <t>Regular Buck 27000-C</t>
  </si>
  <si>
    <t>25100-14700</t>
  </si>
  <si>
    <t>Harvest HII</t>
  </si>
  <si>
    <t>28900-8800</t>
  </si>
  <si>
    <t>CC 350</t>
  </si>
  <si>
    <t>68900-13700</t>
  </si>
  <si>
    <t>CC-185I and 165I</t>
  </si>
  <si>
    <t>48600-11500</t>
  </si>
  <si>
    <t>Fireview Insert 2700</t>
  </si>
  <si>
    <t>27500-9400</t>
  </si>
  <si>
    <t>Summers Heat 50-SHW22 Englander 24-AC/FC</t>
  </si>
  <si>
    <t>25400-9100</t>
  </si>
  <si>
    <t>Mohawk 60A</t>
  </si>
  <si>
    <t>Evergreen Marketing, Inc.</t>
  </si>
  <si>
    <t>14300-4700</t>
  </si>
  <si>
    <t xml:space="preserve">Regency FP90, EX90, R90 Wood Fireplace </t>
  </si>
  <si>
    <t>42300-11700</t>
  </si>
  <si>
    <t>Efel Harmony 386.75</t>
  </si>
  <si>
    <t>51000-7100</t>
  </si>
  <si>
    <t xml:space="preserve">Pearl Bay  </t>
  </si>
  <si>
    <t>GLG Australia</t>
  </si>
  <si>
    <t>35300-11300</t>
  </si>
  <si>
    <t>Highlander, Shiloh Insert, Model TR003 (Vogelzang)</t>
  </si>
  <si>
    <t xml:space="preserve">Matrix Insert, and Dundee 1.9 Freestanding </t>
  </si>
  <si>
    <t>32200-11600</t>
  </si>
  <si>
    <t>Carraig Mor BCMUS</t>
  </si>
  <si>
    <t>Boru Stove Company</t>
  </si>
  <si>
    <t>28800-12900</t>
  </si>
  <si>
    <t>2100 series (Timberwolf)</t>
  </si>
  <si>
    <t>37580-11238</t>
  </si>
  <si>
    <t xml:space="preserve">WS-2417, WS-2417-B, HWS-224172MH, HWS-224172, DWS-324173, LWS-124171, RWS-424174MH, and RWS-424174 </t>
  </si>
  <si>
    <t>14284-11259</t>
  </si>
  <si>
    <t>TR-009 Performer (Vogelzang)</t>
  </si>
  <si>
    <t>100B 90 32 RV</t>
  </si>
  <si>
    <t>26500-10600</t>
  </si>
  <si>
    <t>TR-009 Performer</t>
  </si>
  <si>
    <t>Summit, Summit Insert, Summit Classic, and Alderlea T6 - Series B</t>
  </si>
  <si>
    <t>HT-2000 Standard/HT-2000 Deluxe/HT-2000</t>
  </si>
  <si>
    <t>60300-11600</t>
  </si>
  <si>
    <t>HT2000, Solution 3.4</t>
  </si>
  <si>
    <t>38700-11600</t>
  </si>
  <si>
    <t>Heat-N-Glo FT-210</t>
  </si>
  <si>
    <t>36600-9800</t>
  </si>
  <si>
    <t>CBS-41</t>
  </si>
  <si>
    <t>Heat-N-Glo Fireplace Products, Inc.</t>
  </si>
  <si>
    <t>30300-10000</t>
  </si>
  <si>
    <t xml:space="preserve">Cosmo, Cubic, Trendline, Soft Line, Fine Line, Zeus, Athene, Troja, Hera, Avanti </t>
  </si>
  <si>
    <t>Jydepejsan A/S</t>
  </si>
  <si>
    <t>29100-11200</t>
  </si>
  <si>
    <t>HEI240-17, XTD 1.9-17 (2.3 Series),  CW2900-17 Insert, Escape 1800-17 Free Standing, Escape 1800-17 Insert, Solution 2.3-17 Free Standing, Solution 2.3-17 Insert, Destination-17 Free Standing, Destination-17 Insert</t>
  </si>
  <si>
    <t>Lopi Sheffield</t>
  </si>
  <si>
    <t>34400-10300</t>
  </si>
  <si>
    <t>2B Classic</t>
  </si>
  <si>
    <t>23600-10900</t>
  </si>
  <si>
    <t>Craft Stove CB-4426</t>
  </si>
  <si>
    <t>35600-12100</t>
  </si>
  <si>
    <t>Craft Stove CB-4426, CB-26, CAT 44-1</t>
  </si>
  <si>
    <t>CC180</t>
  </si>
  <si>
    <t>57600-10700</t>
  </si>
  <si>
    <t>Laura / Veronica</t>
  </si>
  <si>
    <t>44000-8500</t>
  </si>
  <si>
    <t>Regency F2100MI</t>
  </si>
  <si>
    <t>38800-11300</t>
  </si>
  <si>
    <t>Hampton H200 Cast Wood Stove</t>
  </si>
  <si>
    <t>19400-10900</t>
  </si>
  <si>
    <t>Regency R6, RA6, RA8 Wood Stoves</t>
  </si>
  <si>
    <t>59000-11500</t>
  </si>
  <si>
    <t>Nouvelle Epoque 3137</t>
  </si>
  <si>
    <t>Godin Imports, Inc.</t>
  </si>
  <si>
    <t>20700-10500</t>
  </si>
  <si>
    <t>Harman Stove Co. Treemont TAC-260C,TAC-260CF</t>
  </si>
  <si>
    <t>40700-8400</t>
  </si>
  <si>
    <t>36-BW-1988</t>
  </si>
  <si>
    <t>19300-9500</t>
  </si>
  <si>
    <t>Blaze King KEJ-1102</t>
  </si>
  <si>
    <t>42600-7900</t>
  </si>
  <si>
    <t>Shaker</t>
  </si>
  <si>
    <t>29801-26473</t>
  </si>
  <si>
    <t>Rondo 450</t>
  </si>
  <si>
    <t>Amesti LTDA</t>
  </si>
  <si>
    <t>24300-11800</t>
  </si>
  <si>
    <t>32-BW-XL-88, Gemini-XLB 1989</t>
  </si>
  <si>
    <t>19800-8400</t>
  </si>
  <si>
    <t xml:space="preserve">WinterWarm Small Insert 2370 </t>
  </si>
  <si>
    <t>21500-9300</t>
  </si>
  <si>
    <t>Converter C-30, C-35</t>
  </si>
  <si>
    <t>49200-8000</t>
  </si>
  <si>
    <t>MONTAGE M32FS</t>
  </si>
  <si>
    <t>29800-6300</t>
  </si>
  <si>
    <t>Little Buck 26000-C</t>
  </si>
  <si>
    <t>38700-6800</t>
  </si>
  <si>
    <t>WS-250</t>
  </si>
  <si>
    <t>Precision Gas Technologies</t>
  </si>
  <si>
    <t>50500-11700</t>
  </si>
  <si>
    <t>TOPAZ/CHAMELEON (Without Fan), FOCUS 250, PEARL/PERLE</t>
  </si>
  <si>
    <t>25700-11100</t>
  </si>
  <si>
    <t>1.6 Series</t>
  </si>
  <si>
    <t>23300-10900</t>
  </si>
  <si>
    <t>1.3 Series (Osburn 900, Pyropak, Rocket, S244, Solution 1.3, S245</t>
  </si>
  <si>
    <t>21800-9900</t>
  </si>
  <si>
    <t>Arrow 14, 20</t>
  </si>
  <si>
    <t>36100-14000</t>
  </si>
  <si>
    <t>S-22 and S-22I</t>
  </si>
  <si>
    <t>36900-12000</t>
  </si>
  <si>
    <t>No. 26 GM</t>
  </si>
  <si>
    <t>35800-11300</t>
  </si>
  <si>
    <t>Evolution 7000TE,7000C</t>
  </si>
  <si>
    <t>43000-11200</t>
  </si>
  <si>
    <t>Sweet Home Solitaire PFA 2000</t>
  </si>
  <si>
    <t>28200-9700</t>
  </si>
  <si>
    <t>American Fireplace Stove 3TDC</t>
  </si>
  <si>
    <t>31700-8800</t>
  </si>
  <si>
    <t>C350</t>
  </si>
  <si>
    <t>Scan 60</t>
  </si>
  <si>
    <t>27400-8700</t>
  </si>
  <si>
    <t>FP-8</t>
  </si>
  <si>
    <t>36900-10900</t>
  </si>
  <si>
    <t>21500-9200</t>
  </si>
  <si>
    <t>RC 120 115-00-003A</t>
  </si>
  <si>
    <t>21700-9600</t>
  </si>
  <si>
    <t>GM30NC, GMP30, GMI30</t>
  </si>
  <si>
    <t>29305-12970</t>
  </si>
  <si>
    <t>TR-004  Colonial (Vogelzang)</t>
  </si>
  <si>
    <t>Trinity OA</t>
  </si>
  <si>
    <t>43800-11500</t>
  </si>
  <si>
    <t>7900 Series (7940, 7943, 7948, 7970, 7990)</t>
  </si>
  <si>
    <t>26700-11600</t>
  </si>
  <si>
    <t>TR-004 Colonial, 2200IE</t>
  </si>
  <si>
    <t>Model 36 F</t>
  </si>
  <si>
    <t>55000-11900</t>
  </si>
  <si>
    <t>29784-6270</t>
  </si>
  <si>
    <t>Quadra-Fire 4100</t>
  </si>
  <si>
    <t>Villa Vista, BIS Panorama, WRT4826WH, Villa Vista CD (Bella Vista) and WRC4826W</t>
  </si>
  <si>
    <t>35600-10900</t>
  </si>
  <si>
    <t>WoodPro WS-TS-2500 (Formerly HCS-03)</t>
  </si>
  <si>
    <t>30800-13000</t>
  </si>
  <si>
    <t>Qingdao Hichanse Group</t>
  </si>
  <si>
    <t>Ashling</t>
  </si>
  <si>
    <t>29800-12000</t>
  </si>
  <si>
    <t>Erin OA</t>
  </si>
  <si>
    <t>30300-10400</t>
  </si>
  <si>
    <t>54700-10300</t>
  </si>
  <si>
    <t>Flex-95 FL, LX, and FS</t>
  </si>
  <si>
    <t>55300-10900</t>
  </si>
  <si>
    <t>1100 series (Napoleon 1100, 1100L, 1100C, 1150, 1101), S1</t>
  </si>
  <si>
    <t>32700-11700</t>
  </si>
  <si>
    <t>True North TN19</t>
  </si>
  <si>
    <t>32900-10700</t>
  </si>
  <si>
    <t>BIS Panorama, Villa Vista</t>
  </si>
  <si>
    <t xml:space="preserve">Enviro Fire 1000FS and Vista Flame 1000FS, 1000 </t>
  </si>
  <si>
    <t>Voyageur</t>
  </si>
  <si>
    <t>23500-11200</t>
  </si>
  <si>
    <t>HHP 2</t>
  </si>
  <si>
    <t>25500-12000</t>
  </si>
  <si>
    <t>3055</t>
  </si>
  <si>
    <t>F600</t>
  </si>
  <si>
    <t>32500-11600</t>
  </si>
  <si>
    <t>Aspen</t>
  </si>
  <si>
    <t>27700-14000</t>
  </si>
  <si>
    <t>Flush Wood A Fireplace Insert</t>
  </si>
  <si>
    <t>33 Elite</t>
  </si>
  <si>
    <t>Perfect-Fit insert</t>
  </si>
  <si>
    <t>OV-2100</t>
  </si>
  <si>
    <t>Legacy S260, C260, and E260</t>
  </si>
  <si>
    <t>48000-11800</t>
  </si>
  <si>
    <t>Traditions T150C, T100SC</t>
  </si>
  <si>
    <t>35300-6500</t>
  </si>
  <si>
    <t>S260 T-Top, C260 Converter, and E260 Elite</t>
  </si>
  <si>
    <t>Declaration, Walden insert</t>
  </si>
  <si>
    <t>6100 Series</t>
  </si>
  <si>
    <t>22000-11100</t>
  </si>
  <si>
    <t>Morso 2B</t>
  </si>
  <si>
    <t>30700-9300</t>
  </si>
  <si>
    <t>Legacy S260, C260, Elite E260</t>
  </si>
  <si>
    <t>Performer SS210, S210, ST210, C210, SWI210, SWS210</t>
  </si>
  <si>
    <t>36100-9500</t>
  </si>
  <si>
    <t>PERFORMER SS210, ST210 and C210</t>
  </si>
  <si>
    <t>Erin/90 TV</t>
  </si>
  <si>
    <t>40900-10500</t>
  </si>
  <si>
    <t>Defender (Vogelzang)</t>
  </si>
  <si>
    <t>28300-9200</t>
  </si>
  <si>
    <t>Defender</t>
  </si>
  <si>
    <t>Tulikivi Maxi XV 2</t>
  </si>
  <si>
    <t>Tulikivi Oyj</t>
  </si>
  <si>
    <t>38200-12000</t>
  </si>
  <si>
    <t>1269E</t>
  </si>
  <si>
    <t>25270-20988</t>
  </si>
  <si>
    <t>Nestor Martin S43, SP43, H43, and C43</t>
  </si>
  <si>
    <t>30850-11450</t>
  </si>
  <si>
    <t>2469E</t>
  </si>
  <si>
    <t>41239-40605</t>
  </si>
  <si>
    <t>Caddy, Alterna</t>
  </si>
  <si>
    <t>71000-10100</t>
  </si>
  <si>
    <t>5700 ACT/ Step Top</t>
  </si>
  <si>
    <t>45900-11800</t>
  </si>
  <si>
    <t>Arrow S32 and I32</t>
  </si>
  <si>
    <t>47500-10800</t>
  </si>
  <si>
    <t>Scan 5.2</t>
  </si>
  <si>
    <t>FP-9i</t>
  </si>
  <si>
    <t>TR 001</t>
  </si>
  <si>
    <t>Tianjin Berkeley Furniture Corporation</t>
  </si>
  <si>
    <t>Large freestanding, Large Flush Insert, Large Step Top Stove (Regency F3100L, I3100L, S3100L)</t>
  </si>
  <si>
    <t>42900-11900</t>
  </si>
  <si>
    <t>Hampton H300 Cast Wood Stove</t>
  </si>
  <si>
    <t>28500-10600</t>
  </si>
  <si>
    <t>Regency R3, RA3, R9  Wood Stove</t>
  </si>
  <si>
    <t>35500-11200</t>
  </si>
  <si>
    <t>5100I ACC</t>
  </si>
  <si>
    <t>OV-21</t>
  </si>
  <si>
    <t>42200-11700</t>
  </si>
  <si>
    <t>Performer S210, SS210, ST210, C210 &amp; E210</t>
  </si>
  <si>
    <t>Energy King Legacy 950</t>
  </si>
  <si>
    <t>Defender TR001B, Shiloh TR002B, Highlander TR003B, and TR001WS</t>
  </si>
  <si>
    <t>28700-12100</t>
  </si>
  <si>
    <t>F 400 CB</t>
  </si>
  <si>
    <t>26000-11800</t>
  </si>
  <si>
    <t>81/85</t>
  </si>
  <si>
    <t>45400-11900</t>
  </si>
  <si>
    <t>100B, 100B O.S.A. LEPRECHAUN</t>
  </si>
  <si>
    <t>26700-9000</t>
  </si>
  <si>
    <t>Plymouth HWS10</t>
  </si>
  <si>
    <t>18000-9100</t>
  </si>
  <si>
    <t>Malta, Bando and Bora</t>
  </si>
  <si>
    <t>32900-11400</t>
  </si>
  <si>
    <t>Rondo, Mino II Steel and Mino II SST</t>
  </si>
  <si>
    <t>22600-11400</t>
  </si>
  <si>
    <t>XTD1.5, XTD1.5-I, Solution 1.8,  Solution 1.8-I, Escape 1400-I, Blackcomb, Columbia</t>
  </si>
  <si>
    <t>34000-10800</t>
  </si>
  <si>
    <t>Aurora 700</t>
  </si>
  <si>
    <t>30900-11800</t>
  </si>
  <si>
    <t>Morgan 8470</t>
  </si>
  <si>
    <t>29300-10500</t>
  </si>
  <si>
    <t>Hi-Flame 905</t>
  </si>
  <si>
    <t>Henan Hi-Flame</t>
  </si>
  <si>
    <t>30500-10500</t>
  </si>
  <si>
    <t>Aspen 1920</t>
  </si>
  <si>
    <t>Savannah SSW40</t>
  </si>
  <si>
    <t>35800-12000</t>
  </si>
  <si>
    <t>17-VL, 50-SVL17, 50-TVL17</t>
  </si>
  <si>
    <t>19200-11900</t>
  </si>
  <si>
    <t>Volcano Plus</t>
  </si>
  <si>
    <t>25200-11300</t>
  </si>
  <si>
    <t>Medium Wood Stove Pleasant Hearth LWS-127201-B; Pleasant Hearth LWS-127201-BCA</t>
  </si>
  <si>
    <t>16700-9200</t>
  </si>
  <si>
    <t>4100I ACC</t>
  </si>
  <si>
    <t>25900-11700</t>
  </si>
  <si>
    <t>Miner 33</t>
  </si>
  <si>
    <t>35400-11800</t>
  </si>
  <si>
    <t>Aspen 1920 &amp; Plymouth HWS10</t>
  </si>
  <si>
    <t>SSW40</t>
  </si>
  <si>
    <t>HE-1400, XE-1400, and XTD-1.5</t>
  </si>
  <si>
    <t>Metal M.D.R. Inc.</t>
  </si>
  <si>
    <t>5660 Series</t>
  </si>
  <si>
    <t>50000-9000</t>
  </si>
  <si>
    <t>Panther 2110B</t>
  </si>
  <si>
    <t>42100-8600</t>
  </si>
  <si>
    <t>Lopi Elan E1, E2</t>
  </si>
  <si>
    <t>26300-11700</t>
  </si>
  <si>
    <t>WoodPro WS-TS-1500 (Formerly HCS-01)</t>
  </si>
  <si>
    <t>27300-10700</t>
  </si>
  <si>
    <t>ANSWER/LOPI PATRIOT/LOPI PARLOR, Republic1250 and  Avalon Spokane, Avalon Camano</t>
  </si>
  <si>
    <t>38500-11600</t>
  </si>
  <si>
    <t>Flushwood Plus</t>
  </si>
  <si>
    <t>29600-12000</t>
  </si>
  <si>
    <t>Round Stack RNO 400 and Rondo RNO 200</t>
  </si>
  <si>
    <t>La Castellamonte di R. Perino e . Neri Snc</t>
  </si>
  <si>
    <t>29242-10996</t>
  </si>
  <si>
    <t>Fusion FN</t>
  </si>
  <si>
    <t>23086-11051</t>
  </si>
  <si>
    <t>Ilaria / Serena</t>
  </si>
  <si>
    <t>Osburn 1600, Osburn 1600-I</t>
  </si>
  <si>
    <t>42400-11800</t>
  </si>
  <si>
    <t>Monaco 2008</t>
  </si>
  <si>
    <t>30500-11500</t>
  </si>
  <si>
    <t>2.5 ZC Series (2008) (Monaco, Stratford, Solution 2.5ZC, FP-10, Lafayette, WFP75, HE250, FP-12 Mundo)</t>
  </si>
  <si>
    <t>Firelight 12CB</t>
  </si>
  <si>
    <t>45900-13500</t>
  </si>
  <si>
    <t>C450, Tamarack</t>
  </si>
  <si>
    <t>36100-11900</t>
  </si>
  <si>
    <t>Scan 10-A</t>
  </si>
  <si>
    <t>37700-11600</t>
  </si>
  <si>
    <t>Le Chancelier, NXT-1 and Solution 2.9, Glencoe 2.1</t>
  </si>
  <si>
    <t>29400-11900</t>
  </si>
  <si>
    <t>FW2700, Deco, Optima</t>
  </si>
  <si>
    <t>69500-11000</t>
  </si>
  <si>
    <t>Harmony I</t>
  </si>
  <si>
    <t>55000-11800</t>
  </si>
  <si>
    <t>Campbell/Jacuzzi FW300005-FW300008 and FW300019-FW300027</t>
  </si>
  <si>
    <t>55100-12000</t>
  </si>
  <si>
    <t>CJW2000L02, JW2000L10, DW2000XXX and JW2000P10</t>
  </si>
  <si>
    <t>JW1500L10 and JW1500P10, FW1500, DW1500</t>
  </si>
  <si>
    <t>29200-10300</t>
  </si>
  <si>
    <t xml:space="preserve">S27X/S28X and FW27 Series, CJW1500L02, </t>
  </si>
  <si>
    <t>S27X/S28X and FW27 Series, CJW1500L02, JW1500L10 and JW1500P10, FW1500, DW1500</t>
  </si>
  <si>
    <t>Dutchwest DW270007</t>
  </si>
  <si>
    <t>Dutchwest DW1500L02</t>
  </si>
  <si>
    <t>Emerald</t>
  </si>
  <si>
    <t>Eureka Heating PTY Limited</t>
  </si>
  <si>
    <t>35500-11000</t>
  </si>
  <si>
    <t>Harman Stove Co. Exception TL200</t>
  </si>
  <si>
    <t>42400-11000</t>
  </si>
  <si>
    <t>Cove 2 SR</t>
  </si>
  <si>
    <t>32600-9300</t>
  </si>
  <si>
    <t>Sunburst II 2208</t>
  </si>
  <si>
    <t>Alladin Hearth Products</t>
  </si>
  <si>
    <t>36300-11500</t>
  </si>
  <si>
    <t>Heritage Classic A</t>
  </si>
  <si>
    <t>31200-10300</t>
  </si>
  <si>
    <t>Spokane 1250</t>
  </si>
  <si>
    <t xml:space="preserve">Gold 400 </t>
  </si>
  <si>
    <t>26800-11800</t>
  </si>
  <si>
    <t>Campbell/Jacuzzi CJW2000L02, JW2000L10, DW2000XXX and JW2000P10</t>
  </si>
  <si>
    <t>CFM Corporation (Jacuzzi Leisure Products, Inc.)</t>
  </si>
  <si>
    <t>Campbell/Jacuzzi FW300005-FW300009 &amp; FW300019-FW300027,</t>
  </si>
  <si>
    <t>JW1500P10, FW1500, DW1500, JW1500L10</t>
  </si>
  <si>
    <t>S27X/S28X &amp; FW27 Series, CJW1500L02</t>
  </si>
  <si>
    <t>Inglenook INGW-02</t>
  </si>
  <si>
    <t>38000-11600</t>
  </si>
  <si>
    <t>KTAM</t>
  </si>
  <si>
    <t>33600-14500</t>
  </si>
  <si>
    <t>ANSWER, ANSWER Insert, Republic1250 and  Avalon Spokane</t>
  </si>
  <si>
    <t>Esprit, Viva and Taurus</t>
  </si>
  <si>
    <t>1710</t>
  </si>
  <si>
    <t>39800-12000</t>
  </si>
  <si>
    <t>21 (FS21/Elite)</t>
  </si>
  <si>
    <t>44400-12000</t>
  </si>
  <si>
    <t>CC175 and CC155</t>
  </si>
  <si>
    <t>39200-10900</t>
  </si>
  <si>
    <t>3.1 Series (NG-1800)</t>
  </si>
  <si>
    <t>26400-11700</t>
  </si>
  <si>
    <t>8140, 8142, 8143, 8145, 8147, 8150, 8151, and 8190</t>
  </si>
  <si>
    <t>25400-10900</t>
  </si>
  <si>
    <t>Solero, Toulouse, Zitro, Rio, Memphis, Niagara, Fisco</t>
  </si>
  <si>
    <t>36000-11500</t>
  </si>
  <si>
    <t>Atlanta K02, Siena, Monza, Davos, Ravenna, Heidelberg</t>
  </si>
  <si>
    <t>2800HT</t>
  </si>
  <si>
    <t>46700-11500</t>
  </si>
  <si>
    <t>Heirloom 300 HC</t>
  </si>
  <si>
    <t>45100-11600</t>
  </si>
  <si>
    <t>Seville 1635 and 1600 Insert</t>
  </si>
  <si>
    <t>30800-9900</t>
  </si>
  <si>
    <t>Regency I2000M14 Wood Insert</t>
  </si>
  <si>
    <t>42700-11200</t>
  </si>
  <si>
    <t>Scan 61</t>
  </si>
  <si>
    <t>29300-10600</t>
  </si>
  <si>
    <t>Ultima 2000S</t>
  </si>
  <si>
    <t>23000-11000</t>
  </si>
  <si>
    <t>WPS 30</t>
  </si>
  <si>
    <t>JR Home Heating Products</t>
  </si>
  <si>
    <t>43500-12800</t>
  </si>
  <si>
    <t>Jotul Petite</t>
  </si>
  <si>
    <t>39900-10500</t>
  </si>
  <si>
    <t>C550 CB</t>
  </si>
  <si>
    <t>35900-11700</t>
  </si>
  <si>
    <t>Cabot Elite S17XE</t>
  </si>
  <si>
    <t>34400-11300</t>
  </si>
  <si>
    <t>Heatilator LE</t>
  </si>
  <si>
    <t>Heatilator, Inc.</t>
  </si>
  <si>
    <t>44400-11500</t>
  </si>
  <si>
    <t>Enviro 1700I, 1700 and Vista Flame 1700I, 1700, 1700 Venice (Kodiak, Boston, Cabello)</t>
  </si>
  <si>
    <t>31800-9400</t>
  </si>
  <si>
    <t>ONYX AP</t>
  </si>
  <si>
    <t>35600-11800</t>
  </si>
  <si>
    <t>Tulikivi MINI XV 1</t>
  </si>
  <si>
    <t>38200-12100</t>
  </si>
  <si>
    <t>ONYX, Focus 320</t>
  </si>
  <si>
    <t>WS-2720-B</t>
  </si>
  <si>
    <t>30501-11080</t>
  </si>
  <si>
    <t>View 2.0</t>
  </si>
  <si>
    <t>Zephyr Stoves, Inc.</t>
  </si>
  <si>
    <t>34800-10700</t>
  </si>
  <si>
    <t>WoodPro WS-TS-2000 (Formerly HCS-02)</t>
  </si>
  <si>
    <t>31600-13500</t>
  </si>
  <si>
    <t>HOK 10</t>
  </si>
  <si>
    <t>Wamsler Herd und Ofen GmbH</t>
  </si>
  <si>
    <t>16900-9200</t>
  </si>
  <si>
    <t>Forester Model 5824</t>
  </si>
  <si>
    <t>16000-7800</t>
  </si>
  <si>
    <t>Trailblazer 1700/1706</t>
  </si>
  <si>
    <t>32400-11000</t>
  </si>
  <si>
    <t>Imperial 2000</t>
  </si>
  <si>
    <t>Osburn Manufacturing, Inc.</t>
  </si>
  <si>
    <t>33000-9000</t>
  </si>
  <si>
    <t xml:space="preserve">CJW2500X02, DW2500 and JW2500X10 </t>
  </si>
  <si>
    <t>57800-9500</t>
  </si>
  <si>
    <t>Little Blazer FP-20</t>
  </si>
  <si>
    <t>28400-7200</t>
  </si>
  <si>
    <t>NC-6D</t>
  </si>
  <si>
    <t>54900-11700</t>
  </si>
  <si>
    <t>CW2500X00, CW2500X02, JW2500X00,</t>
  </si>
  <si>
    <t>CW2500, Solution 2.0-I</t>
  </si>
  <si>
    <t>57800-9600</t>
  </si>
  <si>
    <t>CW2500X00, CW2500X02, JW2500X00,CJW2500X02, DW2500 and JW2500X10</t>
  </si>
  <si>
    <t>2000 pellet stove</t>
  </si>
  <si>
    <t>TEC Enterprises</t>
  </si>
  <si>
    <t>22500-11600</t>
  </si>
  <si>
    <t>Panther 2110</t>
  </si>
  <si>
    <t>60500-10300</t>
  </si>
  <si>
    <t xml:space="preserve">CW2500X00, CW2500X02, JW2500X00,CJW2500X02, DW2500 and JW2500X10 </t>
  </si>
  <si>
    <t>Dutchwest DW2500X02</t>
  </si>
  <si>
    <t>RV 120 115-00-005A</t>
  </si>
  <si>
    <t>21000-8200</t>
  </si>
  <si>
    <t>Woodchief 300 E</t>
  </si>
  <si>
    <t>Polar Fireplaces</t>
  </si>
  <si>
    <t>43700-11600</t>
  </si>
  <si>
    <t>Briarwood BB, BBI and BBZC</t>
  </si>
  <si>
    <t>Weitz and Co., Inc.</t>
  </si>
  <si>
    <t>BIS Nova, Ladera</t>
  </si>
  <si>
    <t>25700-8700</t>
  </si>
  <si>
    <t>Ladera, Bis Nova, WRT3820WS</t>
  </si>
  <si>
    <t>1600 B-I/Ashley 4600/Forester 4700</t>
  </si>
  <si>
    <t>35500-11900</t>
  </si>
  <si>
    <t>Phoenix</t>
  </si>
  <si>
    <t>43000-10300</t>
  </si>
  <si>
    <t>LeBachelier</t>
  </si>
  <si>
    <t>24500-11800</t>
  </si>
  <si>
    <t>Quadra-Fire 1800 I</t>
  </si>
  <si>
    <t>33200-10000</t>
  </si>
  <si>
    <t>Trailblazer Classic 1500/1700</t>
  </si>
  <si>
    <t>36600-9500</t>
  </si>
  <si>
    <t>Horse Flame 737</t>
  </si>
  <si>
    <t>37500-11200</t>
  </si>
  <si>
    <t>T-TOP S 240</t>
  </si>
  <si>
    <t>42700-11300</t>
  </si>
  <si>
    <t xml:space="preserve">Regency R14-2 </t>
  </si>
  <si>
    <t>37500-11500</t>
  </si>
  <si>
    <t>Supreme 2 Face Plus, Opus</t>
  </si>
  <si>
    <t>30200-10200</t>
  </si>
  <si>
    <t>FW247001 to FE247004 and JW1000PF1</t>
  </si>
  <si>
    <t>18900-11500</t>
  </si>
  <si>
    <t>Status NS220 E</t>
  </si>
  <si>
    <t>27400-11600</t>
  </si>
  <si>
    <t>FW2470</t>
  </si>
  <si>
    <t>28500-12000</t>
  </si>
  <si>
    <t>Malibu 1700/2200</t>
  </si>
  <si>
    <t>29700-11700</t>
  </si>
  <si>
    <t>Rustic 2100 and Tradition 2100</t>
  </si>
  <si>
    <t>Dutchwest DW 247001, Windsor WR24700X</t>
  </si>
  <si>
    <t>Rustic 2100, Tradition 2100</t>
  </si>
  <si>
    <t>Yunca WEGJ E/481</t>
  </si>
  <si>
    <t>Yunca Heating</t>
  </si>
  <si>
    <t>30300-10700</t>
  </si>
  <si>
    <t>SunRise P-54 &amp; SunRise PIL-8</t>
  </si>
  <si>
    <t>Tri-Fab, Inc.</t>
  </si>
  <si>
    <t>Mega K 03</t>
  </si>
  <si>
    <t>33000-10500</t>
  </si>
  <si>
    <t>Scan 20</t>
  </si>
  <si>
    <t>19000-9900</t>
  </si>
  <si>
    <t>Efel Symphony 387.74</t>
  </si>
  <si>
    <t>8180</t>
  </si>
  <si>
    <t>Woodchief 400 E</t>
  </si>
  <si>
    <t>BIS Ultra</t>
  </si>
  <si>
    <t>46700-11033</t>
  </si>
  <si>
    <t>Catellante di Castellante and Real Castillo di Ague CS1</t>
  </si>
  <si>
    <t>Ceramiche Savio di Elio and C. s.n.c.</t>
  </si>
  <si>
    <t>40800-11200</t>
  </si>
  <si>
    <t>Campbell Elite S14XE</t>
  </si>
  <si>
    <t>Quadra-Fire 1800</t>
  </si>
  <si>
    <t>31300-10600</t>
  </si>
  <si>
    <t>Heatilator 11, 12</t>
  </si>
  <si>
    <t>36100-12400</t>
  </si>
  <si>
    <t>C-240 and E-240</t>
  </si>
  <si>
    <t>36700-11500</t>
  </si>
  <si>
    <t>Avalon 901</t>
  </si>
  <si>
    <t>45500-7500</t>
  </si>
  <si>
    <t>3600 Series (3610 and 3640)</t>
  </si>
  <si>
    <t>49500-11400</t>
  </si>
  <si>
    <t>N380</t>
  </si>
  <si>
    <t>27800-10700</t>
  </si>
  <si>
    <t>Regency Z2500L Wood Fireplace</t>
  </si>
  <si>
    <t>39700-10600</t>
  </si>
  <si>
    <t>LOPI 380-96</t>
  </si>
  <si>
    <t>52800-9400</t>
  </si>
  <si>
    <t>Eagle/Pioneer E90, PZ-90, Briarwood XE-90, XEI-90</t>
  </si>
  <si>
    <t>38000-13500</t>
  </si>
  <si>
    <t>Jotul 602 CB Classic</t>
  </si>
  <si>
    <t>42100-9700</t>
  </si>
  <si>
    <t xml:space="preserve">Campbell II Elite S-24X &amp; FW24 Series, CJW1000L02, </t>
  </si>
  <si>
    <t>26100-10600</t>
  </si>
  <si>
    <t>JW1000L10, JW1000P10, DW1000, FW2400, S24</t>
  </si>
  <si>
    <t>S244, Pyropak, Osburn 900</t>
  </si>
  <si>
    <t>BIS II</t>
  </si>
  <si>
    <t>41500-11300</t>
  </si>
  <si>
    <t>CC185 and CC165</t>
  </si>
  <si>
    <t>46100-11300</t>
  </si>
  <si>
    <t>Country Comfort CC160</t>
  </si>
  <si>
    <t>JW1000L10 and JW1000P10, DW1000, FW2400, S24</t>
  </si>
  <si>
    <t>Brass Flame KS-805</t>
  </si>
  <si>
    <t>49800-9300</t>
  </si>
  <si>
    <t>Windsor WR244</t>
  </si>
  <si>
    <t>Dutchwest DW1000L02, Windsor WR10000L02</t>
  </si>
  <si>
    <t>Dutchwest DW244</t>
  </si>
  <si>
    <t>Country Hearth 2200I</t>
  </si>
  <si>
    <t>69000-27136</t>
  </si>
  <si>
    <t>Chateau NC24</t>
  </si>
  <si>
    <t>51000-14500</t>
  </si>
  <si>
    <t>26</t>
  </si>
  <si>
    <t>42600-11900</t>
  </si>
  <si>
    <t>AMZED JAYLINE 1B AND FS</t>
  </si>
  <si>
    <t>40400-9500</t>
  </si>
  <si>
    <t>SunRise P-48-H, P-48-L</t>
  </si>
  <si>
    <t>25800-11700</t>
  </si>
  <si>
    <t>Seville Insert</t>
  </si>
  <si>
    <t>27400-10200</t>
  </si>
  <si>
    <t>5000 Combination Range Design #50001</t>
  </si>
  <si>
    <t>21600-13600</t>
  </si>
  <si>
    <t>TOPAZ/CHAEMELON (With Fan), FOCUS 250, PEARL/PERLE</t>
  </si>
  <si>
    <t>25800-9500</t>
  </si>
  <si>
    <t>W-25C</t>
  </si>
  <si>
    <t>BIS Design No. 1.2</t>
  </si>
  <si>
    <t>55800-14200</t>
  </si>
  <si>
    <t>Antartida</t>
  </si>
  <si>
    <t>Hijos de Bartolome Fajardo S.L.</t>
  </si>
  <si>
    <t>34200-11900</t>
  </si>
  <si>
    <t>Madison 1650</t>
  </si>
  <si>
    <t>31000-11400</t>
  </si>
  <si>
    <t>Avalon 996</t>
  </si>
  <si>
    <t>45600-9500</t>
  </si>
  <si>
    <t>Real Castelllo di Moncaueri/Castllo Della Venaria</t>
  </si>
  <si>
    <t>24200-10100</t>
  </si>
  <si>
    <t>Everest Etna/Equinox/Malibu 2000</t>
  </si>
  <si>
    <t>37500-12600</t>
  </si>
  <si>
    <t>Bordeaux</t>
  </si>
  <si>
    <t>34300-10100</t>
  </si>
  <si>
    <t>STRIKER S130, C-50L, C130, CA-50, CA-50L, CA-55</t>
  </si>
  <si>
    <t>43600-9300</t>
  </si>
  <si>
    <t>EverestEtna/Equinox/Malibu 2000</t>
  </si>
  <si>
    <t>EF-2100</t>
  </si>
  <si>
    <t>42900-11000</t>
  </si>
  <si>
    <t>HE40</t>
  </si>
  <si>
    <t>45500-11400</t>
  </si>
  <si>
    <t>OPUS</t>
  </si>
  <si>
    <t>21600-11500</t>
  </si>
  <si>
    <t>New Generation NG 1800/Magnolia  2015</t>
  </si>
  <si>
    <t>30800-11500</t>
  </si>
  <si>
    <t>T-Top C-40, C-45, C-46</t>
  </si>
  <si>
    <t>40900-10700</t>
  </si>
  <si>
    <t>Legend, Baltic, Austral, Myriad, Azimuth, 2300, Magnolia 2015</t>
  </si>
  <si>
    <t>2200</t>
  </si>
  <si>
    <t>41500-10400</t>
  </si>
  <si>
    <t>1890(S30)</t>
  </si>
  <si>
    <t>3 CB</t>
  </si>
  <si>
    <t>58300-11900</t>
  </si>
  <si>
    <t>Royal Guardian, RGT-3001</t>
  </si>
  <si>
    <t>Blaze King of Montana</t>
  </si>
  <si>
    <t>39800-9400</t>
  </si>
  <si>
    <t>EverestEtna/Equinox/Malibu 2500</t>
  </si>
  <si>
    <t>HE-1800, XE-1800 and XTD-1.9</t>
  </si>
  <si>
    <t>XVR-II, XT-1400 adn XLT-II, Eastwood 1500, Jasper, Clyde 1.6</t>
  </si>
  <si>
    <t>27300-11800</t>
  </si>
  <si>
    <t>Tile Fire L.E.M. TLE-1</t>
  </si>
  <si>
    <t>38600-8500</t>
  </si>
  <si>
    <t>Log Fire LPE</t>
  </si>
  <si>
    <t>28200-8900</t>
  </si>
  <si>
    <t>S10 and I10</t>
  </si>
  <si>
    <t>40600-11200</t>
  </si>
  <si>
    <t>Everest Etna/Equinox/Malibu 2500</t>
  </si>
  <si>
    <t>Avalon 700</t>
  </si>
  <si>
    <t>39100-9200</t>
  </si>
  <si>
    <t>APS 1100B</t>
  </si>
  <si>
    <t>25000-10100</t>
  </si>
  <si>
    <t>Brass Flame KS-1005, KS-2000I</t>
  </si>
  <si>
    <t>44000-11800</t>
  </si>
  <si>
    <t xml:space="preserve">Saturn A </t>
  </si>
  <si>
    <t>Nordpeis A/S</t>
  </si>
  <si>
    <t>Mini-Caddy</t>
  </si>
  <si>
    <t>XTD1.1, XE-1000, Solution 1.6</t>
  </si>
  <si>
    <t>47300-9900</t>
  </si>
  <si>
    <t>KS-1005, SV-14; KS-2000, FI-15</t>
  </si>
  <si>
    <t>41100-9500</t>
  </si>
  <si>
    <t>Lopi X Fireplace Insert</t>
  </si>
  <si>
    <t>29100-13600</t>
  </si>
  <si>
    <t>Quadra-Fire 2000, 2000-I</t>
  </si>
  <si>
    <t>43700-7400</t>
  </si>
  <si>
    <t>Heatilator 1190/Arrow 1490(S20/Heatilator 1290)/Arrow 2090(I20)</t>
  </si>
  <si>
    <t>44500-10500</t>
  </si>
  <si>
    <t xml:space="preserve">Merlin </t>
  </si>
  <si>
    <t>H.M.F. Forlong and Maisey Ltd.</t>
  </si>
  <si>
    <t>37000-12300</t>
  </si>
  <si>
    <t>Merlin 3 FS-15, IS-15</t>
  </si>
  <si>
    <t>Sarratt Agencies Limited</t>
  </si>
  <si>
    <t>21100-9800</t>
  </si>
  <si>
    <t>Townsend III</t>
  </si>
  <si>
    <t>41200-11400</t>
  </si>
  <si>
    <t>Gemini 1500 (With Blower), Adirondack, Savannah, Eldorado, Jurassien, Celtic, Osburn 1500</t>
  </si>
  <si>
    <t>43900-11500</t>
  </si>
  <si>
    <t>SunRise P56</t>
  </si>
  <si>
    <t>39700-10700</t>
  </si>
  <si>
    <t>26400-10100</t>
  </si>
  <si>
    <t>Tile Fire 2000, Ultima 2000</t>
  </si>
  <si>
    <t>21700-12500</t>
  </si>
  <si>
    <t>Esprit Wood 119.1</t>
  </si>
  <si>
    <t>43600-11400</t>
  </si>
  <si>
    <t>Seville 1630, Stratton</t>
  </si>
  <si>
    <t>27300-12000</t>
  </si>
  <si>
    <t>Seville 1630</t>
  </si>
  <si>
    <t>HE-1800,Escape 1800, Solution 2.3, Solution 2.3-I, XTD1.9, XTD1.9-I, Osburn 2000, Osburn 2000-I, Dundee 1.9</t>
  </si>
  <si>
    <t>S-27, Spectrum, Standard, Pacific</t>
  </si>
  <si>
    <t>Sweet Home AFX-HT, AFI-HT</t>
  </si>
  <si>
    <t>28200-11300</t>
  </si>
  <si>
    <t>Bef 520 H</t>
  </si>
  <si>
    <t>M. Texeira International, Incorporated</t>
  </si>
  <si>
    <t>Briarwood XE 88</t>
  </si>
  <si>
    <t>34200-12800</t>
  </si>
  <si>
    <t>GK-500HT</t>
  </si>
  <si>
    <t>Eagle 88, Pioneer ZC</t>
  </si>
  <si>
    <t>22800-12800</t>
  </si>
  <si>
    <t>Glo King 500SD</t>
  </si>
  <si>
    <t>Hitzer, Inc.</t>
  </si>
  <si>
    <t>Energy King Legacy 900</t>
  </si>
  <si>
    <t>30800-10200</t>
  </si>
  <si>
    <t>Seefire 900 S</t>
  </si>
  <si>
    <t>Sherwood L.E.M. XLE-1</t>
  </si>
  <si>
    <t>33400-9600</t>
  </si>
  <si>
    <t>Quadra-Fire 3000F, 3000 I</t>
  </si>
  <si>
    <t>44700-9000</t>
  </si>
  <si>
    <t>HT1200, Ashley 1200</t>
  </si>
  <si>
    <t>36000-8300</t>
  </si>
  <si>
    <t>Vista Flame Envirofire 1000</t>
  </si>
  <si>
    <t>Irony M</t>
  </si>
  <si>
    <t>46800-11800</t>
  </si>
  <si>
    <t>Cricket 5300</t>
  </si>
  <si>
    <t>36400-11000</t>
  </si>
  <si>
    <t>Earth Stove c-1002, and Ranger 1500HT, 1400HT</t>
  </si>
  <si>
    <t>37000-11700</t>
  </si>
  <si>
    <t>717 HF</t>
  </si>
  <si>
    <t>Performer S180, C180, E180</t>
  </si>
  <si>
    <t>38700-11400</t>
  </si>
  <si>
    <t>Regency R-16  Wood Insert</t>
  </si>
  <si>
    <t>32900-11100</t>
  </si>
  <si>
    <t>Caddy (duct furnace)</t>
  </si>
  <si>
    <t>PSG Distribution Inc.</t>
  </si>
  <si>
    <t>52900-12000</t>
  </si>
  <si>
    <t>Ronda</t>
  </si>
  <si>
    <t>29300-11000</t>
  </si>
  <si>
    <t>Caddy, Caddy-On, Tundra, Heatmax</t>
  </si>
  <si>
    <t>52100-12000</t>
  </si>
  <si>
    <t>Buck Carolina/Tharington  51/T-51/C82</t>
  </si>
  <si>
    <t>40900-11800</t>
  </si>
  <si>
    <t>Lopi The Answer</t>
  </si>
  <si>
    <t>63100-10500</t>
  </si>
  <si>
    <t>H530</t>
  </si>
  <si>
    <t>28800-11100</t>
  </si>
  <si>
    <t>HF577DU</t>
  </si>
  <si>
    <t>Bostonian 2500C</t>
  </si>
  <si>
    <t>37300-9600</t>
  </si>
  <si>
    <t>905</t>
  </si>
  <si>
    <t>30300-11600</t>
  </si>
  <si>
    <t>Heritage Classic T16 and VT16</t>
  </si>
  <si>
    <t>31300-11000</t>
  </si>
  <si>
    <t>Patriot</t>
  </si>
  <si>
    <t>34000-11300</t>
  </si>
  <si>
    <t>Sierra Classic 1500B</t>
  </si>
  <si>
    <t>High Sierra Stoves, Ltd. (Sierra Products, Inc.)</t>
  </si>
  <si>
    <t>34700-8600</t>
  </si>
  <si>
    <t>Deville 7794 - Comfort</t>
  </si>
  <si>
    <t>Deville</t>
  </si>
  <si>
    <t>35100-11300</t>
  </si>
  <si>
    <t>1050</t>
  </si>
  <si>
    <t>42900-10600</t>
  </si>
  <si>
    <t>XVR-I, XLT-1, Classic, Eastwood 1800</t>
  </si>
  <si>
    <t>27500-11400</t>
  </si>
  <si>
    <t xml:space="preserve">Atmosphere and Evolution </t>
  </si>
  <si>
    <t>28700-9000</t>
  </si>
  <si>
    <t>Supreme Plus</t>
  </si>
  <si>
    <t>16300-9600</t>
  </si>
  <si>
    <t>Seefire 1600 S</t>
  </si>
  <si>
    <t>23100-11700</t>
  </si>
  <si>
    <t>400HT</t>
  </si>
  <si>
    <t>40200-10000</t>
  </si>
  <si>
    <t>GK-300HT</t>
  </si>
  <si>
    <t>31000-11000</t>
  </si>
  <si>
    <t>Combo Air OC</t>
  </si>
  <si>
    <t>46400-9300</t>
  </si>
  <si>
    <t>Energy King Legacy 1600</t>
  </si>
  <si>
    <t>Imperial MKII, MKII Insert, Goldenaire</t>
  </si>
  <si>
    <t>51600-10700</t>
  </si>
  <si>
    <t>Fireview 2300</t>
  </si>
  <si>
    <t>27500-11700</t>
  </si>
  <si>
    <t>Vista Flame Envirofire 1500</t>
  </si>
  <si>
    <t>Glo King 300HT</t>
  </si>
  <si>
    <t>Glo King 400HT</t>
  </si>
  <si>
    <t>HR1-M, Hudson River Medium</t>
  </si>
  <si>
    <t>Hudson River Stove Works</t>
  </si>
  <si>
    <t>19700-11900</t>
  </si>
  <si>
    <t>KWS1-M</t>
  </si>
  <si>
    <t>Kalvin International and Company (HK)</t>
  </si>
  <si>
    <t>Log Fire 2000</t>
  </si>
  <si>
    <t>23700-11200</t>
  </si>
  <si>
    <t>Lopi Flawless Performance 380, 440</t>
  </si>
  <si>
    <t>48700-6900</t>
  </si>
  <si>
    <t>Trinity 35</t>
  </si>
  <si>
    <t>39300-11800</t>
  </si>
  <si>
    <t>Lopi Premiere Answer Series PA1, PA2, PA3, PA4,PA5</t>
  </si>
  <si>
    <t>31500-8000</t>
  </si>
  <si>
    <t>Citation Classic W45NC/WI45NC</t>
  </si>
  <si>
    <t xml:space="preserve">Regency F2000M Medium Wood Stove </t>
  </si>
  <si>
    <t>34200-11800</t>
  </si>
  <si>
    <t>Douglas Elite S131E, S132E; Mini Elite S111E,S112E</t>
  </si>
  <si>
    <t>22200-10400</t>
  </si>
  <si>
    <t>C550</t>
  </si>
  <si>
    <t>36700-12000</t>
  </si>
  <si>
    <t>Arrow 18</t>
  </si>
  <si>
    <t>34400-14500</t>
  </si>
  <si>
    <t>917HF, HF917UA</t>
  </si>
  <si>
    <t>30300-11800</t>
  </si>
  <si>
    <t>Rais 60-A Insert_x000B__x000B__x000B__x000B__x000B_</t>
  </si>
  <si>
    <t>51300-11600</t>
  </si>
  <si>
    <t>Lopi X/96</t>
  </si>
  <si>
    <t>53900-11600</t>
  </si>
  <si>
    <t>Ashley NCA-1, King KPS</t>
  </si>
  <si>
    <t>23200-6500</t>
  </si>
  <si>
    <t>Briarwood II 87</t>
  </si>
  <si>
    <t>45900-9900</t>
  </si>
  <si>
    <t>Montecito Estate, BIS Tradition, WCT6840WS</t>
  </si>
  <si>
    <t>39300-11500</t>
  </si>
  <si>
    <t xml:space="preserve">BIS Tradition and Montecito Estate </t>
  </si>
  <si>
    <t>Shaker Stove</t>
  </si>
  <si>
    <t>29200-9700</t>
  </si>
  <si>
    <t>Prestige 125, 225, 325, 425</t>
  </si>
  <si>
    <t>Weso-Aurorahautte GmbH</t>
  </si>
  <si>
    <t>31200-8900</t>
  </si>
  <si>
    <t>XVR-III, XLT-III, Eastwood, 1900, Millenia</t>
  </si>
  <si>
    <t>34700-11900</t>
  </si>
  <si>
    <t>Lopi Elan-96</t>
  </si>
  <si>
    <t>51400-12000</t>
  </si>
  <si>
    <t>Avalon 1196, Lopi 520/96, Flush Bay-96</t>
  </si>
  <si>
    <t>43600-11300</t>
  </si>
  <si>
    <t>100B Design 29, Fionn</t>
  </si>
  <si>
    <t>27500-7200</t>
  </si>
  <si>
    <t>Gemini 1500 (Without Blower), Adirondack, Savannah, Eldorado, Jurassien, Celtic, Osburn 1500</t>
  </si>
  <si>
    <t>37300-11100</t>
  </si>
  <si>
    <t>Sierra Classic 1500T</t>
  </si>
  <si>
    <t>34600-6900</t>
  </si>
  <si>
    <t>XVR-III, XLT-III</t>
  </si>
  <si>
    <t>35000-11900</t>
  </si>
  <si>
    <t>904</t>
  </si>
  <si>
    <t>28300-6700</t>
  </si>
  <si>
    <t>Diamant, Diamante Insert</t>
  </si>
  <si>
    <t>26100-11100</t>
  </si>
  <si>
    <t>Sahara, Kyle 2.0</t>
  </si>
  <si>
    <t>25700-11000</t>
  </si>
  <si>
    <t>EPA (2021)</t>
  </si>
  <si>
    <t>@article{edwards2004implications,</t>
  </si>
  <si>
    <t xml:space="preserve">  title={Implications of changes in household stoves and fuel use in China},</t>
  </si>
  <si>
    <t xml:space="preserve">  author={Edwards, Rufus D and Smith, Kirk R and Zhang, Junfeng and Ma, Yuqing},</t>
  </si>
  <si>
    <t xml:space="preserve">  journal={Energy policy},</t>
  </si>
  <si>
    <t xml:space="preserve">  volume={32},</t>
  </si>
  <si>
    <t xml:space="preserve">  number={3},</t>
  </si>
  <si>
    <t xml:space="preserve">  pages={395--411},</t>
  </si>
  <si>
    <t xml:space="preserve">  year={2004},</t>
  </si>
  <si>
    <t xml:space="preserve">  publisher={Elsevier},</t>
  </si>
  <si>
    <t xml:space="preserve">  DOI={https://doi.org/10.1016/S0301-4215(02)00309-9}</t>
  </si>
  <si>
    <t xml:space="preserve">  publisher={ACS Publications},</t>
  </si>
  <si>
    <t xml:space="preserve">  DOI={https://doi.org/10.1021/acs.estlett.6b00324}</t>
  </si>
  <si>
    <t xml:space="preserve">@misc{ctcn2011, </t>
  </si>
  <si>
    <t xml:space="preserve">  url={https://www.ctc-n.org/technologies/improved-cook-stoves}, </t>
  </si>
  <si>
    <t xml:space="preserve">  journal={Improved Cook Stoves}, </t>
  </si>
  <si>
    <t xml:space="preserve">  publisher={Climate Technology Centre &amp; Network (CTCN)}, </t>
  </si>
  <si>
    <t xml:space="preserve">  author={CTCN}, </t>
  </si>
  <si>
    <t xml:space="preserve">  year={2011}, </t>
  </si>
  <si>
    <t xml:space="preserve">  month={Mar}</t>
  </si>
  <si>
    <t>@article{skreiberg2018performance,</t>
  </si>
  <si>
    <t xml:space="preserve">  title={Performance history and further improvement potential for wood stoves},</t>
  </si>
  <si>
    <t xml:space="preserve">  author={Skreiberg, {\O}yvind and Seljeskog, Morten},</t>
  </si>
  <si>
    <t xml:space="preserve">  year={2018},</t>
  </si>
  <si>
    <t xml:space="preserve">  publisher={AIDIC},</t>
  </si>
  <si>
    <t xml:space="preserve">  DOI={https://doi.org/10.3303/CET1865034}</t>
  </si>
  <si>
    <t>@article{coffey2017new,</t>
  </si>
  <si>
    <t xml:space="preserve">  title={New emission factors and efficiencies from in-field measurements of traditional and improved cookstoves and their potential implications},</t>
  </si>
  <si>
    <t xml:space="preserve">  author={Coffey, Evan R and Muvandimwe, Didier and Hagar, Yolanda and Wiedinmyer, Christine and Kanyomse, Ernest and Piedrahita, Ricardo and Dickinson, Katherine L and Oduro, Abraham and Hannigan, Michael P},</t>
  </si>
  <si>
    <t xml:space="preserve">  journal={Environmental science \&amp; technology},</t>
  </si>
  <si>
    <t xml:space="preserve">  volume={51},</t>
  </si>
  <si>
    <t xml:space="preserve">  number={21},</t>
  </si>
  <si>
    <t xml:space="preserve">  pages={12508--12517},</t>
  </si>
  <si>
    <t xml:space="preserve">  year={2017},</t>
  </si>
  <si>
    <t xml:space="preserve">  DOI={https://doi.org/10.1021/acs.est.7b02436}</t>
  </si>
  <si>
    <t>@article{butcher1977preliminary,</t>
  </si>
  <si>
    <t xml:space="preserve">  title={A preliminary study of particulate emissions from small wood stoves},</t>
  </si>
  <si>
    <t xml:space="preserve">  author={Butcher, Samuel S and Buckley, Douglas I},</t>
  </si>
  <si>
    <t xml:space="preserve">  journal={Journal of the Air Pollution Control Association},</t>
  </si>
  <si>
    <t xml:space="preserve">  volume={27},</t>
  </si>
  <si>
    <t xml:space="preserve">  number={4},</t>
  </si>
  <si>
    <t xml:space="preserve">  pages={346--348},</t>
  </si>
  <si>
    <t xml:space="preserve">  year={1977},</t>
  </si>
  <si>
    <t xml:space="preserve">  publisher={Taylor \&amp; Francis},</t>
  </si>
  <si>
    <t xml:space="preserve">  DOI={https://doi.org/10.1080/00022470.1977.10470431}</t>
  </si>
  <si>
    <t xml:space="preserve">@misc{epa2021, </t>
  </si>
  <si>
    <t xml:space="preserve">  url={https://cfpub.epa.gov/oarweb/woodstove/index.cfm?fuseaction=app.about}, </t>
  </si>
  <si>
    <t xml:space="preserve">  journal={EPA-Certified Wood Stove Database}, </t>
  </si>
  <si>
    <t xml:space="preserve">  publisher={U.S. Environmental Protection Agency (EPA)}, </t>
  </si>
  <si>
    <t xml:space="preserve">  author={EPA}, </t>
  </si>
  <si>
    <t xml:space="preserve">  year={2021}</t>
  </si>
  <si>
    <t>WLD</t>
  </si>
  <si>
    <t>USA - I would suggest that the trend is more asymptotic from 1978 to 2020. I think the 2010-2020 EPA best fit is pretty flat ~ 70%. So it follows more the world-CHN-NOR trend</t>
  </si>
  <si>
    <t>how do we decide which coutnries to point to Ghana? Seems logical to point regionally - i.e. african countries to Ghana, asia to china etc?</t>
  </si>
  <si>
    <t>obtain average age of wood stove</t>
  </si>
  <si>
    <t>ZM Comments</t>
  </si>
  <si>
    <t>Comment added to planner excel file</t>
  </si>
  <si>
    <t>Will set by country, haven't currently built in the ability fall back to a country within a continent.</t>
  </si>
  <si>
    <t>If we adpot a lag approach this would be the appropriate fix as the underlying efficiency data for new stoves is robust</t>
  </si>
  <si>
    <t>I am not convinced the wood stoves in USA are being used for cooking: looks more like LTH.50.C at best</t>
  </si>
  <si>
    <t>This could mean a split of end use allocations. I'll check the USA allocations</t>
  </si>
  <si>
    <t>PB: possible split of machine: wood cooker MTH.100.C and wood furnace (LTH.20.C). See DNK residential fuels - biomass allocation, not in C_Master? USA Hirst 1977, also has ~75% (LTH.20.C); 20% hot water LTH.50'C and 5% MTH.100.C for 'other fuels'. similar to DNK.</t>
  </si>
  <si>
    <t>so, our data suggests 3 things</t>
  </si>
  <si>
    <t>GHA / africa: used mainly (assume only) for cooking. Low efficiency MTH.100.C</t>
  </si>
  <si>
    <t>china: used for 50% space heating (LTH.20.C) and 50% for cooking (MTH.100.C)</t>
  </si>
  <si>
    <t>DNK / USA / UK: used mainly for space heating 75% (LTH.20.C); 20% hot water (LTH.50.C) and 5% cooking (MTH.100.C)</t>
  </si>
  <si>
    <t>so: we keep a hybrid machine for each country, and one allocation?</t>
  </si>
  <si>
    <t>or, we split allcations to 3x end uses for solid biomass</t>
  </si>
  <si>
    <t>same question for domestic coal use. Currently we have one machine at MTH.200.C</t>
  </si>
  <si>
    <t>WRLD</t>
  </si>
  <si>
    <t>CHNM</t>
  </si>
  <si>
    <t>LTH.50.C</t>
  </si>
  <si>
    <t>LTH.20.C</t>
  </si>
  <si>
    <t>MTH.200.C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</si>
</sst>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mm/dd/yy;@"/>
  </numFmts>
  <fonts count="20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Arial"/>
      <family val="2"/>
    </font>
    <font>
      <b/>
      <sz val="12"/>
      <color rgb="FF0070C0"/>
      <name val="Arial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11"/>
      <color theme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4" fillId="0" borderId="0"/>
    <xf numFmtId="0" fontId="6" fillId="0" borderId="0"/>
    <xf numFmtId="0" fontId="9" fillId="0" borderId="0" applyNumberFormat="0" applyFill="0" applyBorder="0" applyAlignment="0" applyProtection="0"/>
    <xf numFmtId="0" fontId="7" fillId="0" borderId="0"/>
    <xf numFmtId="0" fontId="17" fillId="0" borderId="0" applyNumberFormat="0" applyFill="0" applyBorder="0" applyAlignment="0" applyProtection="0"/>
  </cellStyleXfs>
  <cellXfs count="70">
    <xf numFmtId="0" fontId="0" fillId="0" borderId="0" xfId="0"/>
    <xf numFmtId="0" fontId="1" fillId="0" borderId="0" xfId="0" applyFont="1"/>
    <xf numFmtId="0" fontId="1" fillId="0" borderId="0" xfId="1" applyFont="1"/>
    <xf numFmtId="0" fontId="3" fillId="0" borderId="0" xfId="0" applyFont="1"/>
    <xf numFmtId="165" fontId="3" fillId="0" borderId="0" xfId="0" applyNumberFormat="1" applyFont="1"/>
    <xf numFmtId="9" fontId="1" fillId="0" borderId="0" xfId="0" applyNumberFormat="1" applyFont="1"/>
    <xf numFmtId="166" fontId="1" fillId="0" borderId="0" xfId="0" applyNumberFormat="1" applyFont="1"/>
    <xf numFmtId="0" fontId="0" fillId="0" borderId="0" xfId="0" applyAlignment="1">
      <alignment wrapText="1"/>
    </xf>
    <xf numFmtId="0" fontId="6" fillId="0" borderId="0" xfId="3"/>
    <xf numFmtId="0" fontId="5" fillId="0" borderId="0" xfId="2" applyFont="1" applyAlignment="1">
      <alignment horizontal="center"/>
    </xf>
    <xf numFmtId="0" fontId="4" fillId="0" borderId="0" xfId="2" applyAlignment="1">
      <alignment horizontal="center"/>
    </xf>
    <xf numFmtId="0" fontId="3" fillId="0" borderId="1" xfId="2" applyFont="1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5" fillId="0" borderId="0" xfId="2" applyFont="1" applyAlignment="1">
      <alignment horizontal="left"/>
    </xf>
    <xf numFmtId="0" fontId="7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2" fillId="0" borderId="0" xfId="1"/>
    <xf numFmtId="0" fontId="8" fillId="0" borderId="0" xfId="0" applyFont="1"/>
    <xf numFmtId="0" fontId="8" fillId="0" borderId="0" xfId="0" applyFont="1" applyAlignment="1">
      <alignment horizontal="center"/>
    </xf>
    <xf numFmtId="0" fontId="9" fillId="0" borderId="0" xfId="4"/>
    <xf numFmtId="0" fontId="10" fillId="0" borderId="0" xfId="3" applyFont="1" applyAlignment="1">
      <alignment horizontal="center"/>
    </xf>
    <xf numFmtId="0" fontId="6" fillId="0" borderId="0" xfId="3" applyAlignment="1">
      <alignment horizontal="center"/>
    </xf>
    <xf numFmtId="10" fontId="6" fillId="0" borderId="0" xfId="3" applyNumberFormat="1" applyAlignment="1">
      <alignment horizontal="center"/>
    </xf>
    <xf numFmtId="0" fontId="10" fillId="2" borderId="0" xfId="3" applyFont="1" applyFill="1" applyAlignment="1">
      <alignment horizontal="left"/>
    </xf>
    <xf numFmtId="0" fontId="6" fillId="2" borderId="0" xfId="3" applyFill="1" applyAlignment="1">
      <alignment horizontal="center"/>
    </xf>
    <xf numFmtId="0" fontId="10" fillId="3" borderId="0" xfId="3" applyFont="1" applyFill="1" applyAlignment="1">
      <alignment horizontal="left"/>
    </xf>
    <xf numFmtId="0" fontId="6" fillId="3" borderId="0" xfId="3" applyFill="1" applyAlignment="1">
      <alignment horizontal="center"/>
    </xf>
    <xf numFmtId="0" fontId="10" fillId="0" borderId="1" xfId="3" applyFont="1" applyBorder="1" applyAlignment="1">
      <alignment horizontal="center"/>
    </xf>
    <xf numFmtId="10" fontId="13" fillId="0" borderId="0" xfId="3" applyNumberFormat="1" applyFont="1" applyAlignment="1">
      <alignment horizontal="center"/>
    </xf>
    <xf numFmtId="0" fontId="13" fillId="0" borderId="0" xfId="3" applyFont="1" applyAlignment="1">
      <alignment horizontal="center"/>
    </xf>
    <xf numFmtId="0" fontId="14" fillId="0" borderId="0" xfId="0" applyFont="1" applyAlignment="1">
      <alignment horizontal="center"/>
    </xf>
    <xf numFmtId="10" fontId="14" fillId="0" borderId="0" xfId="0" applyNumberFormat="1" applyFont="1" applyAlignment="1">
      <alignment horizontal="center"/>
    </xf>
    <xf numFmtId="0" fontId="10" fillId="4" borderId="0" xfId="3" applyFont="1" applyFill="1" applyAlignment="1">
      <alignment horizontal="left"/>
    </xf>
    <xf numFmtId="0" fontId="6" fillId="4" borderId="0" xfId="3" applyFill="1" applyAlignment="1">
      <alignment horizontal="center"/>
    </xf>
    <xf numFmtId="0" fontId="15" fillId="0" borderId="0" xfId="0" applyFont="1" applyAlignment="1">
      <alignment vertical="center"/>
    </xf>
    <xf numFmtId="0" fontId="8" fillId="5" borderId="0" xfId="0" applyFont="1" applyFill="1"/>
    <xf numFmtId="0" fontId="0" fillId="5" borderId="0" xfId="0" applyFill="1"/>
    <xf numFmtId="0" fontId="8" fillId="0" borderId="0" xfId="0" applyFont="1" applyAlignment="1">
      <alignment horizontal="center" wrapText="1"/>
    </xf>
    <xf numFmtId="10" fontId="0" fillId="0" borderId="0" xfId="0" applyNumberFormat="1"/>
    <xf numFmtId="0" fontId="10" fillId="0" borderId="0" xfId="3" applyFont="1" applyBorder="1" applyAlignment="1">
      <alignment horizontal="center"/>
    </xf>
    <xf numFmtId="10" fontId="6" fillId="0" borderId="0" xfId="3" applyNumberFormat="1" applyFont="1" applyBorder="1" applyAlignment="1">
      <alignment horizontal="center"/>
    </xf>
    <xf numFmtId="0" fontId="6" fillId="0" borderId="0" xfId="3" applyFont="1" applyBorder="1" applyAlignment="1">
      <alignment horizontal="center"/>
    </xf>
    <xf numFmtId="10" fontId="13" fillId="0" borderId="0" xfId="3" applyNumberFormat="1" applyFont="1" applyBorder="1" applyAlignment="1">
      <alignment horizontal="center"/>
    </xf>
    <xf numFmtId="0" fontId="16" fillId="0" borderId="0" xfId="5" applyFont="1" applyAlignment="1">
      <alignment horizontal="left"/>
    </xf>
    <xf numFmtId="0" fontId="7" fillId="0" borderId="0" xfId="5" applyAlignment="1">
      <alignment horizontal="center"/>
    </xf>
    <xf numFmtId="167" fontId="7" fillId="0" borderId="0" xfId="5" applyNumberFormat="1" applyAlignment="1">
      <alignment horizontal="center"/>
    </xf>
    <xf numFmtId="0" fontId="7" fillId="0" borderId="0" xfId="5"/>
    <xf numFmtId="0" fontId="17" fillId="0" borderId="0" xfId="6" applyAlignment="1">
      <alignment horizontal="left"/>
    </xf>
    <xf numFmtId="0" fontId="7" fillId="0" borderId="0" xfId="5" applyAlignment="1">
      <alignment horizontal="left"/>
    </xf>
    <xf numFmtId="0" fontId="16" fillId="5" borderId="0" xfId="5" applyFont="1" applyFill="1" applyAlignment="1">
      <alignment horizontal="left"/>
    </xf>
    <xf numFmtId="0" fontId="7" fillId="5" borderId="0" xfId="5" applyFill="1" applyAlignment="1">
      <alignment horizontal="center"/>
    </xf>
    <xf numFmtId="0" fontId="16" fillId="0" borderId="0" xfId="5" applyFont="1" applyAlignment="1">
      <alignment horizontal="center" wrapText="1"/>
    </xf>
    <xf numFmtId="167" fontId="16" fillId="0" borderId="0" xfId="5" applyNumberFormat="1" applyFont="1" applyAlignment="1">
      <alignment horizontal="center" wrapText="1"/>
    </xf>
    <xf numFmtId="10" fontId="7" fillId="0" borderId="0" xfId="5" applyNumberFormat="1" applyAlignment="1">
      <alignment horizontal="center"/>
    </xf>
    <xf numFmtId="0" fontId="10" fillId="6" borderId="0" xfId="3" applyFont="1" applyFill="1" applyAlignment="1">
      <alignment horizontal="left"/>
    </xf>
    <xf numFmtId="0" fontId="6" fillId="6" borderId="0" xfId="3" applyFill="1" applyAlignment="1">
      <alignment horizontal="center"/>
    </xf>
    <xf numFmtId="0" fontId="0" fillId="7" borderId="0" xfId="0" applyFill="1"/>
    <xf numFmtId="1" fontId="14" fillId="0" borderId="0" xfId="0" applyNumberFormat="1" applyFont="1" applyAlignment="1">
      <alignment horizontal="center"/>
    </xf>
    <xf numFmtId="10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8" borderId="0" xfId="0" applyFont="1" applyFill="1" applyAlignment="1"/>
    <xf numFmtId="0" fontId="14" fillId="0" borderId="0" xfId="0" applyFont="1"/>
    <xf numFmtId="0" fontId="3" fillId="0" borderId="0" xfId="2" applyFont="1" applyBorder="1" applyAlignment="1">
      <alignment horizontal="center"/>
    </xf>
    <xf numFmtId="0" fontId="1" fillId="0" borderId="0" xfId="2" applyFont="1" applyBorder="1" applyAlignment="1">
      <alignment horizontal="center"/>
    </xf>
    <xf numFmtId="10" fontId="1" fillId="0" borderId="0" xfId="2" applyNumberFormat="1" applyFont="1" applyBorder="1" applyAlignment="1">
      <alignment horizontal="center"/>
    </xf>
    <xf numFmtId="0" fontId="19" fillId="7" borderId="0" xfId="0" applyFont="1" applyFill="1"/>
    <xf numFmtId="164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</cellXfs>
  <cellStyles count="7">
    <cellStyle name="Hyperlink" xfId="1" builtinId="8"/>
    <cellStyle name="Hyperlink 2" xfId="4" xr:uid="{00000000-0005-0000-0000-000001000000}"/>
    <cellStyle name="Hyperlink 3" xfId="6" xr:uid="{00000000-0005-0000-0000-000002000000}"/>
    <cellStyle name="Normal" xfId="0" builtinId="0"/>
    <cellStyle name="Normal 2" xfId="3" xr:uid="{00000000-0005-0000-0000-000004000000}"/>
    <cellStyle name="Normal 2 2 3" xfId="2" xr:uid="{00000000-0005-0000-0000-000005000000}"/>
    <cellStyle name="Normal 3" xfId="5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wood stoves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'PB COMMENTS'!$A$3</c:f>
              <c:strCache>
                <c:ptCount val="1"/>
                <c:pt idx="0">
                  <c:v>WLD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COMMENTS'!$H$2:$BP$2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'PB COMMENTS'!$H$3:$BP$3</c:f>
              <c:numCache>
                <c:formatCode>0.00%</c:formatCode>
                <c:ptCount val="61"/>
                <c:pt idx="0">
                  <c:v>0.24199999999999999</c:v>
                </c:pt>
                <c:pt idx="1">
                  <c:v>0.25237223827900379</c:v>
                </c:pt>
                <c:pt idx="2">
                  <c:v>0.26274447655800759</c:v>
                </c:pt>
                <c:pt idx="3">
                  <c:v>0.27311671483701139</c:v>
                </c:pt>
                <c:pt idx="4">
                  <c:v>0.28348895311601519</c:v>
                </c:pt>
                <c:pt idx="5">
                  <c:v>0.29386119139501898</c:v>
                </c:pt>
                <c:pt idx="6">
                  <c:v>0.30423342967402278</c:v>
                </c:pt>
                <c:pt idx="7">
                  <c:v>0.31460566795302658</c:v>
                </c:pt>
                <c:pt idx="8">
                  <c:v>0.32497790623203038</c:v>
                </c:pt>
                <c:pt idx="9">
                  <c:v>0.33535014451103418</c:v>
                </c:pt>
                <c:pt idx="10">
                  <c:v>0.34572238279003797</c:v>
                </c:pt>
                <c:pt idx="11">
                  <c:v>0.35609462106904177</c:v>
                </c:pt>
                <c:pt idx="12">
                  <c:v>0.36646685934804557</c:v>
                </c:pt>
                <c:pt idx="13">
                  <c:v>0.37683909762704937</c:v>
                </c:pt>
                <c:pt idx="14">
                  <c:v>0.38721133590605317</c:v>
                </c:pt>
                <c:pt idx="15">
                  <c:v>0.39758357418505696</c:v>
                </c:pt>
                <c:pt idx="16">
                  <c:v>0.40795581246406076</c:v>
                </c:pt>
                <c:pt idx="17">
                  <c:v>0.41832805074306456</c:v>
                </c:pt>
                <c:pt idx="18">
                  <c:v>0.42870028902206836</c:v>
                </c:pt>
                <c:pt idx="19">
                  <c:v>0.43907252730107216</c:v>
                </c:pt>
                <c:pt idx="20">
                  <c:v>0.44944476558007596</c:v>
                </c:pt>
                <c:pt idx="21">
                  <c:v>0.45981700385907975</c:v>
                </c:pt>
                <c:pt idx="22">
                  <c:v>0.47018924213808355</c:v>
                </c:pt>
                <c:pt idx="23">
                  <c:v>0.48056148041708729</c:v>
                </c:pt>
                <c:pt idx="24">
                  <c:v>0.49093371869609115</c:v>
                </c:pt>
                <c:pt idx="25">
                  <c:v>0.50130595697509495</c:v>
                </c:pt>
                <c:pt idx="26">
                  <c:v>0.51167819525409874</c:v>
                </c:pt>
                <c:pt idx="27">
                  <c:v>0.52205043353310254</c:v>
                </c:pt>
                <c:pt idx="28">
                  <c:v>0.53132184424015994</c:v>
                </c:pt>
                <c:pt idx="29">
                  <c:v>0.53991009154464786</c:v>
                </c:pt>
                <c:pt idx="30">
                  <c:v>0.54807801133014356</c:v>
                </c:pt>
                <c:pt idx="31">
                  <c:v>0.55585572413273099</c:v>
                </c:pt>
                <c:pt idx="32">
                  <c:v>0.56327053971882735</c:v>
                </c:pt>
                <c:pt idx="33">
                  <c:v>0.57996467439290311</c:v>
                </c:pt>
                <c:pt idx="34">
                  <c:v>0.59717185015257657</c:v>
                </c:pt>
                <c:pt idx="35">
                  <c:v>0.62734777334089853</c:v>
                </c:pt>
                <c:pt idx="36">
                  <c:v>0.65686190124641675</c:v>
                </c:pt>
                <c:pt idx="37">
                  <c:v>0.67054373952337609</c:v>
                </c:pt>
                <c:pt idx="38">
                  <c:v>0.68399273926218174</c:v>
                </c:pt>
                <c:pt idx="39">
                  <c:v>0.7209515427908979</c:v>
                </c:pt>
                <c:pt idx="40">
                  <c:v>0.75159712652222299</c:v>
                </c:pt>
                <c:pt idx="41">
                  <c:v>0.75389284229292997</c:v>
                </c:pt>
                <c:pt idx="42">
                  <c:v>0.75618855806363694</c:v>
                </c:pt>
                <c:pt idx="43">
                  <c:v>0.75848427383434402</c:v>
                </c:pt>
                <c:pt idx="44">
                  <c:v>0.76077998960505089</c:v>
                </c:pt>
                <c:pt idx="45">
                  <c:v>0.76307570537575797</c:v>
                </c:pt>
                <c:pt idx="46">
                  <c:v>0.76537142114646506</c:v>
                </c:pt>
                <c:pt idx="47">
                  <c:v>0.76766713691717192</c:v>
                </c:pt>
                <c:pt idx="48">
                  <c:v>0.76996285268787901</c:v>
                </c:pt>
                <c:pt idx="49">
                  <c:v>0.77225856845858598</c:v>
                </c:pt>
                <c:pt idx="50">
                  <c:v>0.77455428422929296</c:v>
                </c:pt>
                <c:pt idx="51">
                  <c:v>0.77685000000000004</c:v>
                </c:pt>
                <c:pt idx="52">
                  <c:v>0.77872666666666668</c:v>
                </c:pt>
                <c:pt idx="53">
                  <c:v>0.78060333333333332</c:v>
                </c:pt>
                <c:pt idx="54">
                  <c:v>0.78247999999999995</c:v>
                </c:pt>
                <c:pt idx="55">
                  <c:v>0.78435666666666659</c:v>
                </c:pt>
                <c:pt idx="56">
                  <c:v>0.78623333333333323</c:v>
                </c:pt>
                <c:pt idx="57">
                  <c:v>0.78810999999999987</c:v>
                </c:pt>
                <c:pt idx="58">
                  <c:v>0.78998666666666661</c:v>
                </c:pt>
                <c:pt idx="59">
                  <c:v>0.79186333333333314</c:v>
                </c:pt>
                <c:pt idx="60">
                  <c:v>0.79374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4-4D62-A1A3-04800ADBE4E9}"/>
            </c:ext>
          </c:extLst>
        </c:ser>
        <c:ser>
          <c:idx val="1"/>
          <c:order val="1"/>
          <c:tx>
            <c:strRef>
              <c:f>'PB COMMENTS'!$A$4</c:f>
              <c:strCache>
                <c:ptCount val="1"/>
                <c:pt idx="0">
                  <c:v>CHN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'PB COMMENTS'!$H$2:$BP$2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'PB COMMENTS'!$H$4:$BP$4</c:f>
              <c:numCache>
                <c:formatCode>0.00%</c:formatCode>
                <c:ptCount val="61"/>
                <c:pt idx="0">
                  <c:v>0.24199999999999999</c:v>
                </c:pt>
                <c:pt idx="1">
                  <c:v>0.25237223827900379</c:v>
                </c:pt>
                <c:pt idx="2">
                  <c:v>0.26274447655800759</c:v>
                </c:pt>
                <c:pt idx="3">
                  <c:v>0.27311671483701139</c:v>
                </c:pt>
                <c:pt idx="4">
                  <c:v>0.28348895311601519</c:v>
                </c:pt>
                <c:pt idx="5">
                  <c:v>0.29386119139501898</c:v>
                </c:pt>
                <c:pt idx="6">
                  <c:v>0.30423342967402278</c:v>
                </c:pt>
                <c:pt idx="7">
                  <c:v>0.31460566795302658</c:v>
                </c:pt>
                <c:pt idx="8">
                  <c:v>0.32497790623203038</c:v>
                </c:pt>
                <c:pt idx="9">
                  <c:v>0.33535014451103418</c:v>
                </c:pt>
                <c:pt idx="10">
                  <c:v>0.34572238279003797</c:v>
                </c:pt>
                <c:pt idx="11">
                  <c:v>0.35609462106904177</c:v>
                </c:pt>
                <c:pt idx="12">
                  <c:v>0.36646685934804557</c:v>
                </c:pt>
                <c:pt idx="13">
                  <c:v>0.37683909762704937</c:v>
                </c:pt>
                <c:pt idx="14">
                  <c:v>0.38721133590605317</c:v>
                </c:pt>
                <c:pt idx="15">
                  <c:v>0.39758357418505696</c:v>
                </c:pt>
                <c:pt idx="16">
                  <c:v>0.40795581246406076</c:v>
                </c:pt>
                <c:pt idx="17">
                  <c:v>0.41832805074306456</c:v>
                </c:pt>
                <c:pt idx="18">
                  <c:v>0.42870028902206836</c:v>
                </c:pt>
                <c:pt idx="19">
                  <c:v>0.43907252730107216</c:v>
                </c:pt>
                <c:pt idx="20">
                  <c:v>0.44944476558007596</c:v>
                </c:pt>
                <c:pt idx="21">
                  <c:v>0.45981700385907975</c:v>
                </c:pt>
                <c:pt idx="22">
                  <c:v>0.47018924213808355</c:v>
                </c:pt>
                <c:pt idx="23">
                  <c:v>0.48056148041708729</c:v>
                </c:pt>
                <c:pt idx="24">
                  <c:v>0.49093371869609115</c:v>
                </c:pt>
                <c:pt idx="25">
                  <c:v>0.50130595697509495</c:v>
                </c:pt>
                <c:pt idx="26">
                  <c:v>0.51167819525409874</c:v>
                </c:pt>
                <c:pt idx="27">
                  <c:v>0.52205043353310254</c:v>
                </c:pt>
                <c:pt idx="28">
                  <c:v>0.53132184424015994</c:v>
                </c:pt>
                <c:pt idx="29">
                  <c:v>0.53991009154464786</c:v>
                </c:pt>
                <c:pt idx="30">
                  <c:v>0.54807801133014356</c:v>
                </c:pt>
                <c:pt idx="31">
                  <c:v>0.55585572413273099</c:v>
                </c:pt>
                <c:pt idx="32">
                  <c:v>0.56327053971882735</c:v>
                </c:pt>
                <c:pt idx="33">
                  <c:v>0.57996467439290311</c:v>
                </c:pt>
                <c:pt idx="34">
                  <c:v>0.59717185015257657</c:v>
                </c:pt>
                <c:pt idx="35">
                  <c:v>0.62734777334089853</c:v>
                </c:pt>
                <c:pt idx="36">
                  <c:v>0.65686190124641675</c:v>
                </c:pt>
                <c:pt idx="37">
                  <c:v>0.67054373952337609</c:v>
                </c:pt>
                <c:pt idx="38">
                  <c:v>0.68399273926218174</c:v>
                </c:pt>
                <c:pt idx="39">
                  <c:v>0.7209515427908979</c:v>
                </c:pt>
                <c:pt idx="40">
                  <c:v>0.75159712652222299</c:v>
                </c:pt>
                <c:pt idx="41">
                  <c:v>0.75389284229292997</c:v>
                </c:pt>
                <c:pt idx="42">
                  <c:v>0.75618855806363694</c:v>
                </c:pt>
                <c:pt idx="43">
                  <c:v>0.75848427383434402</c:v>
                </c:pt>
                <c:pt idx="44">
                  <c:v>0.76077998960505089</c:v>
                </c:pt>
                <c:pt idx="45">
                  <c:v>0.76307570537575797</c:v>
                </c:pt>
                <c:pt idx="46">
                  <c:v>0.76537142114646506</c:v>
                </c:pt>
                <c:pt idx="47">
                  <c:v>0.76766713691717192</c:v>
                </c:pt>
                <c:pt idx="48">
                  <c:v>0.76996285268787901</c:v>
                </c:pt>
                <c:pt idx="49">
                  <c:v>0.77225856845858598</c:v>
                </c:pt>
                <c:pt idx="50">
                  <c:v>0.77455428422929296</c:v>
                </c:pt>
                <c:pt idx="51">
                  <c:v>0.77685000000000004</c:v>
                </c:pt>
                <c:pt idx="52">
                  <c:v>0.77872666666666668</c:v>
                </c:pt>
                <c:pt idx="53">
                  <c:v>0.78060333333333332</c:v>
                </c:pt>
                <c:pt idx="54">
                  <c:v>0.78247999999999995</c:v>
                </c:pt>
                <c:pt idx="55">
                  <c:v>0.78435666666666659</c:v>
                </c:pt>
                <c:pt idx="56">
                  <c:v>0.78623333333333323</c:v>
                </c:pt>
                <c:pt idx="57">
                  <c:v>0.78810999999999987</c:v>
                </c:pt>
                <c:pt idx="58">
                  <c:v>0.78998666666666661</c:v>
                </c:pt>
                <c:pt idx="59">
                  <c:v>0.79186333333333314</c:v>
                </c:pt>
                <c:pt idx="60">
                  <c:v>0.79374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4-4D62-A1A3-04800ADBE4E9}"/>
            </c:ext>
          </c:extLst>
        </c:ser>
        <c:ser>
          <c:idx val="2"/>
          <c:order val="2"/>
          <c:tx>
            <c:strRef>
              <c:f>'PB COMMENTS'!$A$5</c:f>
              <c:strCache>
                <c:ptCount val="1"/>
                <c:pt idx="0">
                  <c:v>NOR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COMMENTS'!$H$2:$BP$2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'PB COMMENTS'!$H$5:$BP$5</c:f>
              <c:numCache>
                <c:formatCode>0.00%</c:formatCode>
                <c:ptCount val="61"/>
                <c:pt idx="0">
                  <c:v>0.25984882078512905</c:v>
                </c:pt>
                <c:pt idx="1">
                  <c:v>0.27098606824670551</c:v>
                </c:pt>
                <c:pt idx="2">
                  <c:v>0.28212331570828203</c:v>
                </c:pt>
                <c:pt idx="3">
                  <c:v>0.29326056316985855</c:v>
                </c:pt>
                <c:pt idx="4">
                  <c:v>0.30439781063143506</c:v>
                </c:pt>
                <c:pt idx="5">
                  <c:v>0.31553505809301152</c:v>
                </c:pt>
                <c:pt idx="6">
                  <c:v>0.32667230555458804</c:v>
                </c:pt>
                <c:pt idx="7">
                  <c:v>0.33780955301616455</c:v>
                </c:pt>
                <c:pt idx="8">
                  <c:v>0.34894680047774101</c:v>
                </c:pt>
                <c:pt idx="9">
                  <c:v>0.36008404793931753</c:v>
                </c:pt>
                <c:pt idx="10">
                  <c:v>0.37122129540089405</c:v>
                </c:pt>
                <c:pt idx="11">
                  <c:v>0.38235854286247056</c:v>
                </c:pt>
                <c:pt idx="12">
                  <c:v>0.39349579032404702</c:v>
                </c:pt>
                <c:pt idx="13">
                  <c:v>0.40463303778562354</c:v>
                </c:pt>
                <c:pt idx="14">
                  <c:v>0.41577028524720006</c:v>
                </c:pt>
                <c:pt idx="15">
                  <c:v>0.42690753270877657</c:v>
                </c:pt>
                <c:pt idx="16">
                  <c:v>0.43804478017035303</c:v>
                </c:pt>
                <c:pt idx="17">
                  <c:v>0.44918202763192955</c:v>
                </c:pt>
                <c:pt idx="18">
                  <c:v>0.46031927509350606</c:v>
                </c:pt>
                <c:pt idx="19">
                  <c:v>0.47145652255508252</c:v>
                </c:pt>
                <c:pt idx="20">
                  <c:v>0.48259377001665904</c:v>
                </c:pt>
                <c:pt idx="21">
                  <c:v>0.49373101747823556</c:v>
                </c:pt>
                <c:pt idx="22">
                  <c:v>0.50486826493981207</c:v>
                </c:pt>
                <c:pt idx="23">
                  <c:v>0.51600551240138848</c:v>
                </c:pt>
                <c:pt idx="24">
                  <c:v>0.5271427598629651</c:v>
                </c:pt>
                <c:pt idx="25">
                  <c:v>0.53828000732454151</c:v>
                </c:pt>
                <c:pt idx="26">
                  <c:v>0.54941725478611803</c:v>
                </c:pt>
                <c:pt idx="27">
                  <c:v>0.56055450224769454</c:v>
                </c:pt>
                <c:pt idx="28">
                  <c:v>0.57050973009580808</c:v>
                </c:pt>
                <c:pt idx="29">
                  <c:v>0.57973140751185048</c:v>
                </c:pt>
                <c:pt idx="30">
                  <c:v>0.58850175596031573</c:v>
                </c:pt>
                <c:pt idx="31">
                  <c:v>0.5968531175312155</c:v>
                </c:pt>
                <c:pt idx="32">
                  <c:v>0.60481481623529121</c:v>
                </c:pt>
                <c:pt idx="33">
                  <c:v>0.62274023445465787</c:v>
                </c:pt>
                <c:pt idx="34">
                  <c:v>0.64121653333975537</c:v>
                </c:pt>
                <c:pt idx="35">
                  <c:v>0.67361809555706154</c:v>
                </c:pt>
                <c:pt idx="36">
                  <c:v>0.70530905147751766</c:v>
                </c:pt>
                <c:pt idx="37">
                  <c:v>0.72</c:v>
                </c:pt>
                <c:pt idx="38">
                  <c:v>0.72411764705882353</c:v>
                </c:pt>
                <c:pt idx="39">
                  <c:v>0.72823529411764709</c:v>
                </c:pt>
                <c:pt idx="40">
                  <c:v>0.73235294117647065</c:v>
                </c:pt>
                <c:pt idx="41">
                  <c:v>0.73647058823529421</c:v>
                </c:pt>
                <c:pt idx="42">
                  <c:v>0.74058823529411777</c:v>
                </c:pt>
                <c:pt idx="43">
                  <c:v>0.74470588235294133</c:v>
                </c:pt>
                <c:pt idx="44">
                  <c:v>0.74882352941176489</c:v>
                </c:pt>
                <c:pt idx="45">
                  <c:v>0.75294117647058845</c:v>
                </c:pt>
                <c:pt idx="46">
                  <c:v>0.75705882352941201</c:v>
                </c:pt>
                <c:pt idx="47">
                  <c:v>0.76117647058823557</c:v>
                </c:pt>
                <c:pt idx="48">
                  <c:v>0.76529411764705912</c:v>
                </c:pt>
                <c:pt idx="49">
                  <c:v>0.76941176470588268</c:v>
                </c:pt>
                <c:pt idx="50">
                  <c:v>0.77352941176470624</c:v>
                </c:pt>
                <c:pt idx="51">
                  <c:v>0.7776470588235298</c:v>
                </c:pt>
                <c:pt idx="52">
                  <c:v>0.78176470588235336</c:v>
                </c:pt>
                <c:pt idx="53">
                  <c:v>0.78588235294117692</c:v>
                </c:pt>
                <c:pt idx="54">
                  <c:v>0.79</c:v>
                </c:pt>
                <c:pt idx="55">
                  <c:v>0.79189470231401016</c:v>
                </c:pt>
                <c:pt idx="56">
                  <c:v>0.79378940462802028</c:v>
                </c:pt>
                <c:pt idx="57">
                  <c:v>0.7956841069420304</c:v>
                </c:pt>
                <c:pt idx="58">
                  <c:v>0.79757880925604063</c:v>
                </c:pt>
                <c:pt idx="59">
                  <c:v>0.79947351157005064</c:v>
                </c:pt>
                <c:pt idx="60">
                  <c:v>0.80136821388406099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4-4D62-A1A3-04800ADBE4E9}"/>
            </c:ext>
          </c:extLst>
        </c:ser>
        <c:ser>
          <c:idx val="3"/>
          <c:order val="3"/>
          <c:tx>
            <c:strRef>
              <c:f>'PB COMMENTS'!$A$6</c:f>
              <c:strCache>
                <c:ptCount val="1"/>
                <c:pt idx="0">
                  <c:v>GHA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COMMENTS'!$H$2:$BP$2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'PB COMMENTS'!$H$6:$BP$6</c:f>
              <c:numCache>
                <c:formatCode>0.00%</c:formatCode>
                <c:ptCount val="61"/>
                <c:pt idx="0">
                  <c:v>0.217</c:v>
                </c:pt>
                <c:pt idx="1">
                  <c:v>0.22</c:v>
                </c:pt>
                <c:pt idx="2">
                  <c:v>0.223</c:v>
                </c:pt>
                <c:pt idx="3">
                  <c:v>0.22600000000000001</c:v>
                </c:pt>
                <c:pt idx="4">
                  <c:v>0.22900000000000001</c:v>
                </c:pt>
                <c:pt idx="5">
                  <c:v>0.23200000000000001</c:v>
                </c:pt>
                <c:pt idx="6">
                  <c:v>0.23500000000000001</c:v>
                </c:pt>
                <c:pt idx="7">
                  <c:v>0.23800000000000002</c:v>
                </c:pt>
                <c:pt idx="8">
                  <c:v>0.24100000000000002</c:v>
                </c:pt>
                <c:pt idx="9">
                  <c:v>0.24400000000000002</c:v>
                </c:pt>
                <c:pt idx="10">
                  <c:v>0.24700000000000003</c:v>
                </c:pt>
                <c:pt idx="11">
                  <c:v>0.25</c:v>
                </c:pt>
                <c:pt idx="12">
                  <c:v>0.253</c:v>
                </c:pt>
                <c:pt idx="13">
                  <c:v>0.25600000000000001</c:v>
                </c:pt>
                <c:pt idx="14">
                  <c:v>0.25900000000000001</c:v>
                </c:pt>
                <c:pt idx="15">
                  <c:v>0.26200000000000001</c:v>
                </c:pt>
                <c:pt idx="16">
                  <c:v>0.26500000000000001</c:v>
                </c:pt>
                <c:pt idx="17">
                  <c:v>0.26800000000000002</c:v>
                </c:pt>
                <c:pt idx="18">
                  <c:v>0.27100000000000002</c:v>
                </c:pt>
                <c:pt idx="19">
                  <c:v>0.27400000000000002</c:v>
                </c:pt>
                <c:pt idx="20">
                  <c:v>0.27700000000000002</c:v>
                </c:pt>
                <c:pt idx="21">
                  <c:v>0.28000000000000003</c:v>
                </c:pt>
                <c:pt idx="22">
                  <c:v>0.28300000000000003</c:v>
                </c:pt>
                <c:pt idx="23">
                  <c:v>0.28600000000000003</c:v>
                </c:pt>
                <c:pt idx="24">
                  <c:v>0.28900000000000003</c:v>
                </c:pt>
                <c:pt idx="25">
                  <c:v>0.29200000000000004</c:v>
                </c:pt>
                <c:pt idx="26">
                  <c:v>0.29500000000000004</c:v>
                </c:pt>
                <c:pt idx="27">
                  <c:v>0.29800000000000004</c:v>
                </c:pt>
                <c:pt idx="28">
                  <c:v>0.30100000000000005</c:v>
                </c:pt>
                <c:pt idx="29">
                  <c:v>0.30400000000000005</c:v>
                </c:pt>
                <c:pt idx="30">
                  <c:v>0.30700000000000005</c:v>
                </c:pt>
                <c:pt idx="31">
                  <c:v>0.31000000000000005</c:v>
                </c:pt>
                <c:pt idx="32">
                  <c:v>0.31300000000000006</c:v>
                </c:pt>
                <c:pt idx="33">
                  <c:v>0.31600000000000006</c:v>
                </c:pt>
                <c:pt idx="34">
                  <c:v>0.31900000000000006</c:v>
                </c:pt>
                <c:pt idx="35">
                  <c:v>0.32200000000000006</c:v>
                </c:pt>
                <c:pt idx="36">
                  <c:v>0.32500000000000007</c:v>
                </c:pt>
                <c:pt idx="37">
                  <c:v>0.32800000000000007</c:v>
                </c:pt>
                <c:pt idx="38">
                  <c:v>0.33100000000000007</c:v>
                </c:pt>
                <c:pt idx="39">
                  <c:v>0.33400000000000007</c:v>
                </c:pt>
                <c:pt idx="40">
                  <c:v>0.33700000000000008</c:v>
                </c:pt>
                <c:pt idx="41">
                  <c:v>0.34000000000000008</c:v>
                </c:pt>
                <c:pt idx="42">
                  <c:v>0.34300000000000008</c:v>
                </c:pt>
                <c:pt idx="43">
                  <c:v>0.34600000000000009</c:v>
                </c:pt>
                <c:pt idx="44">
                  <c:v>0.34900000000000009</c:v>
                </c:pt>
                <c:pt idx="45">
                  <c:v>0.35200000000000009</c:v>
                </c:pt>
                <c:pt idx="46">
                  <c:v>0.35500000000000009</c:v>
                </c:pt>
                <c:pt idx="47">
                  <c:v>0.35799999999999998</c:v>
                </c:pt>
                <c:pt idx="48">
                  <c:v>0.35907060235665894</c:v>
                </c:pt>
                <c:pt idx="49">
                  <c:v>0.36014120471331784</c:v>
                </c:pt>
                <c:pt idx="50">
                  <c:v>0.36121180706997669</c:v>
                </c:pt>
                <c:pt idx="51">
                  <c:v>0.36228240942663559</c:v>
                </c:pt>
                <c:pt idx="52">
                  <c:v>0.36315758909026519</c:v>
                </c:pt>
                <c:pt idx="53">
                  <c:v>0.36403276875389479</c:v>
                </c:pt>
                <c:pt idx="54">
                  <c:v>0.36490794841752433</c:v>
                </c:pt>
                <c:pt idx="55">
                  <c:v>0.36578312808115393</c:v>
                </c:pt>
                <c:pt idx="56">
                  <c:v>0.36665830774478353</c:v>
                </c:pt>
                <c:pt idx="57">
                  <c:v>0.36753348740841313</c:v>
                </c:pt>
                <c:pt idx="58">
                  <c:v>0.36840866707204278</c:v>
                </c:pt>
                <c:pt idx="59">
                  <c:v>0.36928384673567233</c:v>
                </c:pt>
                <c:pt idx="60">
                  <c:v>0.37015902639930198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14-4D62-A1A3-04800ADBE4E9}"/>
            </c:ext>
          </c:extLst>
        </c:ser>
        <c:ser>
          <c:idx val="4"/>
          <c:order val="4"/>
          <c:tx>
            <c:strRef>
              <c:f>'PB COMMENTS'!$A$7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COMMENTS'!$H$2:$BP$2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'PB COMMENTS'!$H$7:$BP$7</c:f>
              <c:numCache>
                <c:formatCode>0.00%</c:formatCode>
                <c:ptCount val="61"/>
                <c:pt idx="0">
                  <c:v>0.34259259259259245</c:v>
                </c:pt>
                <c:pt idx="1">
                  <c:v>0.35185185185185169</c:v>
                </c:pt>
                <c:pt idx="2">
                  <c:v>0.36111111111111094</c:v>
                </c:pt>
                <c:pt idx="3">
                  <c:v>0.37037037037037018</c:v>
                </c:pt>
                <c:pt idx="4">
                  <c:v>0.37962962962962943</c:v>
                </c:pt>
                <c:pt idx="5">
                  <c:v>0.38888888888888867</c:v>
                </c:pt>
                <c:pt idx="6">
                  <c:v>0.39814814814814792</c:v>
                </c:pt>
                <c:pt idx="7">
                  <c:v>0.40740740740740716</c:v>
                </c:pt>
                <c:pt idx="8">
                  <c:v>0.41666666666666641</c:v>
                </c:pt>
                <c:pt idx="9">
                  <c:v>0.42592592592592565</c:v>
                </c:pt>
                <c:pt idx="10">
                  <c:v>0.4351851851851849</c:v>
                </c:pt>
                <c:pt idx="11">
                  <c:v>0.44444444444444414</c:v>
                </c:pt>
                <c:pt idx="12">
                  <c:v>0.45370370370370339</c:v>
                </c:pt>
                <c:pt idx="13">
                  <c:v>0.46296296296296263</c:v>
                </c:pt>
                <c:pt idx="14">
                  <c:v>0.47222222222222188</c:v>
                </c:pt>
                <c:pt idx="15">
                  <c:v>0.48148148148148112</c:v>
                </c:pt>
                <c:pt idx="16">
                  <c:v>0.49074074074074037</c:v>
                </c:pt>
                <c:pt idx="17">
                  <c:v>0.5</c:v>
                </c:pt>
                <c:pt idx="18">
                  <c:v>0.50306635294117652</c:v>
                </c:pt>
                <c:pt idx="19">
                  <c:v>0.50613270588235304</c:v>
                </c:pt>
                <c:pt idx="20">
                  <c:v>0.50919905882352956</c:v>
                </c:pt>
                <c:pt idx="21">
                  <c:v>0.51226541176470608</c:v>
                </c:pt>
                <c:pt idx="22">
                  <c:v>0.5153317647058826</c:v>
                </c:pt>
                <c:pt idx="23">
                  <c:v>0.51839811764705912</c:v>
                </c:pt>
                <c:pt idx="24">
                  <c:v>0.52146447058823564</c:v>
                </c:pt>
                <c:pt idx="25">
                  <c:v>0.52453082352941216</c:v>
                </c:pt>
                <c:pt idx="26">
                  <c:v>0.52759717647058868</c:v>
                </c:pt>
                <c:pt idx="27">
                  <c:v>0.5306635294117652</c:v>
                </c:pt>
                <c:pt idx="28">
                  <c:v>0.53372988235294172</c:v>
                </c:pt>
                <c:pt idx="29">
                  <c:v>0.53679623529411824</c:v>
                </c:pt>
                <c:pt idx="30">
                  <c:v>0.53986258823529476</c:v>
                </c:pt>
                <c:pt idx="31">
                  <c:v>0.54292894117647128</c:v>
                </c:pt>
                <c:pt idx="32">
                  <c:v>0.5459952941176478</c:v>
                </c:pt>
                <c:pt idx="33">
                  <c:v>0.54906164705882432</c:v>
                </c:pt>
                <c:pt idx="34">
                  <c:v>0.55212800000000084</c:v>
                </c:pt>
                <c:pt idx="35">
                  <c:v>0.55519435294117736</c:v>
                </c:pt>
                <c:pt idx="36">
                  <c:v>0.55826070588235388</c:v>
                </c:pt>
                <c:pt idx="37">
                  <c:v>0.5613270588235304</c:v>
                </c:pt>
                <c:pt idx="38">
                  <c:v>0.56439341176470692</c:v>
                </c:pt>
                <c:pt idx="39">
                  <c:v>0.56745976470588344</c:v>
                </c:pt>
                <c:pt idx="40">
                  <c:v>0.57052611764705996</c:v>
                </c:pt>
                <c:pt idx="41">
                  <c:v>0.57359247058823648</c:v>
                </c:pt>
                <c:pt idx="42">
                  <c:v>0.576658823529413</c:v>
                </c:pt>
                <c:pt idx="43">
                  <c:v>0.57972517647058952</c:v>
                </c:pt>
                <c:pt idx="44">
                  <c:v>0.58279152941176604</c:v>
                </c:pt>
                <c:pt idx="45">
                  <c:v>0.58585788235294256</c:v>
                </c:pt>
                <c:pt idx="46">
                  <c:v>0.58892423529411908</c:v>
                </c:pt>
                <c:pt idx="47">
                  <c:v>0.5919905882352956</c:v>
                </c:pt>
                <c:pt idx="48">
                  <c:v>0.59505694117647212</c:v>
                </c:pt>
                <c:pt idx="49">
                  <c:v>0.59812329411764864</c:v>
                </c:pt>
                <c:pt idx="50">
                  <c:v>0.60118964705882516</c:v>
                </c:pt>
                <c:pt idx="51">
                  <c:v>0.60425600000000035</c:v>
                </c:pt>
                <c:pt idx="52">
                  <c:v>0.61855199999999966</c:v>
                </c:pt>
                <c:pt idx="53">
                  <c:v>0.63284799999999908</c:v>
                </c:pt>
                <c:pt idx="54">
                  <c:v>0.64714399999999839</c:v>
                </c:pt>
                <c:pt idx="55">
                  <c:v>0.66143999999999781</c:v>
                </c:pt>
                <c:pt idx="56">
                  <c:v>0.67573600000000167</c:v>
                </c:pt>
                <c:pt idx="57">
                  <c:v>0.69003200000000109</c:v>
                </c:pt>
                <c:pt idx="58">
                  <c:v>0.7043280000000004</c:v>
                </c:pt>
                <c:pt idx="59">
                  <c:v>0.71862399999999982</c:v>
                </c:pt>
                <c:pt idx="60">
                  <c:v>0.73291999999999913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14-4D62-A1A3-04800ADBE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36816"/>
        <c:axId val="486527304"/>
      </c:lineChart>
      <c:catAx>
        <c:axId val="4865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27304"/>
        <c:crosses val="autoZero"/>
        <c:auto val="1"/>
        <c:lblAlgn val="ctr"/>
        <c:lblOffset val="100"/>
        <c:noMultiLvlLbl val="0"/>
      </c:catAx>
      <c:valAx>
        <c:axId val="48652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191294838145232E-2"/>
                  <c:y val="-0.23029454651501896"/>
                </c:manualLayout>
              </c:layout>
              <c:numFmt formatCode="General" sourceLinked="0"/>
              <c:spPr>
                <a:noFill/>
                <a:ln>
                  <a:solidFill>
                    <a:schemeClr val="tx1"/>
                  </a:solidFill>
                  <a:prstDash val="solid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EPA_2021!$Q$6:$Q$201</c:f>
              <c:numCache>
                <c:formatCode>General</c:formatCode>
                <c:ptCount val="196"/>
                <c:pt idx="0">
                  <c:v>2011</c:v>
                </c:pt>
                <c:pt idx="1">
                  <c:v>2015</c:v>
                </c:pt>
                <c:pt idx="2">
                  <c:v>2016</c:v>
                </c:pt>
                <c:pt idx="3">
                  <c:v>2016</c:v>
                </c:pt>
                <c:pt idx="4">
                  <c:v>2016</c:v>
                </c:pt>
                <c:pt idx="5">
                  <c:v>2016</c:v>
                </c:pt>
                <c:pt idx="6">
                  <c:v>2017</c:v>
                </c:pt>
                <c:pt idx="7">
                  <c:v>2017</c:v>
                </c:pt>
                <c:pt idx="8">
                  <c:v>2017</c:v>
                </c:pt>
                <c:pt idx="9">
                  <c:v>2017</c:v>
                </c:pt>
                <c:pt idx="10">
                  <c:v>2017</c:v>
                </c:pt>
                <c:pt idx="11">
                  <c:v>2017</c:v>
                </c:pt>
                <c:pt idx="12">
                  <c:v>2017</c:v>
                </c:pt>
                <c:pt idx="13">
                  <c:v>2017</c:v>
                </c:pt>
                <c:pt idx="14">
                  <c:v>2017</c:v>
                </c:pt>
                <c:pt idx="15">
                  <c:v>2018</c:v>
                </c:pt>
                <c:pt idx="16">
                  <c:v>2018</c:v>
                </c:pt>
                <c:pt idx="17">
                  <c:v>2018</c:v>
                </c:pt>
                <c:pt idx="18">
                  <c:v>2018</c:v>
                </c:pt>
                <c:pt idx="19">
                  <c:v>2018</c:v>
                </c:pt>
                <c:pt idx="20">
                  <c:v>2018</c:v>
                </c:pt>
                <c:pt idx="21">
                  <c:v>2018</c:v>
                </c:pt>
                <c:pt idx="22">
                  <c:v>2018</c:v>
                </c:pt>
                <c:pt idx="23">
                  <c:v>2018</c:v>
                </c:pt>
                <c:pt idx="24">
                  <c:v>2018</c:v>
                </c:pt>
                <c:pt idx="25">
                  <c:v>2018</c:v>
                </c:pt>
                <c:pt idx="26">
                  <c:v>2018</c:v>
                </c:pt>
                <c:pt idx="27">
                  <c:v>2018</c:v>
                </c:pt>
                <c:pt idx="28">
                  <c:v>2018</c:v>
                </c:pt>
                <c:pt idx="29">
                  <c:v>2018</c:v>
                </c:pt>
                <c:pt idx="30">
                  <c:v>2018</c:v>
                </c:pt>
                <c:pt idx="31">
                  <c:v>2018</c:v>
                </c:pt>
                <c:pt idx="32">
                  <c:v>2018</c:v>
                </c:pt>
                <c:pt idx="33">
                  <c:v>2018</c:v>
                </c:pt>
                <c:pt idx="34">
                  <c:v>2018</c:v>
                </c:pt>
                <c:pt idx="35">
                  <c:v>2018</c:v>
                </c:pt>
                <c:pt idx="36">
                  <c:v>2018</c:v>
                </c:pt>
                <c:pt idx="37">
                  <c:v>2018</c:v>
                </c:pt>
                <c:pt idx="38">
                  <c:v>2018</c:v>
                </c:pt>
                <c:pt idx="39">
                  <c:v>2018</c:v>
                </c:pt>
                <c:pt idx="40">
                  <c:v>2018</c:v>
                </c:pt>
                <c:pt idx="41">
                  <c:v>2018</c:v>
                </c:pt>
                <c:pt idx="42">
                  <c:v>2018</c:v>
                </c:pt>
                <c:pt idx="43">
                  <c:v>2018</c:v>
                </c:pt>
                <c:pt idx="44">
                  <c:v>2018</c:v>
                </c:pt>
                <c:pt idx="45">
                  <c:v>2018</c:v>
                </c:pt>
                <c:pt idx="46">
                  <c:v>2018</c:v>
                </c:pt>
                <c:pt idx="47">
                  <c:v>2018</c:v>
                </c:pt>
                <c:pt idx="48">
                  <c:v>2018</c:v>
                </c:pt>
                <c:pt idx="49">
                  <c:v>2018</c:v>
                </c:pt>
                <c:pt idx="50">
                  <c:v>2018</c:v>
                </c:pt>
                <c:pt idx="51">
                  <c:v>2018</c:v>
                </c:pt>
                <c:pt idx="52">
                  <c:v>2018</c:v>
                </c:pt>
                <c:pt idx="53">
                  <c:v>2018</c:v>
                </c:pt>
                <c:pt idx="54">
                  <c:v>2018</c:v>
                </c:pt>
                <c:pt idx="55">
                  <c:v>2018</c:v>
                </c:pt>
                <c:pt idx="56">
                  <c:v>2018</c:v>
                </c:pt>
                <c:pt idx="57">
                  <c:v>2018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2018</c:v>
                </c:pt>
                <c:pt idx="63">
                  <c:v>2018</c:v>
                </c:pt>
                <c:pt idx="64">
                  <c:v>2019</c:v>
                </c:pt>
                <c:pt idx="65">
                  <c:v>2019</c:v>
                </c:pt>
                <c:pt idx="66">
                  <c:v>2019</c:v>
                </c:pt>
                <c:pt idx="67">
                  <c:v>2019</c:v>
                </c:pt>
                <c:pt idx="68">
                  <c:v>2019</c:v>
                </c:pt>
                <c:pt idx="69">
                  <c:v>2019</c:v>
                </c:pt>
                <c:pt idx="70">
                  <c:v>2019</c:v>
                </c:pt>
                <c:pt idx="71">
                  <c:v>2019</c:v>
                </c:pt>
                <c:pt idx="72">
                  <c:v>2019</c:v>
                </c:pt>
                <c:pt idx="73">
                  <c:v>2019</c:v>
                </c:pt>
                <c:pt idx="74">
                  <c:v>2019</c:v>
                </c:pt>
                <c:pt idx="75">
                  <c:v>2019</c:v>
                </c:pt>
                <c:pt idx="76">
                  <c:v>2019</c:v>
                </c:pt>
                <c:pt idx="77">
                  <c:v>2019</c:v>
                </c:pt>
                <c:pt idx="78">
                  <c:v>2019</c:v>
                </c:pt>
                <c:pt idx="79">
                  <c:v>2019</c:v>
                </c:pt>
                <c:pt idx="80">
                  <c:v>2019</c:v>
                </c:pt>
                <c:pt idx="81">
                  <c:v>2019</c:v>
                </c:pt>
                <c:pt idx="82">
                  <c:v>2019</c:v>
                </c:pt>
                <c:pt idx="83">
                  <c:v>2019</c:v>
                </c:pt>
                <c:pt idx="84">
                  <c:v>2019</c:v>
                </c:pt>
                <c:pt idx="85">
                  <c:v>2019</c:v>
                </c:pt>
                <c:pt idx="86">
                  <c:v>2019</c:v>
                </c:pt>
                <c:pt idx="87">
                  <c:v>2019</c:v>
                </c:pt>
                <c:pt idx="88">
                  <c:v>2019</c:v>
                </c:pt>
                <c:pt idx="89">
                  <c:v>2019</c:v>
                </c:pt>
                <c:pt idx="90">
                  <c:v>2019</c:v>
                </c:pt>
                <c:pt idx="91">
                  <c:v>2019</c:v>
                </c:pt>
                <c:pt idx="92">
                  <c:v>2019</c:v>
                </c:pt>
                <c:pt idx="93">
                  <c:v>2019</c:v>
                </c:pt>
                <c:pt idx="94">
                  <c:v>2019</c:v>
                </c:pt>
                <c:pt idx="95">
                  <c:v>2019</c:v>
                </c:pt>
                <c:pt idx="96">
                  <c:v>2019</c:v>
                </c:pt>
                <c:pt idx="97">
                  <c:v>2019</c:v>
                </c:pt>
                <c:pt idx="98">
                  <c:v>2019</c:v>
                </c:pt>
                <c:pt idx="99">
                  <c:v>2019</c:v>
                </c:pt>
                <c:pt idx="100">
                  <c:v>2019</c:v>
                </c:pt>
                <c:pt idx="101">
                  <c:v>2019</c:v>
                </c:pt>
                <c:pt idx="102">
                  <c:v>2019</c:v>
                </c:pt>
                <c:pt idx="103">
                  <c:v>2019</c:v>
                </c:pt>
                <c:pt idx="104">
                  <c:v>2019</c:v>
                </c:pt>
                <c:pt idx="105">
                  <c:v>2019</c:v>
                </c:pt>
                <c:pt idx="106">
                  <c:v>2019</c:v>
                </c:pt>
                <c:pt idx="107">
                  <c:v>2019</c:v>
                </c:pt>
                <c:pt idx="108">
                  <c:v>2019</c:v>
                </c:pt>
                <c:pt idx="109">
                  <c:v>2019</c:v>
                </c:pt>
                <c:pt idx="110">
                  <c:v>2019</c:v>
                </c:pt>
                <c:pt idx="111">
                  <c:v>2019</c:v>
                </c:pt>
                <c:pt idx="112">
                  <c:v>2019</c:v>
                </c:pt>
                <c:pt idx="113">
                  <c:v>2019</c:v>
                </c:pt>
                <c:pt idx="114">
                  <c:v>2019</c:v>
                </c:pt>
                <c:pt idx="115">
                  <c:v>2019</c:v>
                </c:pt>
                <c:pt idx="116">
                  <c:v>2019</c:v>
                </c:pt>
                <c:pt idx="117">
                  <c:v>2019</c:v>
                </c:pt>
                <c:pt idx="118">
                  <c:v>2019</c:v>
                </c:pt>
                <c:pt idx="119">
                  <c:v>2019</c:v>
                </c:pt>
                <c:pt idx="120">
                  <c:v>2019</c:v>
                </c:pt>
                <c:pt idx="121">
                  <c:v>2019</c:v>
                </c:pt>
                <c:pt idx="122">
                  <c:v>2019</c:v>
                </c:pt>
                <c:pt idx="123">
                  <c:v>2019</c:v>
                </c:pt>
                <c:pt idx="124">
                  <c:v>2019</c:v>
                </c:pt>
                <c:pt idx="125">
                  <c:v>2019</c:v>
                </c:pt>
                <c:pt idx="126">
                  <c:v>2019</c:v>
                </c:pt>
                <c:pt idx="127">
                  <c:v>2019</c:v>
                </c:pt>
                <c:pt idx="128">
                  <c:v>2019</c:v>
                </c:pt>
                <c:pt idx="129">
                  <c:v>2019</c:v>
                </c:pt>
                <c:pt idx="130">
                  <c:v>2019</c:v>
                </c:pt>
                <c:pt idx="131">
                  <c:v>2019</c:v>
                </c:pt>
                <c:pt idx="132">
                  <c:v>2019</c:v>
                </c:pt>
                <c:pt idx="133">
                  <c:v>2019</c:v>
                </c:pt>
                <c:pt idx="134">
                  <c:v>2019</c:v>
                </c:pt>
                <c:pt idx="135">
                  <c:v>2019</c:v>
                </c:pt>
                <c:pt idx="136">
                  <c:v>2019</c:v>
                </c:pt>
                <c:pt idx="137">
                  <c:v>2019</c:v>
                </c:pt>
                <c:pt idx="138">
                  <c:v>2019</c:v>
                </c:pt>
                <c:pt idx="139">
                  <c:v>2019</c:v>
                </c:pt>
                <c:pt idx="140">
                  <c:v>2019</c:v>
                </c:pt>
                <c:pt idx="141">
                  <c:v>2019</c:v>
                </c:pt>
                <c:pt idx="142">
                  <c:v>2019</c:v>
                </c:pt>
                <c:pt idx="143">
                  <c:v>2019</c:v>
                </c:pt>
                <c:pt idx="144">
                  <c:v>2019</c:v>
                </c:pt>
                <c:pt idx="145">
                  <c:v>2019</c:v>
                </c:pt>
                <c:pt idx="146">
                  <c:v>2019</c:v>
                </c:pt>
                <c:pt idx="147">
                  <c:v>2019</c:v>
                </c:pt>
                <c:pt idx="148">
                  <c:v>2019</c:v>
                </c:pt>
                <c:pt idx="149">
                  <c:v>2020</c:v>
                </c:pt>
                <c:pt idx="150">
                  <c:v>2020</c:v>
                </c:pt>
                <c:pt idx="151">
                  <c:v>2020</c:v>
                </c:pt>
                <c:pt idx="152">
                  <c:v>2020</c:v>
                </c:pt>
                <c:pt idx="153">
                  <c:v>2020</c:v>
                </c:pt>
                <c:pt idx="154">
                  <c:v>2020</c:v>
                </c:pt>
                <c:pt idx="155">
                  <c:v>2020</c:v>
                </c:pt>
                <c:pt idx="156">
                  <c:v>2020</c:v>
                </c:pt>
                <c:pt idx="157">
                  <c:v>2020</c:v>
                </c:pt>
                <c:pt idx="158">
                  <c:v>2020</c:v>
                </c:pt>
                <c:pt idx="159">
                  <c:v>2020</c:v>
                </c:pt>
                <c:pt idx="160">
                  <c:v>2020</c:v>
                </c:pt>
                <c:pt idx="161">
                  <c:v>2020</c:v>
                </c:pt>
                <c:pt idx="162">
                  <c:v>2020</c:v>
                </c:pt>
                <c:pt idx="163">
                  <c:v>2020</c:v>
                </c:pt>
                <c:pt idx="164">
                  <c:v>2020</c:v>
                </c:pt>
                <c:pt idx="165">
                  <c:v>2020</c:v>
                </c:pt>
                <c:pt idx="166">
                  <c:v>2020</c:v>
                </c:pt>
                <c:pt idx="167">
                  <c:v>2020</c:v>
                </c:pt>
                <c:pt idx="168">
                  <c:v>2020</c:v>
                </c:pt>
                <c:pt idx="169">
                  <c:v>2020</c:v>
                </c:pt>
                <c:pt idx="170">
                  <c:v>2020</c:v>
                </c:pt>
                <c:pt idx="171">
                  <c:v>2020</c:v>
                </c:pt>
                <c:pt idx="172">
                  <c:v>2020</c:v>
                </c:pt>
                <c:pt idx="173">
                  <c:v>2020</c:v>
                </c:pt>
                <c:pt idx="174">
                  <c:v>2020</c:v>
                </c:pt>
                <c:pt idx="175">
                  <c:v>2020</c:v>
                </c:pt>
                <c:pt idx="176">
                  <c:v>2020</c:v>
                </c:pt>
                <c:pt idx="177">
                  <c:v>2020</c:v>
                </c:pt>
                <c:pt idx="178">
                  <c:v>2020</c:v>
                </c:pt>
                <c:pt idx="179">
                  <c:v>2020</c:v>
                </c:pt>
                <c:pt idx="180">
                  <c:v>2020</c:v>
                </c:pt>
                <c:pt idx="181">
                  <c:v>2020</c:v>
                </c:pt>
                <c:pt idx="182">
                  <c:v>2020</c:v>
                </c:pt>
                <c:pt idx="183">
                  <c:v>2020</c:v>
                </c:pt>
                <c:pt idx="184">
                  <c:v>2020</c:v>
                </c:pt>
                <c:pt idx="185">
                  <c:v>2020</c:v>
                </c:pt>
                <c:pt idx="186">
                  <c:v>2020</c:v>
                </c:pt>
                <c:pt idx="187">
                  <c:v>2020</c:v>
                </c:pt>
                <c:pt idx="188">
                  <c:v>2020</c:v>
                </c:pt>
                <c:pt idx="189">
                  <c:v>2020</c:v>
                </c:pt>
                <c:pt idx="190">
                  <c:v>2020</c:v>
                </c:pt>
                <c:pt idx="191">
                  <c:v>2020</c:v>
                </c:pt>
                <c:pt idx="192">
                  <c:v>2020</c:v>
                </c:pt>
                <c:pt idx="193">
                  <c:v>2020</c:v>
                </c:pt>
                <c:pt idx="194">
                  <c:v>2021</c:v>
                </c:pt>
                <c:pt idx="195">
                  <c:v>2022</c:v>
                </c:pt>
              </c:numCache>
            </c:numRef>
          </c:xVal>
          <c:yVal>
            <c:numRef>
              <c:f>EPA_2021!$I$6:$I$201</c:f>
              <c:numCache>
                <c:formatCode>General</c:formatCode>
                <c:ptCount val="196"/>
                <c:pt idx="0">
                  <c:v>73</c:v>
                </c:pt>
                <c:pt idx="1">
                  <c:v>0</c:v>
                </c:pt>
                <c:pt idx="2">
                  <c:v>77</c:v>
                </c:pt>
                <c:pt idx="3">
                  <c:v>63</c:v>
                </c:pt>
                <c:pt idx="4">
                  <c:v>76</c:v>
                </c:pt>
                <c:pt idx="5">
                  <c:v>78</c:v>
                </c:pt>
                <c:pt idx="6">
                  <c:v>77</c:v>
                </c:pt>
                <c:pt idx="7">
                  <c:v>69</c:v>
                </c:pt>
                <c:pt idx="8">
                  <c:v>69</c:v>
                </c:pt>
                <c:pt idx="9">
                  <c:v>74</c:v>
                </c:pt>
                <c:pt idx="10">
                  <c:v>68</c:v>
                </c:pt>
                <c:pt idx="11">
                  <c:v>79</c:v>
                </c:pt>
                <c:pt idx="12">
                  <c:v>72</c:v>
                </c:pt>
                <c:pt idx="13">
                  <c:v>70</c:v>
                </c:pt>
                <c:pt idx="14">
                  <c:v>73</c:v>
                </c:pt>
                <c:pt idx="15">
                  <c:v>80</c:v>
                </c:pt>
                <c:pt idx="16">
                  <c:v>76</c:v>
                </c:pt>
                <c:pt idx="17">
                  <c:v>74</c:v>
                </c:pt>
                <c:pt idx="18">
                  <c:v>66</c:v>
                </c:pt>
                <c:pt idx="19">
                  <c:v>73</c:v>
                </c:pt>
                <c:pt idx="20">
                  <c:v>70</c:v>
                </c:pt>
                <c:pt idx="21">
                  <c:v>70</c:v>
                </c:pt>
                <c:pt idx="22">
                  <c:v>76</c:v>
                </c:pt>
                <c:pt idx="23">
                  <c:v>60</c:v>
                </c:pt>
                <c:pt idx="24">
                  <c:v>77</c:v>
                </c:pt>
                <c:pt idx="25">
                  <c:v>72</c:v>
                </c:pt>
                <c:pt idx="26">
                  <c:v>71</c:v>
                </c:pt>
                <c:pt idx="27">
                  <c:v>77</c:v>
                </c:pt>
                <c:pt idx="28">
                  <c:v>76</c:v>
                </c:pt>
                <c:pt idx="29">
                  <c:v>61</c:v>
                </c:pt>
                <c:pt idx="30">
                  <c:v>66</c:v>
                </c:pt>
                <c:pt idx="31">
                  <c:v>73</c:v>
                </c:pt>
                <c:pt idx="32">
                  <c:v>61</c:v>
                </c:pt>
                <c:pt idx="33">
                  <c:v>70</c:v>
                </c:pt>
                <c:pt idx="34">
                  <c:v>77</c:v>
                </c:pt>
                <c:pt idx="35">
                  <c:v>78</c:v>
                </c:pt>
                <c:pt idx="36">
                  <c:v>78</c:v>
                </c:pt>
                <c:pt idx="37">
                  <c:v>76</c:v>
                </c:pt>
                <c:pt idx="38">
                  <c:v>83</c:v>
                </c:pt>
                <c:pt idx="39">
                  <c:v>82</c:v>
                </c:pt>
                <c:pt idx="40">
                  <c:v>68</c:v>
                </c:pt>
                <c:pt idx="41">
                  <c:v>66</c:v>
                </c:pt>
                <c:pt idx="42">
                  <c:v>77</c:v>
                </c:pt>
                <c:pt idx="43">
                  <c:v>64</c:v>
                </c:pt>
                <c:pt idx="44">
                  <c:v>87</c:v>
                </c:pt>
                <c:pt idx="45">
                  <c:v>70</c:v>
                </c:pt>
                <c:pt idx="46">
                  <c:v>70</c:v>
                </c:pt>
                <c:pt idx="47">
                  <c:v>75</c:v>
                </c:pt>
                <c:pt idx="48">
                  <c:v>71</c:v>
                </c:pt>
                <c:pt idx="49">
                  <c:v>79</c:v>
                </c:pt>
                <c:pt idx="50">
                  <c:v>78</c:v>
                </c:pt>
                <c:pt idx="51">
                  <c:v>0</c:v>
                </c:pt>
                <c:pt idx="52">
                  <c:v>0</c:v>
                </c:pt>
                <c:pt idx="53">
                  <c:v>77</c:v>
                </c:pt>
                <c:pt idx="54">
                  <c:v>79</c:v>
                </c:pt>
                <c:pt idx="55">
                  <c:v>78</c:v>
                </c:pt>
                <c:pt idx="56">
                  <c:v>67</c:v>
                </c:pt>
                <c:pt idx="57">
                  <c:v>79</c:v>
                </c:pt>
                <c:pt idx="58">
                  <c:v>74</c:v>
                </c:pt>
                <c:pt idx="59">
                  <c:v>74</c:v>
                </c:pt>
                <c:pt idx="60">
                  <c:v>65</c:v>
                </c:pt>
                <c:pt idx="61">
                  <c:v>66</c:v>
                </c:pt>
                <c:pt idx="62">
                  <c:v>77</c:v>
                </c:pt>
                <c:pt idx="63">
                  <c:v>69</c:v>
                </c:pt>
                <c:pt idx="64">
                  <c:v>77</c:v>
                </c:pt>
                <c:pt idx="65">
                  <c:v>76</c:v>
                </c:pt>
                <c:pt idx="66">
                  <c:v>76</c:v>
                </c:pt>
                <c:pt idx="67">
                  <c:v>64</c:v>
                </c:pt>
                <c:pt idx="68">
                  <c:v>72</c:v>
                </c:pt>
                <c:pt idx="69">
                  <c:v>68</c:v>
                </c:pt>
                <c:pt idx="70">
                  <c:v>67</c:v>
                </c:pt>
                <c:pt idx="71">
                  <c:v>70</c:v>
                </c:pt>
                <c:pt idx="72">
                  <c:v>70</c:v>
                </c:pt>
                <c:pt idx="73">
                  <c:v>61</c:v>
                </c:pt>
                <c:pt idx="74">
                  <c:v>75</c:v>
                </c:pt>
                <c:pt idx="75">
                  <c:v>68</c:v>
                </c:pt>
                <c:pt idx="76">
                  <c:v>70</c:v>
                </c:pt>
                <c:pt idx="77">
                  <c:v>70</c:v>
                </c:pt>
                <c:pt idx="78">
                  <c:v>72</c:v>
                </c:pt>
                <c:pt idx="79">
                  <c:v>81</c:v>
                </c:pt>
                <c:pt idx="80">
                  <c:v>58</c:v>
                </c:pt>
                <c:pt idx="81">
                  <c:v>71</c:v>
                </c:pt>
                <c:pt idx="82">
                  <c:v>71</c:v>
                </c:pt>
                <c:pt idx="83">
                  <c:v>71</c:v>
                </c:pt>
                <c:pt idx="84">
                  <c:v>71</c:v>
                </c:pt>
                <c:pt idx="85">
                  <c:v>71</c:v>
                </c:pt>
                <c:pt idx="86">
                  <c:v>66</c:v>
                </c:pt>
                <c:pt idx="87">
                  <c:v>73</c:v>
                </c:pt>
                <c:pt idx="88">
                  <c:v>82</c:v>
                </c:pt>
                <c:pt idx="89">
                  <c:v>73</c:v>
                </c:pt>
                <c:pt idx="90">
                  <c:v>79</c:v>
                </c:pt>
                <c:pt idx="91">
                  <c:v>78</c:v>
                </c:pt>
                <c:pt idx="92">
                  <c:v>68</c:v>
                </c:pt>
                <c:pt idx="93">
                  <c:v>72</c:v>
                </c:pt>
                <c:pt idx="94">
                  <c:v>72</c:v>
                </c:pt>
                <c:pt idx="95">
                  <c:v>82</c:v>
                </c:pt>
                <c:pt idx="96">
                  <c:v>71</c:v>
                </c:pt>
                <c:pt idx="97">
                  <c:v>75</c:v>
                </c:pt>
                <c:pt idx="98">
                  <c:v>81</c:v>
                </c:pt>
                <c:pt idx="99">
                  <c:v>72</c:v>
                </c:pt>
                <c:pt idx="100">
                  <c:v>67</c:v>
                </c:pt>
                <c:pt idx="101">
                  <c:v>80</c:v>
                </c:pt>
                <c:pt idx="102">
                  <c:v>69</c:v>
                </c:pt>
                <c:pt idx="103">
                  <c:v>71</c:v>
                </c:pt>
                <c:pt idx="104">
                  <c:v>69</c:v>
                </c:pt>
                <c:pt idx="105">
                  <c:v>69</c:v>
                </c:pt>
                <c:pt idx="106">
                  <c:v>63</c:v>
                </c:pt>
                <c:pt idx="107">
                  <c:v>74</c:v>
                </c:pt>
                <c:pt idx="108">
                  <c:v>71</c:v>
                </c:pt>
                <c:pt idx="109">
                  <c:v>70</c:v>
                </c:pt>
                <c:pt idx="110">
                  <c:v>76</c:v>
                </c:pt>
                <c:pt idx="111">
                  <c:v>72</c:v>
                </c:pt>
                <c:pt idx="112">
                  <c:v>64</c:v>
                </c:pt>
                <c:pt idx="113">
                  <c:v>74</c:v>
                </c:pt>
                <c:pt idx="114">
                  <c:v>75</c:v>
                </c:pt>
                <c:pt idx="115">
                  <c:v>82</c:v>
                </c:pt>
                <c:pt idx="116">
                  <c:v>79</c:v>
                </c:pt>
                <c:pt idx="117">
                  <c:v>82</c:v>
                </c:pt>
                <c:pt idx="118">
                  <c:v>76</c:v>
                </c:pt>
                <c:pt idx="119">
                  <c:v>78</c:v>
                </c:pt>
                <c:pt idx="120">
                  <c:v>65</c:v>
                </c:pt>
                <c:pt idx="121">
                  <c:v>72</c:v>
                </c:pt>
                <c:pt idx="122">
                  <c:v>70</c:v>
                </c:pt>
                <c:pt idx="123">
                  <c:v>74</c:v>
                </c:pt>
                <c:pt idx="124">
                  <c:v>73</c:v>
                </c:pt>
                <c:pt idx="125">
                  <c:v>79</c:v>
                </c:pt>
                <c:pt idx="126">
                  <c:v>63</c:v>
                </c:pt>
                <c:pt idx="127">
                  <c:v>64</c:v>
                </c:pt>
                <c:pt idx="128">
                  <c:v>73</c:v>
                </c:pt>
                <c:pt idx="129">
                  <c:v>66</c:v>
                </c:pt>
                <c:pt idx="130">
                  <c:v>79</c:v>
                </c:pt>
                <c:pt idx="131">
                  <c:v>75</c:v>
                </c:pt>
                <c:pt idx="132">
                  <c:v>74</c:v>
                </c:pt>
                <c:pt idx="133">
                  <c:v>68</c:v>
                </c:pt>
                <c:pt idx="134">
                  <c:v>74</c:v>
                </c:pt>
                <c:pt idx="135">
                  <c:v>77</c:v>
                </c:pt>
                <c:pt idx="136">
                  <c:v>78</c:v>
                </c:pt>
                <c:pt idx="137">
                  <c:v>81</c:v>
                </c:pt>
                <c:pt idx="138">
                  <c:v>77</c:v>
                </c:pt>
                <c:pt idx="139">
                  <c:v>70</c:v>
                </c:pt>
                <c:pt idx="140">
                  <c:v>70</c:v>
                </c:pt>
                <c:pt idx="141">
                  <c:v>72</c:v>
                </c:pt>
                <c:pt idx="142">
                  <c:v>63</c:v>
                </c:pt>
                <c:pt idx="143">
                  <c:v>77</c:v>
                </c:pt>
                <c:pt idx="144">
                  <c:v>81</c:v>
                </c:pt>
                <c:pt idx="145">
                  <c:v>66</c:v>
                </c:pt>
                <c:pt idx="146">
                  <c:v>76</c:v>
                </c:pt>
                <c:pt idx="147">
                  <c:v>73</c:v>
                </c:pt>
                <c:pt idx="148">
                  <c:v>76</c:v>
                </c:pt>
                <c:pt idx="149">
                  <c:v>77</c:v>
                </c:pt>
                <c:pt idx="150">
                  <c:v>76</c:v>
                </c:pt>
                <c:pt idx="151">
                  <c:v>75</c:v>
                </c:pt>
                <c:pt idx="152">
                  <c:v>77</c:v>
                </c:pt>
                <c:pt idx="153">
                  <c:v>75</c:v>
                </c:pt>
                <c:pt idx="154">
                  <c:v>63</c:v>
                </c:pt>
                <c:pt idx="155">
                  <c:v>80</c:v>
                </c:pt>
                <c:pt idx="156">
                  <c:v>72</c:v>
                </c:pt>
                <c:pt idx="157">
                  <c:v>70</c:v>
                </c:pt>
                <c:pt idx="158">
                  <c:v>69</c:v>
                </c:pt>
                <c:pt idx="159">
                  <c:v>72</c:v>
                </c:pt>
                <c:pt idx="160">
                  <c:v>73</c:v>
                </c:pt>
                <c:pt idx="161">
                  <c:v>78</c:v>
                </c:pt>
                <c:pt idx="162">
                  <c:v>80</c:v>
                </c:pt>
                <c:pt idx="163">
                  <c:v>72</c:v>
                </c:pt>
                <c:pt idx="164">
                  <c:v>72</c:v>
                </c:pt>
                <c:pt idx="165">
                  <c:v>78</c:v>
                </c:pt>
                <c:pt idx="166">
                  <c:v>70</c:v>
                </c:pt>
                <c:pt idx="167">
                  <c:v>78</c:v>
                </c:pt>
                <c:pt idx="168">
                  <c:v>62</c:v>
                </c:pt>
                <c:pt idx="169">
                  <c:v>68</c:v>
                </c:pt>
                <c:pt idx="170">
                  <c:v>68</c:v>
                </c:pt>
                <c:pt idx="171">
                  <c:v>75</c:v>
                </c:pt>
                <c:pt idx="172">
                  <c:v>71</c:v>
                </c:pt>
                <c:pt idx="173">
                  <c:v>73</c:v>
                </c:pt>
                <c:pt idx="174">
                  <c:v>74</c:v>
                </c:pt>
                <c:pt idx="175">
                  <c:v>75</c:v>
                </c:pt>
                <c:pt idx="176">
                  <c:v>67</c:v>
                </c:pt>
                <c:pt idx="177">
                  <c:v>70</c:v>
                </c:pt>
                <c:pt idx="178">
                  <c:v>76</c:v>
                </c:pt>
                <c:pt idx="179">
                  <c:v>74</c:v>
                </c:pt>
                <c:pt idx="180">
                  <c:v>67</c:v>
                </c:pt>
                <c:pt idx="181">
                  <c:v>77</c:v>
                </c:pt>
                <c:pt idx="182">
                  <c:v>78</c:v>
                </c:pt>
                <c:pt idx="183">
                  <c:v>68</c:v>
                </c:pt>
                <c:pt idx="184">
                  <c:v>71</c:v>
                </c:pt>
                <c:pt idx="185">
                  <c:v>81</c:v>
                </c:pt>
                <c:pt idx="186">
                  <c:v>84</c:v>
                </c:pt>
                <c:pt idx="187">
                  <c:v>69</c:v>
                </c:pt>
                <c:pt idx="188">
                  <c:v>66</c:v>
                </c:pt>
                <c:pt idx="189">
                  <c:v>80</c:v>
                </c:pt>
                <c:pt idx="190">
                  <c:v>65</c:v>
                </c:pt>
                <c:pt idx="191">
                  <c:v>66</c:v>
                </c:pt>
                <c:pt idx="192">
                  <c:v>66</c:v>
                </c:pt>
                <c:pt idx="193">
                  <c:v>72</c:v>
                </c:pt>
                <c:pt idx="194">
                  <c:v>77</c:v>
                </c:pt>
                <c:pt idx="195">
                  <c:v>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F-4135-BC59-A1C3F003E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525560"/>
        <c:axId val="1"/>
      </c:scatterChart>
      <c:valAx>
        <c:axId val="589525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2556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27</xdr:row>
      <xdr:rowOff>3572</xdr:rowOff>
    </xdr:from>
    <xdr:to>
      <xdr:col>9</xdr:col>
      <xdr:colOff>83344</xdr:colOff>
      <xdr:row>42</xdr:row>
      <xdr:rowOff>154782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285749</xdr:colOff>
      <xdr:row>25</xdr:row>
      <xdr:rowOff>125959</xdr:rowOff>
    </xdr:from>
    <xdr:to>
      <xdr:col>17</xdr:col>
      <xdr:colOff>164306</xdr:colOff>
      <xdr:row>45</xdr:row>
      <xdr:rowOff>11906</xdr:rowOff>
    </xdr:to>
    <xdr:pic>
      <xdr:nvPicPr>
        <xdr:cNvPr id="3" name="Picture 2" descr="vermont-castings-encore-flexburn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0093" y="4900365"/>
          <a:ext cx="2855119" cy="3695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320781</xdr:colOff>
      <xdr:row>4</xdr:row>
      <xdr:rowOff>35718</xdr:rowOff>
    </xdr:from>
    <xdr:to>
      <xdr:col>22</xdr:col>
      <xdr:colOff>380997</xdr:colOff>
      <xdr:row>26</xdr:row>
      <xdr:rowOff>12127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70031" y="797718"/>
          <a:ext cx="7346841" cy="43579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466725</xdr:colOff>
      <xdr:row>13</xdr:row>
      <xdr:rowOff>109037</xdr:rowOff>
    </xdr:from>
    <xdr:to>
      <xdr:col>27</xdr:col>
      <xdr:colOff>589337</xdr:colOff>
      <xdr:row>27</xdr:row>
      <xdr:rowOff>18630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0" y="2585537"/>
          <a:ext cx="7437812" cy="2576593"/>
        </a:xfrm>
        <a:prstGeom prst="rect">
          <a:avLst/>
        </a:prstGeom>
      </xdr:spPr>
    </xdr:pic>
    <xdr:clientData/>
  </xdr:twoCellAnchor>
  <xdr:twoCellAnchor editAs="oneCell">
    <xdr:from>
      <xdr:col>9</xdr:col>
      <xdr:colOff>136519</xdr:colOff>
      <xdr:row>1</xdr:row>
      <xdr:rowOff>57150</xdr:rowOff>
    </xdr:from>
    <xdr:to>
      <xdr:col>15</xdr:col>
      <xdr:colOff>323295</xdr:colOff>
      <xdr:row>37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4444" y="247650"/>
          <a:ext cx="3844376" cy="69627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1</xdr:rowOff>
    </xdr:from>
    <xdr:to>
      <xdr:col>19</xdr:col>
      <xdr:colOff>523874</xdr:colOff>
      <xdr:row>14</xdr:row>
      <xdr:rowOff>1867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2188" y="381001"/>
          <a:ext cx="5988843" cy="2478366"/>
        </a:xfrm>
        <a:prstGeom prst="rect">
          <a:avLst/>
        </a:prstGeom>
      </xdr:spPr>
    </xdr:pic>
    <xdr:clientData/>
  </xdr:twoCellAnchor>
  <xdr:twoCellAnchor editAs="oneCell">
    <xdr:from>
      <xdr:col>19</xdr:col>
      <xdr:colOff>547688</xdr:colOff>
      <xdr:row>1</xdr:row>
      <xdr:rowOff>178594</xdr:rowOff>
    </xdr:from>
    <xdr:to>
      <xdr:col>29</xdr:col>
      <xdr:colOff>269710</xdr:colOff>
      <xdr:row>26</xdr:row>
      <xdr:rowOff>37196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84844" y="369094"/>
          <a:ext cx="5794209" cy="4811602"/>
        </a:xfrm>
        <a:prstGeom prst="rect">
          <a:avLst/>
        </a:prstGeom>
      </xdr:spPr>
    </xdr:pic>
    <xdr:clientData/>
  </xdr:twoCellAnchor>
  <xdr:twoCellAnchor editAs="oneCell">
    <xdr:from>
      <xdr:col>11</xdr:col>
      <xdr:colOff>357188</xdr:colOff>
      <xdr:row>27</xdr:row>
      <xdr:rowOff>130969</xdr:rowOff>
    </xdr:from>
    <xdr:to>
      <xdr:col>26</xdr:col>
      <xdr:colOff>353669</xdr:colOff>
      <xdr:row>47</xdr:row>
      <xdr:rowOff>140017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6594" y="5274469"/>
          <a:ext cx="9104762" cy="38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4359</xdr:colOff>
      <xdr:row>4</xdr:row>
      <xdr:rowOff>95249</xdr:rowOff>
    </xdr:from>
    <xdr:to>
      <xdr:col>22</xdr:col>
      <xdr:colOff>103614</xdr:colOff>
      <xdr:row>24</xdr:row>
      <xdr:rowOff>54177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9328" y="857249"/>
          <a:ext cx="7385880" cy="37689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35718</xdr:colOff>
      <xdr:row>2</xdr:row>
      <xdr:rowOff>171906</xdr:rowOff>
    </xdr:from>
    <xdr:to>
      <xdr:col>26</xdr:col>
      <xdr:colOff>136491</xdr:colOff>
      <xdr:row>32</xdr:row>
      <xdr:rowOff>25136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9968" y="571956"/>
          <a:ext cx="9016173" cy="58539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12</xdr:col>
      <xdr:colOff>399482</xdr:colOff>
      <xdr:row>15</xdr:row>
      <xdr:rowOff>56839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3650" y="600075"/>
          <a:ext cx="4514282" cy="24571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95251</xdr:colOff>
      <xdr:row>4</xdr:row>
      <xdr:rowOff>83343</xdr:rowOff>
    </xdr:from>
    <xdr:to>
      <xdr:col>13</xdr:col>
      <xdr:colOff>180583</xdr:colOff>
      <xdr:row>33</xdr:row>
      <xdr:rowOff>54081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1" y="845343"/>
          <a:ext cx="3121426" cy="54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3062287</xdr:colOff>
      <xdr:row>10</xdr:row>
      <xdr:rowOff>85726</xdr:rowOff>
    </xdr:from>
    <xdr:to>
      <xdr:col>14</xdr:col>
      <xdr:colOff>697706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2</xdr:row>
      <xdr:rowOff>123825</xdr:rowOff>
    </xdr:from>
    <xdr:to>
      <xdr:col>25</xdr:col>
      <xdr:colOff>141786</xdr:colOff>
      <xdr:row>23</xdr:row>
      <xdr:rowOff>18563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8450" y="504825"/>
          <a:ext cx="8714286" cy="38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32266</xdr:rowOff>
    </xdr:from>
    <xdr:to>
      <xdr:col>12</xdr:col>
      <xdr:colOff>347383</xdr:colOff>
      <xdr:row>31</xdr:row>
      <xdr:rowOff>78441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0" y="1746766"/>
          <a:ext cx="8303559" cy="4237175"/>
          <a:chOff x="0" y="1789401"/>
          <a:chExt cx="29594444" cy="1020873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GrpSpPr/>
        </xdr:nvGrpSpPr>
        <xdr:grpSpPr>
          <a:xfrm>
            <a:off x="8401250" y="1789401"/>
            <a:ext cx="21193194" cy="10208735"/>
            <a:chOff x="214312" y="10735417"/>
            <a:chExt cx="20263636" cy="10564335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00000000-0008-0000-0B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14312" y="10882313"/>
              <a:ext cx="7269616" cy="10417439"/>
            </a:xfrm>
            <a:prstGeom prst="rect">
              <a:avLst/>
            </a:prstGeom>
          </xdr:spPr>
        </xdr:pic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00000000-0008-0000-0B00-000006000000}"/>
                </a:ext>
              </a:extLst>
            </xdr:cNvPr>
            <xdr:cNvSpPr/>
          </xdr:nvSpPr>
          <xdr:spPr>
            <a:xfrm>
              <a:off x="2997172" y="12070137"/>
              <a:ext cx="728783" cy="8741988"/>
            </a:xfrm>
            <a:prstGeom prst="rect">
              <a:avLst/>
            </a:prstGeom>
            <a:solidFill>
              <a:srgbClr val="FFFF00">
                <a:alpha val="25000"/>
              </a:srgb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00000000-0008-0000-0B00-000007000000}"/>
                </a:ext>
              </a:extLst>
            </xdr:cNvPr>
            <xdr:cNvSpPr/>
          </xdr:nvSpPr>
          <xdr:spPr>
            <a:xfrm>
              <a:off x="6456508" y="12180513"/>
              <a:ext cx="735586" cy="8631612"/>
            </a:xfrm>
            <a:prstGeom prst="rect">
              <a:avLst/>
            </a:prstGeom>
            <a:solidFill>
              <a:srgbClr val="FFFF00">
                <a:alpha val="25000"/>
              </a:srgb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00000000-0008-0000-0B00-000008000000}"/>
                </a:ext>
              </a:extLst>
            </xdr:cNvPr>
            <xdr:cNvSpPr/>
          </xdr:nvSpPr>
          <xdr:spPr>
            <a:xfrm>
              <a:off x="408214" y="13185321"/>
              <a:ext cx="6803572" cy="176893"/>
            </a:xfrm>
            <a:prstGeom prst="rect">
              <a:avLst/>
            </a:prstGeom>
            <a:solidFill>
              <a:schemeClr val="accent1">
                <a:alpha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00000000-0008-0000-0B00-000009000000}"/>
                </a:ext>
              </a:extLst>
            </xdr:cNvPr>
            <xdr:cNvSpPr/>
          </xdr:nvSpPr>
          <xdr:spPr>
            <a:xfrm>
              <a:off x="410935" y="14385471"/>
              <a:ext cx="6803572" cy="176893"/>
            </a:xfrm>
            <a:prstGeom prst="rect">
              <a:avLst/>
            </a:prstGeom>
            <a:solidFill>
              <a:schemeClr val="accent1">
                <a:alpha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0000000-0008-0000-0B00-00000A000000}"/>
                </a:ext>
              </a:extLst>
            </xdr:cNvPr>
            <xdr:cNvSpPr/>
          </xdr:nvSpPr>
          <xdr:spPr>
            <a:xfrm>
              <a:off x="427264" y="15408728"/>
              <a:ext cx="6803572" cy="176893"/>
            </a:xfrm>
            <a:prstGeom prst="rect">
              <a:avLst/>
            </a:prstGeom>
            <a:solidFill>
              <a:schemeClr val="accent1">
                <a:alpha val="2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11" name="Group 10">
              <a:extLst>
                <a:ext uri="{FF2B5EF4-FFF2-40B4-BE49-F238E27FC236}">
                  <a16:creationId xmlns:a16="http://schemas.microsoft.com/office/drawing/2014/main" id="{00000000-0008-0000-0B00-00000B000000}"/>
                </a:ext>
              </a:extLst>
            </xdr:cNvPr>
            <xdr:cNvGrpSpPr/>
          </xdr:nvGrpSpPr>
          <xdr:grpSpPr>
            <a:xfrm>
              <a:off x="7531863" y="10735417"/>
              <a:ext cx="12946085" cy="7429499"/>
              <a:chOff x="7572685" y="10680988"/>
              <a:chExt cx="12946085" cy="742949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00000000-0008-0000-0B00-00000C000000}"/>
                  </a:ext>
                </a:extLst>
              </xdr:cNvPr>
              <xdr:cNvGrpSpPr/>
            </xdr:nvGrpSpPr>
            <xdr:grpSpPr>
              <a:xfrm>
                <a:off x="7572685" y="10680988"/>
                <a:ext cx="12946085" cy="7429499"/>
                <a:chOff x="7572685" y="10680988"/>
                <a:chExt cx="12946085" cy="7429499"/>
              </a:xfrm>
            </xdr:grpSpPr>
            <xdr:pic>
              <xdr:nvPicPr>
                <xdr:cNvPr id="18" name="Picture 17">
                  <a:extLst>
                    <a:ext uri="{FF2B5EF4-FFF2-40B4-BE49-F238E27FC236}">
                      <a16:creationId xmlns:a16="http://schemas.microsoft.com/office/drawing/2014/main" id="{00000000-0008-0000-0B00-000012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7572685" y="10680988"/>
                  <a:ext cx="9125763" cy="7429499"/>
                </a:xfrm>
                <a:prstGeom prst="rect">
                  <a:avLst/>
                </a:prstGeom>
              </xdr:spPr>
            </xdr:pic>
            <xdr:pic>
              <xdr:nvPicPr>
                <xdr:cNvPr id="19" name="Picture 18">
                  <a:extLst>
                    <a:ext uri="{FF2B5EF4-FFF2-40B4-BE49-F238E27FC236}">
                      <a16:creationId xmlns:a16="http://schemas.microsoft.com/office/drawing/2014/main" id="{00000000-0008-0000-0B00-000013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16553350" y="11033820"/>
                  <a:ext cx="3965420" cy="7056981"/>
                </a:xfrm>
                <a:prstGeom prst="rect">
                  <a:avLst/>
                </a:prstGeom>
              </xdr:spPr>
            </xdr:pic>
          </xdr:grpSp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B00-00000D000000}"/>
                  </a:ext>
                </a:extLst>
              </xdr:cNvPr>
              <xdr:cNvSpPr/>
            </xdr:nvSpPr>
            <xdr:spPr>
              <a:xfrm>
                <a:off x="12750092" y="11198679"/>
                <a:ext cx="761801" cy="6844392"/>
              </a:xfrm>
              <a:prstGeom prst="rect">
                <a:avLst/>
              </a:prstGeom>
              <a:solidFill>
                <a:srgbClr val="FFFF00">
                  <a:alpha val="25000"/>
                </a:srgb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B00-00000E000000}"/>
                  </a:ext>
                </a:extLst>
              </xdr:cNvPr>
              <xdr:cNvSpPr/>
            </xdr:nvSpPr>
            <xdr:spPr>
              <a:xfrm>
                <a:off x="16576420" y="11065329"/>
                <a:ext cx="761801" cy="6991350"/>
              </a:xfrm>
              <a:prstGeom prst="rect">
                <a:avLst/>
              </a:prstGeom>
              <a:solidFill>
                <a:srgbClr val="FFFF00">
                  <a:alpha val="25000"/>
                </a:srgb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B00-00000F000000}"/>
                  </a:ext>
                </a:extLst>
              </xdr:cNvPr>
              <xdr:cNvSpPr/>
            </xdr:nvSpPr>
            <xdr:spPr>
              <a:xfrm>
                <a:off x="7913913" y="12581164"/>
                <a:ext cx="12455979" cy="250372"/>
              </a:xfrm>
              <a:prstGeom prst="rect">
                <a:avLst/>
              </a:prstGeom>
              <a:solidFill>
                <a:schemeClr val="accent1">
                  <a:alpha val="2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6" name="Rectangle 15">
                <a:extLst>
                  <a:ext uri="{FF2B5EF4-FFF2-40B4-BE49-F238E27FC236}">
                    <a16:creationId xmlns:a16="http://schemas.microsoft.com/office/drawing/2014/main" id="{00000000-0008-0000-0B00-000010000000}"/>
                  </a:ext>
                </a:extLst>
              </xdr:cNvPr>
              <xdr:cNvSpPr/>
            </xdr:nvSpPr>
            <xdr:spPr>
              <a:xfrm>
                <a:off x="7903027" y="14801850"/>
                <a:ext cx="12455979" cy="250372"/>
              </a:xfrm>
              <a:prstGeom prst="rect">
                <a:avLst/>
              </a:prstGeom>
              <a:solidFill>
                <a:schemeClr val="accent1">
                  <a:alpha val="2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" name="Rectangle 16">
                <a:extLst>
                  <a:ext uri="{FF2B5EF4-FFF2-40B4-BE49-F238E27FC236}">
                    <a16:creationId xmlns:a16="http://schemas.microsoft.com/office/drawing/2014/main" id="{00000000-0008-0000-0B00-000011000000}"/>
                  </a:ext>
                </a:extLst>
              </xdr:cNvPr>
              <xdr:cNvSpPr/>
            </xdr:nvSpPr>
            <xdr:spPr>
              <a:xfrm>
                <a:off x="7932962" y="16723179"/>
                <a:ext cx="12455979" cy="250372"/>
              </a:xfrm>
              <a:prstGeom prst="rect">
                <a:avLst/>
              </a:prstGeom>
              <a:solidFill>
                <a:schemeClr val="accent1">
                  <a:alpha val="2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969305"/>
            <a:ext cx="8372585" cy="10009769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141357</xdr:colOff>
      <xdr:row>8</xdr:row>
      <xdr:rowOff>46767</xdr:rowOff>
    </xdr:from>
    <xdr:to>
      <xdr:col>27</xdr:col>
      <xdr:colOff>448236</xdr:colOff>
      <xdr:row>34</xdr:row>
      <xdr:rowOff>44825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GrpSpPr/>
      </xdr:nvGrpSpPr>
      <xdr:grpSpPr>
        <a:xfrm>
          <a:off x="9330181" y="1570767"/>
          <a:ext cx="8319084" cy="4951058"/>
          <a:chOff x="51956" y="24214653"/>
          <a:chExt cx="15551725" cy="10456346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879772" y="24228136"/>
            <a:ext cx="7723909" cy="10383892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1956" y="24214653"/>
            <a:ext cx="7827818" cy="1045634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35</xdr:row>
      <xdr:rowOff>63501</xdr:rowOff>
    </xdr:from>
    <xdr:to>
      <xdr:col>6</xdr:col>
      <xdr:colOff>144131</xdr:colOff>
      <xdr:row>41</xdr:row>
      <xdr:rowOff>27214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731001"/>
          <a:ext cx="4411331" cy="1106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</xdr:rowOff>
    </xdr:from>
    <xdr:to>
      <xdr:col>6</xdr:col>
      <xdr:colOff>244929</xdr:colOff>
      <xdr:row>48</xdr:row>
      <xdr:rowOff>92672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01002"/>
          <a:ext cx="4512129" cy="1235670"/>
        </a:xfrm>
        <a:prstGeom prst="rect">
          <a:avLst/>
        </a:prstGeom>
      </xdr:spPr>
    </xdr:pic>
    <xdr:clientData/>
  </xdr:twoCellAnchor>
  <xdr:twoCellAnchor editAs="oneCell">
    <xdr:from>
      <xdr:col>8</xdr:col>
      <xdr:colOff>530410</xdr:colOff>
      <xdr:row>45</xdr:row>
      <xdr:rowOff>167758</xdr:rowOff>
    </xdr:from>
    <xdr:to>
      <xdr:col>14</xdr:col>
      <xdr:colOff>41583</xdr:colOff>
      <xdr:row>51</xdr:row>
      <xdr:rowOff>63516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35860" y="8740258"/>
          <a:ext cx="3225923" cy="1038758"/>
        </a:xfrm>
        <a:prstGeom prst="rect">
          <a:avLst/>
        </a:prstGeom>
      </xdr:spPr>
    </xdr:pic>
    <xdr:clientData/>
  </xdr:twoCellAnchor>
  <xdr:twoCellAnchor editAs="oneCell">
    <xdr:from>
      <xdr:col>8</xdr:col>
      <xdr:colOff>418351</xdr:colOff>
      <xdr:row>33</xdr:row>
      <xdr:rowOff>177265</xdr:rowOff>
    </xdr:from>
    <xdr:to>
      <xdr:col>16</xdr:col>
      <xdr:colOff>602561</xdr:colOff>
      <xdr:row>45</xdr:row>
      <xdr:rowOff>124259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23801" y="6463765"/>
          <a:ext cx="5137210" cy="2232994"/>
        </a:xfrm>
        <a:prstGeom prst="rect">
          <a:avLst/>
        </a:prstGeom>
      </xdr:spPr>
    </xdr:pic>
    <xdr:clientData/>
  </xdr:twoCellAnchor>
  <xdr:twoCellAnchor editAs="oneCell">
    <xdr:from>
      <xdr:col>8</xdr:col>
      <xdr:colOff>455704</xdr:colOff>
      <xdr:row>51</xdr:row>
      <xdr:rowOff>50027</xdr:rowOff>
    </xdr:from>
    <xdr:to>
      <xdr:col>16</xdr:col>
      <xdr:colOff>594250</xdr:colOff>
      <xdr:row>65</xdr:row>
      <xdr:rowOff>97030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46586" y="9765527"/>
          <a:ext cx="5069135" cy="2714003"/>
        </a:xfrm>
        <a:prstGeom prst="rect">
          <a:avLst/>
        </a:prstGeom>
      </xdr:spPr>
    </xdr:pic>
    <xdr:clientData/>
  </xdr:twoCellAnchor>
  <xdr:twoCellAnchor>
    <xdr:from>
      <xdr:col>8</xdr:col>
      <xdr:colOff>494551</xdr:colOff>
      <xdr:row>48</xdr:row>
      <xdr:rowOff>6427</xdr:rowOff>
    </xdr:from>
    <xdr:to>
      <xdr:col>13</xdr:col>
      <xdr:colOff>628071</xdr:colOff>
      <xdr:row>49</xdr:row>
      <xdr:rowOff>91826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/>
      </xdr:nvSpPr>
      <xdr:spPr>
        <a:xfrm>
          <a:off x="6000001" y="9150427"/>
          <a:ext cx="3219620" cy="275899"/>
        </a:xfrm>
        <a:prstGeom prst="rect">
          <a:avLst/>
        </a:prstGeom>
        <a:solidFill>
          <a:srgbClr val="5B9BD5">
            <a:alpha val="3490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131990</xdr:colOff>
      <xdr:row>54</xdr:row>
      <xdr:rowOff>67074</xdr:rowOff>
    </xdr:from>
    <xdr:to>
      <xdr:col>13</xdr:col>
      <xdr:colOff>5482</xdr:colOff>
      <xdr:row>61</xdr:row>
      <xdr:rowOff>37498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SpPr/>
      </xdr:nvSpPr>
      <xdr:spPr>
        <a:xfrm>
          <a:off x="8088166" y="10354074"/>
          <a:ext cx="489816" cy="1303924"/>
        </a:xfrm>
        <a:prstGeom prst="rect">
          <a:avLst/>
        </a:prstGeom>
        <a:solidFill>
          <a:srgbClr val="5B9BD5">
            <a:alpha val="3490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68</xdr:row>
      <xdr:rowOff>7471</xdr:rowOff>
    </xdr:from>
    <xdr:to>
      <xdr:col>12</xdr:col>
      <xdr:colOff>482600</xdr:colOff>
      <xdr:row>87</xdr:row>
      <xdr:rowOff>7471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961471"/>
          <a:ext cx="8464550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40020</xdr:rowOff>
    </xdr:from>
    <xdr:to>
      <xdr:col>3</xdr:col>
      <xdr:colOff>317500</xdr:colOff>
      <xdr:row>98</xdr:row>
      <xdr:rowOff>40020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804020"/>
          <a:ext cx="2727325" cy="1905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364332</xdr:colOff>
      <xdr:row>2</xdr:row>
      <xdr:rowOff>200025</xdr:rowOff>
    </xdr:from>
    <xdr:to>
      <xdr:col>5</xdr:col>
      <xdr:colOff>367507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0732" y="600075"/>
          <a:ext cx="2517775" cy="20002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Coffey_2017"/>
      <sheetName val="Adeyemi_2017"/>
      <sheetName val="Afrane_2012"/>
      <sheetName val="Edwards_2004"/>
      <sheetName val="FAO_2017"/>
      <sheetName val="CleanCookingCatalog_2021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B6">
            <v>0.18</v>
          </cell>
        </row>
      </sheetData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>
        <row r="8">
          <cell r="C8">
            <v>0.20099155835454907</v>
          </cell>
        </row>
      </sheetData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hyperlink" Target="https://doi.org/10.1016/S0301-4215(02)00309-9" TargetMode="Externa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s://pubs.acs.org/doi/abs/10.1021/acs.estlett.6b00324" TargetMode="External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ctc-n.org/technologies/improved-cook-stoves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intef.brage.unit.no/sintef-xmlui/bitstream/handle/11250/2585080/Skreiberg2018pha_publisert.pdf?sequence=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hyperlink" Target="https://pubs.acs.org/doi/full/10.1021/acs.est.7b02436" TargetMode="Externa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doi.org/10.1080/00022470.1977.1047043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cfpub.epa.gov/oarweb/woodstove/index.cfm?fuseaction=app.about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sciencedirect.com/science/article/pii/S036054420400324X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i.org/10.1016/j.apenergy.2012.03.0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2"/>
  <sheetViews>
    <sheetView workbookViewId="0">
      <selection activeCell="A72" sqref="A1:A72"/>
    </sheetView>
  </sheetViews>
  <sheetFormatPr defaultColWidth="9.140625" defaultRowHeight="15"/>
  <cols>
    <col min="1" max="16384" width="9.140625" style="57"/>
  </cols>
  <sheetData>
    <row r="1" spans="1:1">
      <c r="A1" s="67" t="s">
        <v>2756</v>
      </c>
    </row>
    <row r="2" spans="1:1">
      <c r="A2" s="67" t="s">
        <v>2757</v>
      </c>
    </row>
    <row r="3" spans="1:1">
      <c r="A3" s="67" t="s">
        <v>2758</v>
      </c>
    </row>
    <row r="4" spans="1:1">
      <c r="A4" s="67" t="s">
        <v>2759</v>
      </c>
    </row>
    <row r="5" spans="1:1">
      <c r="A5" s="67" t="s">
        <v>2760</v>
      </c>
    </row>
    <row r="6" spans="1:1">
      <c r="A6" s="67" t="s">
        <v>2761</v>
      </c>
    </row>
    <row r="7" spans="1:1">
      <c r="A7" s="67" t="s">
        <v>2762</v>
      </c>
    </row>
    <row r="8" spans="1:1">
      <c r="A8" s="67" t="s">
        <v>2763</v>
      </c>
    </row>
    <row r="9" spans="1:1">
      <c r="A9" s="67" t="s">
        <v>2764</v>
      </c>
    </row>
    <row r="10" spans="1:1">
      <c r="A10" s="67" t="s">
        <v>2765</v>
      </c>
    </row>
    <row r="11" spans="1:1">
      <c r="A11" s="67" t="s">
        <v>116</v>
      </c>
    </row>
    <row r="12" spans="1:1">
      <c r="A12" s="67"/>
    </row>
    <row r="13" spans="1:1">
      <c r="A13" s="67" t="s">
        <v>97</v>
      </c>
    </row>
    <row r="14" spans="1:1">
      <c r="A14" s="67" t="s">
        <v>98</v>
      </c>
    </row>
    <row r="15" spans="1:1">
      <c r="A15" s="67" t="s">
        <v>100</v>
      </c>
    </row>
    <row r="16" spans="1:1">
      <c r="A16" s="67" t="s">
        <v>103</v>
      </c>
    </row>
    <row r="17" spans="1:1">
      <c r="A17" s="67" t="s">
        <v>105</v>
      </c>
    </row>
    <row r="18" spans="1:1">
      <c r="A18" s="67" t="s">
        <v>107</v>
      </c>
    </row>
    <row r="19" spans="1:1">
      <c r="A19" s="67" t="s">
        <v>109</v>
      </c>
    </row>
    <row r="20" spans="1:1">
      <c r="A20" s="67" t="s">
        <v>111</v>
      </c>
    </row>
    <row r="21" spans="1:1">
      <c r="A21" s="67" t="s">
        <v>2766</v>
      </c>
    </row>
    <row r="22" spans="1:1">
      <c r="A22" s="67" t="s">
        <v>2767</v>
      </c>
    </row>
    <row r="23" spans="1:1">
      <c r="A23" s="67" t="s">
        <v>116</v>
      </c>
    </row>
    <row r="24" spans="1:1">
      <c r="A24" s="67"/>
    </row>
    <row r="25" spans="1:1">
      <c r="A25" s="67" t="s">
        <v>2768</v>
      </c>
    </row>
    <row r="26" spans="1:1">
      <c r="A26" s="67" t="s">
        <v>2769</v>
      </c>
    </row>
    <row r="27" spans="1:1">
      <c r="A27" s="67" t="s">
        <v>2770</v>
      </c>
    </row>
    <row r="28" spans="1:1">
      <c r="A28" s="67" t="s">
        <v>2771</v>
      </c>
    </row>
    <row r="29" spans="1:1">
      <c r="A29" s="67" t="s">
        <v>2772</v>
      </c>
    </row>
    <row r="30" spans="1:1">
      <c r="A30" s="67" t="s">
        <v>2773</v>
      </c>
    </row>
    <row r="31" spans="1:1">
      <c r="A31" s="67" t="s">
        <v>2774</v>
      </c>
    </row>
    <row r="32" spans="1:1">
      <c r="A32" s="67" t="s">
        <v>116</v>
      </c>
    </row>
    <row r="33" spans="1:1">
      <c r="A33" s="67"/>
    </row>
    <row r="34" spans="1:1">
      <c r="A34" s="67" t="s">
        <v>2775</v>
      </c>
    </row>
    <row r="35" spans="1:1">
      <c r="A35" s="67" t="s">
        <v>2776</v>
      </c>
    </row>
    <row r="36" spans="1:1">
      <c r="A36" s="67" t="s">
        <v>2777</v>
      </c>
    </row>
    <row r="37" spans="1:1">
      <c r="A37" s="67" t="s">
        <v>2778</v>
      </c>
    </row>
    <row r="38" spans="1:1">
      <c r="A38" s="67" t="s">
        <v>2779</v>
      </c>
    </row>
    <row r="39" spans="1:1">
      <c r="A39" s="67" t="s">
        <v>2780</v>
      </c>
    </row>
    <row r="40" spans="1:1">
      <c r="A40" s="67" t="s">
        <v>116</v>
      </c>
    </row>
    <row r="41" spans="1:1">
      <c r="A41" s="67"/>
    </row>
    <row r="42" spans="1:1">
      <c r="A42" s="67" t="s">
        <v>2781</v>
      </c>
    </row>
    <row r="43" spans="1:1">
      <c r="A43" s="67" t="s">
        <v>2782</v>
      </c>
    </row>
    <row r="44" spans="1:1">
      <c r="A44" s="67" t="s">
        <v>2783</v>
      </c>
    </row>
    <row r="45" spans="1:1">
      <c r="A45" s="67" t="s">
        <v>2784</v>
      </c>
    </row>
    <row r="46" spans="1:1">
      <c r="A46" s="67" t="s">
        <v>2785</v>
      </c>
    </row>
    <row r="47" spans="1:1">
      <c r="A47" s="67" t="s">
        <v>2786</v>
      </c>
    </row>
    <row r="48" spans="1:1">
      <c r="A48" s="67" t="s">
        <v>2787</v>
      </c>
    </row>
    <row r="49" spans="1:1">
      <c r="A49" s="67" t="s">
        <v>2788</v>
      </c>
    </row>
    <row r="50" spans="1:1">
      <c r="A50" s="67" t="s">
        <v>2766</v>
      </c>
    </row>
    <row r="51" spans="1:1">
      <c r="A51" s="67" t="s">
        <v>2789</v>
      </c>
    </row>
    <row r="52" spans="1:1">
      <c r="A52" s="67" t="s">
        <v>116</v>
      </c>
    </row>
    <row r="53" spans="1:1">
      <c r="A53" s="67"/>
    </row>
    <row r="54" spans="1:1">
      <c r="A54" s="67" t="s">
        <v>2790</v>
      </c>
    </row>
    <row r="55" spans="1:1">
      <c r="A55" s="67" t="s">
        <v>2791</v>
      </c>
    </row>
    <row r="56" spans="1:1">
      <c r="A56" s="67" t="s">
        <v>2792</v>
      </c>
    </row>
    <row r="57" spans="1:1">
      <c r="A57" s="67" t="s">
        <v>2793</v>
      </c>
    </row>
    <row r="58" spans="1:1">
      <c r="A58" s="67" t="s">
        <v>2794</v>
      </c>
    </row>
    <row r="59" spans="1:1">
      <c r="A59" s="67" t="s">
        <v>2795</v>
      </c>
    </row>
    <row r="60" spans="1:1">
      <c r="A60" s="67" t="s">
        <v>2796</v>
      </c>
    </row>
    <row r="61" spans="1:1">
      <c r="A61" s="67" t="s">
        <v>2797</v>
      </c>
    </row>
    <row r="62" spans="1:1">
      <c r="A62" s="67" t="s">
        <v>2798</v>
      </c>
    </row>
    <row r="63" spans="1:1">
      <c r="A63" s="67" t="s">
        <v>2799</v>
      </c>
    </row>
    <row r="64" spans="1:1">
      <c r="A64" s="67" t="s">
        <v>116</v>
      </c>
    </row>
    <row r="65" spans="1:1">
      <c r="A65" s="67"/>
    </row>
    <row r="66" spans="1:1">
      <c r="A66" s="67" t="s">
        <v>2800</v>
      </c>
    </row>
    <row r="67" spans="1:1">
      <c r="A67" s="67" t="s">
        <v>2801</v>
      </c>
    </row>
    <row r="68" spans="1:1">
      <c r="A68" s="67" t="s">
        <v>2802</v>
      </c>
    </row>
    <row r="69" spans="1:1">
      <c r="A69" s="67" t="s">
        <v>2803</v>
      </c>
    </row>
    <row r="70" spans="1:1">
      <c r="A70" s="67" t="s">
        <v>2804</v>
      </c>
    </row>
    <row r="71" spans="1:1">
      <c r="A71" s="67" t="s">
        <v>2805</v>
      </c>
    </row>
    <row r="72" spans="1:1">
      <c r="A72" s="67" t="s">
        <v>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2"/>
  <sheetViews>
    <sheetView zoomScale="80" zoomScaleNormal="80" workbookViewId="0">
      <selection activeCell="L36" sqref="L36"/>
    </sheetView>
  </sheetViews>
  <sheetFormatPr defaultColWidth="9.140625" defaultRowHeight="15"/>
  <cols>
    <col min="1" max="1" width="9.140625" style="12"/>
    <col min="2" max="2" width="11.7109375" style="12" bestFit="1" customWidth="1"/>
    <col min="3" max="3" width="10.140625" style="12" bestFit="1" customWidth="1"/>
    <col min="4" max="4" width="12.28515625" style="12" customWidth="1"/>
    <col min="5" max="5" width="13.7109375" style="12" bestFit="1" customWidth="1"/>
    <col min="6" max="6" width="10.5703125" style="12" bestFit="1" customWidth="1"/>
    <col min="7" max="7" width="8.85546875" style="12" bestFit="1" customWidth="1"/>
    <col min="8" max="18" width="8.85546875" style="12" customWidth="1"/>
    <col min="19" max="16384" width="9.140625" style="12"/>
  </cols>
  <sheetData>
    <row r="1" spans="1:68" s="11" customFormat="1">
      <c r="A1" s="11" t="s">
        <v>28</v>
      </c>
      <c r="B1" s="11" t="s">
        <v>43</v>
      </c>
      <c r="C1" s="11" t="s">
        <v>44</v>
      </c>
      <c r="D1" s="11" t="s">
        <v>45</v>
      </c>
      <c r="E1" s="11" t="s">
        <v>29</v>
      </c>
      <c r="F1" s="11" t="s">
        <v>30</v>
      </c>
      <c r="G1" s="11" t="s">
        <v>42</v>
      </c>
      <c r="H1" s="11">
        <v>1960</v>
      </c>
      <c r="I1" s="11">
        <v>1961</v>
      </c>
      <c r="J1" s="11">
        <v>1962</v>
      </c>
      <c r="K1" s="11">
        <v>1963</v>
      </c>
      <c r="L1" s="11">
        <v>1964</v>
      </c>
      <c r="M1" s="11">
        <v>1965</v>
      </c>
      <c r="N1" s="11">
        <v>1966</v>
      </c>
      <c r="O1" s="11">
        <v>1967</v>
      </c>
      <c r="P1" s="11">
        <v>1968</v>
      </c>
      <c r="Q1" s="11">
        <v>1969</v>
      </c>
      <c r="R1" s="11">
        <v>1970</v>
      </c>
      <c r="S1" s="11">
        <v>1971</v>
      </c>
      <c r="T1" s="11">
        <v>1972</v>
      </c>
      <c r="U1" s="11">
        <v>1973</v>
      </c>
      <c r="V1" s="11">
        <v>1974</v>
      </c>
      <c r="W1" s="11">
        <v>1975</v>
      </c>
      <c r="X1" s="11">
        <v>1976</v>
      </c>
      <c r="Y1" s="11">
        <v>1977</v>
      </c>
      <c r="Z1" s="11">
        <v>1978</v>
      </c>
      <c r="AA1" s="11">
        <v>1979</v>
      </c>
      <c r="AB1" s="11">
        <v>1980</v>
      </c>
      <c r="AC1" s="11">
        <v>1981</v>
      </c>
      <c r="AD1" s="11">
        <v>1982</v>
      </c>
      <c r="AE1" s="11">
        <v>1983</v>
      </c>
      <c r="AF1" s="11">
        <v>1984</v>
      </c>
      <c r="AG1" s="11">
        <v>1985</v>
      </c>
      <c r="AH1" s="11">
        <v>1986</v>
      </c>
      <c r="AI1" s="11">
        <v>1987</v>
      </c>
      <c r="AJ1" s="11">
        <v>1988</v>
      </c>
      <c r="AK1" s="11">
        <v>1989</v>
      </c>
      <c r="AL1" s="11">
        <v>1990</v>
      </c>
      <c r="AM1" s="11">
        <v>1991</v>
      </c>
      <c r="AN1" s="11">
        <v>1992</v>
      </c>
      <c r="AO1" s="11">
        <v>1993</v>
      </c>
      <c r="AP1" s="11">
        <v>1994</v>
      </c>
      <c r="AQ1" s="11">
        <v>1995</v>
      </c>
      <c r="AR1" s="11">
        <v>1996</v>
      </c>
      <c r="AS1" s="11">
        <v>1997</v>
      </c>
      <c r="AT1" s="11">
        <v>1998</v>
      </c>
      <c r="AU1" s="11">
        <v>1999</v>
      </c>
      <c r="AV1" s="11">
        <v>2000</v>
      </c>
      <c r="AW1" s="11">
        <v>2001</v>
      </c>
      <c r="AX1" s="11">
        <v>2002</v>
      </c>
      <c r="AY1" s="11">
        <v>2003</v>
      </c>
      <c r="AZ1" s="11">
        <v>2004</v>
      </c>
      <c r="BA1" s="11">
        <v>2005</v>
      </c>
      <c r="BB1" s="11">
        <v>2006</v>
      </c>
      <c r="BC1" s="11">
        <v>2007</v>
      </c>
      <c r="BD1" s="11">
        <v>2008</v>
      </c>
      <c r="BE1" s="11">
        <v>2009</v>
      </c>
      <c r="BF1" s="11">
        <v>2010</v>
      </c>
      <c r="BG1" s="11">
        <v>2011</v>
      </c>
      <c r="BH1" s="11">
        <v>2012</v>
      </c>
      <c r="BI1" s="11">
        <v>2013</v>
      </c>
      <c r="BJ1" s="11">
        <v>2014</v>
      </c>
      <c r="BK1" s="11">
        <v>2015</v>
      </c>
      <c r="BL1" s="11">
        <v>2016</v>
      </c>
      <c r="BM1" s="11">
        <v>2017</v>
      </c>
      <c r="BN1" s="11">
        <v>2018</v>
      </c>
      <c r="BO1" s="11">
        <v>2019</v>
      </c>
      <c r="BP1" s="11">
        <v>2020</v>
      </c>
    </row>
    <row r="2" spans="1:68" s="64" customFormat="1">
      <c r="A2" s="12" t="s">
        <v>2824</v>
      </c>
      <c r="B2" s="15" t="s">
        <v>46</v>
      </c>
      <c r="C2" s="15" t="s">
        <v>47</v>
      </c>
      <c r="D2" s="15" t="s">
        <v>48</v>
      </c>
      <c r="E2" s="12" t="s">
        <v>32</v>
      </c>
      <c r="F2" s="65" t="s">
        <v>2828</v>
      </c>
      <c r="G2" s="12" t="s">
        <v>67</v>
      </c>
      <c r="H2" s="66">
        <f>H3</f>
        <v>0.24199999999999999</v>
      </c>
      <c r="I2" s="66">
        <f t="shared" ref="I2:BP2" si="0">I3</f>
        <v>0.25237223827900379</v>
      </c>
      <c r="J2" s="66">
        <f t="shared" si="0"/>
        <v>0.26274447655800759</v>
      </c>
      <c r="K2" s="66">
        <f t="shared" si="0"/>
        <v>0.27311671483701139</v>
      </c>
      <c r="L2" s="66">
        <f t="shared" si="0"/>
        <v>0.28348895311601519</v>
      </c>
      <c r="M2" s="66">
        <f t="shared" si="0"/>
        <v>0.29386119139501898</v>
      </c>
      <c r="N2" s="66">
        <f t="shared" si="0"/>
        <v>0.30423342967402278</v>
      </c>
      <c r="O2" s="66">
        <f t="shared" si="0"/>
        <v>0.31460566795302658</v>
      </c>
      <c r="P2" s="66">
        <f t="shared" si="0"/>
        <v>0.32497790623203038</v>
      </c>
      <c r="Q2" s="66">
        <f t="shared" si="0"/>
        <v>0.33535014451103418</v>
      </c>
      <c r="R2" s="66">
        <f t="shared" si="0"/>
        <v>0.34572238279003797</v>
      </c>
      <c r="S2" s="66">
        <f t="shared" si="0"/>
        <v>0.35609462106904177</v>
      </c>
      <c r="T2" s="66">
        <f t="shared" si="0"/>
        <v>0.36646685934804557</v>
      </c>
      <c r="U2" s="66">
        <f t="shared" si="0"/>
        <v>0.37683909762704937</v>
      </c>
      <c r="V2" s="66">
        <f t="shared" si="0"/>
        <v>0.38721133590605317</v>
      </c>
      <c r="W2" s="66">
        <f t="shared" si="0"/>
        <v>0.39758357418505696</v>
      </c>
      <c r="X2" s="66">
        <f t="shared" si="0"/>
        <v>0.40795581246406076</v>
      </c>
      <c r="Y2" s="66">
        <f t="shared" si="0"/>
        <v>0.41832805074306456</v>
      </c>
      <c r="Z2" s="66">
        <f t="shared" si="0"/>
        <v>0.42870028902206836</v>
      </c>
      <c r="AA2" s="66">
        <f t="shared" si="0"/>
        <v>0.43907252730107216</v>
      </c>
      <c r="AB2" s="66">
        <f t="shared" si="0"/>
        <v>0.44944476558007596</v>
      </c>
      <c r="AC2" s="66">
        <f t="shared" si="0"/>
        <v>0.45981700385907975</v>
      </c>
      <c r="AD2" s="66">
        <f t="shared" si="0"/>
        <v>0.47018924213808355</v>
      </c>
      <c r="AE2" s="66">
        <f t="shared" si="0"/>
        <v>0.48056148041708729</v>
      </c>
      <c r="AF2" s="66">
        <f t="shared" si="0"/>
        <v>0.49093371869609115</v>
      </c>
      <c r="AG2" s="66">
        <f t="shared" si="0"/>
        <v>0.50130595697509495</v>
      </c>
      <c r="AH2" s="66">
        <f t="shared" si="0"/>
        <v>0.51167819525409874</v>
      </c>
      <c r="AI2" s="66">
        <f t="shared" si="0"/>
        <v>0.52205043353310254</v>
      </c>
      <c r="AJ2" s="66">
        <f t="shared" si="0"/>
        <v>0.53132184424015994</v>
      </c>
      <c r="AK2" s="66">
        <f t="shared" si="0"/>
        <v>0.53991009154464786</v>
      </c>
      <c r="AL2" s="66">
        <f t="shared" si="0"/>
        <v>0.54807801133014356</v>
      </c>
      <c r="AM2" s="66">
        <f t="shared" si="0"/>
        <v>0.55585572413273099</v>
      </c>
      <c r="AN2" s="66">
        <f t="shared" si="0"/>
        <v>0.56327053971882735</v>
      </c>
      <c r="AO2" s="66">
        <f t="shared" si="0"/>
        <v>0.57996467439290311</v>
      </c>
      <c r="AP2" s="66">
        <f t="shared" si="0"/>
        <v>0.59717185015257657</v>
      </c>
      <c r="AQ2" s="66">
        <f t="shared" si="0"/>
        <v>0.62734777334089853</v>
      </c>
      <c r="AR2" s="66">
        <f t="shared" si="0"/>
        <v>0.65686190124641675</v>
      </c>
      <c r="AS2" s="66">
        <f t="shared" si="0"/>
        <v>0.67054373952337609</v>
      </c>
      <c r="AT2" s="66">
        <f t="shared" si="0"/>
        <v>0.68399273926218174</v>
      </c>
      <c r="AU2" s="66">
        <f t="shared" si="0"/>
        <v>0.7209515427908979</v>
      </c>
      <c r="AV2" s="66">
        <f t="shared" si="0"/>
        <v>0.75159712652222299</v>
      </c>
      <c r="AW2" s="66">
        <f t="shared" si="0"/>
        <v>0.75389284229292997</v>
      </c>
      <c r="AX2" s="66">
        <f t="shared" si="0"/>
        <v>0.75618855806363694</v>
      </c>
      <c r="AY2" s="66">
        <f t="shared" si="0"/>
        <v>0.75848427383434402</v>
      </c>
      <c r="AZ2" s="66">
        <f t="shared" si="0"/>
        <v>0.76077998960505089</v>
      </c>
      <c r="BA2" s="66">
        <f t="shared" si="0"/>
        <v>0.76307570537575797</v>
      </c>
      <c r="BB2" s="66">
        <f t="shared" si="0"/>
        <v>0.76537142114646506</v>
      </c>
      <c r="BC2" s="66">
        <f t="shared" si="0"/>
        <v>0.76766713691717192</v>
      </c>
      <c r="BD2" s="66">
        <f t="shared" si="0"/>
        <v>0.76996285268787901</v>
      </c>
      <c r="BE2" s="66">
        <f t="shared" si="0"/>
        <v>0.77225856845858598</v>
      </c>
      <c r="BF2" s="66">
        <f t="shared" si="0"/>
        <v>0.77455428422929296</v>
      </c>
      <c r="BG2" s="66">
        <f t="shared" si="0"/>
        <v>0.77685000000000004</v>
      </c>
      <c r="BH2" s="66">
        <f t="shared" si="0"/>
        <v>0.77872666666666668</v>
      </c>
      <c r="BI2" s="66">
        <f t="shared" si="0"/>
        <v>0.78060333333333332</v>
      </c>
      <c r="BJ2" s="66">
        <f t="shared" si="0"/>
        <v>0.78247999999999995</v>
      </c>
      <c r="BK2" s="66">
        <f t="shared" si="0"/>
        <v>0.78435666666666659</v>
      </c>
      <c r="BL2" s="66">
        <f t="shared" si="0"/>
        <v>0.78623333333333323</v>
      </c>
      <c r="BM2" s="66">
        <f t="shared" si="0"/>
        <v>0.78810999999999987</v>
      </c>
      <c r="BN2" s="66">
        <f t="shared" si="0"/>
        <v>0.78998666666666661</v>
      </c>
      <c r="BO2" s="66">
        <f t="shared" si="0"/>
        <v>0.79186333333333314</v>
      </c>
      <c r="BP2" s="66">
        <f t="shared" si="0"/>
        <v>0.79374</v>
      </c>
    </row>
    <row r="3" spans="1:68">
      <c r="A3" s="12" t="s">
        <v>2824</v>
      </c>
      <c r="B3" s="15" t="s">
        <v>46</v>
      </c>
      <c r="C3" s="15" t="s">
        <v>47</v>
      </c>
      <c r="D3" s="15" t="s">
        <v>48</v>
      </c>
      <c r="E3" s="12" t="s">
        <v>32</v>
      </c>
      <c r="F3" s="12" t="s">
        <v>66</v>
      </c>
      <c r="G3" s="12" t="s">
        <v>67</v>
      </c>
      <c r="H3" s="13">
        <f t="shared" ref="H3:AM3" si="1">H7</f>
        <v>0.24199999999999999</v>
      </c>
      <c r="I3" s="13">
        <f t="shared" si="1"/>
        <v>0.25237223827900379</v>
      </c>
      <c r="J3" s="13">
        <f t="shared" si="1"/>
        <v>0.26274447655800759</v>
      </c>
      <c r="K3" s="13">
        <f t="shared" si="1"/>
        <v>0.27311671483701139</v>
      </c>
      <c r="L3" s="13">
        <f t="shared" si="1"/>
        <v>0.28348895311601519</v>
      </c>
      <c r="M3" s="13">
        <f t="shared" si="1"/>
        <v>0.29386119139501898</v>
      </c>
      <c r="N3" s="13">
        <f t="shared" si="1"/>
        <v>0.30423342967402278</v>
      </c>
      <c r="O3" s="13">
        <f t="shared" si="1"/>
        <v>0.31460566795302658</v>
      </c>
      <c r="P3" s="13">
        <f t="shared" si="1"/>
        <v>0.32497790623203038</v>
      </c>
      <c r="Q3" s="13">
        <f t="shared" si="1"/>
        <v>0.33535014451103418</v>
      </c>
      <c r="R3" s="13">
        <f t="shared" si="1"/>
        <v>0.34572238279003797</v>
      </c>
      <c r="S3" s="13">
        <f t="shared" si="1"/>
        <v>0.35609462106904177</v>
      </c>
      <c r="T3" s="13">
        <f t="shared" si="1"/>
        <v>0.36646685934804557</v>
      </c>
      <c r="U3" s="13">
        <f t="shared" si="1"/>
        <v>0.37683909762704937</v>
      </c>
      <c r="V3" s="13">
        <f t="shared" si="1"/>
        <v>0.38721133590605317</v>
      </c>
      <c r="W3" s="13">
        <f t="shared" si="1"/>
        <v>0.39758357418505696</v>
      </c>
      <c r="X3" s="13">
        <f t="shared" si="1"/>
        <v>0.40795581246406076</v>
      </c>
      <c r="Y3" s="13">
        <f t="shared" si="1"/>
        <v>0.41832805074306456</v>
      </c>
      <c r="Z3" s="13">
        <f t="shared" si="1"/>
        <v>0.42870028902206836</v>
      </c>
      <c r="AA3" s="13">
        <f t="shared" si="1"/>
        <v>0.43907252730107216</v>
      </c>
      <c r="AB3" s="13">
        <f t="shared" si="1"/>
        <v>0.44944476558007596</v>
      </c>
      <c r="AC3" s="13">
        <f t="shared" si="1"/>
        <v>0.45981700385907975</v>
      </c>
      <c r="AD3" s="13">
        <f t="shared" si="1"/>
        <v>0.47018924213808355</v>
      </c>
      <c r="AE3" s="13">
        <f t="shared" si="1"/>
        <v>0.48056148041708729</v>
      </c>
      <c r="AF3" s="13">
        <f t="shared" si="1"/>
        <v>0.49093371869609115</v>
      </c>
      <c r="AG3" s="13">
        <f t="shared" si="1"/>
        <v>0.50130595697509495</v>
      </c>
      <c r="AH3" s="13">
        <f t="shared" si="1"/>
        <v>0.51167819525409874</v>
      </c>
      <c r="AI3" s="13">
        <f t="shared" si="1"/>
        <v>0.52205043353310254</v>
      </c>
      <c r="AJ3" s="13">
        <f t="shared" si="1"/>
        <v>0.53132184424015994</v>
      </c>
      <c r="AK3" s="13">
        <f t="shared" si="1"/>
        <v>0.53991009154464786</v>
      </c>
      <c r="AL3" s="13">
        <f t="shared" si="1"/>
        <v>0.54807801133014356</v>
      </c>
      <c r="AM3" s="13">
        <f t="shared" si="1"/>
        <v>0.55585572413273099</v>
      </c>
      <c r="AN3" s="13">
        <f t="shared" ref="AN3:BP3" si="2">AN7</f>
        <v>0.56327053971882735</v>
      </c>
      <c r="AO3" s="13">
        <f t="shared" si="2"/>
        <v>0.57996467439290311</v>
      </c>
      <c r="AP3" s="13">
        <f t="shared" si="2"/>
        <v>0.59717185015257657</v>
      </c>
      <c r="AQ3" s="13">
        <f t="shared" si="2"/>
        <v>0.62734777334089853</v>
      </c>
      <c r="AR3" s="13">
        <f t="shared" si="2"/>
        <v>0.65686190124641675</v>
      </c>
      <c r="AS3" s="13">
        <f t="shared" si="2"/>
        <v>0.67054373952337609</v>
      </c>
      <c r="AT3" s="13">
        <f t="shared" si="2"/>
        <v>0.68399273926218174</v>
      </c>
      <c r="AU3" s="13">
        <f t="shared" si="2"/>
        <v>0.7209515427908979</v>
      </c>
      <c r="AV3" s="13">
        <f t="shared" si="2"/>
        <v>0.75159712652222299</v>
      </c>
      <c r="AW3" s="13">
        <f t="shared" si="2"/>
        <v>0.75389284229292997</v>
      </c>
      <c r="AX3" s="13">
        <f t="shared" si="2"/>
        <v>0.75618855806363694</v>
      </c>
      <c r="AY3" s="13">
        <f t="shared" si="2"/>
        <v>0.75848427383434402</v>
      </c>
      <c r="AZ3" s="13">
        <f t="shared" si="2"/>
        <v>0.76077998960505089</v>
      </c>
      <c r="BA3" s="13">
        <f t="shared" si="2"/>
        <v>0.76307570537575797</v>
      </c>
      <c r="BB3" s="13">
        <f t="shared" si="2"/>
        <v>0.76537142114646506</v>
      </c>
      <c r="BC3" s="13">
        <f t="shared" si="2"/>
        <v>0.76766713691717192</v>
      </c>
      <c r="BD3" s="13">
        <f t="shared" si="2"/>
        <v>0.76996285268787901</v>
      </c>
      <c r="BE3" s="13">
        <f t="shared" si="2"/>
        <v>0.77225856845858598</v>
      </c>
      <c r="BF3" s="13">
        <f t="shared" si="2"/>
        <v>0.77455428422929296</v>
      </c>
      <c r="BG3" s="13">
        <f t="shared" si="2"/>
        <v>0.77685000000000004</v>
      </c>
      <c r="BH3" s="13">
        <f t="shared" si="2"/>
        <v>0.77872666666666668</v>
      </c>
      <c r="BI3" s="13">
        <f t="shared" si="2"/>
        <v>0.78060333333333332</v>
      </c>
      <c r="BJ3" s="13">
        <f t="shared" si="2"/>
        <v>0.78247999999999995</v>
      </c>
      <c r="BK3" s="13">
        <f t="shared" si="2"/>
        <v>0.78435666666666659</v>
      </c>
      <c r="BL3" s="13">
        <f t="shared" si="2"/>
        <v>0.78623333333333323</v>
      </c>
      <c r="BM3" s="13">
        <f t="shared" si="2"/>
        <v>0.78810999999999987</v>
      </c>
      <c r="BN3" s="13">
        <f t="shared" si="2"/>
        <v>0.78998666666666661</v>
      </c>
      <c r="BO3" s="13">
        <f t="shared" si="2"/>
        <v>0.79186333333333314</v>
      </c>
      <c r="BP3" s="13">
        <f t="shared" si="2"/>
        <v>0.79374</v>
      </c>
    </row>
    <row r="4" spans="1:68">
      <c r="A4" s="12" t="s">
        <v>2824</v>
      </c>
      <c r="B4" s="15" t="s">
        <v>46</v>
      </c>
      <c r="C4" s="15" t="s">
        <v>47</v>
      </c>
      <c r="D4" s="15" t="s">
        <v>48</v>
      </c>
      <c r="E4" s="12" t="s">
        <v>32</v>
      </c>
      <c r="F4" s="12" t="s">
        <v>2826</v>
      </c>
      <c r="G4" s="12" t="s">
        <v>67</v>
      </c>
      <c r="H4" s="13">
        <f>H$3</f>
        <v>0.24199999999999999</v>
      </c>
      <c r="I4" s="13">
        <f t="shared" ref="I4:BP5" si="3">I$3</f>
        <v>0.25237223827900379</v>
      </c>
      <c r="J4" s="13">
        <f t="shared" si="3"/>
        <v>0.26274447655800759</v>
      </c>
      <c r="K4" s="13">
        <f t="shared" si="3"/>
        <v>0.27311671483701139</v>
      </c>
      <c r="L4" s="13">
        <f t="shared" si="3"/>
        <v>0.28348895311601519</v>
      </c>
      <c r="M4" s="13">
        <f t="shared" si="3"/>
        <v>0.29386119139501898</v>
      </c>
      <c r="N4" s="13">
        <f t="shared" si="3"/>
        <v>0.30423342967402278</v>
      </c>
      <c r="O4" s="13">
        <f t="shared" si="3"/>
        <v>0.31460566795302658</v>
      </c>
      <c r="P4" s="13">
        <f t="shared" si="3"/>
        <v>0.32497790623203038</v>
      </c>
      <c r="Q4" s="13">
        <f t="shared" si="3"/>
        <v>0.33535014451103418</v>
      </c>
      <c r="R4" s="13">
        <f t="shared" si="3"/>
        <v>0.34572238279003797</v>
      </c>
      <c r="S4" s="13">
        <f t="shared" si="3"/>
        <v>0.35609462106904177</v>
      </c>
      <c r="T4" s="13">
        <f t="shared" si="3"/>
        <v>0.36646685934804557</v>
      </c>
      <c r="U4" s="13">
        <f t="shared" si="3"/>
        <v>0.37683909762704937</v>
      </c>
      <c r="V4" s="13">
        <f t="shared" si="3"/>
        <v>0.38721133590605317</v>
      </c>
      <c r="W4" s="13">
        <f t="shared" si="3"/>
        <v>0.39758357418505696</v>
      </c>
      <c r="X4" s="13">
        <f t="shared" si="3"/>
        <v>0.40795581246406076</v>
      </c>
      <c r="Y4" s="13">
        <f t="shared" si="3"/>
        <v>0.41832805074306456</v>
      </c>
      <c r="Z4" s="13">
        <f t="shared" si="3"/>
        <v>0.42870028902206836</v>
      </c>
      <c r="AA4" s="13">
        <f t="shared" si="3"/>
        <v>0.43907252730107216</v>
      </c>
      <c r="AB4" s="13">
        <f t="shared" si="3"/>
        <v>0.44944476558007596</v>
      </c>
      <c r="AC4" s="13">
        <f t="shared" si="3"/>
        <v>0.45981700385907975</v>
      </c>
      <c r="AD4" s="13">
        <f t="shared" si="3"/>
        <v>0.47018924213808355</v>
      </c>
      <c r="AE4" s="13">
        <f t="shared" si="3"/>
        <v>0.48056148041708729</v>
      </c>
      <c r="AF4" s="13">
        <f t="shared" si="3"/>
        <v>0.49093371869609115</v>
      </c>
      <c r="AG4" s="13">
        <f t="shared" si="3"/>
        <v>0.50130595697509495</v>
      </c>
      <c r="AH4" s="13">
        <f t="shared" si="3"/>
        <v>0.51167819525409874</v>
      </c>
      <c r="AI4" s="13">
        <f t="shared" si="3"/>
        <v>0.52205043353310254</v>
      </c>
      <c r="AJ4" s="13">
        <f t="shared" si="3"/>
        <v>0.53132184424015994</v>
      </c>
      <c r="AK4" s="13">
        <f t="shared" si="3"/>
        <v>0.53991009154464786</v>
      </c>
      <c r="AL4" s="13">
        <f t="shared" si="3"/>
        <v>0.54807801133014356</v>
      </c>
      <c r="AM4" s="13">
        <f t="shared" si="3"/>
        <v>0.55585572413273099</v>
      </c>
      <c r="AN4" s="13">
        <f t="shared" si="3"/>
        <v>0.56327053971882735</v>
      </c>
      <c r="AO4" s="13">
        <f t="shared" si="3"/>
        <v>0.57996467439290311</v>
      </c>
      <c r="AP4" s="13">
        <f t="shared" si="3"/>
        <v>0.59717185015257657</v>
      </c>
      <c r="AQ4" s="13">
        <f t="shared" si="3"/>
        <v>0.62734777334089853</v>
      </c>
      <c r="AR4" s="13">
        <f t="shared" si="3"/>
        <v>0.65686190124641675</v>
      </c>
      <c r="AS4" s="13">
        <f t="shared" si="3"/>
        <v>0.67054373952337609</v>
      </c>
      <c r="AT4" s="13">
        <f t="shared" si="3"/>
        <v>0.68399273926218174</v>
      </c>
      <c r="AU4" s="13">
        <f t="shared" si="3"/>
        <v>0.7209515427908979</v>
      </c>
      <c r="AV4" s="13">
        <f t="shared" si="3"/>
        <v>0.75159712652222299</v>
      </c>
      <c r="AW4" s="13">
        <f t="shared" si="3"/>
        <v>0.75389284229292997</v>
      </c>
      <c r="AX4" s="13">
        <f t="shared" si="3"/>
        <v>0.75618855806363694</v>
      </c>
      <c r="AY4" s="13">
        <f t="shared" si="3"/>
        <v>0.75848427383434402</v>
      </c>
      <c r="AZ4" s="13">
        <f t="shared" si="3"/>
        <v>0.76077998960505089</v>
      </c>
      <c r="BA4" s="13">
        <f t="shared" si="3"/>
        <v>0.76307570537575797</v>
      </c>
      <c r="BB4" s="13">
        <f t="shared" si="3"/>
        <v>0.76537142114646506</v>
      </c>
      <c r="BC4" s="13">
        <f t="shared" si="3"/>
        <v>0.76766713691717192</v>
      </c>
      <c r="BD4" s="13">
        <f t="shared" si="3"/>
        <v>0.76996285268787901</v>
      </c>
      <c r="BE4" s="13">
        <f t="shared" si="3"/>
        <v>0.77225856845858598</v>
      </c>
      <c r="BF4" s="13">
        <f t="shared" si="3"/>
        <v>0.77455428422929296</v>
      </c>
      <c r="BG4" s="13">
        <f t="shared" si="3"/>
        <v>0.77685000000000004</v>
      </c>
      <c r="BH4" s="13">
        <f t="shared" si="3"/>
        <v>0.77872666666666668</v>
      </c>
      <c r="BI4" s="13">
        <f t="shared" si="3"/>
        <v>0.78060333333333332</v>
      </c>
      <c r="BJ4" s="13">
        <f t="shared" si="3"/>
        <v>0.78247999999999995</v>
      </c>
      <c r="BK4" s="13">
        <f t="shared" si="3"/>
        <v>0.78435666666666659</v>
      </c>
      <c r="BL4" s="13">
        <f t="shared" si="3"/>
        <v>0.78623333333333323</v>
      </c>
      <c r="BM4" s="13">
        <f t="shared" si="3"/>
        <v>0.78810999999999987</v>
      </c>
      <c r="BN4" s="13">
        <f t="shared" si="3"/>
        <v>0.78998666666666661</v>
      </c>
      <c r="BO4" s="13">
        <f t="shared" si="3"/>
        <v>0.79186333333333314</v>
      </c>
      <c r="BP4" s="13">
        <f t="shared" si="3"/>
        <v>0.79374</v>
      </c>
    </row>
    <row r="5" spans="1:68">
      <c r="A5" s="12" t="s">
        <v>2824</v>
      </c>
      <c r="B5" s="15" t="s">
        <v>46</v>
      </c>
      <c r="C5" s="15" t="s">
        <v>47</v>
      </c>
      <c r="D5" s="15" t="s">
        <v>48</v>
      </c>
      <c r="E5" s="12" t="s">
        <v>32</v>
      </c>
      <c r="F5" s="12" t="s">
        <v>2827</v>
      </c>
      <c r="G5" s="12" t="s">
        <v>67</v>
      </c>
      <c r="H5" s="13">
        <f>H$3</f>
        <v>0.24199999999999999</v>
      </c>
      <c r="I5" s="13">
        <f t="shared" si="3"/>
        <v>0.25237223827900379</v>
      </c>
      <c r="J5" s="13">
        <f t="shared" si="3"/>
        <v>0.26274447655800759</v>
      </c>
      <c r="K5" s="13">
        <f t="shared" si="3"/>
        <v>0.27311671483701139</v>
      </c>
      <c r="L5" s="13">
        <f t="shared" si="3"/>
        <v>0.28348895311601519</v>
      </c>
      <c r="M5" s="13">
        <f t="shared" si="3"/>
        <v>0.29386119139501898</v>
      </c>
      <c r="N5" s="13">
        <f t="shared" si="3"/>
        <v>0.30423342967402278</v>
      </c>
      <c r="O5" s="13">
        <f t="shared" si="3"/>
        <v>0.31460566795302658</v>
      </c>
      <c r="P5" s="13">
        <f t="shared" si="3"/>
        <v>0.32497790623203038</v>
      </c>
      <c r="Q5" s="13">
        <f t="shared" si="3"/>
        <v>0.33535014451103418</v>
      </c>
      <c r="R5" s="13">
        <f t="shared" si="3"/>
        <v>0.34572238279003797</v>
      </c>
      <c r="S5" s="13">
        <f t="shared" si="3"/>
        <v>0.35609462106904177</v>
      </c>
      <c r="T5" s="13">
        <f t="shared" si="3"/>
        <v>0.36646685934804557</v>
      </c>
      <c r="U5" s="13">
        <f t="shared" si="3"/>
        <v>0.37683909762704937</v>
      </c>
      <c r="V5" s="13">
        <f t="shared" si="3"/>
        <v>0.38721133590605317</v>
      </c>
      <c r="W5" s="13">
        <f t="shared" si="3"/>
        <v>0.39758357418505696</v>
      </c>
      <c r="X5" s="13">
        <f t="shared" si="3"/>
        <v>0.40795581246406076</v>
      </c>
      <c r="Y5" s="13">
        <f t="shared" si="3"/>
        <v>0.41832805074306456</v>
      </c>
      <c r="Z5" s="13">
        <f t="shared" si="3"/>
        <v>0.42870028902206836</v>
      </c>
      <c r="AA5" s="13">
        <f t="shared" si="3"/>
        <v>0.43907252730107216</v>
      </c>
      <c r="AB5" s="13">
        <f t="shared" si="3"/>
        <v>0.44944476558007596</v>
      </c>
      <c r="AC5" s="13">
        <f t="shared" si="3"/>
        <v>0.45981700385907975</v>
      </c>
      <c r="AD5" s="13">
        <f t="shared" si="3"/>
        <v>0.47018924213808355</v>
      </c>
      <c r="AE5" s="13">
        <f t="shared" si="3"/>
        <v>0.48056148041708729</v>
      </c>
      <c r="AF5" s="13">
        <f t="shared" si="3"/>
        <v>0.49093371869609115</v>
      </c>
      <c r="AG5" s="13">
        <f t="shared" si="3"/>
        <v>0.50130595697509495</v>
      </c>
      <c r="AH5" s="13">
        <f t="shared" si="3"/>
        <v>0.51167819525409874</v>
      </c>
      <c r="AI5" s="13">
        <f t="shared" si="3"/>
        <v>0.52205043353310254</v>
      </c>
      <c r="AJ5" s="13">
        <f t="shared" si="3"/>
        <v>0.53132184424015994</v>
      </c>
      <c r="AK5" s="13">
        <f t="shared" si="3"/>
        <v>0.53991009154464786</v>
      </c>
      <c r="AL5" s="13">
        <f t="shared" si="3"/>
        <v>0.54807801133014356</v>
      </c>
      <c r="AM5" s="13">
        <f t="shared" si="3"/>
        <v>0.55585572413273099</v>
      </c>
      <c r="AN5" s="13">
        <f t="shared" si="3"/>
        <v>0.56327053971882735</v>
      </c>
      <c r="AO5" s="13">
        <f t="shared" si="3"/>
        <v>0.57996467439290311</v>
      </c>
      <c r="AP5" s="13">
        <f t="shared" si="3"/>
        <v>0.59717185015257657</v>
      </c>
      <c r="AQ5" s="13">
        <f t="shared" si="3"/>
        <v>0.62734777334089853</v>
      </c>
      <c r="AR5" s="13">
        <f t="shared" si="3"/>
        <v>0.65686190124641675</v>
      </c>
      <c r="AS5" s="13">
        <f t="shared" si="3"/>
        <v>0.67054373952337609</v>
      </c>
      <c r="AT5" s="13">
        <f t="shared" si="3"/>
        <v>0.68399273926218174</v>
      </c>
      <c r="AU5" s="13">
        <f t="shared" si="3"/>
        <v>0.7209515427908979</v>
      </c>
      <c r="AV5" s="13">
        <f t="shared" si="3"/>
        <v>0.75159712652222299</v>
      </c>
      <c r="AW5" s="13">
        <f t="shared" si="3"/>
        <v>0.75389284229292997</v>
      </c>
      <c r="AX5" s="13">
        <f t="shared" si="3"/>
        <v>0.75618855806363694</v>
      </c>
      <c r="AY5" s="13">
        <f t="shared" si="3"/>
        <v>0.75848427383434402</v>
      </c>
      <c r="AZ5" s="13">
        <f t="shared" si="3"/>
        <v>0.76077998960505089</v>
      </c>
      <c r="BA5" s="13">
        <f t="shared" si="3"/>
        <v>0.76307570537575797</v>
      </c>
      <c r="BB5" s="13">
        <f t="shared" si="3"/>
        <v>0.76537142114646506</v>
      </c>
      <c r="BC5" s="13">
        <f t="shared" si="3"/>
        <v>0.76766713691717192</v>
      </c>
      <c r="BD5" s="13">
        <f t="shared" si="3"/>
        <v>0.76996285268787901</v>
      </c>
      <c r="BE5" s="13">
        <f t="shared" si="3"/>
        <v>0.77225856845858598</v>
      </c>
      <c r="BF5" s="13">
        <f t="shared" si="3"/>
        <v>0.77455428422929296</v>
      </c>
      <c r="BG5" s="13">
        <f t="shared" si="3"/>
        <v>0.77685000000000004</v>
      </c>
      <c r="BH5" s="13">
        <f t="shared" si="3"/>
        <v>0.77872666666666668</v>
      </c>
      <c r="BI5" s="13">
        <f t="shared" si="3"/>
        <v>0.78060333333333332</v>
      </c>
      <c r="BJ5" s="13">
        <f t="shared" si="3"/>
        <v>0.78247999999999995</v>
      </c>
      <c r="BK5" s="13">
        <f t="shared" si="3"/>
        <v>0.78435666666666659</v>
      </c>
      <c r="BL5" s="13">
        <f t="shared" si="3"/>
        <v>0.78623333333333323</v>
      </c>
      <c r="BM5" s="13">
        <f t="shared" si="3"/>
        <v>0.78810999999999987</v>
      </c>
      <c r="BN5" s="13">
        <f t="shared" si="3"/>
        <v>0.78998666666666661</v>
      </c>
      <c r="BO5" s="13">
        <f t="shared" si="3"/>
        <v>0.79186333333333314</v>
      </c>
      <c r="BP5" s="13">
        <f t="shared" si="3"/>
        <v>0.79374</v>
      </c>
    </row>
    <row r="6" spans="1:68">
      <c r="A6" s="12" t="s">
        <v>2825</v>
      </c>
      <c r="B6" s="15" t="s">
        <v>46</v>
      </c>
      <c r="C6" s="15" t="s">
        <v>47</v>
      </c>
      <c r="D6" s="15" t="s">
        <v>48</v>
      </c>
      <c r="E6" s="12" t="s">
        <v>32</v>
      </c>
      <c r="F6" s="65" t="s">
        <v>2828</v>
      </c>
      <c r="G6" s="12" t="s">
        <v>67</v>
      </c>
      <c r="H6" s="13">
        <f>H7</f>
        <v>0.24199999999999999</v>
      </c>
      <c r="I6" s="13">
        <f t="shared" ref="I6:BP6" si="4">I7</f>
        <v>0.25237223827900379</v>
      </c>
      <c r="J6" s="13">
        <f t="shared" si="4"/>
        <v>0.26274447655800759</v>
      </c>
      <c r="K6" s="13">
        <f t="shared" si="4"/>
        <v>0.27311671483701139</v>
      </c>
      <c r="L6" s="13">
        <f t="shared" si="4"/>
        <v>0.28348895311601519</v>
      </c>
      <c r="M6" s="13">
        <f t="shared" si="4"/>
        <v>0.29386119139501898</v>
      </c>
      <c r="N6" s="13">
        <f t="shared" si="4"/>
        <v>0.30423342967402278</v>
      </c>
      <c r="O6" s="13">
        <f t="shared" si="4"/>
        <v>0.31460566795302658</v>
      </c>
      <c r="P6" s="13">
        <f t="shared" si="4"/>
        <v>0.32497790623203038</v>
      </c>
      <c r="Q6" s="13">
        <f t="shared" si="4"/>
        <v>0.33535014451103418</v>
      </c>
      <c r="R6" s="13">
        <f t="shared" si="4"/>
        <v>0.34572238279003797</v>
      </c>
      <c r="S6" s="13">
        <f t="shared" si="4"/>
        <v>0.35609462106904177</v>
      </c>
      <c r="T6" s="13">
        <f t="shared" si="4"/>
        <v>0.36646685934804557</v>
      </c>
      <c r="U6" s="13">
        <f t="shared" si="4"/>
        <v>0.37683909762704937</v>
      </c>
      <c r="V6" s="13">
        <f t="shared" si="4"/>
        <v>0.38721133590605317</v>
      </c>
      <c r="W6" s="13">
        <f t="shared" si="4"/>
        <v>0.39758357418505696</v>
      </c>
      <c r="X6" s="13">
        <f t="shared" si="4"/>
        <v>0.40795581246406076</v>
      </c>
      <c r="Y6" s="13">
        <f t="shared" si="4"/>
        <v>0.41832805074306456</v>
      </c>
      <c r="Z6" s="13">
        <f t="shared" si="4"/>
        <v>0.42870028902206836</v>
      </c>
      <c r="AA6" s="13">
        <f t="shared" si="4"/>
        <v>0.43907252730107216</v>
      </c>
      <c r="AB6" s="13">
        <f t="shared" si="4"/>
        <v>0.44944476558007596</v>
      </c>
      <c r="AC6" s="13">
        <f t="shared" si="4"/>
        <v>0.45981700385907975</v>
      </c>
      <c r="AD6" s="13">
        <f t="shared" si="4"/>
        <v>0.47018924213808355</v>
      </c>
      <c r="AE6" s="13">
        <f t="shared" si="4"/>
        <v>0.48056148041708729</v>
      </c>
      <c r="AF6" s="13">
        <f t="shared" si="4"/>
        <v>0.49093371869609115</v>
      </c>
      <c r="AG6" s="13">
        <f t="shared" si="4"/>
        <v>0.50130595697509495</v>
      </c>
      <c r="AH6" s="13">
        <f t="shared" si="4"/>
        <v>0.51167819525409874</v>
      </c>
      <c r="AI6" s="13">
        <f t="shared" si="4"/>
        <v>0.52205043353310254</v>
      </c>
      <c r="AJ6" s="13">
        <f t="shared" si="4"/>
        <v>0.53132184424015994</v>
      </c>
      <c r="AK6" s="13">
        <f t="shared" si="4"/>
        <v>0.53991009154464786</v>
      </c>
      <c r="AL6" s="13">
        <f t="shared" si="4"/>
        <v>0.54807801133014356</v>
      </c>
      <c r="AM6" s="13">
        <f t="shared" si="4"/>
        <v>0.55585572413273099</v>
      </c>
      <c r="AN6" s="13">
        <f t="shared" si="4"/>
        <v>0.56327053971882735</v>
      </c>
      <c r="AO6" s="13">
        <f t="shared" si="4"/>
        <v>0.57996467439290311</v>
      </c>
      <c r="AP6" s="13">
        <f t="shared" si="4"/>
        <v>0.59717185015257657</v>
      </c>
      <c r="AQ6" s="13">
        <f t="shared" si="4"/>
        <v>0.62734777334089853</v>
      </c>
      <c r="AR6" s="13">
        <f t="shared" si="4"/>
        <v>0.65686190124641675</v>
      </c>
      <c r="AS6" s="13">
        <f t="shared" si="4"/>
        <v>0.67054373952337609</v>
      </c>
      <c r="AT6" s="13">
        <f t="shared" si="4"/>
        <v>0.68399273926218174</v>
      </c>
      <c r="AU6" s="13">
        <f t="shared" si="4"/>
        <v>0.7209515427908979</v>
      </c>
      <c r="AV6" s="13">
        <f t="shared" si="4"/>
        <v>0.75159712652222299</v>
      </c>
      <c r="AW6" s="13">
        <f t="shared" si="4"/>
        <v>0.75389284229292997</v>
      </c>
      <c r="AX6" s="13">
        <f t="shared" si="4"/>
        <v>0.75618855806363694</v>
      </c>
      <c r="AY6" s="13">
        <f t="shared" si="4"/>
        <v>0.75848427383434402</v>
      </c>
      <c r="AZ6" s="13">
        <f t="shared" si="4"/>
        <v>0.76077998960505089</v>
      </c>
      <c r="BA6" s="13">
        <f t="shared" si="4"/>
        <v>0.76307570537575797</v>
      </c>
      <c r="BB6" s="13">
        <f t="shared" si="4"/>
        <v>0.76537142114646506</v>
      </c>
      <c r="BC6" s="13">
        <f t="shared" si="4"/>
        <v>0.76766713691717192</v>
      </c>
      <c r="BD6" s="13">
        <f t="shared" si="4"/>
        <v>0.76996285268787901</v>
      </c>
      <c r="BE6" s="13">
        <f t="shared" si="4"/>
        <v>0.77225856845858598</v>
      </c>
      <c r="BF6" s="13">
        <f t="shared" si="4"/>
        <v>0.77455428422929296</v>
      </c>
      <c r="BG6" s="13">
        <f t="shared" si="4"/>
        <v>0.77685000000000004</v>
      </c>
      <c r="BH6" s="13">
        <f t="shared" si="4"/>
        <v>0.77872666666666668</v>
      </c>
      <c r="BI6" s="13">
        <f t="shared" si="4"/>
        <v>0.78060333333333332</v>
      </c>
      <c r="BJ6" s="13">
        <f t="shared" si="4"/>
        <v>0.78247999999999995</v>
      </c>
      <c r="BK6" s="13">
        <f t="shared" si="4"/>
        <v>0.78435666666666659</v>
      </c>
      <c r="BL6" s="13">
        <f t="shared" si="4"/>
        <v>0.78623333333333323</v>
      </c>
      <c r="BM6" s="13">
        <f t="shared" si="4"/>
        <v>0.78810999999999987</v>
      </c>
      <c r="BN6" s="13">
        <f t="shared" si="4"/>
        <v>0.78998666666666661</v>
      </c>
      <c r="BO6" s="13">
        <f t="shared" si="4"/>
        <v>0.79186333333333314</v>
      </c>
      <c r="BP6" s="13">
        <f t="shared" si="4"/>
        <v>0.79374</v>
      </c>
    </row>
    <row r="7" spans="1:68">
      <c r="A7" s="12" t="s">
        <v>2825</v>
      </c>
      <c r="B7" s="15" t="s">
        <v>46</v>
      </c>
      <c r="C7" s="15" t="s">
        <v>47</v>
      </c>
      <c r="D7" s="15" t="s">
        <v>48</v>
      </c>
      <c r="E7" s="12" t="s">
        <v>32</v>
      </c>
      <c r="F7" s="12" t="s">
        <v>66</v>
      </c>
      <c r="G7" s="12" t="s">
        <v>67</v>
      </c>
      <c r="H7" s="13">
        <f t="array" ref="H7:BP7">TRANSPOSE(Calcs!C13:C73)</f>
        <v>0.24199999999999999</v>
      </c>
      <c r="I7" s="13">
        <v>0.25237223827900379</v>
      </c>
      <c r="J7" s="13">
        <v>0.26274447655800759</v>
      </c>
      <c r="K7" s="13">
        <v>0.27311671483701139</v>
      </c>
      <c r="L7" s="13">
        <v>0.28348895311601519</v>
      </c>
      <c r="M7" s="13">
        <v>0.29386119139501898</v>
      </c>
      <c r="N7" s="13">
        <v>0.30423342967402278</v>
      </c>
      <c r="O7" s="13">
        <v>0.31460566795302658</v>
      </c>
      <c r="P7" s="13">
        <v>0.32497790623203038</v>
      </c>
      <c r="Q7" s="13">
        <v>0.33535014451103418</v>
      </c>
      <c r="R7" s="13">
        <v>0.34572238279003797</v>
      </c>
      <c r="S7" s="13">
        <v>0.35609462106904177</v>
      </c>
      <c r="T7" s="13">
        <v>0.36646685934804557</v>
      </c>
      <c r="U7" s="13">
        <v>0.37683909762704937</v>
      </c>
      <c r="V7" s="13">
        <v>0.38721133590605317</v>
      </c>
      <c r="W7" s="13">
        <v>0.39758357418505696</v>
      </c>
      <c r="X7" s="13">
        <v>0.40795581246406076</v>
      </c>
      <c r="Y7" s="13">
        <v>0.41832805074306456</v>
      </c>
      <c r="Z7" s="13">
        <v>0.42870028902206836</v>
      </c>
      <c r="AA7" s="13">
        <v>0.43907252730107216</v>
      </c>
      <c r="AB7" s="13">
        <v>0.44944476558007596</v>
      </c>
      <c r="AC7" s="13">
        <v>0.45981700385907975</v>
      </c>
      <c r="AD7" s="13">
        <v>0.47018924213808355</v>
      </c>
      <c r="AE7" s="13">
        <v>0.48056148041708729</v>
      </c>
      <c r="AF7" s="13">
        <v>0.49093371869609115</v>
      </c>
      <c r="AG7" s="13">
        <v>0.50130595697509495</v>
      </c>
      <c r="AH7" s="13">
        <v>0.51167819525409874</v>
      </c>
      <c r="AI7" s="13">
        <v>0.52205043353310254</v>
      </c>
      <c r="AJ7" s="13">
        <v>0.53132184424015994</v>
      </c>
      <c r="AK7" s="13">
        <v>0.53991009154464786</v>
      </c>
      <c r="AL7" s="13">
        <v>0.54807801133014356</v>
      </c>
      <c r="AM7" s="13">
        <v>0.55585572413273099</v>
      </c>
      <c r="AN7" s="13">
        <v>0.56327053971882735</v>
      </c>
      <c r="AO7" s="13">
        <v>0.57996467439290311</v>
      </c>
      <c r="AP7" s="13">
        <v>0.59717185015257657</v>
      </c>
      <c r="AQ7" s="13">
        <v>0.62734777334089853</v>
      </c>
      <c r="AR7" s="13">
        <v>0.65686190124641675</v>
      </c>
      <c r="AS7" s="13">
        <v>0.67054373952337609</v>
      </c>
      <c r="AT7" s="13">
        <v>0.68399273926218174</v>
      </c>
      <c r="AU7" s="13">
        <v>0.7209515427908979</v>
      </c>
      <c r="AV7" s="13">
        <v>0.75159712652222299</v>
      </c>
      <c r="AW7" s="13">
        <v>0.75389284229292997</v>
      </c>
      <c r="AX7" s="13">
        <v>0.75618855806363694</v>
      </c>
      <c r="AY7" s="13">
        <v>0.75848427383434402</v>
      </c>
      <c r="AZ7" s="13">
        <v>0.76077998960505089</v>
      </c>
      <c r="BA7" s="13">
        <v>0.76307570537575797</v>
      </c>
      <c r="BB7" s="13">
        <v>0.76537142114646506</v>
      </c>
      <c r="BC7" s="13">
        <v>0.76766713691717192</v>
      </c>
      <c r="BD7" s="13">
        <v>0.76996285268787901</v>
      </c>
      <c r="BE7" s="13">
        <v>0.77225856845858598</v>
      </c>
      <c r="BF7" s="13">
        <v>0.77455428422929296</v>
      </c>
      <c r="BG7" s="13">
        <v>0.77685000000000004</v>
      </c>
      <c r="BH7" s="13">
        <v>0.77872666666666668</v>
      </c>
      <c r="BI7" s="13">
        <v>0.78060333333333332</v>
      </c>
      <c r="BJ7" s="13">
        <v>0.78247999999999995</v>
      </c>
      <c r="BK7" s="13">
        <v>0.78435666666666659</v>
      </c>
      <c r="BL7" s="13">
        <v>0.78623333333333323</v>
      </c>
      <c r="BM7" s="13">
        <v>0.78810999999999987</v>
      </c>
      <c r="BN7" s="13">
        <v>0.78998666666666661</v>
      </c>
      <c r="BO7" s="13">
        <v>0.79186333333333314</v>
      </c>
      <c r="BP7" s="13">
        <v>0.79374</v>
      </c>
    </row>
    <row r="8" spans="1:68">
      <c r="A8" s="12" t="s">
        <v>2825</v>
      </c>
      <c r="B8" s="15" t="s">
        <v>46</v>
      </c>
      <c r="C8" s="15" t="s">
        <v>47</v>
      </c>
      <c r="D8" s="15" t="s">
        <v>48</v>
      </c>
      <c r="E8" s="12" t="s">
        <v>32</v>
      </c>
      <c r="F8" s="12" t="s">
        <v>2826</v>
      </c>
      <c r="G8" s="12" t="s">
        <v>67</v>
      </c>
      <c r="H8" s="13">
        <f>H$7</f>
        <v>0.24199999999999999</v>
      </c>
      <c r="I8" s="13">
        <f t="shared" ref="I8:BP9" si="5">I$7</f>
        <v>0.25237223827900379</v>
      </c>
      <c r="J8" s="13">
        <f t="shared" si="5"/>
        <v>0.26274447655800759</v>
      </c>
      <c r="K8" s="13">
        <f t="shared" si="5"/>
        <v>0.27311671483701139</v>
      </c>
      <c r="L8" s="13">
        <f t="shared" si="5"/>
        <v>0.28348895311601519</v>
      </c>
      <c r="M8" s="13">
        <f t="shared" si="5"/>
        <v>0.29386119139501898</v>
      </c>
      <c r="N8" s="13">
        <f t="shared" si="5"/>
        <v>0.30423342967402278</v>
      </c>
      <c r="O8" s="13">
        <f t="shared" si="5"/>
        <v>0.31460566795302658</v>
      </c>
      <c r="P8" s="13">
        <f t="shared" si="5"/>
        <v>0.32497790623203038</v>
      </c>
      <c r="Q8" s="13">
        <f t="shared" si="5"/>
        <v>0.33535014451103418</v>
      </c>
      <c r="R8" s="13">
        <f t="shared" si="5"/>
        <v>0.34572238279003797</v>
      </c>
      <c r="S8" s="13">
        <f t="shared" si="5"/>
        <v>0.35609462106904177</v>
      </c>
      <c r="T8" s="13">
        <f t="shared" si="5"/>
        <v>0.36646685934804557</v>
      </c>
      <c r="U8" s="13">
        <f t="shared" si="5"/>
        <v>0.37683909762704937</v>
      </c>
      <c r="V8" s="13">
        <f t="shared" si="5"/>
        <v>0.38721133590605317</v>
      </c>
      <c r="W8" s="13">
        <f t="shared" si="5"/>
        <v>0.39758357418505696</v>
      </c>
      <c r="X8" s="13">
        <f t="shared" si="5"/>
        <v>0.40795581246406076</v>
      </c>
      <c r="Y8" s="13">
        <f t="shared" si="5"/>
        <v>0.41832805074306456</v>
      </c>
      <c r="Z8" s="13">
        <f t="shared" si="5"/>
        <v>0.42870028902206836</v>
      </c>
      <c r="AA8" s="13">
        <f t="shared" si="5"/>
        <v>0.43907252730107216</v>
      </c>
      <c r="AB8" s="13">
        <f t="shared" si="5"/>
        <v>0.44944476558007596</v>
      </c>
      <c r="AC8" s="13">
        <f t="shared" si="5"/>
        <v>0.45981700385907975</v>
      </c>
      <c r="AD8" s="13">
        <f t="shared" si="5"/>
        <v>0.47018924213808355</v>
      </c>
      <c r="AE8" s="13">
        <f t="shared" si="5"/>
        <v>0.48056148041708729</v>
      </c>
      <c r="AF8" s="13">
        <f t="shared" si="5"/>
        <v>0.49093371869609115</v>
      </c>
      <c r="AG8" s="13">
        <f t="shared" si="5"/>
        <v>0.50130595697509495</v>
      </c>
      <c r="AH8" s="13">
        <f t="shared" si="5"/>
        <v>0.51167819525409874</v>
      </c>
      <c r="AI8" s="13">
        <f t="shared" si="5"/>
        <v>0.52205043353310254</v>
      </c>
      <c r="AJ8" s="13">
        <f t="shared" si="5"/>
        <v>0.53132184424015994</v>
      </c>
      <c r="AK8" s="13">
        <f t="shared" si="5"/>
        <v>0.53991009154464786</v>
      </c>
      <c r="AL8" s="13">
        <f t="shared" si="5"/>
        <v>0.54807801133014356</v>
      </c>
      <c r="AM8" s="13">
        <f t="shared" si="5"/>
        <v>0.55585572413273099</v>
      </c>
      <c r="AN8" s="13">
        <f t="shared" si="5"/>
        <v>0.56327053971882735</v>
      </c>
      <c r="AO8" s="13">
        <f t="shared" si="5"/>
        <v>0.57996467439290311</v>
      </c>
      <c r="AP8" s="13">
        <f t="shared" si="5"/>
        <v>0.59717185015257657</v>
      </c>
      <c r="AQ8" s="13">
        <f t="shared" si="5"/>
        <v>0.62734777334089853</v>
      </c>
      <c r="AR8" s="13">
        <f t="shared" si="5"/>
        <v>0.65686190124641675</v>
      </c>
      <c r="AS8" s="13">
        <f t="shared" si="5"/>
        <v>0.67054373952337609</v>
      </c>
      <c r="AT8" s="13">
        <f t="shared" si="5"/>
        <v>0.68399273926218174</v>
      </c>
      <c r="AU8" s="13">
        <f t="shared" si="5"/>
        <v>0.7209515427908979</v>
      </c>
      <c r="AV8" s="13">
        <f t="shared" si="5"/>
        <v>0.75159712652222299</v>
      </c>
      <c r="AW8" s="13">
        <f t="shared" si="5"/>
        <v>0.75389284229292997</v>
      </c>
      <c r="AX8" s="13">
        <f t="shared" si="5"/>
        <v>0.75618855806363694</v>
      </c>
      <c r="AY8" s="13">
        <f t="shared" si="5"/>
        <v>0.75848427383434402</v>
      </c>
      <c r="AZ8" s="13">
        <f t="shared" si="5"/>
        <v>0.76077998960505089</v>
      </c>
      <c r="BA8" s="13">
        <f t="shared" si="5"/>
        <v>0.76307570537575797</v>
      </c>
      <c r="BB8" s="13">
        <f t="shared" si="5"/>
        <v>0.76537142114646506</v>
      </c>
      <c r="BC8" s="13">
        <f t="shared" si="5"/>
        <v>0.76766713691717192</v>
      </c>
      <c r="BD8" s="13">
        <f t="shared" si="5"/>
        <v>0.76996285268787901</v>
      </c>
      <c r="BE8" s="13">
        <f t="shared" si="5"/>
        <v>0.77225856845858598</v>
      </c>
      <c r="BF8" s="13">
        <f t="shared" si="5"/>
        <v>0.77455428422929296</v>
      </c>
      <c r="BG8" s="13">
        <f t="shared" si="5"/>
        <v>0.77685000000000004</v>
      </c>
      <c r="BH8" s="13">
        <f t="shared" si="5"/>
        <v>0.77872666666666668</v>
      </c>
      <c r="BI8" s="13">
        <f t="shared" si="5"/>
        <v>0.78060333333333332</v>
      </c>
      <c r="BJ8" s="13">
        <f t="shared" si="5"/>
        <v>0.78247999999999995</v>
      </c>
      <c r="BK8" s="13">
        <f t="shared" si="5"/>
        <v>0.78435666666666659</v>
      </c>
      <c r="BL8" s="13">
        <f t="shared" si="5"/>
        <v>0.78623333333333323</v>
      </c>
      <c r="BM8" s="13">
        <f t="shared" si="5"/>
        <v>0.78810999999999987</v>
      </c>
      <c r="BN8" s="13">
        <f t="shared" si="5"/>
        <v>0.78998666666666661</v>
      </c>
      <c r="BO8" s="13">
        <f t="shared" si="5"/>
        <v>0.79186333333333314</v>
      </c>
      <c r="BP8" s="13">
        <f t="shared" si="5"/>
        <v>0.79374</v>
      </c>
    </row>
    <row r="9" spans="1:68">
      <c r="A9" s="12" t="s">
        <v>2825</v>
      </c>
      <c r="B9" s="15" t="s">
        <v>46</v>
      </c>
      <c r="C9" s="15" t="s">
        <v>47</v>
      </c>
      <c r="D9" s="15" t="s">
        <v>48</v>
      </c>
      <c r="E9" s="12" t="s">
        <v>32</v>
      </c>
      <c r="F9" s="12" t="s">
        <v>2827</v>
      </c>
      <c r="G9" s="12" t="s">
        <v>67</v>
      </c>
      <c r="H9" s="13">
        <f>H$7</f>
        <v>0.24199999999999999</v>
      </c>
      <c r="I9" s="13">
        <f t="shared" si="5"/>
        <v>0.25237223827900379</v>
      </c>
      <c r="J9" s="13">
        <f t="shared" si="5"/>
        <v>0.26274447655800759</v>
      </c>
      <c r="K9" s="13">
        <f t="shared" si="5"/>
        <v>0.27311671483701139</v>
      </c>
      <c r="L9" s="13">
        <f t="shared" si="5"/>
        <v>0.28348895311601519</v>
      </c>
      <c r="M9" s="13">
        <f t="shared" si="5"/>
        <v>0.29386119139501898</v>
      </c>
      <c r="N9" s="13">
        <f t="shared" si="5"/>
        <v>0.30423342967402278</v>
      </c>
      <c r="O9" s="13">
        <f t="shared" si="5"/>
        <v>0.31460566795302658</v>
      </c>
      <c r="P9" s="13">
        <f t="shared" si="5"/>
        <v>0.32497790623203038</v>
      </c>
      <c r="Q9" s="13">
        <f t="shared" si="5"/>
        <v>0.33535014451103418</v>
      </c>
      <c r="R9" s="13">
        <f t="shared" si="5"/>
        <v>0.34572238279003797</v>
      </c>
      <c r="S9" s="13">
        <f t="shared" si="5"/>
        <v>0.35609462106904177</v>
      </c>
      <c r="T9" s="13">
        <f t="shared" si="5"/>
        <v>0.36646685934804557</v>
      </c>
      <c r="U9" s="13">
        <f t="shared" si="5"/>
        <v>0.37683909762704937</v>
      </c>
      <c r="V9" s="13">
        <f t="shared" si="5"/>
        <v>0.38721133590605317</v>
      </c>
      <c r="W9" s="13">
        <f t="shared" si="5"/>
        <v>0.39758357418505696</v>
      </c>
      <c r="X9" s="13">
        <f t="shared" si="5"/>
        <v>0.40795581246406076</v>
      </c>
      <c r="Y9" s="13">
        <f t="shared" si="5"/>
        <v>0.41832805074306456</v>
      </c>
      <c r="Z9" s="13">
        <f t="shared" si="5"/>
        <v>0.42870028902206836</v>
      </c>
      <c r="AA9" s="13">
        <f t="shared" si="5"/>
        <v>0.43907252730107216</v>
      </c>
      <c r="AB9" s="13">
        <f t="shared" si="5"/>
        <v>0.44944476558007596</v>
      </c>
      <c r="AC9" s="13">
        <f t="shared" si="5"/>
        <v>0.45981700385907975</v>
      </c>
      <c r="AD9" s="13">
        <f t="shared" si="5"/>
        <v>0.47018924213808355</v>
      </c>
      <c r="AE9" s="13">
        <f t="shared" si="5"/>
        <v>0.48056148041708729</v>
      </c>
      <c r="AF9" s="13">
        <f t="shared" si="5"/>
        <v>0.49093371869609115</v>
      </c>
      <c r="AG9" s="13">
        <f t="shared" si="5"/>
        <v>0.50130595697509495</v>
      </c>
      <c r="AH9" s="13">
        <f t="shared" si="5"/>
        <v>0.51167819525409874</v>
      </c>
      <c r="AI9" s="13">
        <f t="shared" si="5"/>
        <v>0.52205043353310254</v>
      </c>
      <c r="AJ9" s="13">
        <f t="shared" si="5"/>
        <v>0.53132184424015994</v>
      </c>
      <c r="AK9" s="13">
        <f t="shared" si="5"/>
        <v>0.53991009154464786</v>
      </c>
      <c r="AL9" s="13">
        <f t="shared" si="5"/>
        <v>0.54807801133014356</v>
      </c>
      <c r="AM9" s="13">
        <f t="shared" si="5"/>
        <v>0.55585572413273099</v>
      </c>
      <c r="AN9" s="13">
        <f t="shared" si="5"/>
        <v>0.56327053971882735</v>
      </c>
      <c r="AO9" s="13">
        <f t="shared" si="5"/>
        <v>0.57996467439290311</v>
      </c>
      <c r="AP9" s="13">
        <f t="shared" si="5"/>
        <v>0.59717185015257657</v>
      </c>
      <c r="AQ9" s="13">
        <f t="shared" si="5"/>
        <v>0.62734777334089853</v>
      </c>
      <c r="AR9" s="13">
        <f t="shared" si="5"/>
        <v>0.65686190124641675</v>
      </c>
      <c r="AS9" s="13">
        <f t="shared" si="5"/>
        <v>0.67054373952337609</v>
      </c>
      <c r="AT9" s="13">
        <f t="shared" si="5"/>
        <v>0.68399273926218174</v>
      </c>
      <c r="AU9" s="13">
        <f t="shared" si="5"/>
        <v>0.7209515427908979</v>
      </c>
      <c r="AV9" s="13">
        <f t="shared" si="5"/>
        <v>0.75159712652222299</v>
      </c>
      <c r="AW9" s="13">
        <f t="shared" si="5"/>
        <v>0.75389284229292997</v>
      </c>
      <c r="AX9" s="13">
        <f t="shared" si="5"/>
        <v>0.75618855806363694</v>
      </c>
      <c r="AY9" s="13">
        <f t="shared" si="5"/>
        <v>0.75848427383434402</v>
      </c>
      <c r="AZ9" s="13">
        <f t="shared" si="5"/>
        <v>0.76077998960505089</v>
      </c>
      <c r="BA9" s="13">
        <f t="shared" si="5"/>
        <v>0.76307570537575797</v>
      </c>
      <c r="BB9" s="13">
        <f t="shared" si="5"/>
        <v>0.76537142114646506</v>
      </c>
      <c r="BC9" s="13">
        <f t="shared" si="5"/>
        <v>0.76766713691717192</v>
      </c>
      <c r="BD9" s="13">
        <f t="shared" si="5"/>
        <v>0.76996285268787901</v>
      </c>
      <c r="BE9" s="13">
        <f t="shared" si="5"/>
        <v>0.77225856845858598</v>
      </c>
      <c r="BF9" s="13">
        <f t="shared" si="5"/>
        <v>0.77455428422929296</v>
      </c>
      <c r="BG9" s="13">
        <f t="shared" si="5"/>
        <v>0.77685000000000004</v>
      </c>
      <c r="BH9" s="13">
        <f t="shared" si="5"/>
        <v>0.77872666666666668</v>
      </c>
      <c r="BI9" s="13">
        <f t="shared" si="5"/>
        <v>0.78060333333333332</v>
      </c>
      <c r="BJ9" s="13">
        <f t="shared" si="5"/>
        <v>0.78247999999999995</v>
      </c>
      <c r="BK9" s="13">
        <f t="shared" si="5"/>
        <v>0.78435666666666659</v>
      </c>
      <c r="BL9" s="13">
        <f t="shared" si="5"/>
        <v>0.78623333333333323</v>
      </c>
      <c r="BM9" s="13">
        <f t="shared" si="5"/>
        <v>0.78810999999999987</v>
      </c>
      <c r="BN9" s="13">
        <f t="shared" si="5"/>
        <v>0.78998666666666661</v>
      </c>
      <c r="BO9" s="13">
        <f t="shared" si="5"/>
        <v>0.79186333333333314</v>
      </c>
      <c r="BP9" s="13">
        <f t="shared" si="5"/>
        <v>0.79374</v>
      </c>
    </row>
    <row r="10" spans="1:68">
      <c r="A10" s="12" t="s">
        <v>83</v>
      </c>
      <c r="B10" s="15" t="s">
        <v>46</v>
      </c>
      <c r="C10" s="15" t="s">
        <v>47</v>
      </c>
      <c r="D10" s="15" t="s">
        <v>48</v>
      </c>
      <c r="E10" s="12" t="s">
        <v>32</v>
      </c>
      <c r="F10" s="65" t="s">
        <v>2828</v>
      </c>
      <c r="G10" s="12" t="s">
        <v>67</v>
      </c>
      <c r="H10" s="13">
        <f>H11</f>
        <v>0.25984882078512905</v>
      </c>
      <c r="I10" s="13">
        <f t="shared" ref="I10:BP10" si="6">I11</f>
        <v>0.27098606824670551</v>
      </c>
      <c r="J10" s="13">
        <f t="shared" si="6"/>
        <v>0.28212331570828203</v>
      </c>
      <c r="K10" s="13">
        <f t="shared" si="6"/>
        <v>0.29326056316985855</v>
      </c>
      <c r="L10" s="13">
        <f t="shared" si="6"/>
        <v>0.30439781063143506</v>
      </c>
      <c r="M10" s="13">
        <f t="shared" si="6"/>
        <v>0.31553505809301152</v>
      </c>
      <c r="N10" s="13">
        <f t="shared" si="6"/>
        <v>0.32667230555458804</v>
      </c>
      <c r="O10" s="13">
        <f t="shared" si="6"/>
        <v>0.33780955301616455</v>
      </c>
      <c r="P10" s="13">
        <f t="shared" si="6"/>
        <v>0.34894680047774101</v>
      </c>
      <c r="Q10" s="13">
        <f t="shared" si="6"/>
        <v>0.36008404793931753</v>
      </c>
      <c r="R10" s="13">
        <f t="shared" si="6"/>
        <v>0.37122129540089405</v>
      </c>
      <c r="S10" s="13">
        <f t="shared" si="6"/>
        <v>0.38235854286247056</v>
      </c>
      <c r="T10" s="13">
        <f t="shared" si="6"/>
        <v>0.39349579032404702</v>
      </c>
      <c r="U10" s="13">
        <f t="shared" si="6"/>
        <v>0.40463303778562354</v>
      </c>
      <c r="V10" s="13">
        <f t="shared" si="6"/>
        <v>0.41577028524720006</v>
      </c>
      <c r="W10" s="13">
        <f t="shared" si="6"/>
        <v>0.42690753270877657</v>
      </c>
      <c r="X10" s="13">
        <f t="shared" si="6"/>
        <v>0.43804478017035303</v>
      </c>
      <c r="Y10" s="13">
        <f t="shared" si="6"/>
        <v>0.44918202763192955</v>
      </c>
      <c r="Z10" s="13">
        <f t="shared" si="6"/>
        <v>0.46031927509350606</v>
      </c>
      <c r="AA10" s="13">
        <f t="shared" si="6"/>
        <v>0.47145652255508252</v>
      </c>
      <c r="AB10" s="13">
        <f t="shared" si="6"/>
        <v>0.48259377001665904</v>
      </c>
      <c r="AC10" s="13">
        <f t="shared" si="6"/>
        <v>0.49373101747823556</v>
      </c>
      <c r="AD10" s="13">
        <f t="shared" si="6"/>
        <v>0.50486826493981207</v>
      </c>
      <c r="AE10" s="13">
        <f t="shared" si="6"/>
        <v>0.51600551240138848</v>
      </c>
      <c r="AF10" s="13">
        <f t="shared" si="6"/>
        <v>0.5271427598629651</v>
      </c>
      <c r="AG10" s="13">
        <f t="shared" si="6"/>
        <v>0.53828000732454151</v>
      </c>
      <c r="AH10" s="13">
        <f t="shared" si="6"/>
        <v>0.54941725478611803</v>
      </c>
      <c r="AI10" s="13">
        <f t="shared" si="6"/>
        <v>0.56055450224769454</v>
      </c>
      <c r="AJ10" s="13">
        <f t="shared" si="6"/>
        <v>0.57050973009580808</v>
      </c>
      <c r="AK10" s="13">
        <f t="shared" si="6"/>
        <v>0.57973140751185048</v>
      </c>
      <c r="AL10" s="13">
        <f t="shared" si="6"/>
        <v>0.58850175596031573</v>
      </c>
      <c r="AM10" s="13">
        <f t="shared" si="6"/>
        <v>0.5968531175312155</v>
      </c>
      <c r="AN10" s="13">
        <f t="shared" si="6"/>
        <v>0.60481481623529121</v>
      </c>
      <c r="AO10" s="13">
        <f t="shared" si="6"/>
        <v>0.62274023445465787</v>
      </c>
      <c r="AP10" s="13">
        <f t="shared" si="6"/>
        <v>0.64121653333975537</v>
      </c>
      <c r="AQ10" s="13">
        <f t="shared" si="6"/>
        <v>0.67361809555706154</v>
      </c>
      <c r="AR10" s="13">
        <f t="shared" si="6"/>
        <v>0.70530905147751766</v>
      </c>
      <c r="AS10" s="13">
        <f t="shared" si="6"/>
        <v>0.72</v>
      </c>
      <c r="AT10" s="13">
        <f t="shared" si="6"/>
        <v>0.72411764705882353</v>
      </c>
      <c r="AU10" s="13">
        <f t="shared" si="6"/>
        <v>0.72823529411764709</v>
      </c>
      <c r="AV10" s="13">
        <f t="shared" si="6"/>
        <v>0.73235294117647065</v>
      </c>
      <c r="AW10" s="13">
        <f t="shared" si="6"/>
        <v>0.73647058823529421</v>
      </c>
      <c r="AX10" s="13">
        <f t="shared" si="6"/>
        <v>0.74058823529411777</v>
      </c>
      <c r="AY10" s="13">
        <f t="shared" si="6"/>
        <v>0.74470588235294133</v>
      </c>
      <c r="AZ10" s="13">
        <f t="shared" si="6"/>
        <v>0.74882352941176489</v>
      </c>
      <c r="BA10" s="13">
        <f t="shared" si="6"/>
        <v>0.75294117647058845</v>
      </c>
      <c r="BB10" s="13">
        <f t="shared" si="6"/>
        <v>0.75705882352941201</v>
      </c>
      <c r="BC10" s="13">
        <f t="shared" si="6"/>
        <v>0.76117647058823557</v>
      </c>
      <c r="BD10" s="13">
        <f t="shared" si="6"/>
        <v>0.76529411764705912</v>
      </c>
      <c r="BE10" s="13">
        <f t="shared" si="6"/>
        <v>0.76941176470588268</v>
      </c>
      <c r="BF10" s="13">
        <f t="shared" si="6"/>
        <v>0.77352941176470624</v>
      </c>
      <c r="BG10" s="13">
        <f t="shared" si="6"/>
        <v>0.7776470588235298</v>
      </c>
      <c r="BH10" s="13">
        <f t="shared" si="6"/>
        <v>0.78176470588235336</v>
      </c>
      <c r="BI10" s="13">
        <f t="shared" si="6"/>
        <v>0.78588235294117692</v>
      </c>
      <c r="BJ10" s="13">
        <f t="shared" si="6"/>
        <v>0.79</v>
      </c>
      <c r="BK10" s="13">
        <f t="shared" si="6"/>
        <v>0.79189470231401016</v>
      </c>
      <c r="BL10" s="13">
        <f t="shared" si="6"/>
        <v>0.79378940462802028</v>
      </c>
      <c r="BM10" s="13">
        <f t="shared" si="6"/>
        <v>0.7956841069420304</v>
      </c>
      <c r="BN10" s="13">
        <f t="shared" si="6"/>
        <v>0.79757880925604063</v>
      </c>
      <c r="BO10" s="13">
        <f t="shared" si="6"/>
        <v>0.79947351157005064</v>
      </c>
      <c r="BP10" s="13">
        <f t="shared" si="6"/>
        <v>0.80136821388406099</v>
      </c>
    </row>
    <row r="11" spans="1:68">
      <c r="A11" s="12" t="s">
        <v>83</v>
      </c>
      <c r="B11" s="15" t="s">
        <v>46</v>
      </c>
      <c r="C11" s="15" t="s">
        <v>47</v>
      </c>
      <c r="D11" s="15" t="s">
        <v>48</v>
      </c>
      <c r="E11" s="12" t="s">
        <v>32</v>
      </c>
      <c r="F11" s="12" t="s">
        <v>66</v>
      </c>
      <c r="G11" s="12" t="s">
        <v>67</v>
      </c>
      <c r="H11" s="13">
        <f t="array" ref="H11:BP11">TRANSPOSE(Calcs!F13:F73)</f>
        <v>0.25984882078512905</v>
      </c>
      <c r="I11" s="13">
        <v>0.27098606824670551</v>
      </c>
      <c r="J11" s="13">
        <v>0.28212331570828203</v>
      </c>
      <c r="K11" s="13">
        <v>0.29326056316985855</v>
      </c>
      <c r="L11" s="13">
        <v>0.30439781063143506</v>
      </c>
      <c r="M11" s="13">
        <v>0.31553505809301152</v>
      </c>
      <c r="N11" s="13">
        <v>0.32667230555458804</v>
      </c>
      <c r="O11" s="13">
        <v>0.33780955301616455</v>
      </c>
      <c r="P11" s="13">
        <v>0.34894680047774101</v>
      </c>
      <c r="Q11" s="13">
        <v>0.36008404793931753</v>
      </c>
      <c r="R11" s="13">
        <v>0.37122129540089405</v>
      </c>
      <c r="S11" s="13">
        <v>0.38235854286247056</v>
      </c>
      <c r="T11" s="13">
        <v>0.39349579032404702</v>
      </c>
      <c r="U11" s="13">
        <v>0.40463303778562354</v>
      </c>
      <c r="V11" s="13">
        <v>0.41577028524720006</v>
      </c>
      <c r="W11" s="13">
        <v>0.42690753270877657</v>
      </c>
      <c r="X11" s="13">
        <v>0.43804478017035303</v>
      </c>
      <c r="Y11" s="13">
        <v>0.44918202763192955</v>
      </c>
      <c r="Z11" s="13">
        <v>0.46031927509350606</v>
      </c>
      <c r="AA11" s="13">
        <v>0.47145652255508252</v>
      </c>
      <c r="AB11" s="13">
        <v>0.48259377001665904</v>
      </c>
      <c r="AC11" s="13">
        <v>0.49373101747823556</v>
      </c>
      <c r="AD11" s="13">
        <v>0.50486826493981207</v>
      </c>
      <c r="AE11" s="13">
        <v>0.51600551240138848</v>
      </c>
      <c r="AF11" s="13">
        <v>0.5271427598629651</v>
      </c>
      <c r="AG11" s="13">
        <v>0.53828000732454151</v>
      </c>
      <c r="AH11" s="13">
        <v>0.54941725478611803</v>
      </c>
      <c r="AI11" s="13">
        <v>0.56055450224769454</v>
      </c>
      <c r="AJ11" s="13">
        <v>0.57050973009580808</v>
      </c>
      <c r="AK11" s="13">
        <v>0.57973140751185048</v>
      </c>
      <c r="AL11" s="13">
        <v>0.58850175596031573</v>
      </c>
      <c r="AM11" s="13">
        <v>0.5968531175312155</v>
      </c>
      <c r="AN11" s="13">
        <v>0.60481481623529121</v>
      </c>
      <c r="AO11" s="13">
        <v>0.62274023445465787</v>
      </c>
      <c r="AP11" s="13">
        <v>0.64121653333975537</v>
      </c>
      <c r="AQ11" s="13">
        <v>0.67361809555706154</v>
      </c>
      <c r="AR11" s="13">
        <v>0.70530905147751766</v>
      </c>
      <c r="AS11" s="13">
        <v>0.72</v>
      </c>
      <c r="AT11" s="13">
        <v>0.72411764705882353</v>
      </c>
      <c r="AU11" s="13">
        <v>0.72823529411764709</v>
      </c>
      <c r="AV11" s="13">
        <v>0.73235294117647065</v>
      </c>
      <c r="AW11" s="13">
        <v>0.73647058823529421</v>
      </c>
      <c r="AX11" s="13">
        <v>0.74058823529411777</v>
      </c>
      <c r="AY11" s="13">
        <v>0.74470588235294133</v>
      </c>
      <c r="AZ11" s="13">
        <v>0.74882352941176489</v>
      </c>
      <c r="BA11" s="13">
        <v>0.75294117647058845</v>
      </c>
      <c r="BB11" s="13">
        <v>0.75705882352941201</v>
      </c>
      <c r="BC11" s="13">
        <v>0.76117647058823557</v>
      </c>
      <c r="BD11" s="13">
        <v>0.76529411764705912</v>
      </c>
      <c r="BE11" s="13">
        <v>0.76941176470588268</v>
      </c>
      <c r="BF11" s="13">
        <v>0.77352941176470624</v>
      </c>
      <c r="BG11" s="13">
        <v>0.7776470588235298</v>
      </c>
      <c r="BH11" s="13">
        <v>0.78176470588235336</v>
      </c>
      <c r="BI11" s="13">
        <v>0.78588235294117692</v>
      </c>
      <c r="BJ11" s="13">
        <v>0.79</v>
      </c>
      <c r="BK11" s="13">
        <v>0.79189470231401016</v>
      </c>
      <c r="BL11" s="13">
        <v>0.79378940462802028</v>
      </c>
      <c r="BM11" s="13">
        <v>0.7956841069420304</v>
      </c>
      <c r="BN11" s="13">
        <v>0.79757880925604063</v>
      </c>
      <c r="BO11" s="13">
        <v>0.79947351157005064</v>
      </c>
      <c r="BP11" s="13">
        <v>0.80136821388406099</v>
      </c>
    </row>
    <row r="12" spans="1:68">
      <c r="A12" s="12" t="s">
        <v>83</v>
      </c>
      <c r="B12" s="15" t="s">
        <v>46</v>
      </c>
      <c r="C12" s="15" t="s">
        <v>47</v>
      </c>
      <c r="D12" s="15" t="s">
        <v>48</v>
      </c>
      <c r="E12" s="12" t="s">
        <v>32</v>
      </c>
      <c r="F12" s="12" t="s">
        <v>2826</v>
      </c>
      <c r="G12" s="12" t="s">
        <v>67</v>
      </c>
      <c r="H12" s="13">
        <f>H$11</f>
        <v>0.25984882078512905</v>
      </c>
      <c r="I12" s="13">
        <f t="shared" ref="I12:BP13" si="7">I$11</f>
        <v>0.27098606824670551</v>
      </c>
      <c r="J12" s="13">
        <f t="shared" si="7"/>
        <v>0.28212331570828203</v>
      </c>
      <c r="K12" s="13">
        <f t="shared" si="7"/>
        <v>0.29326056316985855</v>
      </c>
      <c r="L12" s="13">
        <f t="shared" si="7"/>
        <v>0.30439781063143506</v>
      </c>
      <c r="M12" s="13">
        <f t="shared" si="7"/>
        <v>0.31553505809301152</v>
      </c>
      <c r="N12" s="13">
        <f t="shared" si="7"/>
        <v>0.32667230555458804</v>
      </c>
      <c r="O12" s="13">
        <f t="shared" si="7"/>
        <v>0.33780955301616455</v>
      </c>
      <c r="P12" s="13">
        <f t="shared" si="7"/>
        <v>0.34894680047774101</v>
      </c>
      <c r="Q12" s="13">
        <f t="shared" si="7"/>
        <v>0.36008404793931753</v>
      </c>
      <c r="R12" s="13">
        <f t="shared" si="7"/>
        <v>0.37122129540089405</v>
      </c>
      <c r="S12" s="13">
        <f t="shared" si="7"/>
        <v>0.38235854286247056</v>
      </c>
      <c r="T12" s="13">
        <f t="shared" si="7"/>
        <v>0.39349579032404702</v>
      </c>
      <c r="U12" s="13">
        <f t="shared" si="7"/>
        <v>0.40463303778562354</v>
      </c>
      <c r="V12" s="13">
        <f t="shared" si="7"/>
        <v>0.41577028524720006</v>
      </c>
      <c r="W12" s="13">
        <f t="shared" si="7"/>
        <v>0.42690753270877657</v>
      </c>
      <c r="X12" s="13">
        <f t="shared" si="7"/>
        <v>0.43804478017035303</v>
      </c>
      <c r="Y12" s="13">
        <f t="shared" si="7"/>
        <v>0.44918202763192955</v>
      </c>
      <c r="Z12" s="13">
        <f t="shared" si="7"/>
        <v>0.46031927509350606</v>
      </c>
      <c r="AA12" s="13">
        <f t="shared" si="7"/>
        <v>0.47145652255508252</v>
      </c>
      <c r="AB12" s="13">
        <f t="shared" si="7"/>
        <v>0.48259377001665904</v>
      </c>
      <c r="AC12" s="13">
        <f t="shared" si="7"/>
        <v>0.49373101747823556</v>
      </c>
      <c r="AD12" s="13">
        <f t="shared" si="7"/>
        <v>0.50486826493981207</v>
      </c>
      <c r="AE12" s="13">
        <f t="shared" si="7"/>
        <v>0.51600551240138848</v>
      </c>
      <c r="AF12" s="13">
        <f t="shared" si="7"/>
        <v>0.5271427598629651</v>
      </c>
      <c r="AG12" s="13">
        <f t="shared" si="7"/>
        <v>0.53828000732454151</v>
      </c>
      <c r="AH12" s="13">
        <f t="shared" si="7"/>
        <v>0.54941725478611803</v>
      </c>
      <c r="AI12" s="13">
        <f t="shared" si="7"/>
        <v>0.56055450224769454</v>
      </c>
      <c r="AJ12" s="13">
        <f t="shared" si="7"/>
        <v>0.57050973009580808</v>
      </c>
      <c r="AK12" s="13">
        <f t="shared" si="7"/>
        <v>0.57973140751185048</v>
      </c>
      <c r="AL12" s="13">
        <f t="shared" si="7"/>
        <v>0.58850175596031573</v>
      </c>
      <c r="AM12" s="13">
        <f t="shared" si="7"/>
        <v>0.5968531175312155</v>
      </c>
      <c r="AN12" s="13">
        <f t="shared" si="7"/>
        <v>0.60481481623529121</v>
      </c>
      <c r="AO12" s="13">
        <f t="shared" si="7"/>
        <v>0.62274023445465787</v>
      </c>
      <c r="AP12" s="13">
        <f t="shared" si="7"/>
        <v>0.64121653333975537</v>
      </c>
      <c r="AQ12" s="13">
        <f t="shared" si="7"/>
        <v>0.67361809555706154</v>
      </c>
      <c r="AR12" s="13">
        <f t="shared" si="7"/>
        <v>0.70530905147751766</v>
      </c>
      <c r="AS12" s="13">
        <f t="shared" si="7"/>
        <v>0.72</v>
      </c>
      <c r="AT12" s="13">
        <f t="shared" si="7"/>
        <v>0.72411764705882353</v>
      </c>
      <c r="AU12" s="13">
        <f t="shared" si="7"/>
        <v>0.72823529411764709</v>
      </c>
      <c r="AV12" s="13">
        <f t="shared" si="7"/>
        <v>0.73235294117647065</v>
      </c>
      <c r="AW12" s="13">
        <f t="shared" si="7"/>
        <v>0.73647058823529421</v>
      </c>
      <c r="AX12" s="13">
        <f t="shared" si="7"/>
        <v>0.74058823529411777</v>
      </c>
      <c r="AY12" s="13">
        <f t="shared" si="7"/>
        <v>0.74470588235294133</v>
      </c>
      <c r="AZ12" s="13">
        <f t="shared" si="7"/>
        <v>0.74882352941176489</v>
      </c>
      <c r="BA12" s="13">
        <f t="shared" si="7"/>
        <v>0.75294117647058845</v>
      </c>
      <c r="BB12" s="13">
        <f t="shared" si="7"/>
        <v>0.75705882352941201</v>
      </c>
      <c r="BC12" s="13">
        <f t="shared" si="7"/>
        <v>0.76117647058823557</v>
      </c>
      <c r="BD12" s="13">
        <f t="shared" si="7"/>
        <v>0.76529411764705912</v>
      </c>
      <c r="BE12" s="13">
        <f t="shared" si="7"/>
        <v>0.76941176470588268</v>
      </c>
      <c r="BF12" s="13">
        <f t="shared" si="7"/>
        <v>0.77352941176470624</v>
      </c>
      <c r="BG12" s="13">
        <f t="shared" si="7"/>
        <v>0.7776470588235298</v>
      </c>
      <c r="BH12" s="13">
        <f t="shared" si="7"/>
        <v>0.78176470588235336</v>
      </c>
      <c r="BI12" s="13">
        <f t="shared" si="7"/>
        <v>0.78588235294117692</v>
      </c>
      <c r="BJ12" s="13">
        <f t="shared" si="7"/>
        <v>0.79</v>
      </c>
      <c r="BK12" s="13">
        <f t="shared" si="7"/>
        <v>0.79189470231401016</v>
      </c>
      <c r="BL12" s="13">
        <f t="shared" si="7"/>
        <v>0.79378940462802028</v>
      </c>
      <c r="BM12" s="13">
        <f t="shared" si="7"/>
        <v>0.7956841069420304</v>
      </c>
      <c r="BN12" s="13">
        <f t="shared" si="7"/>
        <v>0.79757880925604063</v>
      </c>
      <c r="BO12" s="13">
        <f t="shared" si="7"/>
        <v>0.79947351157005064</v>
      </c>
      <c r="BP12" s="13">
        <f t="shared" si="7"/>
        <v>0.80136821388406099</v>
      </c>
    </row>
    <row r="13" spans="1:68">
      <c r="A13" s="12" t="s">
        <v>83</v>
      </c>
      <c r="B13" s="15" t="s">
        <v>46</v>
      </c>
      <c r="C13" s="15" t="s">
        <v>47</v>
      </c>
      <c r="D13" s="15" t="s">
        <v>48</v>
      </c>
      <c r="E13" s="12" t="s">
        <v>32</v>
      </c>
      <c r="F13" s="12" t="s">
        <v>2827</v>
      </c>
      <c r="G13" s="12" t="s">
        <v>67</v>
      </c>
      <c r="H13" s="13">
        <f>H$11</f>
        <v>0.25984882078512905</v>
      </c>
      <c r="I13" s="13">
        <f t="shared" si="7"/>
        <v>0.27098606824670551</v>
      </c>
      <c r="J13" s="13">
        <f t="shared" si="7"/>
        <v>0.28212331570828203</v>
      </c>
      <c r="K13" s="13">
        <f t="shared" si="7"/>
        <v>0.29326056316985855</v>
      </c>
      <c r="L13" s="13">
        <f t="shared" si="7"/>
        <v>0.30439781063143506</v>
      </c>
      <c r="M13" s="13">
        <f t="shared" si="7"/>
        <v>0.31553505809301152</v>
      </c>
      <c r="N13" s="13">
        <f t="shared" si="7"/>
        <v>0.32667230555458804</v>
      </c>
      <c r="O13" s="13">
        <f t="shared" si="7"/>
        <v>0.33780955301616455</v>
      </c>
      <c r="P13" s="13">
        <f t="shared" si="7"/>
        <v>0.34894680047774101</v>
      </c>
      <c r="Q13" s="13">
        <f t="shared" si="7"/>
        <v>0.36008404793931753</v>
      </c>
      <c r="R13" s="13">
        <f t="shared" si="7"/>
        <v>0.37122129540089405</v>
      </c>
      <c r="S13" s="13">
        <f t="shared" si="7"/>
        <v>0.38235854286247056</v>
      </c>
      <c r="T13" s="13">
        <f t="shared" si="7"/>
        <v>0.39349579032404702</v>
      </c>
      <c r="U13" s="13">
        <f t="shared" si="7"/>
        <v>0.40463303778562354</v>
      </c>
      <c r="V13" s="13">
        <f t="shared" si="7"/>
        <v>0.41577028524720006</v>
      </c>
      <c r="W13" s="13">
        <f t="shared" si="7"/>
        <v>0.42690753270877657</v>
      </c>
      <c r="X13" s="13">
        <f t="shared" si="7"/>
        <v>0.43804478017035303</v>
      </c>
      <c r="Y13" s="13">
        <f t="shared" si="7"/>
        <v>0.44918202763192955</v>
      </c>
      <c r="Z13" s="13">
        <f t="shared" si="7"/>
        <v>0.46031927509350606</v>
      </c>
      <c r="AA13" s="13">
        <f t="shared" si="7"/>
        <v>0.47145652255508252</v>
      </c>
      <c r="AB13" s="13">
        <f t="shared" si="7"/>
        <v>0.48259377001665904</v>
      </c>
      <c r="AC13" s="13">
        <f t="shared" si="7"/>
        <v>0.49373101747823556</v>
      </c>
      <c r="AD13" s="13">
        <f t="shared" si="7"/>
        <v>0.50486826493981207</v>
      </c>
      <c r="AE13" s="13">
        <f t="shared" si="7"/>
        <v>0.51600551240138848</v>
      </c>
      <c r="AF13" s="13">
        <f t="shared" si="7"/>
        <v>0.5271427598629651</v>
      </c>
      <c r="AG13" s="13">
        <f t="shared" si="7"/>
        <v>0.53828000732454151</v>
      </c>
      <c r="AH13" s="13">
        <f t="shared" si="7"/>
        <v>0.54941725478611803</v>
      </c>
      <c r="AI13" s="13">
        <f t="shared" si="7"/>
        <v>0.56055450224769454</v>
      </c>
      <c r="AJ13" s="13">
        <f t="shared" si="7"/>
        <v>0.57050973009580808</v>
      </c>
      <c r="AK13" s="13">
        <f t="shared" si="7"/>
        <v>0.57973140751185048</v>
      </c>
      <c r="AL13" s="13">
        <f t="shared" si="7"/>
        <v>0.58850175596031573</v>
      </c>
      <c r="AM13" s="13">
        <f t="shared" si="7"/>
        <v>0.5968531175312155</v>
      </c>
      <c r="AN13" s="13">
        <f t="shared" si="7"/>
        <v>0.60481481623529121</v>
      </c>
      <c r="AO13" s="13">
        <f t="shared" si="7"/>
        <v>0.62274023445465787</v>
      </c>
      <c r="AP13" s="13">
        <f t="shared" si="7"/>
        <v>0.64121653333975537</v>
      </c>
      <c r="AQ13" s="13">
        <f t="shared" si="7"/>
        <v>0.67361809555706154</v>
      </c>
      <c r="AR13" s="13">
        <f t="shared" si="7"/>
        <v>0.70530905147751766</v>
      </c>
      <c r="AS13" s="13">
        <f t="shared" si="7"/>
        <v>0.72</v>
      </c>
      <c r="AT13" s="13">
        <f t="shared" si="7"/>
        <v>0.72411764705882353</v>
      </c>
      <c r="AU13" s="13">
        <f t="shared" si="7"/>
        <v>0.72823529411764709</v>
      </c>
      <c r="AV13" s="13">
        <f t="shared" si="7"/>
        <v>0.73235294117647065</v>
      </c>
      <c r="AW13" s="13">
        <f t="shared" si="7"/>
        <v>0.73647058823529421</v>
      </c>
      <c r="AX13" s="13">
        <f t="shared" si="7"/>
        <v>0.74058823529411777</v>
      </c>
      <c r="AY13" s="13">
        <f t="shared" si="7"/>
        <v>0.74470588235294133</v>
      </c>
      <c r="AZ13" s="13">
        <f t="shared" si="7"/>
        <v>0.74882352941176489</v>
      </c>
      <c r="BA13" s="13">
        <f t="shared" si="7"/>
        <v>0.75294117647058845</v>
      </c>
      <c r="BB13" s="13">
        <f t="shared" si="7"/>
        <v>0.75705882352941201</v>
      </c>
      <c r="BC13" s="13">
        <f t="shared" si="7"/>
        <v>0.76117647058823557</v>
      </c>
      <c r="BD13" s="13">
        <f t="shared" si="7"/>
        <v>0.76529411764705912</v>
      </c>
      <c r="BE13" s="13">
        <f t="shared" si="7"/>
        <v>0.76941176470588268</v>
      </c>
      <c r="BF13" s="13">
        <f t="shared" si="7"/>
        <v>0.77352941176470624</v>
      </c>
      <c r="BG13" s="13">
        <f t="shared" si="7"/>
        <v>0.7776470588235298</v>
      </c>
      <c r="BH13" s="13">
        <f t="shared" si="7"/>
        <v>0.78176470588235336</v>
      </c>
      <c r="BI13" s="13">
        <f t="shared" si="7"/>
        <v>0.78588235294117692</v>
      </c>
      <c r="BJ13" s="13">
        <f t="shared" si="7"/>
        <v>0.79</v>
      </c>
      <c r="BK13" s="13">
        <f t="shared" si="7"/>
        <v>0.79189470231401016</v>
      </c>
      <c r="BL13" s="13">
        <f t="shared" si="7"/>
        <v>0.79378940462802028</v>
      </c>
      <c r="BM13" s="13">
        <f t="shared" si="7"/>
        <v>0.7956841069420304</v>
      </c>
      <c r="BN13" s="13">
        <f t="shared" si="7"/>
        <v>0.79757880925604063</v>
      </c>
      <c r="BO13" s="13">
        <f t="shared" si="7"/>
        <v>0.79947351157005064</v>
      </c>
      <c r="BP13" s="13">
        <f t="shared" si="7"/>
        <v>0.80136821388406099</v>
      </c>
    </row>
    <row r="14" spans="1:68">
      <c r="A14" s="12" t="s">
        <v>41</v>
      </c>
      <c r="B14" s="15" t="s">
        <v>46</v>
      </c>
      <c r="C14" s="15" t="s">
        <v>47</v>
      </c>
      <c r="D14" s="15" t="s">
        <v>48</v>
      </c>
      <c r="E14" s="12" t="s">
        <v>32</v>
      </c>
      <c r="F14" s="65" t="s">
        <v>2828</v>
      </c>
      <c r="G14" s="12" t="s">
        <v>67</v>
      </c>
      <c r="H14" s="13">
        <f>H11</f>
        <v>0.25984882078512905</v>
      </c>
      <c r="I14" s="13">
        <f>I15</f>
        <v>0.22</v>
      </c>
      <c r="J14" s="13">
        <f t="shared" ref="J14:BP14" si="8">J15</f>
        <v>0.223</v>
      </c>
      <c r="K14" s="13">
        <f t="shared" si="8"/>
        <v>0.22600000000000001</v>
      </c>
      <c r="L14" s="13">
        <f t="shared" si="8"/>
        <v>0.22900000000000001</v>
      </c>
      <c r="M14" s="13">
        <f t="shared" si="8"/>
        <v>0.23200000000000001</v>
      </c>
      <c r="N14" s="13">
        <f t="shared" si="8"/>
        <v>0.23500000000000001</v>
      </c>
      <c r="O14" s="13">
        <f t="shared" si="8"/>
        <v>0.23800000000000002</v>
      </c>
      <c r="P14" s="13">
        <f t="shared" si="8"/>
        <v>0.24100000000000002</v>
      </c>
      <c r="Q14" s="13">
        <f t="shared" si="8"/>
        <v>0.24400000000000002</v>
      </c>
      <c r="R14" s="13">
        <f t="shared" si="8"/>
        <v>0.24700000000000003</v>
      </c>
      <c r="S14" s="13">
        <f t="shared" si="8"/>
        <v>0.25</v>
      </c>
      <c r="T14" s="13">
        <f t="shared" si="8"/>
        <v>0.253</v>
      </c>
      <c r="U14" s="13">
        <f t="shared" si="8"/>
        <v>0.25600000000000001</v>
      </c>
      <c r="V14" s="13">
        <f t="shared" si="8"/>
        <v>0.25900000000000001</v>
      </c>
      <c r="W14" s="13">
        <f t="shared" si="8"/>
        <v>0.26200000000000001</v>
      </c>
      <c r="X14" s="13">
        <f t="shared" si="8"/>
        <v>0.26500000000000001</v>
      </c>
      <c r="Y14" s="13">
        <f t="shared" si="8"/>
        <v>0.26800000000000002</v>
      </c>
      <c r="Z14" s="13">
        <f t="shared" si="8"/>
        <v>0.27100000000000002</v>
      </c>
      <c r="AA14" s="13">
        <f t="shared" si="8"/>
        <v>0.27400000000000002</v>
      </c>
      <c r="AB14" s="13">
        <f t="shared" si="8"/>
        <v>0.27700000000000002</v>
      </c>
      <c r="AC14" s="13">
        <f t="shared" si="8"/>
        <v>0.28000000000000003</v>
      </c>
      <c r="AD14" s="13">
        <f t="shared" si="8"/>
        <v>0.28300000000000003</v>
      </c>
      <c r="AE14" s="13">
        <f t="shared" si="8"/>
        <v>0.28600000000000003</v>
      </c>
      <c r="AF14" s="13">
        <f t="shared" si="8"/>
        <v>0.28900000000000003</v>
      </c>
      <c r="AG14" s="13">
        <f t="shared" si="8"/>
        <v>0.29200000000000004</v>
      </c>
      <c r="AH14" s="13">
        <f t="shared" si="8"/>
        <v>0.29500000000000004</v>
      </c>
      <c r="AI14" s="13">
        <f t="shared" si="8"/>
        <v>0.29800000000000004</v>
      </c>
      <c r="AJ14" s="13">
        <f t="shared" si="8"/>
        <v>0.30100000000000005</v>
      </c>
      <c r="AK14" s="13">
        <f t="shared" si="8"/>
        <v>0.30400000000000005</v>
      </c>
      <c r="AL14" s="13">
        <f t="shared" si="8"/>
        <v>0.30700000000000005</v>
      </c>
      <c r="AM14" s="13">
        <f t="shared" si="8"/>
        <v>0.31000000000000005</v>
      </c>
      <c r="AN14" s="13">
        <f t="shared" si="8"/>
        <v>0.31300000000000006</v>
      </c>
      <c r="AO14" s="13">
        <f t="shared" si="8"/>
        <v>0.31600000000000006</v>
      </c>
      <c r="AP14" s="13">
        <f t="shared" si="8"/>
        <v>0.31900000000000006</v>
      </c>
      <c r="AQ14" s="13">
        <f t="shared" si="8"/>
        <v>0.32200000000000006</v>
      </c>
      <c r="AR14" s="13">
        <f t="shared" si="8"/>
        <v>0.32500000000000007</v>
      </c>
      <c r="AS14" s="13">
        <f t="shared" si="8"/>
        <v>0.32800000000000007</v>
      </c>
      <c r="AT14" s="13">
        <f t="shared" si="8"/>
        <v>0.33100000000000007</v>
      </c>
      <c r="AU14" s="13">
        <f t="shared" si="8"/>
        <v>0.33400000000000007</v>
      </c>
      <c r="AV14" s="13">
        <f t="shared" si="8"/>
        <v>0.33700000000000008</v>
      </c>
      <c r="AW14" s="13">
        <f t="shared" si="8"/>
        <v>0.34000000000000008</v>
      </c>
      <c r="AX14" s="13">
        <f t="shared" si="8"/>
        <v>0.34300000000000008</v>
      </c>
      <c r="AY14" s="13">
        <f t="shared" si="8"/>
        <v>0.34600000000000009</v>
      </c>
      <c r="AZ14" s="13">
        <f t="shared" si="8"/>
        <v>0.34900000000000009</v>
      </c>
      <c r="BA14" s="13">
        <f t="shared" si="8"/>
        <v>0.35200000000000009</v>
      </c>
      <c r="BB14" s="13">
        <f t="shared" si="8"/>
        <v>0.35500000000000009</v>
      </c>
      <c r="BC14" s="13">
        <f t="shared" si="8"/>
        <v>0.35799999999999998</v>
      </c>
      <c r="BD14" s="13">
        <f t="shared" si="8"/>
        <v>0.35907060235665894</v>
      </c>
      <c r="BE14" s="13">
        <f t="shared" si="8"/>
        <v>0.36014120471331784</v>
      </c>
      <c r="BF14" s="13">
        <f t="shared" si="8"/>
        <v>0.36121180706997669</v>
      </c>
      <c r="BG14" s="13">
        <f t="shared" si="8"/>
        <v>0.36228240942663559</v>
      </c>
      <c r="BH14" s="13">
        <f t="shared" si="8"/>
        <v>0.36315758909026519</v>
      </c>
      <c r="BI14" s="13">
        <f t="shared" si="8"/>
        <v>0.36403276875389479</v>
      </c>
      <c r="BJ14" s="13">
        <f t="shared" si="8"/>
        <v>0.36490794841752433</v>
      </c>
      <c r="BK14" s="13">
        <f t="shared" si="8"/>
        <v>0.36578312808115393</v>
      </c>
      <c r="BL14" s="13">
        <f t="shared" si="8"/>
        <v>0.36665830774478353</v>
      </c>
      <c r="BM14" s="13">
        <f t="shared" si="8"/>
        <v>0.36753348740841313</v>
      </c>
      <c r="BN14" s="13">
        <f t="shared" si="8"/>
        <v>0.36840866707204278</v>
      </c>
      <c r="BO14" s="13">
        <f t="shared" si="8"/>
        <v>0.36928384673567233</v>
      </c>
      <c r="BP14" s="13">
        <f t="shared" si="8"/>
        <v>0.37015902639930198</v>
      </c>
    </row>
    <row r="15" spans="1:68">
      <c r="A15" s="12" t="s">
        <v>41</v>
      </c>
      <c r="B15" s="15" t="s">
        <v>46</v>
      </c>
      <c r="C15" s="15" t="s">
        <v>47</v>
      </c>
      <c r="D15" s="15" t="s">
        <v>48</v>
      </c>
      <c r="E15" s="12" t="s">
        <v>32</v>
      </c>
      <c r="F15" s="12" t="s">
        <v>66</v>
      </c>
      <c r="G15" s="12" t="s">
        <v>67</v>
      </c>
      <c r="H15" s="13">
        <f t="array" ref="H15:BP15">TRANSPOSE(Calcs!J13:J73)</f>
        <v>0.217</v>
      </c>
      <c r="I15" s="13">
        <v>0.22</v>
      </c>
      <c r="J15" s="13">
        <v>0.223</v>
      </c>
      <c r="K15" s="13">
        <v>0.22600000000000001</v>
      </c>
      <c r="L15" s="13">
        <v>0.22900000000000001</v>
      </c>
      <c r="M15" s="13">
        <v>0.23200000000000001</v>
      </c>
      <c r="N15" s="13">
        <v>0.23500000000000001</v>
      </c>
      <c r="O15" s="13">
        <v>0.23800000000000002</v>
      </c>
      <c r="P15" s="13">
        <v>0.24100000000000002</v>
      </c>
      <c r="Q15" s="13">
        <v>0.24400000000000002</v>
      </c>
      <c r="R15" s="13">
        <v>0.24700000000000003</v>
      </c>
      <c r="S15" s="13">
        <v>0.25</v>
      </c>
      <c r="T15" s="13">
        <v>0.253</v>
      </c>
      <c r="U15" s="13">
        <v>0.25600000000000001</v>
      </c>
      <c r="V15" s="13">
        <v>0.25900000000000001</v>
      </c>
      <c r="W15" s="13">
        <v>0.26200000000000001</v>
      </c>
      <c r="X15" s="13">
        <v>0.26500000000000001</v>
      </c>
      <c r="Y15" s="13">
        <v>0.26800000000000002</v>
      </c>
      <c r="Z15" s="13">
        <v>0.27100000000000002</v>
      </c>
      <c r="AA15" s="13">
        <v>0.27400000000000002</v>
      </c>
      <c r="AB15" s="13">
        <v>0.27700000000000002</v>
      </c>
      <c r="AC15" s="13">
        <v>0.28000000000000003</v>
      </c>
      <c r="AD15" s="13">
        <v>0.28300000000000003</v>
      </c>
      <c r="AE15" s="13">
        <v>0.28600000000000003</v>
      </c>
      <c r="AF15" s="13">
        <v>0.28900000000000003</v>
      </c>
      <c r="AG15" s="13">
        <v>0.29200000000000004</v>
      </c>
      <c r="AH15" s="13">
        <v>0.29500000000000004</v>
      </c>
      <c r="AI15" s="13">
        <v>0.29800000000000004</v>
      </c>
      <c r="AJ15" s="13">
        <v>0.30100000000000005</v>
      </c>
      <c r="AK15" s="13">
        <v>0.30400000000000005</v>
      </c>
      <c r="AL15" s="13">
        <v>0.30700000000000005</v>
      </c>
      <c r="AM15" s="13">
        <v>0.31000000000000005</v>
      </c>
      <c r="AN15" s="13">
        <v>0.31300000000000006</v>
      </c>
      <c r="AO15" s="13">
        <v>0.31600000000000006</v>
      </c>
      <c r="AP15" s="13">
        <v>0.31900000000000006</v>
      </c>
      <c r="AQ15" s="13">
        <v>0.32200000000000006</v>
      </c>
      <c r="AR15" s="13">
        <v>0.32500000000000007</v>
      </c>
      <c r="AS15" s="13">
        <v>0.32800000000000007</v>
      </c>
      <c r="AT15" s="13">
        <v>0.33100000000000007</v>
      </c>
      <c r="AU15" s="13">
        <v>0.33400000000000007</v>
      </c>
      <c r="AV15" s="13">
        <v>0.33700000000000008</v>
      </c>
      <c r="AW15" s="13">
        <v>0.34000000000000008</v>
      </c>
      <c r="AX15" s="13">
        <v>0.34300000000000008</v>
      </c>
      <c r="AY15" s="13">
        <v>0.34600000000000009</v>
      </c>
      <c r="AZ15" s="13">
        <v>0.34900000000000009</v>
      </c>
      <c r="BA15" s="13">
        <v>0.35200000000000009</v>
      </c>
      <c r="BB15" s="13">
        <v>0.35500000000000009</v>
      </c>
      <c r="BC15" s="13">
        <v>0.35799999999999998</v>
      </c>
      <c r="BD15" s="13">
        <v>0.35907060235665894</v>
      </c>
      <c r="BE15" s="13">
        <v>0.36014120471331784</v>
      </c>
      <c r="BF15" s="13">
        <v>0.36121180706997669</v>
      </c>
      <c r="BG15" s="13">
        <v>0.36228240942663559</v>
      </c>
      <c r="BH15" s="13">
        <v>0.36315758909026519</v>
      </c>
      <c r="BI15" s="13">
        <v>0.36403276875389479</v>
      </c>
      <c r="BJ15" s="13">
        <v>0.36490794841752433</v>
      </c>
      <c r="BK15" s="13">
        <v>0.36578312808115393</v>
      </c>
      <c r="BL15" s="13">
        <v>0.36665830774478353</v>
      </c>
      <c r="BM15" s="13">
        <v>0.36753348740841313</v>
      </c>
      <c r="BN15" s="13">
        <v>0.36840866707204278</v>
      </c>
      <c r="BO15" s="13">
        <v>0.36928384673567233</v>
      </c>
      <c r="BP15" s="13">
        <v>0.37015902639930198</v>
      </c>
    </row>
    <row r="16" spans="1:68">
      <c r="A16" s="12" t="s">
        <v>41</v>
      </c>
      <c r="B16" s="15" t="s">
        <v>46</v>
      </c>
      <c r="C16" s="15" t="s">
        <v>47</v>
      </c>
      <c r="D16" s="15" t="s">
        <v>48</v>
      </c>
      <c r="E16" s="12" t="s">
        <v>32</v>
      </c>
      <c r="F16" s="12" t="s">
        <v>2826</v>
      </c>
      <c r="G16" s="12" t="s">
        <v>67</v>
      </c>
      <c r="H16" s="13">
        <f>H$15</f>
        <v>0.217</v>
      </c>
      <c r="I16" s="13">
        <f t="shared" ref="I16:BP17" si="9">I$15</f>
        <v>0.22</v>
      </c>
      <c r="J16" s="13">
        <f t="shared" si="9"/>
        <v>0.223</v>
      </c>
      <c r="K16" s="13">
        <f t="shared" si="9"/>
        <v>0.22600000000000001</v>
      </c>
      <c r="L16" s="13">
        <f t="shared" si="9"/>
        <v>0.22900000000000001</v>
      </c>
      <c r="M16" s="13">
        <f t="shared" si="9"/>
        <v>0.23200000000000001</v>
      </c>
      <c r="N16" s="13">
        <f t="shared" si="9"/>
        <v>0.23500000000000001</v>
      </c>
      <c r="O16" s="13">
        <f t="shared" si="9"/>
        <v>0.23800000000000002</v>
      </c>
      <c r="P16" s="13">
        <f t="shared" si="9"/>
        <v>0.24100000000000002</v>
      </c>
      <c r="Q16" s="13">
        <f t="shared" si="9"/>
        <v>0.24400000000000002</v>
      </c>
      <c r="R16" s="13">
        <f t="shared" si="9"/>
        <v>0.24700000000000003</v>
      </c>
      <c r="S16" s="13">
        <f t="shared" si="9"/>
        <v>0.25</v>
      </c>
      <c r="T16" s="13">
        <f t="shared" si="9"/>
        <v>0.253</v>
      </c>
      <c r="U16" s="13">
        <f t="shared" si="9"/>
        <v>0.25600000000000001</v>
      </c>
      <c r="V16" s="13">
        <f t="shared" si="9"/>
        <v>0.25900000000000001</v>
      </c>
      <c r="W16" s="13">
        <f t="shared" si="9"/>
        <v>0.26200000000000001</v>
      </c>
      <c r="X16" s="13">
        <f t="shared" si="9"/>
        <v>0.26500000000000001</v>
      </c>
      <c r="Y16" s="13">
        <f t="shared" si="9"/>
        <v>0.26800000000000002</v>
      </c>
      <c r="Z16" s="13">
        <f t="shared" si="9"/>
        <v>0.27100000000000002</v>
      </c>
      <c r="AA16" s="13">
        <f t="shared" si="9"/>
        <v>0.27400000000000002</v>
      </c>
      <c r="AB16" s="13">
        <f t="shared" si="9"/>
        <v>0.27700000000000002</v>
      </c>
      <c r="AC16" s="13">
        <f t="shared" si="9"/>
        <v>0.28000000000000003</v>
      </c>
      <c r="AD16" s="13">
        <f t="shared" si="9"/>
        <v>0.28300000000000003</v>
      </c>
      <c r="AE16" s="13">
        <f t="shared" si="9"/>
        <v>0.28600000000000003</v>
      </c>
      <c r="AF16" s="13">
        <f t="shared" si="9"/>
        <v>0.28900000000000003</v>
      </c>
      <c r="AG16" s="13">
        <f t="shared" si="9"/>
        <v>0.29200000000000004</v>
      </c>
      <c r="AH16" s="13">
        <f t="shared" si="9"/>
        <v>0.29500000000000004</v>
      </c>
      <c r="AI16" s="13">
        <f t="shared" si="9"/>
        <v>0.29800000000000004</v>
      </c>
      <c r="AJ16" s="13">
        <f t="shared" si="9"/>
        <v>0.30100000000000005</v>
      </c>
      <c r="AK16" s="13">
        <f t="shared" si="9"/>
        <v>0.30400000000000005</v>
      </c>
      <c r="AL16" s="13">
        <f t="shared" si="9"/>
        <v>0.30700000000000005</v>
      </c>
      <c r="AM16" s="13">
        <f t="shared" si="9"/>
        <v>0.31000000000000005</v>
      </c>
      <c r="AN16" s="13">
        <f t="shared" si="9"/>
        <v>0.31300000000000006</v>
      </c>
      <c r="AO16" s="13">
        <f t="shared" si="9"/>
        <v>0.31600000000000006</v>
      </c>
      <c r="AP16" s="13">
        <f t="shared" si="9"/>
        <v>0.31900000000000006</v>
      </c>
      <c r="AQ16" s="13">
        <f t="shared" si="9"/>
        <v>0.32200000000000006</v>
      </c>
      <c r="AR16" s="13">
        <f t="shared" si="9"/>
        <v>0.32500000000000007</v>
      </c>
      <c r="AS16" s="13">
        <f t="shared" si="9"/>
        <v>0.32800000000000007</v>
      </c>
      <c r="AT16" s="13">
        <f t="shared" si="9"/>
        <v>0.33100000000000007</v>
      </c>
      <c r="AU16" s="13">
        <f t="shared" si="9"/>
        <v>0.33400000000000007</v>
      </c>
      <c r="AV16" s="13">
        <f t="shared" si="9"/>
        <v>0.33700000000000008</v>
      </c>
      <c r="AW16" s="13">
        <f t="shared" si="9"/>
        <v>0.34000000000000008</v>
      </c>
      <c r="AX16" s="13">
        <f t="shared" si="9"/>
        <v>0.34300000000000008</v>
      </c>
      <c r="AY16" s="13">
        <f t="shared" si="9"/>
        <v>0.34600000000000009</v>
      </c>
      <c r="AZ16" s="13">
        <f t="shared" si="9"/>
        <v>0.34900000000000009</v>
      </c>
      <c r="BA16" s="13">
        <f t="shared" si="9"/>
        <v>0.35200000000000009</v>
      </c>
      <c r="BB16" s="13">
        <f t="shared" si="9"/>
        <v>0.35500000000000009</v>
      </c>
      <c r="BC16" s="13">
        <f t="shared" si="9"/>
        <v>0.35799999999999998</v>
      </c>
      <c r="BD16" s="13">
        <f t="shared" si="9"/>
        <v>0.35907060235665894</v>
      </c>
      <c r="BE16" s="13">
        <f t="shared" si="9"/>
        <v>0.36014120471331784</v>
      </c>
      <c r="BF16" s="13">
        <f t="shared" si="9"/>
        <v>0.36121180706997669</v>
      </c>
      <c r="BG16" s="13">
        <f t="shared" si="9"/>
        <v>0.36228240942663559</v>
      </c>
      <c r="BH16" s="13">
        <f t="shared" si="9"/>
        <v>0.36315758909026519</v>
      </c>
      <c r="BI16" s="13">
        <f t="shared" si="9"/>
        <v>0.36403276875389479</v>
      </c>
      <c r="BJ16" s="13">
        <f t="shared" si="9"/>
        <v>0.36490794841752433</v>
      </c>
      <c r="BK16" s="13">
        <f t="shared" si="9"/>
        <v>0.36578312808115393</v>
      </c>
      <c r="BL16" s="13">
        <f t="shared" si="9"/>
        <v>0.36665830774478353</v>
      </c>
      <c r="BM16" s="13">
        <f t="shared" si="9"/>
        <v>0.36753348740841313</v>
      </c>
      <c r="BN16" s="13">
        <f t="shared" si="9"/>
        <v>0.36840866707204278</v>
      </c>
      <c r="BO16" s="13">
        <f t="shared" si="9"/>
        <v>0.36928384673567233</v>
      </c>
      <c r="BP16" s="13">
        <f t="shared" si="9"/>
        <v>0.37015902639930198</v>
      </c>
    </row>
    <row r="17" spans="1:68">
      <c r="A17" s="12" t="s">
        <v>41</v>
      </c>
      <c r="B17" s="15" t="s">
        <v>46</v>
      </c>
      <c r="C17" s="15" t="s">
        <v>47</v>
      </c>
      <c r="D17" s="15" t="s">
        <v>48</v>
      </c>
      <c r="E17" s="12" t="s">
        <v>32</v>
      </c>
      <c r="F17" s="12" t="s">
        <v>2827</v>
      </c>
      <c r="G17" s="12" t="s">
        <v>67</v>
      </c>
      <c r="H17" s="13">
        <f>H$15</f>
        <v>0.217</v>
      </c>
      <c r="I17" s="13">
        <f t="shared" si="9"/>
        <v>0.22</v>
      </c>
      <c r="J17" s="13">
        <f t="shared" si="9"/>
        <v>0.223</v>
      </c>
      <c r="K17" s="13">
        <f t="shared" si="9"/>
        <v>0.22600000000000001</v>
      </c>
      <c r="L17" s="13">
        <f t="shared" si="9"/>
        <v>0.22900000000000001</v>
      </c>
      <c r="M17" s="13">
        <f t="shared" si="9"/>
        <v>0.23200000000000001</v>
      </c>
      <c r="N17" s="13">
        <f t="shared" si="9"/>
        <v>0.23500000000000001</v>
      </c>
      <c r="O17" s="13">
        <f t="shared" si="9"/>
        <v>0.23800000000000002</v>
      </c>
      <c r="P17" s="13">
        <f t="shared" si="9"/>
        <v>0.24100000000000002</v>
      </c>
      <c r="Q17" s="13">
        <f t="shared" si="9"/>
        <v>0.24400000000000002</v>
      </c>
      <c r="R17" s="13">
        <f t="shared" si="9"/>
        <v>0.24700000000000003</v>
      </c>
      <c r="S17" s="13">
        <f t="shared" si="9"/>
        <v>0.25</v>
      </c>
      <c r="T17" s="13">
        <f t="shared" si="9"/>
        <v>0.253</v>
      </c>
      <c r="U17" s="13">
        <f t="shared" si="9"/>
        <v>0.25600000000000001</v>
      </c>
      <c r="V17" s="13">
        <f t="shared" si="9"/>
        <v>0.25900000000000001</v>
      </c>
      <c r="W17" s="13">
        <f t="shared" si="9"/>
        <v>0.26200000000000001</v>
      </c>
      <c r="X17" s="13">
        <f t="shared" si="9"/>
        <v>0.26500000000000001</v>
      </c>
      <c r="Y17" s="13">
        <f t="shared" si="9"/>
        <v>0.26800000000000002</v>
      </c>
      <c r="Z17" s="13">
        <f t="shared" si="9"/>
        <v>0.27100000000000002</v>
      </c>
      <c r="AA17" s="13">
        <f t="shared" si="9"/>
        <v>0.27400000000000002</v>
      </c>
      <c r="AB17" s="13">
        <f t="shared" si="9"/>
        <v>0.27700000000000002</v>
      </c>
      <c r="AC17" s="13">
        <f t="shared" si="9"/>
        <v>0.28000000000000003</v>
      </c>
      <c r="AD17" s="13">
        <f t="shared" si="9"/>
        <v>0.28300000000000003</v>
      </c>
      <c r="AE17" s="13">
        <f t="shared" si="9"/>
        <v>0.28600000000000003</v>
      </c>
      <c r="AF17" s="13">
        <f t="shared" si="9"/>
        <v>0.28900000000000003</v>
      </c>
      <c r="AG17" s="13">
        <f t="shared" si="9"/>
        <v>0.29200000000000004</v>
      </c>
      <c r="AH17" s="13">
        <f t="shared" si="9"/>
        <v>0.29500000000000004</v>
      </c>
      <c r="AI17" s="13">
        <f t="shared" si="9"/>
        <v>0.29800000000000004</v>
      </c>
      <c r="AJ17" s="13">
        <f t="shared" si="9"/>
        <v>0.30100000000000005</v>
      </c>
      <c r="AK17" s="13">
        <f t="shared" si="9"/>
        <v>0.30400000000000005</v>
      </c>
      <c r="AL17" s="13">
        <f t="shared" si="9"/>
        <v>0.30700000000000005</v>
      </c>
      <c r="AM17" s="13">
        <f t="shared" si="9"/>
        <v>0.31000000000000005</v>
      </c>
      <c r="AN17" s="13">
        <f t="shared" si="9"/>
        <v>0.31300000000000006</v>
      </c>
      <c r="AO17" s="13">
        <f t="shared" si="9"/>
        <v>0.31600000000000006</v>
      </c>
      <c r="AP17" s="13">
        <f t="shared" si="9"/>
        <v>0.31900000000000006</v>
      </c>
      <c r="AQ17" s="13">
        <f t="shared" si="9"/>
        <v>0.32200000000000006</v>
      </c>
      <c r="AR17" s="13">
        <f t="shared" si="9"/>
        <v>0.32500000000000007</v>
      </c>
      <c r="AS17" s="13">
        <f t="shared" si="9"/>
        <v>0.32800000000000007</v>
      </c>
      <c r="AT17" s="13">
        <f t="shared" si="9"/>
        <v>0.33100000000000007</v>
      </c>
      <c r="AU17" s="13">
        <f t="shared" si="9"/>
        <v>0.33400000000000007</v>
      </c>
      <c r="AV17" s="13">
        <f t="shared" si="9"/>
        <v>0.33700000000000008</v>
      </c>
      <c r="AW17" s="13">
        <f t="shared" si="9"/>
        <v>0.34000000000000008</v>
      </c>
      <c r="AX17" s="13">
        <f t="shared" si="9"/>
        <v>0.34300000000000008</v>
      </c>
      <c r="AY17" s="13">
        <f t="shared" si="9"/>
        <v>0.34600000000000009</v>
      </c>
      <c r="AZ17" s="13">
        <f t="shared" si="9"/>
        <v>0.34900000000000009</v>
      </c>
      <c r="BA17" s="13">
        <f t="shared" si="9"/>
        <v>0.35200000000000009</v>
      </c>
      <c r="BB17" s="13">
        <f t="shared" si="9"/>
        <v>0.35500000000000009</v>
      </c>
      <c r="BC17" s="13">
        <f t="shared" si="9"/>
        <v>0.35799999999999998</v>
      </c>
      <c r="BD17" s="13">
        <f t="shared" si="9"/>
        <v>0.35907060235665894</v>
      </c>
      <c r="BE17" s="13">
        <f t="shared" si="9"/>
        <v>0.36014120471331784</v>
      </c>
      <c r="BF17" s="13">
        <f t="shared" si="9"/>
        <v>0.36121180706997669</v>
      </c>
      <c r="BG17" s="13">
        <f t="shared" si="9"/>
        <v>0.36228240942663559</v>
      </c>
      <c r="BH17" s="13">
        <f t="shared" si="9"/>
        <v>0.36315758909026519</v>
      </c>
      <c r="BI17" s="13">
        <f t="shared" si="9"/>
        <v>0.36403276875389479</v>
      </c>
      <c r="BJ17" s="13">
        <f t="shared" si="9"/>
        <v>0.36490794841752433</v>
      </c>
      <c r="BK17" s="13">
        <f t="shared" si="9"/>
        <v>0.36578312808115393</v>
      </c>
      <c r="BL17" s="13">
        <f t="shared" si="9"/>
        <v>0.36665830774478353</v>
      </c>
      <c r="BM17" s="13">
        <f t="shared" si="9"/>
        <v>0.36753348740841313</v>
      </c>
      <c r="BN17" s="13">
        <f t="shared" si="9"/>
        <v>0.36840866707204278</v>
      </c>
      <c r="BO17" s="13">
        <f t="shared" si="9"/>
        <v>0.36928384673567233</v>
      </c>
      <c r="BP17" s="13">
        <f t="shared" si="9"/>
        <v>0.37015902639930198</v>
      </c>
    </row>
    <row r="18" spans="1:68">
      <c r="A18" s="12" t="s">
        <v>90</v>
      </c>
      <c r="B18" s="15" t="s">
        <v>46</v>
      </c>
      <c r="C18" s="15" t="s">
        <v>47</v>
      </c>
      <c r="D18" s="15" t="s">
        <v>48</v>
      </c>
      <c r="E18" s="12" t="s">
        <v>32</v>
      </c>
      <c r="F18" s="65" t="s">
        <v>2828</v>
      </c>
      <c r="G18" s="12" t="s">
        <v>67</v>
      </c>
      <c r="H18" s="13">
        <f>H19</f>
        <v>0.34259259259259245</v>
      </c>
      <c r="I18" s="13">
        <f t="shared" ref="I18:BP18" si="10">I19</f>
        <v>0.35185185185185169</v>
      </c>
      <c r="J18" s="13">
        <f t="shared" si="10"/>
        <v>0.36111111111111094</v>
      </c>
      <c r="K18" s="13">
        <f t="shared" si="10"/>
        <v>0.37037037037037018</v>
      </c>
      <c r="L18" s="13">
        <f t="shared" si="10"/>
        <v>0.37962962962962943</v>
      </c>
      <c r="M18" s="13">
        <f t="shared" si="10"/>
        <v>0.38888888888888867</v>
      </c>
      <c r="N18" s="13">
        <f t="shared" si="10"/>
        <v>0.39814814814814792</v>
      </c>
      <c r="O18" s="13">
        <f t="shared" si="10"/>
        <v>0.40740740740740716</v>
      </c>
      <c r="P18" s="13">
        <f t="shared" si="10"/>
        <v>0.41666666666666641</v>
      </c>
      <c r="Q18" s="13">
        <f t="shared" si="10"/>
        <v>0.42592592592592565</v>
      </c>
      <c r="R18" s="13">
        <f t="shared" si="10"/>
        <v>0.4351851851851849</v>
      </c>
      <c r="S18" s="13">
        <f t="shared" si="10"/>
        <v>0.44444444444444414</v>
      </c>
      <c r="T18" s="13">
        <f t="shared" si="10"/>
        <v>0.45370370370370339</v>
      </c>
      <c r="U18" s="13">
        <f t="shared" si="10"/>
        <v>0.46296296296296263</v>
      </c>
      <c r="V18" s="13">
        <f t="shared" si="10"/>
        <v>0.47222222222222188</v>
      </c>
      <c r="W18" s="13">
        <f t="shared" si="10"/>
        <v>0.48148148148148112</v>
      </c>
      <c r="X18" s="13">
        <f t="shared" si="10"/>
        <v>0.49074074074074037</v>
      </c>
      <c r="Y18" s="13">
        <f t="shared" si="10"/>
        <v>0.5</v>
      </c>
      <c r="Z18" s="13">
        <f t="shared" si="10"/>
        <v>0.50306635294117652</v>
      </c>
      <c r="AA18" s="13">
        <f t="shared" si="10"/>
        <v>0.50613270588235304</v>
      </c>
      <c r="AB18" s="13">
        <f t="shared" si="10"/>
        <v>0.50919905882352956</v>
      </c>
      <c r="AC18" s="13">
        <f t="shared" si="10"/>
        <v>0.51226541176470608</v>
      </c>
      <c r="AD18" s="13">
        <f t="shared" si="10"/>
        <v>0.5153317647058826</v>
      </c>
      <c r="AE18" s="13">
        <f t="shared" si="10"/>
        <v>0.51839811764705912</v>
      </c>
      <c r="AF18" s="13">
        <f t="shared" si="10"/>
        <v>0.52146447058823564</v>
      </c>
      <c r="AG18" s="13">
        <f t="shared" si="10"/>
        <v>0.52453082352941216</v>
      </c>
      <c r="AH18" s="13">
        <f t="shared" si="10"/>
        <v>0.52759717647058868</v>
      </c>
      <c r="AI18" s="13">
        <f t="shared" si="10"/>
        <v>0.5306635294117652</v>
      </c>
      <c r="AJ18" s="13">
        <f t="shared" si="10"/>
        <v>0.53372988235294172</v>
      </c>
      <c r="AK18" s="13">
        <f t="shared" si="10"/>
        <v>0.53679623529411824</v>
      </c>
      <c r="AL18" s="13">
        <f t="shared" si="10"/>
        <v>0.53986258823529476</v>
      </c>
      <c r="AM18" s="13">
        <f t="shared" si="10"/>
        <v>0.54292894117647128</v>
      </c>
      <c r="AN18" s="13">
        <f t="shared" si="10"/>
        <v>0.5459952941176478</v>
      </c>
      <c r="AO18" s="13">
        <f t="shared" si="10"/>
        <v>0.54906164705882432</v>
      </c>
      <c r="AP18" s="13">
        <f t="shared" si="10"/>
        <v>0.55212800000000084</v>
      </c>
      <c r="AQ18" s="13">
        <f t="shared" si="10"/>
        <v>0.55519435294117736</v>
      </c>
      <c r="AR18" s="13">
        <f t="shared" si="10"/>
        <v>0.55826070588235388</v>
      </c>
      <c r="AS18" s="13">
        <f t="shared" si="10"/>
        <v>0.5613270588235304</v>
      </c>
      <c r="AT18" s="13">
        <f t="shared" si="10"/>
        <v>0.56439341176470692</v>
      </c>
      <c r="AU18" s="13">
        <f t="shared" si="10"/>
        <v>0.56745976470588344</v>
      </c>
      <c r="AV18" s="13">
        <f t="shared" si="10"/>
        <v>0.57052611764705996</v>
      </c>
      <c r="AW18" s="13">
        <f t="shared" si="10"/>
        <v>0.57359247058823648</v>
      </c>
      <c r="AX18" s="13">
        <f t="shared" si="10"/>
        <v>0.576658823529413</v>
      </c>
      <c r="AY18" s="13">
        <f t="shared" si="10"/>
        <v>0.57972517647058952</v>
      </c>
      <c r="AZ18" s="13">
        <f t="shared" si="10"/>
        <v>0.58279152941176604</v>
      </c>
      <c r="BA18" s="13">
        <f t="shared" si="10"/>
        <v>0.58585788235294256</v>
      </c>
      <c r="BB18" s="13">
        <f t="shared" si="10"/>
        <v>0.58892423529411908</v>
      </c>
      <c r="BC18" s="13">
        <f t="shared" si="10"/>
        <v>0.5919905882352956</v>
      </c>
      <c r="BD18" s="13">
        <f t="shared" si="10"/>
        <v>0.59505694117647212</v>
      </c>
      <c r="BE18" s="13">
        <f t="shared" si="10"/>
        <v>0.59812329411764864</v>
      </c>
      <c r="BF18" s="13">
        <f t="shared" si="10"/>
        <v>0.60118964705882516</v>
      </c>
      <c r="BG18" s="13">
        <f t="shared" si="10"/>
        <v>0.60425600000000035</v>
      </c>
      <c r="BH18" s="13">
        <f t="shared" si="10"/>
        <v>0.61855199999999966</v>
      </c>
      <c r="BI18" s="13">
        <f t="shared" si="10"/>
        <v>0.63284799999999908</v>
      </c>
      <c r="BJ18" s="13">
        <f t="shared" si="10"/>
        <v>0.64714399999999839</v>
      </c>
      <c r="BK18" s="13">
        <f t="shared" si="10"/>
        <v>0.66143999999999781</v>
      </c>
      <c r="BL18" s="13">
        <f t="shared" si="10"/>
        <v>0.67573600000000167</v>
      </c>
      <c r="BM18" s="13">
        <f t="shared" si="10"/>
        <v>0.69003200000000109</v>
      </c>
      <c r="BN18" s="13">
        <f t="shared" si="10"/>
        <v>0.7043280000000004</v>
      </c>
      <c r="BO18" s="13">
        <f t="shared" si="10"/>
        <v>0.71862399999999982</v>
      </c>
      <c r="BP18" s="13">
        <f t="shared" si="10"/>
        <v>0.73291999999999913</v>
      </c>
    </row>
    <row r="19" spans="1:68">
      <c r="A19" s="12" t="s">
        <v>90</v>
      </c>
      <c r="B19" s="15" t="s">
        <v>46</v>
      </c>
      <c r="C19" s="15" t="s">
        <v>47</v>
      </c>
      <c r="D19" s="15" t="s">
        <v>48</v>
      </c>
      <c r="E19" s="12" t="s">
        <v>32</v>
      </c>
      <c r="F19" s="12" t="s">
        <v>66</v>
      </c>
      <c r="G19" s="12" t="s">
        <v>67</v>
      </c>
      <c r="H19" s="13">
        <f t="array" ref="H19:BP19">TRANSPOSE(Calcs!N13:N73)</f>
        <v>0.34259259259259245</v>
      </c>
      <c r="I19" s="13">
        <v>0.35185185185185169</v>
      </c>
      <c r="J19" s="13">
        <v>0.36111111111111094</v>
      </c>
      <c r="K19" s="13">
        <v>0.37037037037037018</v>
      </c>
      <c r="L19" s="13">
        <v>0.37962962962962943</v>
      </c>
      <c r="M19" s="13">
        <v>0.38888888888888867</v>
      </c>
      <c r="N19" s="13">
        <v>0.39814814814814792</v>
      </c>
      <c r="O19" s="13">
        <v>0.40740740740740716</v>
      </c>
      <c r="P19" s="13">
        <v>0.41666666666666641</v>
      </c>
      <c r="Q19" s="13">
        <v>0.42592592592592565</v>
      </c>
      <c r="R19" s="13">
        <v>0.4351851851851849</v>
      </c>
      <c r="S19" s="13">
        <v>0.44444444444444414</v>
      </c>
      <c r="T19" s="13">
        <v>0.45370370370370339</v>
      </c>
      <c r="U19" s="13">
        <v>0.46296296296296263</v>
      </c>
      <c r="V19" s="13">
        <v>0.47222222222222188</v>
      </c>
      <c r="W19" s="13">
        <v>0.48148148148148112</v>
      </c>
      <c r="X19" s="13">
        <v>0.49074074074074037</v>
      </c>
      <c r="Y19" s="13">
        <v>0.5</v>
      </c>
      <c r="Z19" s="13">
        <v>0.50306635294117652</v>
      </c>
      <c r="AA19" s="13">
        <v>0.50613270588235304</v>
      </c>
      <c r="AB19" s="13">
        <v>0.50919905882352956</v>
      </c>
      <c r="AC19" s="13">
        <v>0.51226541176470608</v>
      </c>
      <c r="AD19" s="13">
        <v>0.5153317647058826</v>
      </c>
      <c r="AE19" s="13">
        <v>0.51839811764705912</v>
      </c>
      <c r="AF19" s="13">
        <v>0.52146447058823564</v>
      </c>
      <c r="AG19" s="13">
        <v>0.52453082352941216</v>
      </c>
      <c r="AH19" s="13">
        <v>0.52759717647058868</v>
      </c>
      <c r="AI19" s="13">
        <v>0.5306635294117652</v>
      </c>
      <c r="AJ19" s="13">
        <v>0.53372988235294172</v>
      </c>
      <c r="AK19" s="13">
        <v>0.53679623529411824</v>
      </c>
      <c r="AL19" s="13">
        <v>0.53986258823529476</v>
      </c>
      <c r="AM19" s="13">
        <v>0.54292894117647128</v>
      </c>
      <c r="AN19" s="13">
        <v>0.5459952941176478</v>
      </c>
      <c r="AO19" s="13">
        <v>0.54906164705882432</v>
      </c>
      <c r="AP19" s="13">
        <v>0.55212800000000084</v>
      </c>
      <c r="AQ19" s="13">
        <v>0.55519435294117736</v>
      </c>
      <c r="AR19" s="13">
        <v>0.55826070588235388</v>
      </c>
      <c r="AS19" s="13">
        <v>0.5613270588235304</v>
      </c>
      <c r="AT19" s="13">
        <v>0.56439341176470692</v>
      </c>
      <c r="AU19" s="13">
        <v>0.56745976470588344</v>
      </c>
      <c r="AV19" s="13">
        <v>0.57052611764705996</v>
      </c>
      <c r="AW19" s="13">
        <v>0.57359247058823648</v>
      </c>
      <c r="AX19" s="13">
        <v>0.576658823529413</v>
      </c>
      <c r="AY19" s="13">
        <v>0.57972517647058952</v>
      </c>
      <c r="AZ19" s="13">
        <v>0.58279152941176604</v>
      </c>
      <c r="BA19" s="13">
        <v>0.58585788235294256</v>
      </c>
      <c r="BB19" s="13">
        <v>0.58892423529411908</v>
      </c>
      <c r="BC19" s="13">
        <v>0.5919905882352956</v>
      </c>
      <c r="BD19" s="13">
        <v>0.59505694117647212</v>
      </c>
      <c r="BE19" s="13">
        <v>0.59812329411764864</v>
      </c>
      <c r="BF19" s="13">
        <v>0.60118964705882516</v>
      </c>
      <c r="BG19" s="13">
        <v>0.60425600000000035</v>
      </c>
      <c r="BH19" s="13">
        <v>0.61855199999999966</v>
      </c>
      <c r="BI19" s="13">
        <v>0.63284799999999908</v>
      </c>
      <c r="BJ19" s="13">
        <v>0.64714399999999839</v>
      </c>
      <c r="BK19" s="13">
        <v>0.66143999999999781</v>
      </c>
      <c r="BL19" s="13">
        <v>0.67573600000000167</v>
      </c>
      <c r="BM19" s="13">
        <v>0.69003200000000109</v>
      </c>
      <c r="BN19" s="13">
        <v>0.7043280000000004</v>
      </c>
      <c r="BO19" s="13">
        <v>0.71862399999999982</v>
      </c>
      <c r="BP19" s="13">
        <v>0.73291999999999913</v>
      </c>
    </row>
    <row r="20" spans="1:68">
      <c r="A20" s="12" t="s">
        <v>90</v>
      </c>
      <c r="B20" s="15" t="s">
        <v>46</v>
      </c>
      <c r="C20" s="15" t="s">
        <v>47</v>
      </c>
      <c r="D20" s="15" t="s">
        <v>48</v>
      </c>
      <c r="E20" s="12" t="s">
        <v>32</v>
      </c>
      <c r="F20" s="12" t="s">
        <v>2826</v>
      </c>
      <c r="G20" s="12" t="s">
        <v>67</v>
      </c>
      <c r="H20" s="13">
        <f>H$19</f>
        <v>0.34259259259259245</v>
      </c>
      <c r="I20" s="13">
        <f t="shared" ref="I20:BP21" si="11">I$19</f>
        <v>0.35185185185185169</v>
      </c>
      <c r="J20" s="13">
        <f t="shared" si="11"/>
        <v>0.36111111111111094</v>
      </c>
      <c r="K20" s="13">
        <f t="shared" si="11"/>
        <v>0.37037037037037018</v>
      </c>
      <c r="L20" s="13">
        <f t="shared" si="11"/>
        <v>0.37962962962962943</v>
      </c>
      <c r="M20" s="13">
        <f t="shared" si="11"/>
        <v>0.38888888888888867</v>
      </c>
      <c r="N20" s="13">
        <f t="shared" si="11"/>
        <v>0.39814814814814792</v>
      </c>
      <c r="O20" s="13">
        <f t="shared" si="11"/>
        <v>0.40740740740740716</v>
      </c>
      <c r="P20" s="13">
        <f t="shared" si="11"/>
        <v>0.41666666666666641</v>
      </c>
      <c r="Q20" s="13">
        <f t="shared" si="11"/>
        <v>0.42592592592592565</v>
      </c>
      <c r="R20" s="13">
        <f t="shared" si="11"/>
        <v>0.4351851851851849</v>
      </c>
      <c r="S20" s="13">
        <f t="shared" si="11"/>
        <v>0.44444444444444414</v>
      </c>
      <c r="T20" s="13">
        <f t="shared" si="11"/>
        <v>0.45370370370370339</v>
      </c>
      <c r="U20" s="13">
        <f t="shared" si="11"/>
        <v>0.46296296296296263</v>
      </c>
      <c r="V20" s="13">
        <f t="shared" si="11"/>
        <v>0.47222222222222188</v>
      </c>
      <c r="W20" s="13">
        <f t="shared" si="11"/>
        <v>0.48148148148148112</v>
      </c>
      <c r="X20" s="13">
        <f t="shared" si="11"/>
        <v>0.49074074074074037</v>
      </c>
      <c r="Y20" s="13">
        <f t="shared" si="11"/>
        <v>0.5</v>
      </c>
      <c r="Z20" s="13">
        <f t="shared" si="11"/>
        <v>0.50306635294117652</v>
      </c>
      <c r="AA20" s="13">
        <f t="shared" si="11"/>
        <v>0.50613270588235304</v>
      </c>
      <c r="AB20" s="13">
        <f t="shared" si="11"/>
        <v>0.50919905882352956</v>
      </c>
      <c r="AC20" s="13">
        <f t="shared" si="11"/>
        <v>0.51226541176470608</v>
      </c>
      <c r="AD20" s="13">
        <f t="shared" si="11"/>
        <v>0.5153317647058826</v>
      </c>
      <c r="AE20" s="13">
        <f t="shared" si="11"/>
        <v>0.51839811764705912</v>
      </c>
      <c r="AF20" s="13">
        <f t="shared" si="11"/>
        <v>0.52146447058823564</v>
      </c>
      <c r="AG20" s="13">
        <f t="shared" si="11"/>
        <v>0.52453082352941216</v>
      </c>
      <c r="AH20" s="13">
        <f t="shared" si="11"/>
        <v>0.52759717647058868</v>
      </c>
      <c r="AI20" s="13">
        <f t="shared" si="11"/>
        <v>0.5306635294117652</v>
      </c>
      <c r="AJ20" s="13">
        <f t="shared" si="11"/>
        <v>0.53372988235294172</v>
      </c>
      <c r="AK20" s="13">
        <f t="shared" si="11"/>
        <v>0.53679623529411824</v>
      </c>
      <c r="AL20" s="13">
        <f t="shared" si="11"/>
        <v>0.53986258823529476</v>
      </c>
      <c r="AM20" s="13">
        <f t="shared" si="11"/>
        <v>0.54292894117647128</v>
      </c>
      <c r="AN20" s="13">
        <f t="shared" si="11"/>
        <v>0.5459952941176478</v>
      </c>
      <c r="AO20" s="13">
        <f t="shared" si="11"/>
        <v>0.54906164705882432</v>
      </c>
      <c r="AP20" s="13">
        <f t="shared" si="11"/>
        <v>0.55212800000000084</v>
      </c>
      <c r="AQ20" s="13">
        <f t="shared" si="11"/>
        <v>0.55519435294117736</v>
      </c>
      <c r="AR20" s="13">
        <f t="shared" si="11"/>
        <v>0.55826070588235388</v>
      </c>
      <c r="AS20" s="13">
        <f t="shared" si="11"/>
        <v>0.5613270588235304</v>
      </c>
      <c r="AT20" s="13">
        <f t="shared" si="11"/>
        <v>0.56439341176470692</v>
      </c>
      <c r="AU20" s="13">
        <f t="shared" si="11"/>
        <v>0.56745976470588344</v>
      </c>
      <c r="AV20" s="13">
        <f t="shared" si="11"/>
        <v>0.57052611764705996</v>
      </c>
      <c r="AW20" s="13">
        <f t="shared" si="11"/>
        <v>0.57359247058823648</v>
      </c>
      <c r="AX20" s="13">
        <f t="shared" si="11"/>
        <v>0.576658823529413</v>
      </c>
      <c r="AY20" s="13">
        <f t="shared" si="11"/>
        <v>0.57972517647058952</v>
      </c>
      <c r="AZ20" s="13">
        <f t="shared" si="11"/>
        <v>0.58279152941176604</v>
      </c>
      <c r="BA20" s="13">
        <f t="shared" si="11"/>
        <v>0.58585788235294256</v>
      </c>
      <c r="BB20" s="13">
        <f t="shared" si="11"/>
        <v>0.58892423529411908</v>
      </c>
      <c r="BC20" s="13">
        <f t="shared" si="11"/>
        <v>0.5919905882352956</v>
      </c>
      <c r="BD20" s="13">
        <f t="shared" si="11"/>
        <v>0.59505694117647212</v>
      </c>
      <c r="BE20" s="13">
        <f t="shared" si="11"/>
        <v>0.59812329411764864</v>
      </c>
      <c r="BF20" s="13">
        <f t="shared" si="11"/>
        <v>0.60118964705882516</v>
      </c>
      <c r="BG20" s="13">
        <f t="shared" si="11"/>
        <v>0.60425600000000035</v>
      </c>
      <c r="BH20" s="13">
        <f t="shared" si="11"/>
        <v>0.61855199999999966</v>
      </c>
      <c r="BI20" s="13">
        <f t="shared" si="11"/>
        <v>0.63284799999999908</v>
      </c>
      <c r="BJ20" s="13">
        <f t="shared" si="11"/>
        <v>0.64714399999999839</v>
      </c>
      <c r="BK20" s="13">
        <f t="shared" si="11"/>
        <v>0.66143999999999781</v>
      </c>
      <c r="BL20" s="13">
        <f t="shared" si="11"/>
        <v>0.67573600000000167</v>
      </c>
      <c r="BM20" s="13">
        <f t="shared" si="11"/>
        <v>0.69003200000000109</v>
      </c>
      <c r="BN20" s="13">
        <f t="shared" si="11"/>
        <v>0.7043280000000004</v>
      </c>
      <c r="BO20" s="13">
        <f t="shared" si="11"/>
        <v>0.71862399999999982</v>
      </c>
      <c r="BP20" s="13">
        <f t="shared" si="11"/>
        <v>0.73291999999999913</v>
      </c>
    </row>
    <row r="21" spans="1:68">
      <c r="A21" s="12" t="s">
        <v>90</v>
      </c>
      <c r="B21" s="15" t="s">
        <v>46</v>
      </c>
      <c r="C21" s="15" t="s">
        <v>47</v>
      </c>
      <c r="D21" s="15" t="s">
        <v>48</v>
      </c>
      <c r="E21" s="12" t="s">
        <v>32</v>
      </c>
      <c r="F21" s="12" t="s">
        <v>2827</v>
      </c>
      <c r="G21" s="12" t="s">
        <v>67</v>
      </c>
      <c r="H21" s="13">
        <f>H$19</f>
        <v>0.34259259259259245</v>
      </c>
      <c r="I21" s="13">
        <f t="shared" si="11"/>
        <v>0.35185185185185169</v>
      </c>
      <c r="J21" s="13">
        <f t="shared" si="11"/>
        <v>0.36111111111111094</v>
      </c>
      <c r="K21" s="13">
        <f t="shared" si="11"/>
        <v>0.37037037037037018</v>
      </c>
      <c r="L21" s="13">
        <f t="shared" si="11"/>
        <v>0.37962962962962943</v>
      </c>
      <c r="M21" s="13">
        <f t="shared" si="11"/>
        <v>0.38888888888888867</v>
      </c>
      <c r="N21" s="13">
        <f t="shared" si="11"/>
        <v>0.39814814814814792</v>
      </c>
      <c r="O21" s="13">
        <f t="shared" si="11"/>
        <v>0.40740740740740716</v>
      </c>
      <c r="P21" s="13">
        <f t="shared" si="11"/>
        <v>0.41666666666666641</v>
      </c>
      <c r="Q21" s="13">
        <f t="shared" si="11"/>
        <v>0.42592592592592565</v>
      </c>
      <c r="R21" s="13">
        <f t="shared" si="11"/>
        <v>0.4351851851851849</v>
      </c>
      <c r="S21" s="13">
        <f t="shared" si="11"/>
        <v>0.44444444444444414</v>
      </c>
      <c r="T21" s="13">
        <f t="shared" si="11"/>
        <v>0.45370370370370339</v>
      </c>
      <c r="U21" s="13">
        <f t="shared" si="11"/>
        <v>0.46296296296296263</v>
      </c>
      <c r="V21" s="13">
        <f t="shared" si="11"/>
        <v>0.47222222222222188</v>
      </c>
      <c r="W21" s="13">
        <f t="shared" si="11"/>
        <v>0.48148148148148112</v>
      </c>
      <c r="X21" s="13">
        <f t="shared" si="11"/>
        <v>0.49074074074074037</v>
      </c>
      <c r="Y21" s="13">
        <f t="shared" si="11"/>
        <v>0.5</v>
      </c>
      <c r="Z21" s="13">
        <f t="shared" si="11"/>
        <v>0.50306635294117652</v>
      </c>
      <c r="AA21" s="13">
        <f t="shared" si="11"/>
        <v>0.50613270588235304</v>
      </c>
      <c r="AB21" s="13">
        <f t="shared" si="11"/>
        <v>0.50919905882352956</v>
      </c>
      <c r="AC21" s="13">
        <f t="shared" si="11"/>
        <v>0.51226541176470608</v>
      </c>
      <c r="AD21" s="13">
        <f t="shared" si="11"/>
        <v>0.5153317647058826</v>
      </c>
      <c r="AE21" s="13">
        <f t="shared" si="11"/>
        <v>0.51839811764705912</v>
      </c>
      <c r="AF21" s="13">
        <f t="shared" si="11"/>
        <v>0.52146447058823564</v>
      </c>
      <c r="AG21" s="13">
        <f t="shared" si="11"/>
        <v>0.52453082352941216</v>
      </c>
      <c r="AH21" s="13">
        <f t="shared" si="11"/>
        <v>0.52759717647058868</v>
      </c>
      <c r="AI21" s="13">
        <f t="shared" si="11"/>
        <v>0.5306635294117652</v>
      </c>
      <c r="AJ21" s="13">
        <f t="shared" si="11"/>
        <v>0.53372988235294172</v>
      </c>
      <c r="AK21" s="13">
        <f t="shared" si="11"/>
        <v>0.53679623529411824</v>
      </c>
      <c r="AL21" s="13">
        <f t="shared" si="11"/>
        <v>0.53986258823529476</v>
      </c>
      <c r="AM21" s="13">
        <f t="shared" si="11"/>
        <v>0.54292894117647128</v>
      </c>
      <c r="AN21" s="13">
        <f t="shared" si="11"/>
        <v>0.5459952941176478</v>
      </c>
      <c r="AO21" s="13">
        <f t="shared" si="11"/>
        <v>0.54906164705882432</v>
      </c>
      <c r="AP21" s="13">
        <f t="shared" si="11"/>
        <v>0.55212800000000084</v>
      </c>
      <c r="AQ21" s="13">
        <f t="shared" si="11"/>
        <v>0.55519435294117736</v>
      </c>
      <c r="AR21" s="13">
        <f t="shared" si="11"/>
        <v>0.55826070588235388</v>
      </c>
      <c r="AS21" s="13">
        <f t="shared" si="11"/>
        <v>0.5613270588235304</v>
      </c>
      <c r="AT21" s="13">
        <f t="shared" si="11"/>
        <v>0.56439341176470692</v>
      </c>
      <c r="AU21" s="13">
        <f t="shared" si="11"/>
        <v>0.56745976470588344</v>
      </c>
      <c r="AV21" s="13">
        <f t="shared" si="11"/>
        <v>0.57052611764705996</v>
      </c>
      <c r="AW21" s="13">
        <f t="shared" si="11"/>
        <v>0.57359247058823648</v>
      </c>
      <c r="AX21" s="13">
        <f t="shared" si="11"/>
        <v>0.576658823529413</v>
      </c>
      <c r="AY21" s="13">
        <f t="shared" si="11"/>
        <v>0.57972517647058952</v>
      </c>
      <c r="AZ21" s="13">
        <f t="shared" si="11"/>
        <v>0.58279152941176604</v>
      </c>
      <c r="BA21" s="13">
        <f t="shared" si="11"/>
        <v>0.58585788235294256</v>
      </c>
      <c r="BB21" s="13">
        <f t="shared" si="11"/>
        <v>0.58892423529411908</v>
      </c>
      <c r="BC21" s="13">
        <f t="shared" si="11"/>
        <v>0.5919905882352956</v>
      </c>
      <c r="BD21" s="13">
        <f t="shared" si="11"/>
        <v>0.59505694117647212</v>
      </c>
      <c r="BE21" s="13">
        <f t="shared" si="11"/>
        <v>0.59812329411764864</v>
      </c>
      <c r="BF21" s="13">
        <f t="shared" si="11"/>
        <v>0.60118964705882516</v>
      </c>
      <c r="BG21" s="13">
        <f t="shared" si="11"/>
        <v>0.60425600000000035</v>
      </c>
      <c r="BH21" s="13">
        <f t="shared" si="11"/>
        <v>0.61855199999999966</v>
      </c>
      <c r="BI21" s="13">
        <f t="shared" si="11"/>
        <v>0.63284799999999908</v>
      </c>
      <c r="BJ21" s="13">
        <f t="shared" si="11"/>
        <v>0.64714399999999839</v>
      </c>
      <c r="BK21" s="13">
        <f t="shared" si="11"/>
        <v>0.66143999999999781</v>
      </c>
      <c r="BL21" s="13">
        <f t="shared" si="11"/>
        <v>0.67573600000000167</v>
      </c>
      <c r="BM21" s="13">
        <f t="shared" si="11"/>
        <v>0.69003200000000109</v>
      </c>
      <c r="BN21" s="13">
        <f t="shared" si="11"/>
        <v>0.7043280000000004</v>
      </c>
      <c r="BO21" s="13">
        <f t="shared" si="11"/>
        <v>0.71862399999999982</v>
      </c>
      <c r="BP21" s="13">
        <f t="shared" si="11"/>
        <v>0.73291999999999913</v>
      </c>
    </row>
    <row r="22" spans="1:68">
      <c r="B22" s="15"/>
      <c r="C22" s="15"/>
      <c r="D22" s="1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24"/>
  <sheetViews>
    <sheetView topLeftCell="A7" zoomScale="80" zoomScaleNormal="80" workbookViewId="0">
      <selection activeCell="C25" sqref="C25"/>
    </sheetView>
  </sheetViews>
  <sheetFormatPr defaultColWidth="9.140625" defaultRowHeight="15"/>
  <cols>
    <col min="1" max="1" width="9.140625" style="12"/>
    <col min="2" max="2" width="11.7109375" style="12" bestFit="1" customWidth="1"/>
    <col min="3" max="3" width="10.140625" style="12" bestFit="1" customWidth="1"/>
    <col min="4" max="4" width="12.28515625" style="12" customWidth="1"/>
    <col min="5" max="5" width="13.7109375" style="12" bestFit="1" customWidth="1"/>
    <col min="6" max="6" width="10.5703125" style="12" bestFit="1" customWidth="1"/>
    <col min="7" max="7" width="8.85546875" style="12" bestFit="1" customWidth="1"/>
    <col min="8" max="18" width="8.85546875" style="12" customWidth="1"/>
    <col min="19" max="16384" width="9.140625" style="12"/>
  </cols>
  <sheetData>
    <row r="1" spans="1:68" s="10" customFormat="1" ht="15.75">
      <c r="A1" s="14" t="s">
        <v>31</v>
      </c>
      <c r="B1" s="9"/>
      <c r="C1" s="9"/>
      <c r="F1" s="9"/>
    </row>
    <row r="2" spans="1:68" s="11" customFormat="1">
      <c r="A2" s="11" t="s">
        <v>28</v>
      </c>
      <c r="B2" s="11" t="s">
        <v>43</v>
      </c>
      <c r="C2" s="11" t="s">
        <v>44</v>
      </c>
      <c r="D2" s="11" t="s">
        <v>45</v>
      </c>
      <c r="E2" s="11" t="s">
        <v>29</v>
      </c>
      <c r="F2" s="11" t="s">
        <v>30</v>
      </c>
      <c r="G2" s="11" t="s">
        <v>42</v>
      </c>
      <c r="H2" s="11">
        <v>1960</v>
      </c>
      <c r="I2" s="11">
        <v>1961</v>
      </c>
      <c r="J2" s="11">
        <v>1962</v>
      </c>
      <c r="K2" s="11">
        <v>1963</v>
      </c>
      <c r="L2" s="11">
        <v>1964</v>
      </c>
      <c r="M2" s="11">
        <v>1965</v>
      </c>
      <c r="N2" s="11">
        <v>1966</v>
      </c>
      <c r="O2" s="11">
        <v>1967</v>
      </c>
      <c r="P2" s="11">
        <v>1968</v>
      </c>
      <c r="Q2" s="11">
        <v>1969</v>
      </c>
      <c r="R2" s="11">
        <v>1970</v>
      </c>
      <c r="S2" s="11">
        <v>1971</v>
      </c>
      <c r="T2" s="11">
        <v>1972</v>
      </c>
      <c r="U2" s="11">
        <v>1973</v>
      </c>
      <c r="V2" s="11">
        <v>1974</v>
      </c>
      <c r="W2" s="11">
        <v>1975</v>
      </c>
      <c r="X2" s="11">
        <v>1976</v>
      </c>
      <c r="Y2" s="11">
        <v>1977</v>
      </c>
      <c r="Z2" s="11">
        <v>1978</v>
      </c>
      <c r="AA2" s="11">
        <v>1979</v>
      </c>
      <c r="AB2" s="11">
        <v>1980</v>
      </c>
      <c r="AC2" s="11">
        <v>1981</v>
      </c>
      <c r="AD2" s="11">
        <v>1982</v>
      </c>
      <c r="AE2" s="11">
        <v>1983</v>
      </c>
      <c r="AF2" s="11">
        <v>1984</v>
      </c>
      <c r="AG2" s="11">
        <v>1985</v>
      </c>
      <c r="AH2" s="11">
        <v>1986</v>
      </c>
      <c r="AI2" s="11">
        <v>1987</v>
      </c>
      <c r="AJ2" s="11">
        <v>1988</v>
      </c>
      <c r="AK2" s="11">
        <v>1989</v>
      </c>
      <c r="AL2" s="11">
        <v>1990</v>
      </c>
      <c r="AM2" s="11">
        <v>1991</v>
      </c>
      <c r="AN2" s="11">
        <v>1992</v>
      </c>
      <c r="AO2" s="11">
        <v>1993</v>
      </c>
      <c r="AP2" s="11">
        <v>1994</v>
      </c>
      <c r="AQ2" s="11">
        <v>1995</v>
      </c>
      <c r="AR2" s="11">
        <v>1996</v>
      </c>
      <c r="AS2" s="11">
        <v>1997</v>
      </c>
      <c r="AT2" s="11">
        <v>1998</v>
      </c>
      <c r="AU2" s="11">
        <v>1999</v>
      </c>
      <c r="AV2" s="11">
        <v>2000</v>
      </c>
      <c r="AW2" s="11">
        <v>2001</v>
      </c>
      <c r="AX2" s="11">
        <v>2002</v>
      </c>
      <c r="AY2" s="11">
        <v>2003</v>
      </c>
      <c r="AZ2" s="11">
        <v>2004</v>
      </c>
      <c r="BA2" s="11">
        <v>2005</v>
      </c>
      <c r="BB2" s="11">
        <v>2006</v>
      </c>
      <c r="BC2" s="11">
        <v>2007</v>
      </c>
      <c r="BD2" s="11">
        <v>2008</v>
      </c>
      <c r="BE2" s="11">
        <v>2009</v>
      </c>
      <c r="BF2" s="11">
        <v>2010</v>
      </c>
      <c r="BG2" s="11">
        <v>2011</v>
      </c>
      <c r="BH2" s="11">
        <v>2012</v>
      </c>
      <c r="BI2" s="11">
        <v>2013</v>
      </c>
      <c r="BJ2" s="11">
        <v>2014</v>
      </c>
      <c r="BK2" s="11">
        <v>2015</v>
      </c>
      <c r="BL2" s="11">
        <v>2016</v>
      </c>
      <c r="BM2" s="11">
        <v>2017</v>
      </c>
      <c r="BN2" s="11">
        <v>2018</v>
      </c>
      <c r="BO2" s="11">
        <v>2019</v>
      </c>
      <c r="BP2" s="11">
        <v>2020</v>
      </c>
    </row>
    <row r="3" spans="1:68">
      <c r="A3" s="12" t="s">
        <v>2806</v>
      </c>
      <c r="B3" s="15" t="s">
        <v>46</v>
      </c>
      <c r="C3" s="15" t="s">
        <v>47</v>
      </c>
      <c r="D3" s="15" t="s">
        <v>48</v>
      </c>
      <c r="E3" s="12" t="s">
        <v>32</v>
      </c>
      <c r="F3" s="12" t="s">
        <v>66</v>
      </c>
      <c r="G3" s="12" t="s">
        <v>67</v>
      </c>
      <c r="H3" s="13">
        <f>H4</f>
        <v>0.24199999999999999</v>
      </c>
      <c r="I3" s="13">
        <f t="shared" ref="I3:BP3" si="0">I4</f>
        <v>0.25237223827900379</v>
      </c>
      <c r="J3" s="13">
        <f t="shared" si="0"/>
        <v>0.26274447655800759</v>
      </c>
      <c r="K3" s="13">
        <f t="shared" si="0"/>
        <v>0.27311671483701139</v>
      </c>
      <c r="L3" s="13">
        <f t="shared" si="0"/>
        <v>0.28348895311601519</v>
      </c>
      <c r="M3" s="13">
        <f t="shared" si="0"/>
        <v>0.29386119139501898</v>
      </c>
      <c r="N3" s="13">
        <f t="shared" si="0"/>
        <v>0.30423342967402278</v>
      </c>
      <c r="O3" s="13">
        <f t="shared" si="0"/>
        <v>0.31460566795302658</v>
      </c>
      <c r="P3" s="13">
        <f t="shared" si="0"/>
        <v>0.32497790623203038</v>
      </c>
      <c r="Q3" s="13">
        <f t="shared" si="0"/>
        <v>0.33535014451103418</v>
      </c>
      <c r="R3" s="13">
        <f t="shared" si="0"/>
        <v>0.34572238279003797</v>
      </c>
      <c r="S3" s="13">
        <f t="shared" si="0"/>
        <v>0.35609462106904177</v>
      </c>
      <c r="T3" s="13">
        <f t="shared" si="0"/>
        <v>0.36646685934804557</v>
      </c>
      <c r="U3" s="13">
        <f t="shared" si="0"/>
        <v>0.37683909762704937</v>
      </c>
      <c r="V3" s="13">
        <f t="shared" si="0"/>
        <v>0.38721133590605317</v>
      </c>
      <c r="W3" s="13">
        <f t="shared" si="0"/>
        <v>0.39758357418505696</v>
      </c>
      <c r="X3" s="13">
        <f t="shared" si="0"/>
        <v>0.40795581246406076</v>
      </c>
      <c r="Y3" s="13">
        <f t="shared" si="0"/>
        <v>0.41832805074306456</v>
      </c>
      <c r="Z3" s="13">
        <f t="shared" si="0"/>
        <v>0.42870028902206836</v>
      </c>
      <c r="AA3" s="13">
        <f t="shared" si="0"/>
        <v>0.43907252730107216</v>
      </c>
      <c r="AB3" s="13">
        <f t="shared" si="0"/>
        <v>0.44944476558007596</v>
      </c>
      <c r="AC3" s="13">
        <f t="shared" si="0"/>
        <v>0.45981700385907975</v>
      </c>
      <c r="AD3" s="13">
        <f t="shared" si="0"/>
        <v>0.47018924213808355</v>
      </c>
      <c r="AE3" s="13">
        <f t="shared" si="0"/>
        <v>0.48056148041708729</v>
      </c>
      <c r="AF3" s="13">
        <f t="shared" si="0"/>
        <v>0.49093371869609115</v>
      </c>
      <c r="AG3" s="13">
        <f t="shared" si="0"/>
        <v>0.50130595697509495</v>
      </c>
      <c r="AH3" s="13">
        <f t="shared" si="0"/>
        <v>0.51167819525409874</v>
      </c>
      <c r="AI3" s="13">
        <f t="shared" si="0"/>
        <v>0.52205043353310254</v>
      </c>
      <c r="AJ3" s="13">
        <f t="shared" si="0"/>
        <v>0.53132184424015994</v>
      </c>
      <c r="AK3" s="13">
        <f t="shared" si="0"/>
        <v>0.53991009154464786</v>
      </c>
      <c r="AL3" s="13">
        <f t="shared" si="0"/>
        <v>0.54807801133014356</v>
      </c>
      <c r="AM3" s="13">
        <f t="shared" si="0"/>
        <v>0.55585572413273099</v>
      </c>
      <c r="AN3" s="13">
        <f t="shared" si="0"/>
        <v>0.56327053971882735</v>
      </c>
      <c r="AO3" s="13">
        <f t="shared" si="0"/>
        <v>0.57996467439290311</v>
      </c>
      <c r="AP3" s="13">
        <f t="shared" si="0"/>
        <v>0.59717185015257657</v>
      </c>
      <c r="AQ3" s="13">
        <f t="shared" si="0"/>
        <v>0.62734777334089853</v>
      </c>
      <c r="AR3" s="13">
        <f t="shared" si="0"/>
        <v>0.65686190124641675</v>
      </c>
      <c r="AS3" s="13">
        <f t="shared" si="0"/>
        <v>0.67054373952337609</v>
      </c>
      <c r="AT3" s="13">
        <f t="shared" si="0"/>
        <v>0.68399273926218174</v>
      </c>
      <c r="AU3" s="13">
        <f t="shared" si="0"/>
        <v>0.7209515427908979</v>
      </c>
      <c r="AV3" s="13">
        <f t="shared" si="0"/>
        <v>0.75159712652222299</v>
      </c>
      <c r="AW3" s="13">
        <f t="shared" si="0"/>
        <v>0.75389284229292997</v>
      </c>
      <c r="AX3" s="13">
        <f t="shared" si="0"/>
        <v>0.75618855806363694</v>
      </c>
      <c r="AY3" s="13">
        <f t="shared" si="0"/>
        <v>0.75848427383434402</v>
      </c>
      <c r="AZ3" s="13">
        <f t="shared" si="0"/>
        <v>0.76077998960505089</v>
      </c>
      <c r="BA3" s="13">
        <f t="shared" si="0"/>
        <v>0.76307570537575797</v>
      </c>
      <c r="BB3" s="13">
        <f t="shared" si="0"/>
        <v>0.76537142114646506</v>
      </c>
      <c r="BC3" s="13">
        <f t="shared" si="0"/>
        <v>0.76766713691717192</v>
      </c>
      <c r="BD3" s="13">
        <f t="shared" si="0"/>
        <v>0.76996285268787901</v>
      </c>
      <c r="BE3" s="13">
        <f t="shared" si="0"/>
        <v>0.77225856845858598</v>
      </c>
      <c r="BF3" s="13">
        <f t="shared" si="0"/>
        <v>0.77455428422929296</v>
      </c>
      <c r="BG3" s="13">
        <f t="shared" si="0"/>
        <v>0.77685000000000004</v>
      </c>
      <c r="BH3" s="13">
        <f t="shared" si="0"/>
        <v>0.77872666666666668</v>
      </c>
      <c r="BI3" s="13">
        <f t="shared" si="0"/>
        <v>0.78060333333333332</v>
      </c>
      <c r="BJ3" s="13">
        <f t="shared" si="0"/>
        <v>0.78247999999999995</v>
      </c>
      <c r="BK3" s="13">
        <f t="shared" si="0"/>
        <v>0.78435666666666659</v>
      </c>
      <c r="BL3" s="13">
        <f t="shared" si="0"/>
        <v>0.78623333333333323</v>
      </c>
      <c r="BM3" s="13">
        <f t="shared" si="0"/>
        <v>0.78810999999999987</v>
      </c>
      <c r="BN3" s="13">
        <f t="shared" si="0"/>
        <v>0.78998666666666661</v>
      </c>
      <c r="BO3" s="13">
        <f t="shared" si="0"/>
        <v>0.79186333333333314</v>
      </c>
      <c r="BP3" s="13">
        <f t="shared" si="0"/>
        <v>0.79374</v>
      </c>
    </row>
    <row r="4" spans="1:68">
      <c r="A4" s="12" t="s">
        <v>94</v>
      </c>
      <c r="B4" s="15" t="s">
        <v>46</v>
      </c>
      <c r="C4" s="15" t="s">
        <v>47</v>
      </c>
      <c r="D4" s="15" t="s">
        <v>48</v>
      </c>
      <c r="E4" s="12" t="s">
        <v>32</v>
      </c>
      <c r="F4" s="12" t="s">
        <v>66</v>
      </c>
      <c r="G4" s="12" t="s">
        <v>67</v>
      </c>
      <c r="H4" s="13">
        <f t="array" ref="H4:BP4">TRANSPOSE(Calcs!C13:C73)</f>
        <v>0.24199999999999999</v>
      </c>
      <c r="I4" s="13">
        <v>0.25237223827900379</v>
      </c>
      <c r="J4" s="13">
        <v>0.26274447655800759</v>
      </c>
      <c r="K4" s="13">
        <v>0.27311671483701139</v>
      </c>
      <c r="L4" s="13">
        <v>0.28348895311601519</v>
      </c>
      <c r="M4" s="13">
        <v>0.29386119139501898</v>
      </c>
      <c r="N4" s="13">
        <v>0.30423342967402278</v>
      </c>
      <c r="O4" s="13">
        <v>0.31460566795302658</v>
      </c>
      <c r="P4" s="13">
        <v>0.32497790623203038</v>
      </c>
      <c r="Q4" s="13">
        <v>0.33535014451103418</v>
      </c>
      <c r="R4" s="13">
        <v>0.34572238279003797</v>
      </c>
      <c r="S4" s="13">
        <v>0.35609462106904177</v>
      </c>
      <c r="T4" s="13">
        <v>0.36646685934804557</v>
      </c>
      <c r="U4" s="13">
        <v>0.37683909762704937</v>
      </c>
      <c r="V4" s="13">
        <v>0.38721133590605317</v>
      </c>
      <c r="W4" s="13">
        <v>0.39758357418505696</v>
      </c>
      <c r="X4" s="13">
        <v>0.40795581246406076</v>
      </c>
      <c r="Y4" s="13">
        <v>0.41832805074306456</v>
      </c>
      <c r="Z4" s="13">
        <v>0.42870028902206836</v>
      </c>
      <c r="AA4" s="13">
        <v>0.43907252730107216</v>
      </c>
      <c r="AB4" s="13">
        <v>0.44944476558007596</v>
      </c>
      <c r="AC4" s="13">
        <v>0.45981700385907975</v>
      </c>
      <c r="AD4" s="13">
        <v>0.47018924213808355</v>
      </c>
      <c r="AE4" s="13">
        <v>0.48056148041708729</v>
      </c>
      <c r="AF4" s="13">
        <v>0.49093371869609115</v>
      </c>
      <c r="AG4" s="13">
        <v>0.50130595697509495</v>
      </c>
      <c r="AH4" s="13">
        <v>0.51167819525409874</v>
      </c>
      <c r="AI4" s="13">
        <v>0.52205043353310254</v>
      </c>
      <c r="AJ4" s="13">
        <v>0.53132184424015994</v>
      </c>
      <c r="AK4" s="13">
        <v>0.53991009154464786</v>
      </c>
      <c r="AL4" s="13">
        <v>0.54807801133014356</v>
      </c>
      <c r="AM4" s="13">
        <v>0.55585572413273099</v>
      </c>
      <c r="AN4" s="13">
        <v>0.56327053971882735</v>
      </c>
      <c r="AO4" s="13">
        <v>0.57996467439290311</v>
      </c>
      <c r="AP4" s="13">
        <v>0.59717185015257657</v>
      </c>
      <c r="AQ4" s="13">
        <v>0.62734777334089853</v>
      </c>
      <c r="AR4" s="13">
        <v>0.65686190124641675</v>
      </c>
      <c r="AS4" s="13">
        <v>0.67054373952337609</v>
      </c>
      <c r="AT4" s="13">
        <v>0.68399273926218174</v>
      </c>
      <c r="AU4" s="13">
        <v>0.7209515427908979</v>
      </c>
      <c r="AV4" s="13">
        <v>0.75159712652222299</v>
      </c>
      <c r="AW4" s="13">
        <v>0.75389284229292997</v>
      </c>
      <c r="AX4" s="13">
        <v>0.75618855806363694</v>
      </c>
      <c r="AY4" s="13">
        <v>0.75848427383434402</v>
      </c>
      <c r="AZ4" s="13">
        <v>0.76077998960505089</v>
      </c>
      <c r="BA4" s="13">
        <v>0.76307570537575797</v>
      </c>
      <c r="BB4" s="13">
        <v>0.76537142114646506</v>
      </c>
      <c r="BC4" s="13">
        <v>0.76766713691717192</v>
      </c>
      <c r="BD4" s="13">
        <v>0.76996285268787901</v>
      </c>
      <c r="BE4" s="13">
        <v>0.77225856845858598</v>
      </c>
      <c r="BF4" s="13">
        <v>0.77455428422929296</v>
      </c>
      <c r="BG4" s="13">
        <v>0.77685000000000004</v>
      </c>
      <c r="BH4" s="13">
        <v>0.77872666666666668</v>
      </c>
      <c r="BI4" s="13">
        <v>0.78060333333333332</v>
      </c>
      <c r="BJ4" s="13">
        <v>0.78247999999999995</v>
      </c>
      <c r="BK4" s="13">
        <v>0.78435666666666659</v>
      </c>
      <c r="BL4" s="13">
        <v>0.78623333333333323</v>
      </c>
      <c r="BM4" s="13">
        <v>0.78810999999999987</v>
      </c>
      <c r="BN4" s="13">
        <v>0.78998666666666661</v>
      </c>
      <c r="BO4" s="13">
        <v>0.79186333333333314</v>
      </c>
      <c r="BP4" s="13">
        <v>0.79374</v>
      </c>
    </row>
    <row r="5" spans="1:68">
      <c r="A5" s="12" t="s">
        <v>83</v>
      </c>
      <c r="B5" s="15" t="s">
        <v>46</v>
      </c>
      <c r="C5" s="15" t="s">
        <v>47</v>
      </c>
      <c r="D5" s="15" t="s">
        <v>48</v>
      </c>
      <c r="E5" s="12" t="s">
        <v>32</v>
      </c>
      <c r="F5" s="12" t="s">
        <v>66</v>
      </c>
      <c r="G5" s="12" t="s">
        <v>67</v>
      </c>
      <c r="H5" s="13">
        <f t="array" ref="H5:BP5">TRANSPOSE(Calcs!F13:F73)</f>
        <v>0.25984882078512905</v>
      </c>
      <c r="I5" s="13">
        <v>0.27098606824670551</v>
      </c>
      <c r="J5" s="13">
        <v>0.28212331570828203</v>
      </c>
      <c r="K5" s="13">
        <v>0.29326056316985855</v>
      </c>
      <c r="L5" s="13">
        <v>0.30439781063143506</v>
      </c>
      <c r="M5" s="13">
        <v>0.31553505809301152</v>
      </c>
      <c r="N5" s="13">
        <v>0.32667230555458804</v>
      </c>
      <c r="O5" s="13">
        <v>0.33780955301616455</v>
      </c>
      <c r="P5" s="13">
        <v>0.34894680047774101</v>
      </c>
      <c r="Q5" s="13">
        <v>0.36008404793931753</v>
      </c>
      <c r="R5" s="13">
        <v>0.37122129540089405</v>
      </c>
      <c r="S5" s="13">
        <v>0.38235854286247056</v>
      </c>
      <c r="T5" s="13">
        <v>0.39349579032404702</v>
      </c>
      <c r="U5" s="13">
        <v>0.40463303778562354</v>
      </c>
      <c r="V5" s="13">
        <v>0.41577028524720006</v>
      </c>
      <c r="W5" s="13">
        <v>0.42690753270877657</v>
      </c>
      <c r="X5" s="13">
        <v>0.43804478017035303</v>
      </c>
      <c r="Y5" s="13">
        <v>0.44918202763192955</v>
      </c>
      <c r="Z5" s="13">
        <v>0.46031927509350606</v>
      </c>
      <c r="AA5" s="13">
        <v>0.47145652255508252</v>
      </c>
      <c r="AB5" s="13">
        <v>0.48259377001665904</v>
      </c>
      <c r="AC5" s="13">
        <v>0.49373101747823556</v>
      </c>
      <c r="AD5" s="13">
        <v>0.50486826493981207</v>
      </c>
      <c r="AE5" s="13">
        <v>0.51600551240138848</v>
      </c>
      <c r="AF5" s="13">
        <v>0.5271427598629651</v>
      </c>
      <c r="AG5" s="13">
        <v>0.53828000732454151</v>
      </c>
      <c r="AH5" s="13">
        <v>0.54941725478611803</v>
      </c>
      <c r="AI5" s="13">
        <v>0.56055450224769454</v>
      </c>
      <c r="AJ5" s="13">
        <v>0.57050973009580808</v>
      </c>
      <c r="AK5" s="13">
        <v>0.57973140751185048</v>
      </c>
      <c r="AL5" s="13">
        <v>0.58850175596031573</v>
      </c>
      <c r="AM5" s="13">
        <v>0.5968531175312155</v>
      </c>
      <c r="AN5" s="13">
        <v>0.60481481623529121</v>
      </c>
      <c r="AO5" s="13">
        <v>0.62274023445465787</v>
      </c>
      <c r="AP5" s="13">
        <v>0.64121653333975537</v>
      </c>
      <c r="AQ5" s="13">
        <v>0.67361809555706154</v>
      </c>
      <c r="AR5" s="13">
        <v>0.70530905147751766</v>
      </c>
      <c r="AS5" s="13">
        <v>0.72</v>
      </c>
      <c r="AT5" s="13">
        <v>0.72411764705882353</v>
      </c>
      <c r="AU5" s="13">
        <v>0.72823529411764709</v>
      </c>
      <c r="AV5" s="13">
        <v>0.73235294117647065</v>
      </c>
      <c r="AW5" s="13">
        <v>0.73647058823529421</v>
      </c>
      <c r="AX5" s="13">
        <v>0.74058823529411777</v>
      </c>
      <c r="AY5" s="13">
        <v>0.74470588235294133</v>
      </c>
      <c r="AZ5" s="13">
        <v>0.74882352941176489</v>
      </c>
      <c r="BA5" s="13">
        <v>0.75294117647058845</v>
      </c>
      <c r="BB5" s="13">
        <v>0.75705882352941201</v>
      </c>
      <c r="BC5" s="13">
        <v>0.76117647058823557</v>
      </c>
      <c r="BD5" s="13">
        <v>0.76529411764705912</v>
      </c>
      <c r="BE5" s="13">
        <v>0.76941176470588268</v>
      </c>
      <c r="BF5" s="13">
        <v>0.77352941176470624</v>
      </c>
      <c r="BG5" s="13">
        <v>0.7776470588235298</v>
      </c>
      <c r="BH5" s="13">
        <v>0.78176470588235336</v>
      </c>
      <c r="BI5" s="13">
        <v>0.78588235294117692</v>
      </c>
      <c r="BJ5" s="13">
        <v>0.79</v>
      </c>
      <c r="BK5" s="13">
        <v>0.79189470231401016</v>
      </c>
      <c r="BL5" s="13">
        <v>0.79378940462802028</v>
      </c>
      <c r="BM5" s="13">
        <v>0.7956841069420304</v>
      </c>
      <c r="BN5" s="13">
        <v>0.79757880925604063</v>
      </c>
      <c r="BO5" s="13">
        <v>0.79947351157005064</v>
      </c>
      <c r="BP5" s="13">
        <v>0.80136821388406099</v>
      </c>
    </row>
    <row r="6" spans="1:68">
      <c r="A6" s="12" t="s">
        <v>41</v>
      </c>
      <c r="B6" s="15" t="s">
        <v>46</v>
      </c>
      <c r="C6" s="15" t="s">
        <v>47</v>
      </c>
      <c r="D6" s="15" t="s">
        <v>48</v>
      </c>
      <c r="E6" s="12" t="s">
        <v>32</v>
      </c>
      <c r="F6" s="12" t="s">
        <v>66</v>
      </c>
      <c r="G6" s="12" t="s">
        <v>67</v>
      </c>
      <c r="H6" s="13">
        <f t="array" ref="H6:BP6">TRANSPOSE(Calcs!J13:J73)</f>
        <v>0.217</v>
      </c>
      <c r="I6" s="13">
        <v>0.22</v>
      </c>
      <c r="J6" s="13">
        <v>0.223</v>
      </c>
      <c r="K6" s="13">
        <v>0.22600000000000001</v>
      </c>
      <c r="L6" s="13">
        <v>0.22900000000000001</v>
      </c>
      <c r="M6" s="13">
        <v>0.23200000000000001</v>
      </c>
      <c r="N6" s="13">
        <v>0.23500000000000001</v>
      </c>
      <c r="O6" s="13">
        <v>0.23800000000000002</v>
      </c>
      <c r="P6" s="13">
        <v>0.24100000000000002</v>
      </c>
      <c r="Q6" s="13">
        <v>0.24400000000000002</v>
      </c>
      <c r="R6" s="13">
        <v>0.24700000000000003</v>
      </c>
      <c r="S6" s="13">
        <v>0.25</v>
      </c>
      <c r="T6" s="13">
        <v>0.253</v>
      </c>
      <c r="U6" s="13">
        <v>0.25600000000000001</v>
      </c>
      <c r="V6" s="13">
        <v>0.25900000000000001</v>
      </c>
      <c r="W6" s="13">
        <v>0.26200000000000001</v>
      </c>
      <c r="X6" s="13">
        <v>0.26500000000000001</v>
      </c>
      <c r="Y6" s="13">
        <v>0.26800000000000002</v>
      </c>
      <c r="Z6" s="13">
        <v>0.27100000000000002</v>
      </c>
      <c r="AA6" s="13">
        <v>0.27400000000000002</v>
      </c>
      <c r="AB6" s="13">
        <v>0.27700000000000002</v>
      </c>
      <c r="AC6" s="13">
        <v>0.28000000000000003</v>
      </c>
      <c r="AD6" s="13">
        <v>0.28300000000000003</v>
      </c>
      <c r="AE6" s="13">
        <v>0.28600000000000003</v>
      </c>
      <c r="AF6" s="13">
        <v>0.28900000000000003</v>
      </c>
      <c r="AG6" s="13">
        <v>0.29200000000000004</v>
      </c>
      <c r="AH6" s="13">
        <v>0.29500000000000004</v>
      </c>
      <c r="AI6" s="13">
        <v>0.29800000000000004</v>
      </c>
      <c r="AJ6" s="13">
        <v>0.30100000000000005</v>
      </c>
      <c r="AK6" s="13">
        <v>0.30400000000000005</v>
      </c>
      <c r="AL6" s="13">
        <v>0.30700000000000005</v>
      </c>
      <c r="AM6" s="13">
        <v>0.31000000000000005</v>
      </c>
      <c r="AN6" s="13">
        <v>0.31300000000000006</v>
      </c>
      <c r="AO6" s="13">
        <v>0.31600000000000006</v>
      </c>
      <c r="AP6" s="13">
        <v>0.31900000000000006</v>
      </c>
      <c r="AQ6" s="13">
        <v>0.32200000000000006</v>
      </c>
      <c r="AR6" s="13">
        <v>0.32500000000000007</v>
      </c>
      <c r="AS6" s="13">
        <v>0.32800000000000007</v>
      </c>
      <c r="AT6" s="13">
        <v>0.33100000000000007</v>
      </c>
      <c r="AU6" s="13">
        <v>0.33400000000000007</v>
      </c>
      <c r="AV6" s="13">
        <v>0.33700000000000008</v>
      </c>
      <c r="AW6" s="13">
        <v>0.34000000000000008</v>
      </c>
      <c r="AX6" s="13">
        <v>0.34300000000000008</v>
      </c>
      <c r="AY6" s="13">
        <v>0.34600000000000009</v>
      </c>
      <c r="AZ6" s="13">
        <v>0.34900000000000009</v>
      </c>
      <c r="BA6" s="13">
        <v>0.35200000000000009</v>
      </c>
      <c r="BB6" s="13">
        <v>0.35500000000000009</v>
      </c>
      <c r="BC6" s="13">
        <v>0.35799999999999998</v>
      </c>
      <c r="BD6" s="13">
        <v>0.35907060235665894</v>
      </c>
      <c r="BE6" s="13">
        <v>0.36014120471331784</v>
      </c>
      <c r="BF6" s="13">
        <v>0.36121180706997669</v>
      </c>
      <c r="BG6" s="13">
        <v>0.36228240942663559</v>
      </c>
      <c r="BH6" s="13">
        <v>0.36315758909026519</v>
      </c>
      <c r="BI6" s="13">
        <v>0.36403276875389479</v>
      </c>
      <c r="BJ6" s="13">
        <v>0.36490794841752433</v>
      </c>
      <c r="BK6" s="13">
        <v>0.36578312808115393</v>
      </c>
      <c r="BL6" s="13">
        <v>0.36665830774478353</v>
      </c>
      <c r="BM6" s="13">
        <v>0.36753348740841313</v>
      </c>
      <c r="BN6" s="13">
        <v>0.36840866707204278</v>
      </c>
      <c r="BO6" s="13">
        <v>0.36928384673567233</v>
      </c>
      <c r="BP6" s="13">
        <v>0.37015902639930198</v>
      </c>
    </row>
    <row r="7" spans="1:68">
      <c r="A7" s="12" t="s">
        <v>90</v>
      </c>
      <c r="B7" s="15" t="s">
        <v>46</v>
      </c>
      <c r="C7" s="15" t="s">
        <v>47</v>
      </c>
      <c r="D7" s="15" t="s">
        <v>48</v>
      </c>
      <c r="E7" s="12" t="s">
        <v>32</v>
      </c>
      <c r="F7" s="12" t="s">
        <v>66</v>
      </c>
      <c r="G7" s="12" t="s">
        <v>67</v>
      </c>
      <c r="H7" s="13">
        <f t="array" ref="H7:BP7">TRANSPOSE(Calcs!N13:N73)</f>
        <v>0.34259259259259245</v>
      </c>
      <c r="I7" s="13">
        <v>0.35185185185185169</v>
      </c>
      <c r="J7" s="13">
        <v>0.36111111111111094</v>
      </c>
      <c r="K7" s="13">
        <v>0.37037037037037018</v>
      </c>
      <c r="L7" s="13">
        <v>0.37962962962962943</v>
      </c>
      <c r="M7" s="13">
        <v>0.38888888888888867</v>
      </c>
      <c r="N7" s="13">
        <v>0.39814814814814792</v>
      </c>
      <c r="O7" s="13">
        <v>0.40740740740740716</v>
      </c>
      <c r="P7" s="13">
        <v>0.41666666666666641</v>
      </c>
      <c r="Q7" s="13">
        <v>0.42592592592592565</v>
      </c>
      <c r="R7" s="13">
        <v>0.4351851851851849</v>
      </c>
      <c r="S7" s="13">
        <v>0.44444444444444414</v>
      </c>
      <c r="T7" s="13">
        <v>0.45370370370370339</v>
      </c>
      <c r="U7" s="13">
        <v>0.46296296296296263</v>
      </c>
      <c r="V7" s="13">
        <v>0.47222222222222188</v>
      </c>
      <c r="W7" s="13">
        <v>0.48148148148148112</v>
      </c>
      <c r="X7" s="13">
        <v>0.49074074074074037</v>
      </c>
      <c r="Y7" s="13">
        <v>0.5</v>
      </c>
      <c r="Z7" s="13">
        <v>0.50306635294117652</v>
      </c>
      <c r="AA7" s="13">
        <v>0.50613270588235304</v>
      </c>
      <c r="AB7" s="13">
        <v>0.50919905882352956</v>
      </c>
      <c r="AC7" s="13">
        <v>0.51226541176470608</v>
      </c>
      <c r="AD7" s="13">
        <v>0.5153317647058826</v>
      </c>
      <c r="AE7" s="13">
        <v>0.51839811764705912</v>
      </c>
      <c r="AF7" s="13">
        <v>0.52146447058823564</v>
      </c>
      <c r="AG7" s="13">
        <v>0.52453082352941216</v>
      </c>
      <c r="AH7" s="13">
        <v>0.52759717647058868</v>
      </c>
      <c r="AI7" s="13">
        <v>0.5306635294117652</v>
      </c>
      <c r="AJ7" s="13">
        <v>0.53372988235294172</v>
      </c>
      <c r="AK7" s="13">
        <v>0.53679623529411824</v>
      </c>
      <c r="AL7" s="13">
        <v>0.53986258823529476</v>
      </c>
      <c r="AM7" s="13">
        <v>0.54292894117647128</v>
      </c>
      <c r="AN7" s="13">
        <v>0.5459952941176478</v>
      </c>
      <c r="AO7" s="13">
        <v>0.54906164705882432</v>
      </c>
      <c r="AP7" s="13">
        <v>0.55212800000000084</v>
      </c>
      <c r="AQ7" s="13">
        <v>0.55519435294117736</v>
      </c>
      <c r="AR7" s="13">
        <v>0.55826070588235388</v>
      </c>
      <c r="AS7" s="13">
        <v>0.5613270588235304</v>
      </c>
      <c r="AT7" s="13">
        <v>0.56439341176470692</v>
      </c>
      <c r="AU7" s="13">
        <v>0.56745976470588344</v>
      </c>
      <c r="AV7" s="13">
        <v>0.57052611764705996</v>
      </c>
      <c r="AW7" s="13">
        <v>0.57359247058823648</v>
      </c>
      <c r="AX7" s="13">
        <v>0.576658823529413</v>
      </c>
      <c r="AY7" s="13">
        <v>0.57972517647058952</v>
      </c>
      <c r="AZ7" s="13">
        <v>0.58279152941176604</v>
      </c>
      <c r="BA7" s="13">
        <v>0.58585788235294256</v>
      </c>
      <c r="BB7" s="13">
        <v>0.58892423529411908</v>
      </c>
      <c r="BC7" s="13">
        <v>0.5919905882352956</v>
      </c>
      <c r="BD7" s="13">
        <v>0.59505694117647212</v>
      </c>
      <c r="BE7" s="13">
        <v>0.59812329411764864</v>
      </c>
      <c r="BF7" s="13">
        <v>0.60118964705882516</v>
      </c>
      <c r="BG7" s="13">
        <v>0.60425600000000035</v>
      </c>
      <c r="BH7" s="13">
        <v>0.61855199999999966</v>
      </c>
      <c r="BI7" s="13">
        <v>0.63284799999999908</v>
      </c>
      <c r="BJ7" s="13">
        <v>0.64714399999999839</v>
      </c>
      <c r="BK7" s="13">
        <v>0.66143999999999781</v>
      </c>
      <c r="BL7" s="13">
        <v>0.67573600000000167</v>
      </c>
      <c r="BM7" s="13">
        <v>0.69003200000000109</v>
      </c>
      <c r="BN7" s="13">
        <v>0.7043280000000004</v>
      </c>
      <c r="BO7" s="13">
        <v>0.71862399999999982</v>
      </c>
      <c r="BP7" s="13">
        <v>0.73291999999999913</v>
      </c>
    </row>
    <row r="8" spans="1:68">
      <c r="B8" s="16"/>
      <c r="C8" s="16"/>
      <c r="D8" s="16"/>
    </row>
    <row r="9" spans="1:68">
      <c r="B9" s="16"/>
      <c r="C9" s="16"/>
      <c r="D9" s="16"/>
      <c r="Q9" s="61" t="s">
        <v>2810</v>
      </c>
    </row>
    <row r="10" spans="1:68">
      <c r="A10" s="58">
        <v>1</v>
      </c>
      <c r="B10" s="59" t="s">
        <v>2807</v>
      </c>
      <c r="Q10" s="61" t="s">
        <v>2813</v>
      </c>
    </row>
    <row r="11" spans="1:68">
      <c r="A11" s="31">
        <v>2</v>
      </c>
      <c r="B11" s="60" t="s">
        <v>2808</v>
      </c>
      <c r="Q11" s="61" t="s">
        <v>2812</v>
      </c>
    </row>
    <row r="12" spans="1:68">
      <c r="A12" s="31">
        <v>3</v>
      </c>
      <c r="B12" s="60" t="s">
        <v>2809</v>
      </c>
      <c r="Q12" s="61" t="s">
        <v>2811</v>
      </c>
    </row>
    <row r="13" spans="1:68">
      <c r="A13" s="31">
        <v>4</v>
      </c>
      <c r="B13" s="60" t="s">
        <v>2814</v>
      </c>
    </row>
    <row r="14" spans="1:68">
      <c r="B14" s="60" t="s">
        <v>2815</v>
      </c>
    </row>
    <row r="17" spans="2:12">
      <c r="B17" s="62" t="s">
        <v>2816</v>
      </c>
    </row>
    <row r="18" spans="2:12">
      <c r="B18" s="63" t="s">
        <v>2817</v>
      </c>
      <c r="C18" s="31"/>
      <c r="L18"/>
    </row>
    <row r="19" spans="2:12">
      <c r="B19" s="31">
        <v>1</v>
      </c>
      <c r="C19" s="60" t="s">
        <v>2818</v>
      </c>
    </row>
    <row r="20" spans="2:12">
      <c r="B20" s="31">
        <v>2</v>
      </c>
      <c r="C20" s="60" t="s">
        <v>2819</v>
      </c>
    </row>
    <row r="21" spans="2:12">
      <c r="B21" s="31">
        <v>3</v>
      </c>
      <c r="C21" s="60" t="s">
        <v>2820</v>
      </c>
    </row>
    <row r="22" spans="2:12">
      <c r="B22" s="31">
        <v>4</v>
      </c>
      <c r="C22" s="60" t="s">
        <v>2821</v>
      </c>
    </row>
    <row r="23" spans="2:12">
      <c r="B23" s="31">
        <v>5</v>
      </c>
      <c r="C23" s="60" t="s">
        <v>2822</v>
      </c>
    </row>
    <row r="24" spans="2:12">
      <c r="B24" s="31">
        <v>6</v>
      </c>
      <c r="C24" s="60" t="s">
        <v>2823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73"/>
  <sheetViews>
    <sheetView zoomScale="60" zoomScaleNormal="60" workbookViewId="0">
      <selection activeCell="D56" sqref="D56"/>
    </sheetView>
  </sheetViews>
  <sheetFormatPr defaultColWidth="9.140625" defaultRowHeight="15.75"/>
  <cols>
    <col min="1" max="2" width="9.140625" style="22"/>
    <col min="3" max="3" width="19.42578125" style="22" bestFit="1" customWidth="1"/>
    <col min="4" max="4" width="30.42578125" style="22" bestFit="1" customWidth="1"/>
    <col min="5" max="5" width="9.140625" style="22"/>
    <col min="6" max="6" width="19.42578125" style="22" bestFit="1" customWidth="1"/>
    <col min="7" max="7" width="33.42578125" style="22" bestFit="1" customWidth="1"/>
    <col min="8" max="9" width="9.140625" style="22"/>
    <col min="10" max="10" width="19.42578125" style="22" bestFit="1" customWidth="1"/>
    <col min="11" max="11" width="22.7109375" style="22" bestFit="1" customWidth="1"/>
    <col min="12" max="13" width="9.140625" style="22"/>
    <col min="14" max="14" width="19.42578125" style="22" bestFit="1" customWidth="1"/>
    <col min="15" max="15" width="29.7109375" style="22" bestFit="1" customWidth="1"/>
    <col min="16" max="16" width="9.140625" style="22"/>
    <col min="17" max="18" width="8.7109375" customWidth="1"/>
    <col min="19" max="16384" width="9.140625" style="22"/>
  </cols>
  <sheetData>
    <row r="1" spans="1:15">
      <c r="C1" s="33" t="s">
        <v>94</v>
      </c>
      <c r="D1" s="34"/>
      <c r="F1" s="26" t="s">
        <v>83</v>
      </c>
      <c r="G1" s="27"/>
      <c r="J1" s="24" t="s">
        <v>41</v>
      </c>
      <c r="K1" s="25"/>
      <c r="N1" s="55" t="s">
        <v>90</v>
      </c>
      <c r="O1" s="56"/>
    </row>
    <row r="2" spans="1:15" s="28" customFormat="1">
      <c r="A2" s="28" t="s">
        <v>0</v>
      </c>
      <c r="C2" s="28" t="s">
        <v>34</v>
      </c>
      <c r="D2" s="28" t="s">
        <v>81</v>
      </c>
      <c r="F2" s="28" t="s">
        <v>34</v>
      </c>
      <c r="G2" s="28" t="s">
        <v>81</v>
      </c>
      <c r="J2" s="28" t="s">
        <v>34</v>
      </c>
      <c r="K2" s="28" t="s">
        <v>81</v>
      </c>
      <c r="N2" s="28" t="s">
        <v>34</v>
      </c>
      <c r="O2" s="28" t="s">
        <v>81</v>
      </c>
    </row>
    <row r="3" spans="1:15" s="40" customFormat="1">
      <c r="A3" s="22">
        <v>1950</v>
      </c>
      <c r="N3" s="41">
        <f>Ayres_2005!B14</f>
        <v>0.25</v>
      </c>
      <c r="O3" s="42" t="s">
        <v>132</v>
      </c>
    </row>
    <row r="4" spans="1:15" s="40" customFormat="1">
      <c r="A4" s="22">
        <v>1951</v>
      </c>
      <c r="N4" s="43">
        <f t="shared" ref="N4:N29" si="0">N3+((N$30-N$3)/(A$30-A$3))</f>
        <v>0.25925925925925924</v>
      </c>
      <c r="O4" s="30" t="s">
        <v>86</v>
      </c>
    </row>
    <row r="5" spans="1:15" s="40" customFormat="1">
      <c r="A5" s="22">
        <v>1952</v>
      </c>
      <c r="N5" s="43">
        <f t="shared" si="0"/>
        <v>0.26851851851851849</v>
      </c>
      <c r="O5" s="30" t="s">
        <v>86</v>
      </c>
    </row>
    <row r="6" spans="1:15" s="40" customFormat="1">
      <c r="A6" s="22">
        <v>1953</v>
      </c>
      <c r="N6" s="43">
        <f t="shared" si="0"/>
        <v>0.27777777777777773</v>
      </c>
      <c r="O6" s="30" t="s">
        <v>86</v>
      </c>
    </row>
    <row r="7" spans="1:15" s="40" customFormat="1">
      <c r="A7" s="22">
        <v>1954</v>
      </c>
      <c r="N7" s="43">
        <f t="shared" si="0"/>
        <v>0.28703703703703698</v>
      </c>
      <c r="O7" s="30" t="s">
        <v>86</v>
      </c>
    </row>
    <row r="8" spans="1:15" s="40" customFormat="1">
      <c r="A8" s="22">
        <v>1955</v>
      </c>
      <c r="N8" s="43">
        <f t="shared" si="0"/>
        <v>0.29629629629629622</v>
      </c>
      <c r="O8" s="30" t="s">
        <v>86</v>
      </c>
    </row>
    <row r="9" spans="1:15" s="40" customFormat="1">
      <c r="A9" s="22">
        <v>1956</v>
      </c>
      <c r="N9" s="43">
        <f t="shared" si="0"/>
        <v>0.30555555555555547</v>
      </c>
      <c r="O9" s="30" t="s">
        <v>86</v>
      </c>
    </row>
    <row r="10" spans="1:15" s="40" customFormat="1">
      <c r="A10" s="22">
        <v>1957</v>
      </c>
      <c r="N10" s="43">
        <f t="shared" si="0"/>
        <v>0.31481481481481471</v>
      </c>
      <c r="O10" s="30" t="s">
        <v>86</v>
      </c>
    </row>
    <row r="11" spans="1:15" s="40" customFormat="1">
      <c r="A11" s="22">
        <v>1958</v>
      </c>
      <c r="N11" s="43">
        <f t="shared" si="0"/>
        <v>0.32407407407407396</v>
      </c>
      <c r="O11" s="30" t="s">
        <v>86</v>
      </c>
    </row>
    <row r="12" spans="1:15" s="40" customFormat="1">
      <c r="A12" s="22">
        <v>1959</v>
      </c>
      <c r="N12" s="43">
        <f t="shared" si="0"/>
        <v>0.3333333333333332</v>
      </c>
      <c r="O12" s="30" t="s">
        <v>86</v>
      </c>
    </row>
    <row r="13" spans="1:15">
      <c r="A13" s="22">
        <v>1960</v>
      </c>
      <c r="C13" s="23">
        <f>Edwards_2004!J6</f>
        <v>0.24199999999999999</v>
      </c>
      <c r="D13" s="22" t="s">
        <v>130</v>
      </c>
      <c r="F13" s="29">
        <f t="shared" ref="F13:F48" si="1">C13*(F$50/C$50)</f>
        <v>0.25984882078512905</v>
      </c>
      <c r="G13" s="30" t="s">
        <v>131</v>
      </c>
      <c r="J13" s="23">
        <f>Coffey_2017!E5</f>
        <v>0.217</v>
      </c>
      <c r="K13" s="22" t="s">
        <v>82</v>
      </c>
      <c r="N13" s="43">
        <f t="shared" si="0"/>
        <v>0.34259259259259245</v>
      </c>
      <c r="O13" s="30" t="s">
        <v>86</v>
      </c>
    </row>
    <row r="14" spans="1:15">
      <c r="A14" s="22">
        <v>1961</v>
      </c>
      <c r="C14" s="23">
        <f>Edwards_2004!J7</f>
        <v>0.25237223827900379</v>
      </c>
      <c r="D14" s="22" t="s">
        <v>130</v>
      </c>
      <c r="F14" s="29">
        <f t="shared" si="1"/>
        <v>0.27098606824670551</v>
      </c>
      <c r="G14" s="30" t="s">
        <v>131</v>
      </c>
      <c r="J14" s="29">
        <f t="shared" ref="J14:J59" si="2">J13+((J$60-J$13)/(A$60-A$13))</f>
        <v>0.22</v>
      </c>
      <c r="K14" s="30" t="s">
        <v>86</v>
      </c>
      <c r="N14" s="43">
        <f t="shared" si="0"/>
        <v>0.35185185185185169</v>
      </c>
      <c r="O14" s="30" t="s">
        <v>86</v>
      </c>
    </row>
    <row r="15" spans="1:15">
      <c r="A15" s="22">
        <v>1962</v>
      </c>
      <c r="C15" s="23">
        <f>Edwards_2004!J8</f>
        <v>0.26274447655800759</v>
      </c>
      <c r="D15" s="22" t="s">
        <v>130</v>
      </c>
      <c r="F15" s="29">
        <f t="shared" si="1"/>
        <v>0.28212331570828203</v>
      </c>
      <c r="G15" s="30" t="s">
        <v>131</v>
      </c>
      <c r="J15" s="29">
        <f t="shared" si="2"/>
        <v>0.223</v>
      </c>
      <c r="K15" s="30" t="s">
        <v>86</v>
      </c>
      <c r="N15" s="43">
        <f t="shared" si="0"/>
        <v>0.36111111111111094</v>
      </c>
      <c r="O15" s="30" t="s">
        <v>86</v>
      </c>
    </row>
    <row r="16" spans="1:15">
      <c r="A16" s="22">
        <v>1963</v>
      </c>
      <c r="C16" s="23">
        <f>Edwards_2004!J9</f>
        <v>0.27311671483701139</v>
      </c>
      <c r="D16" s="22" t="s">
        <v>130</v>
      </c>
      <c r="F16" s="29">
        <f t="shared" si="1"/>
        <v>0.29326056316985855</v>
      </c>
      <c r="G16" s="30" t="s">
        <v>131</v>
      </c>
      <c r="J16" s="29">
        <f t="shared" si="2"/>
        <v>0.22600000000000001</v>
      </c>
      <c r="K16" s="30" t="s">
        <v>86</v>
      </c>
      <c r="N16" s="43">
        <f t="shared" si="0"/>
        <v>0.37037037037037018</v>
      </c>
      <c r="O16" s="30" t="s">
        <v>86</v>
      </c>
    </row>
    <row r="17" spans="1:15">
      <c r="A17" s="22">
        <v>1964</v>
      </c>
      <c r="C17" s="23">
        <f>Edwards_2004!J10</f>
        <v>0.28348895311601519</v>
      </c>
      <c r="D17" s="22" t="s">
        <v>130</v>
      </c>
      <c r="F17" s="29">
        <f t="shared" si="1"/>
        <v>0.30439781063143506</v>
      </c>
      <c r="G17" s="30" t="s">
        <v>131</v>
      </c>
      <c r="J17" s="29">
        <f t="shared" si="2"/>
        <v>0.22900000000000001</v>
      </c>
      <c r="K17" s="30" t="s">
        <v>86</v>
      </c>
      <c r="N17" s="43">
        <f t="shared" si="0"/>
        <v>0.37962962962962943</v>
      </c>
      <c r="O17" s="30" t="s">
        <v>86</v>
      </c>
    </row>
    <row r="18" spans="1:15">
      <c r="A18" s="22">
        <v>1965</v>
      </c>
      <c r="C18" s="23">
        <f>Edwards_2004!J11</f>
        <v>0.29386119139501898</v>
      </c>
      <c r="D18" s="22" t="s">
        <v>130</v>
      </c>
      <c r="F18" s="29">
        <f t="shared" si="1"/>
        <v>0.31553505809301152</v>
      </c>
      <c r="G18" s="30" t="s">
        <v>131</v>
      </c>
      <c r="J18" s="29">
        <f t="shared" si="2"/>
        <v>0.23200000000000001</v>
      </c>
      <c r="K18" s="30" t="s">
        <v>86</v>
      </c>
      <c r="N18" s="43">
        <f t="shared" si="0"/>
        <v>0.38888888888888867</v>
      </c>
      <c r="O18" s="30" t="s">
        <v>86</v>
      </c>
    </row>
    <row r="19" spans="1:15">
      <c r="A19" s="22">
        <v>1966</v>
      </c>
      <c r="C19" s="23">
        <f>Edwards_2004!J12</f>
        <v>0.30423342967402278</v>
      </c>
      <c r="D19" s="22" t="s">
        <v>130</v>
      </c>
      <c r="F19" s="29">
        <f t="shared" si="1"/>
        <v>0.32667230555458804</v>
      </c>
      <c r="G19" s="30" t="s">
        <v>131</v>
      </c>
      <c r="J19" s="29">
        <f t="shared" si="2"/>
        <v>0.23500000000000001</v>
      </c>
      <c r="K19" s="30" t="s">
        <v>86</v>
      </c>
      <c r="N19" s="43">
        <f t="shared" si="0"/>
        <v>0.39814814814814792</v>
      </c>
      <c r="O19" s="30" t="s">
        <v>86</v>
      </c>
    </row>
    <row r="20" spans="1:15">
      <c r="A20" s="22">
        <v>1967</v>
      </c>
      <c r="C20" s="23">
        <f>Edwards_2004!J13</f>
        <v>0.31460566795302658</v>
      </c>
      <c r="D20" s="22" t="s">
        <v>130</v>
      </c>
      <c r="F20" s="29">
        <f t="shared" si="1"/>
        <v>0.33780955301616455</v>
      </c>
      <c r="G20" s="30" t="s">
        <v>131</v>
      </c>
      <c r="J20" s="29">
        <f t="shared" si="2"/>
        <v>0.23800000000000002</v>
      </c>
      <c r="K20" s="30" t="s">
        <v>86</v>
      </c>
      <c r="N20" s="43">
        <f t="shared" si="0"/>
        <v>0.40740740740740716</v>
      </c>
      <c r="O20" s="30" t="s">
        <v>86</v>
      </c>
    </row>
    <row r="21" spans="1:15">
      <c r="A21" s="22">
        <v>1968</v>
      </c>
      <c r="C21" s="23">
        <f>Edwards_2004!J14</f>
        <v>0.32497790623203038</v>
      </c>
      <c r="D21" s="22" t="s">
        <v>130</v>
      </c>
      <c r="F21" s="29">
        <f t="shared" si="1"/>
        <v>0.34894680047774101</v>
      </c>
      <c r="G21" s="30" t="s">
        <v>131</v>
      </c>
      <c r="J21" s="29">
        <f t="shared" si="2"/>
        <v>0.24100000000000002</v>
      </c>
      <c r="K21" s="30" t="s">
        <v>86</v>
      </c>
      <c r="N21" s="43">
        <f t="shared" si="0"/>
        <v>0.41666666666666641</v>
      </c>
      <c r="O21" s="30" t="s">
        <v>86</v>
      </c>
    </row>
    <row r="22" spans="1:15">
      <c r="A22" s="22">
        <v>1969</v>
      </c>
      <c r="C22" s="23">
        <f>Edwards_2004!J15</f>
        <v>0.33535014451103418</v>
      </c>
      <c r="D22" s="22" t="s">
        <v>130</v>
      </c>
      <c r="F22" s="29">
        <f t="shared" si="1"/>
        <v>0.36008404793931753</v>
      </c>
      <c r="G22" s="30" t="s">
        <v>131</v>
      </c>
      <c r="J22" s="29">
        <f t="shared" si="2"/>
        <v>0.24400000000000002</v>
      </c>
      <c r="K22" s="30" t="s">
        <v>86</v>
      </c>
      <c r="N22" s="43">
        <f t="shared" si="0"/>
        <v>0.42592592592592565</v>
      </c>
      <c r="O22" s="30" t="s">
        <v>86</v>
      </c>
    </row>
    <row r="23" spans="1:15">
      <c r="A23" s="22">
        <v>1970</v>
      </c>
      <c r="C23" s="23">
        <f>Edwards_2004!J16</f>
        <v>0.34572238279003797</v>
      </c>
      <c r="D23" s="22" t="s">
        <v>130</v>
      </c>
      <c r="F23" s="29">
        <f t="shared" si="1"/>
        <v>0.37122129540089405</v>
      </c>
      <c r="G23" s="30" t="s">
        <v>131</v>
      </c>
      <c r="J23" s="29">
        <f t="shared" si="2"/>
        <v>0.24700000000000003</v>
      </c>
      <c r="K23" s="30" t="s">
        <v>86</v>
      </c>
      <c r="N23" s="43">
        <f t="shared" si="0"/>
        <v>0.4351851851851849</v>
      </c>
      <c r="O23" s="30" t="s">
        <v>86</v>
      </c>
    </row>
    <row r="24" spans="1:15">
      <c r="A24" s="22">
        <v>1971</v>
      </c>
      <c r="C24" s="23">
        <f>Edwards_2004!J17</f>
        <v>0.35609462106904177</v>
      </c>
      <c r="D24" s="22" t="s">
        <v>130</v>
      </c>
      <c r="F24" s="29">
        <f t="shared" si="1"/>
        <v>0.38235854286247056</v>
      </c>
      <c r="G24" s="30" t="s">
        <v>131</v>
      </c>
      <c r="J24" s="29">
        <f t="shared" si="2"/>
        <v>0.25</v>
      </c>
      <c r="K24" s="30" t="s">
        <v>86</v>
      </c>
      <c r="N24" s="43">
        <f t="shared" si="0"/>
        <v>0.44444444444444414</v>
      </c>
      <c r="O24" s="30" t="s">
        <v>86</v>
      </c>
    </row>
    <row r="25" spans="1:15">
      <c r="A25" s="22">
        <v>1972</v>
      </c>
      <c r="C25" s="23">
        <f>Edwards_2004!J18</f>
        <v>0.36646685934804557</v>
      </c>
      <c r="D25" s="22" t="s">
        <v>130</v>
      </c>
      <c r="F25" s="29">
        <f t="shared" si="1"/>
        <v>0.39349579032404702</v>
      </c>
      <c r="G25" s="30" t="s">
        <v>131</v>
      </c>
      <c r="J25" s="29">
        <f t="shared" si="2"/>
        <v>0.253</v>
      </c>
      <c r="K25" s="30" t="s">
        <v>86</v>
      </c>
      <c r="N25" s="43">
        <f t="shared" si="0"/>
        <v>0.45370370370370339</v>
      </c>
      <c r="O25" s="30" t="s">
        <v>86</v>
      </c>
    </row>
    <row r="26" spans="1:15">
      <c r="A26" s="22">
        <v>1973</v>
      </c>
      <c r="C26" s="23">
        <f>Edwards_2004!J19</f>
        <v>0.37683909762704937</v>
      </c>
      <c r="D26" s="22" t="s">
        <v>130</v>
      </c>
      <c r="F26" s="29">
        <f t="shared" si="1"/>
        <v>0.40463303778562354</v>
      </c>
      <c r="G26" s="30" t="s">
        <v>131</v>
      </c>
      <c r="J26" s="29">
        <f t="shared" si="2"/>
        <v>0.25600000000000001</v>
      </c>
      <c r="K26" s="30" t="s">
        <v>86</v>
      </c>
      <c r="N26" s="43">
        <f t="shared" si="0"/>
        <v>0.46296296296296263</v>
      </c>
      <c r="O26" s="30" t="s">
        <v>86</v>
      </c>
    </row>
    <row r="27" spans="1:15">
      <c r="A27" s="22">
        <v>1974</v>
      </c>
      <c r="C27" s="23">
        <f>Edwards_2004!J20</f>
        <v>0.38721133590605317</v>
      </c>
      <c r="D27" s="22" t="s">
        <v>130</v>
      </c>
      <c r="F27" s="29">
        <f t="shared" si="1"/>
        <v>0.41577028524720006</v>
      </c>
      <c r="G27" s="30" t="s">
        <v>131</v>
      </c>
      <c r="J27" s="29">
        <f t="shared" si="2"/>
        <v>0.25900000000000001</v>
      </c>
      <c r="K27" s="30" t="s">
        <v>86</v>
      </c>
      <c r="N27" s="43">
        <f t="shared" si="0"/>
        <v>0.47222222222222188</v>
      </c>
      <c r="O27" s="30" t="s">
        <v>86</v>
      </c>
    </row>
    <row r="28" spans="1:15">
      <c r="A28" s="22">
        <v>1975</v>
      </c>
      <c r="C28" s="23">
        <f>Edwards_2004!J21</f>
        <v>0.39758357418505696</v>
      </c>
      <c r="D28" s="22" t="s">
        <v>130</v>
      </c>
      <c r="F28" s="29">
        <f t="shared" si="1"/>
        <v>0.42690753270877657</v>
      </c>
      <c r="G28" s="30" t="s">
        <v>131</v>
      </c>
      <c r="J28" s="29">
        <f t="shared" si="2"/>
        <v>0.26200000000000001</v>
      </c>
      <c r="K28" s="30" t="s">
        <v>86</v>
      </c>
      <c r="N28" s="43">
        <f t="shared" si="0"/>
        <v>0.48148148148148112</v>
      </c>
      <c r="O28" s="30" t="s">
        <v>86</v>
      </c>
    </row>
    <row r="29" spans="1:15">
      <c r="A29" s="22">
        <v>1976</v>
      </c>
      <c r="C29" s="23">
        <f>Edwards_2004!J22</f>
        <v>0.40795581246406076</v>
      </c>
      <c r="D29" s="22" t="s">
        <v>130</v>
      </c>
      <c r="F29" s="29">
        <f t="shared" si="1"/>
        <v>0.43804478017035303</v>
      </c>
      <c r="G29" s="30" t="s">
        <v>131</v>
      </c>
      <c r="J29" s="29">
        <f t="shared" si="2"/>
        <v>0.26500000000000001</v>
      </c>
      <c r="K29" s="30" t="s">
        <v>86</v>
      </c>
      <c r="N29" s="43">
        <f t="shared" si="0"/>
        <v>0.49074074074074037</v>
      </c>
      <c r="O29" s="30" t="s">
        <v>86</v>
      </c>
    </row>
    <row r="30" spans="1:15">
      <c r="A30" s="22">
        <v>1977</v>
      </c>
      <c r="C30" s="23">
        <f>Edwards_2004!J23</f>
        <v>0.41832805074306456</v>
      </c>
      <c r="D30" s="22" t="s">
        <v>130</v>
      </c>
      <c r="F30" s="29">
        <f t="shared" si="1"/>
        <v>0.44918202763192955</v>
      </c>
      <c r="G30" s="30" t="s">
        <v>131</v>
      </c>
      <c r="J30" s="29">
        <f t="shared" si="2"/>
        <v>0.26800000000000002</v>
      </c>
      <c r="K30" s="30" t="s">
        <v>86</v>
      </c>
      <c r="N30" s="23">
        <f>Butcher_1977!C5</f>
        <v>0.5</v>
      </c>
      <c r="O30" s="22" t="s">
        <v>91</v>
      </c>
    </row>
    <row r="31" spans="1:15">
      <c r="A31" s="22">
        <v>1978</v>
      </c>
      <c r="C31" s="23">
        <f>Edwards_2004!J24</f>
        <v>0.42870028902206836</v>
      </c>
      <c r="D31" s="22" t="s">
        <v>130</v>
      </c>
      <c r="F31" s="29">
        <f t="shared" si="1"/>
        <v>0.46031927509350606</v>
      </c>
      <c r="G31" s="30" t="s">
        <v>131</v>
      </c>
      <c r="J31" s="29">
        <f t="shared" si="2"/>
        <v>0.27100000000000002</v>
      </c>
      <c r="K31" s="30" t="s">
        <v>86</v>
      </c>
      <c r="N31" s="43">
        <f t="shared" ref="N31:N63" si="3">N30+((N$64-N$30)/(A$64-A$30))</f>
        <v>0.50306635294117652</v>
      </c>
      <c r="O31" s="30" t="s">
        <v>86</v>
      </c>
    </row>
    <row r="32" spans="1:15">
      <c r="A32" s="22">
        <v>1979</v>
      </c>
      <c r="C32" s="23">
        <f>Edwards_2004!J25</f>
        <v>0.43907252730107216</v>
      </c>
      <c r="D32" s="22" t="s">
        <v>130</v>
      </c>
      <c r="F32" s="29">
        <f t="shared" si="1"/>
        <v>0.47145652255508252</v>
      </c>
      <c r="G32" s="30" t="s">
        <v>131</v>
      </c>
      <c r="J32" s="29">
        <f t="shared" si="2"/>
        <v>0.27400000000000002</v>
      </c>
      <c r="K32" s="30" t="s">
        <v>86</v>
      </c>
      <c r="N32" s="43">
        <f t="shared" si="3"/>
        <v>0.50613270588235304</v>
      </c>
      <c r="O32" s="30" t="s">
        <v>86</v>
      </c>
    </row>
    <row r="33" spans="1:15">
      <c r="A33" s="22">
        <v>1980</v>
      </c>
      <c r="C33" s="23">
        <f>Edwards_2004!J26</f>
        <v>0.44944476558007596</v>
      </c>
      <c r="D33" s="22" t="s">
        <v>130</v>
      </c>
      <c r="F33" s="29">
        <f t="shared" si="1"/>
        <v>0.48259377001665904</v>
      </c>
      <c r="G33" s="30" t="s">
        <v>131</v>
      </c>
      <c r="J33" s="29">
        <f t="shared" si="2"/>
        <v>0.27700000000000002</v>
      </c>
      <c r="K33" s="30" t="s">
        <v>86</v>
      </c>
      <c r="N33" s="43">
        <f t="shared" si="3"/>
        <v>0.50919905882352956</v>
      </c>
      <c r="O33" s="30" t="s">
        <v>86</v>
      </c>
    </row>
    <row r="34" spans="1:15">
      <c r="A34" s="22">
        <v>1981</v>
      </c>
      <c r="C34" s="23">
        <f>Edwards_2004!J27</f>
        <v>0.45981700385907975</v>
      </c>
      <c r="D34" s="22" t="s">
        <v>130</v>
      </c>
      <c r="F34" s="29">
        <f t="shared" si="1"/>
        <v>0.49373101747823556</v>
      </c>
      <c r="G34" s="30" t="s">
        <v>131</v>
      </c>
      <c r="J34" s="29">
        <f t="shared" si="2"/>
        <v>0.28000000000000003</v>
      </c>
      <c r="K34" s="30" t="s">
        <v>86</v>
      </c>
      <c r="N34" s="43">
        <f t="shared" si="3"/>
        <v>0.51226541176470608</v>
      </c>
      <c r="O34" s="30" t="s">
        <v>86</v>
      </c>
    </row>
    <row r="35" spans="1:15">
      <c r="A35" s="22">
        <v>1982</v>
      </c>
      <c r="C35" s="23">
        <f>Edwards_2004!J28</f>
        <v>0.47018924213808355</v>
      </c>
      <c r="D35" s="22" t="s">
        <v>130</v>
      </c>
      <c r="F35" s="29">
        <f t="shared" si="1"/>
        <v>0.50486826493981207</v>
      </c>
      <c r="G35" s="30" t="s">
        <v>131</v>
      </c>
      <c r="J35" s="29">
        <f t="shared" si="2"/>
        <v>0.28300000000000003</v>
      </c>
      <c r="K35" s="30" t="s">
        <v>86</v>
      </c>
      <c r="N35" s="43">
        <f t="shared" si="3"/>
        <v>0.5153317647058826</v>
      </c>
      <c r="O35" s="30" t="s">
        <v>86</v>
      </c>
    </row>
    <row r="36" spans="1:15">
      <c r="A36" s="22">
        <v>1983</v>
      </c>
      <c r="C36" s="23">
        <f>Edwards_2004!J29</f>
        <v>0.48056148041708729</v>
      </c>
      <c r="D36" s="22" t="s">
        <v>130</v>
      </c>
      <c r="F36" s="29">
        <f t="shared" si="1"/>
        <v>0.51600551240138848</v>
      </c>
      <c r="G36" s="30" t="s">
        <v>131</v>
      </c>
      <c r="J36" s="29">
        <f t="shared" si="2"/>
        <v>0.28600000000000003</v>
      </c>
      <c r="K36" s="30" t="s">
        <v>86</v>
      </c>
      <c r="N36" s="43">
        <f t="shared" si="3"/>
        <v>0.51839811764705912</v>
      </c>
      <c r="O36" s="30" t="s">
        <v>86</v>
      </c>
    </row>
    <row r="37" spans="1:15">
      <c r="A37" s="22">
        <v>1984</v>
      </c>
      <c r="C37" s="23">
        <f>Edwards_2004!J30</f>
        <v>0.49093371869609115</v>
      </c>
      <c r="D37" s="22" t="s">
        <v>130</v>
      </c>
      <c r="F37" s="29">
        <f t="shared" si="1"/>
        <v>0.5271427598629651</v>
      </c>
      <c r="G37" s="30" t="s">
        <v>131</v>
      </c>
      <c r="J37" s="29">
        <f t="shared" si="2"/>
        <v>0.28900000000000003</v>
      </c>
      <c r="K37" s="30" t="s">
        <v>86</v>
      </c>
      <c r="N37" s="43">
        <f t="shared" si="3"/>
        <v>0.52146447058823564</v>
      </c>
      <c r="O37" s="30" t="s">
        <v>86</v>
      </c>
    </row>
    <row r="38" spans="1:15">
      <c r="A38" s="22">
        <v>1985</v>
      </c>
      <c r="C38" s="23">
        <f>Edwards_2004!J31</f>
        <v>0.50130595697509495</v>
      </c>
      <c r="D38" s="22" t="s">
        <v>130</v>
      </c>
      <c r="F38" s="29">
        <f t="shared" si="1"/>
        <v>0.53828000732454151</v>
      </c>
      <c r="G38" s="30" t="s">
        <v>131</v>
      </c>
      <c r="J38" s="29">
        <f t="shared" si="2"/>
        <v>0.29200000000000004</v>
      </c>
      <c r="K38" s="30" t="s">
        <v>86</v>
      </c>
      <c r="N38" s="43">
        <f t="shared" si="3"/>
        <v>0.52453082352941216</v>
      </c>
      <c r="O38" s="30" t="s">
        <v>86</v>
      </c>
    </row>
    <row r="39" spans="1:15">
      <c r="A39" s="22">
        <v>1986</v>
      </c>
      <c r="C39" s="23">
        <f>Edwards_2004!J32</f>
        <v>0.51167819525409874</v>
      </c>
      <c r="D39" s="22" t="s">
        <v>130</v>
      </c>
      <c r="F39" s="29">
        <f t="shared" si="1"/>
        <v>0.54941725478611803</v>
      </c>
      <c r="G39" s="30" t="s">
        <v>131</v>
      </c>
      <c r="J39" s="29">
        <f t="shared" si="2"/>
        <v>0.29500000000000004</v>
      </c>
      <c r="K39" s="30" t="s">
        <v>86</v>
      </c>
      <c r="N39" s="43">
        <f t="shared" si="3"/>
        <v>0.52759717647058868</v>
      </c>
      <c r="O39" s="30" t="s">
        <v>86</v>
      </c>
    </row>
    <row r="40" spans="1:15">
      <c r="A40" s="22">
        <v>1987</v>
      </c>
      <c r="C40" s="23">
        <f>Edwards_2004!J33</f>
        <v>0.52205043353310254</v>
      </c>
      <c r="D40" s="22" t="s">
        <v>130</v>
      </c>
      <c r="F40" s="29">
        <f t="shared" si="1"/>
        <v>0.56055450224769454</v>
      </c>
      <c r="G40" s="30" t="s">
        <v>131</v>
      </c>
      <c r="J40" s="29">
        <f t="shared" si="2"/>
        <v>0.29800000000000004</v>
      </c>
      <c r="K40" s="30" t="s">
        <v>86</v>
      </c>
      <c r="N40" s="43">
        <f t="shared" si="3"/>
        <v>0.5306635294117652</v>
      </c>
      <c r="O40" s="30" t="s">
        <v>86</v>
      </c>
    </row>
    <row r="41" spans="1:15">
      <c r="A41" s="22">
        <v>1988</v>
      </c>
      <c r="C41" s="23">
        <f>Edwards_2004!J34</f>
        <v>0.53132184424015994</v>
      </c>
      <c r="D41" s="22" t="s">
        <v>130</v>
      </c>
      <c r="F41" s="29">
        <f t="shared" si="1"/>
        <v>0.57050973009580808</v>
      </c>
      <c r="G41" s="30" t="s">
        <v>131</v>
      </c>
      <c r="J41" s="29">
        <f t="shared" si="2"/>
        <v>0.30100000000000005</v>
      </c>
      <c r="K41" s="30" t="s">
        <v>86</v>
      </c>
      <c r="N41" s="43">
        <f t="shared" si="3"/>
        <v>0.53372988235294172</v>
      </c>
      <c r="O41" s="30" t="s">
        <v>86</v>
      </c>
    </row>
    <row r="42" spans="1:15">
      <c r="A42" s="22">
        <v>1989</v>
      </c>
      <c r="C42" s="23">
        <f>Edwards_2004!J35</f>
        <v>0.53991009154464786</v>
      </c>
      <c r="D42" s="22" t="s">
        <v>130</v>
      </c>
      <c r="F42" s="29">
        <f t="shared" si="1"/>
        <v>0.57973140751185048</v>
      </c>
      <c r="G42" s="30" t="s">
        <v>131</v>
      </c>
      <c r="J42" s="29">
        <f t="shared" si="2"/>
        <v>0.30400000000000005</v>
      </c>
      <c r="K42" s="30" t="s">
        <v>86</v>
      </c>
      <c r="N42" s="43">
        <f t="shared" si="3"/>
        <v>0.53679623529411824</v>
      </c>
      <c r="O42" s="30" t="s">
        <v>86</v>
      </c>
    </row>
    <row r="43" spans="1:15">
      <c r="A43" s="22">
        <v>1990</v>
      </c>
      <c r="C43" s="23">
        <f>Edwards_2004!J36</f>
        <v>0.54807801133014356</v>
      </c>
      <c r="D43" s="22" t="s">
        <v>130</v>
      </c>
      <c r="F43" s="29">
        <f t="shared" si="1"/>
        <v>0.58850175596031573</v>
      </c>
      <c r="G43" s="30" t="s">
        <v>131</v>
      </c>
      <c r="J43" s="29">
        <f t="shared" si="2"/>
        <v>0.30700000000000005</v>
      </c>
      <c r="K43" s="30" t="s">
        <v>86</v>
      </c>
      <c r="N43" s="43">
        <f t="shared" si="3"/>
        <v>0.53986258823529476</v>
      </c>
      <c r="O43" s="30" t="s">
        <v>86</v>
      </c>
    </row>
    <row r="44" spans="1:15">
      <c r="A44" s="22">
        <v>1991</v>
      </c>
      <c r="C44" s="23">
        <f>Edwards_2004!J37</f>
        <v>0.55585572413273099</v>
      </c>
      <c r="D44" s="22" t="s">
        <v>130</v>
      </c>
      <c r="F44" s="29">
        <f t="shared" si="1"/>
        <v>0.5968531175312155</v>
      </c>
      <c r="G44" s="30" t="s">
        <v>131</v>
      </c>
      <c r="J44" s="29">
        <f t="shared" si="2"/>
        <v>0.31000000000000005</v>
      </c>
      <c r="K44" s="30" t="s">
        <v>86</v>
      </c>
      <c r="N44" s="43">
        <f t="shared" si="3"/>
        <v>0.54292894117647128</v>
      </c>
      <c r="O44" s="30" t="s">
        <v>86</v>
      </c>
    </row>
    <row r="45" spans="1:15">
      <c r="A45" s="22">
        <v>1992</v>
      </c>
      <c r="C45" s="23">
        <f>Edwards_2004!J38</f>
        <v>0.56327053971882735</v>
      </c>
      <c r="D45" s="22" t="s">
        <v>130</v>
      </c>
      <c r="F45" s="29">
        <f t="shared" si="1"/>
        <v>0.60481481623529121</v>
      </c>
      <c r="G45" s="30" t="s">
        <v>131</v>
      </c>
      <c r="J45" s="29">
        <f t="shared" si="2"/>
        <v>0.31300000000000006</v>
      </c>
      <c r="K45" s="30" t="s">
        <v>86</v>
      </c>
      <c r="N45" s="43">
        <f t="shared" si="3"/>
        <v>0.5459952941176478</v>
      </c>
      <c r="O45" s="30" t="s">
        <v>86</v>
      </c>
    </row>
    <row r="46" spans="1:15">
      <c r="A46" s="22">
        <v>1993</v>
      </c>
      <c r="C46" s="23">
        <f>Edwards_2004!J39</f>
        <v>0.57996467439290311</v>
      </c>
      <c r="D46" s="22" t="s">
        <v>130</v>
      </c>
      <c r="F46" s="29">
        <f t="shared" si="1"/>
        <v>0.62274023445465787</v>
      </c>
      <c r="G46" s="30" t="s">
        <v>131</v>
      </c>
      <c r="J46" s="29">
        <f t="shared" si="2"/>
        <v>0.31600000000000006</v>
      </c>
      <c r="K46" s="30" t="s">
        <v>86</v>
      </c>
      <c r="N46" s="43">
        <f t="shared" si="3"/>
        <v>0.54906164705882432</v>
      </c>
      <c r="O46" s="30" t="s">
        <v>86</v>
      </c>
    </row>
    <row r="47" spans="1:15">
      <c r="A47" s="22">
        <v>1994</v>
      </c>
      <c r="C47" s="23">
        <f>Edwards_2004!J40</f>
        <v>0.59717185015257657</v>
      </c>
      <c r="D47" s="22" t="s">
        <v>130</v>
      </c>
      <c r="F47" s="29">
        <f t="shared" si="1"/>
        <v>0.64121653333975537</v>
      </c>
      <c r="G47" s="30" t="s">
        <v>131</v>
      </c>
      <c r="J47" s="29">
        <f t="shared" si="2"/>
        <v>0.31900000000000006</v>
      </c>
      <c r="K47" s="30" t="s">
        <v>86</v>
      </c>
      <c r="N47" s="43">
        <f t="shared" si="3"/>
        <v>0.55212800000000084</v>
      </c>
      <c r="O47" s="30" t="s">
        <v>86</v>
      </c>
    </row>
    <row r="48" spans="1:15">
      <c r="A48" s="22">
        <v>1995</v>
      </c>
      <c r="C48" s="23">
        <f>Edwards_2004!J41</f>
        <v>0.62734777334089853</v>
      </c>
      <c r="D48" s="22" t="s">
        <v>130</v>
      </c>
      <c r="F48" s="29">
        <f t="shared" si="1"/>
        <v>0.67361809555706154</v>
      </c>
      <c r="G48" s="30" t="s">
        <v>131</v>
      </c>
      <c r="J48" s="29">
        <f t="shared" si="2"/>
        <v>0.32200000000000006</v>
      </c>
      <c r="K48" s="30" t="s">
        <v>86</v>
      </c>
      <c r="N48" s="43">
        <f t="shared" si="3"/>
        <v>0.55519435294117736</v>
      </c>
      <c r="O48" s="30" t="s">
        <v>86</v>
      </c>
    </row>
    <row r="49" spans="1:15">
      <c r="A49" s="22">
        <v>1996</v>
      </c>
      <c r="C49" s="23">
        <f>Edwards_2004!J42</f>
        <v>0.65686190124641675</v>
      </c>
      <c r="D49" s="22" t="s">
        <v>130</v>
      </c>
      <c r="F49" s="29">
        <f>C49*(F$50/C$50)</f>
        <v>0.70530905147751766</v>
      </c>
      <c r="G49" s="30" t="s">
        <v>131</v>
      </c>
      <c r="J49" s="29">
        <f t="shared" si="2"/>
        <v>0.32500000000000007</v>
      </c>
      <c r="K49" s="30" t="s">
        <v>86</v>
      </c>
      <c r="N49" s="43">
        <f t="shared" si="3"/>
        <v>0.55826070588235388</v>
      </c>
      <c r="O49" s="30" t="s">
        <v>86</v>
      </c>
    </row>
    <row r="50" spans="1:15">
      <c r="A50" s="22">
        <v>1997</v>
      </c>
      <c r="C50" s="23">
        <f>Edwards_2004!J43</f>
        <v>0.67054373952337609</v>
      </c>
      <c r="D50" s="22" t="s">
        <v>130</v>
      </c>
      <c r="F50" s="23">
        <f>Skreiberg_2018!C43</f>
        <v>0.72</v>
      </c>
      <c r="G50" s="22" t="s">
        <v>87</v>
      </c>
      <c r="J50" s="29">
        <f t="shared" si="2"/>
        <v>0.32800000000000007</v>
      </c>
      <c r="K50" s="30" t="s">
        <v>86</v>
      </c>
      <c r="N50" s="43">
        <f t="shared" si="3"/>
        <v>0.5613270588235304</v>
      </c>
      <c r="O50" s="30" t="s">
        <v>86</v>
      </c>
    </row>
    <row r="51" spans="1:15">
      <c r="A51" s="22">
        <v>1998</v>
      </c>
      <c r="C51" s="23">
        <f>Edwards_2004!J44</f>
        <v>0.68399273926218174</v>
      </c>
      <c r="D51" s="22" t="s">
        <v>130</v>
      </c>
      <c r="F51" s="23">
        <f>Skreiberg_2018!C44</f>
        <v>0.72411764705882353</v>
      </c>
      <c r="G51" s="22" t="s">
        <v>87</v>
      </c>
      <c r="J51" s="29">
        <f t="shared" si="2"/>
        <v>0.33100000000000007</v>
      </c>
      <c r="K51" s="30" t="s">
        <v>86</v>
      </c>
      <c r="N51" s="43">
        <f t="shared" si="3"/>
        <v>0.56439341176470692</v>
      </c>
      <c r="O51" s="30" t="s">
        <v>86</v>
      </c>
    </row>
    <row r="52" spans="1:15">
      <c r="A52" s="22">
        <v>1999</v>
      </c>
      <c r="C52" s="23">
        <f>Edwards_2004!J45</f>
        <v>0.7209515427908979</v>
      </c>
      <c r="D52" s="22" t="s">
        <v>130</v>
      </c>
      <c r="F52" s="23">
        <f>Skreiberg_2018!C45</f>
        <v>0.72823529411764709</v>
      </c>
      <c r="G52" s="22" t="s">
        <v>87</v>
      </c>
      <c r="J52" s="29">
        <f t="shared" si="2"/>
        <v>0.33400000000000007</v>
      </c>
      <c r="K52" s="30" t="s">
        <v>86</v>
      </c>
      <c r="N52" s="43">
        <f t="shared" si="3"/>
        <v>0.56745976470588344</v>
      </c>
      <c r="O52" s="30" t="s">
        <v>86</v>
      </c>
    </row>
    <row r="53" spans="1:15">
      <c r="A53" s="22">
        <v>2000</v>
      </c>
      <c r="C53" s="23">
        <f>Edwards_2004!J46</f>
        <v>0.75159712652222299</v>
      </c>
      <c r="D53" s="22" t="s">
        <v>130</v>
      </c>
      <c r="F53" s="23">
        <f>Skreiberg_2018!C46</f>
        <v>0.73235294117647065</v>
      </c>
      <c r="G53" s="22" t="s">
        <v>87</v>
      </c>
      <c r="J53" s="29">
        <f t="shared" si="2"/>
        <v>0.33700000000000008</v>
      </c>
      <c r="K53" s="30" t="s">
        <v>86</v>
      </c>
      <c r="N53" s="43">
        <f t="shared" si="3"/>
        <v>0.57052611764705996</v>
      </c>
      <c r="O53" s="30" t="s">
        <v>86</v>
      </c>
    </row>
    <row r="54" spans="1:15">
      <c r="A54" s="22">
        <v>2001</v>
      </c>
      <c r="C54" s="23">
        <f>Edwards_2004!J47</f>
        <v>0.75389284229292997</v>
      </c>
      <c r="D54" s="22" t="s">
        <v>130</v>
      </c>
      <c r="F54" s="23">
        <f>Skreiberg_2018!C47</f>
        <v>0.73647058823529421</v>
      </c>
      <c r="G54" s="22" t="s">
        <v>87</v>
      </c>
      <c r="J54" s="29">
        <f t="shared" si="2"/>
        <v>0.34000000000000008</v>
      </c>
      <c r="K54" s="30" t="s">
        <v>86</v>
      </c>
      <c r="N54" s="43">
        <f t="shared" si="3"/>
        <v>0.57359247058823648</v>
      </c>
      <c r="O54" s="30" t="s">
        <v>86</v>
      </c>
    </row>
    <row r="55" spans="1:15">
      <c r="A55" s="22">
        <v>2002</v>
      </c>
      <c r="C55" s="23">
        <f>Edwards_2004!J48</f>
        <v>0.75618855806363694</v>
      </c>
      <c r="D55" s="22" t="s">
        <v>130</v>
      </c>
      <c r="F55" s="23">
        <f>Skreiberg_2018!C48</f>
        <v>0.74058823529411777</v>
      </c>
      <c r="G55" s="22" t="s">
        <v>87</v>
      </c>
      <c r="J55" s="29">
        <f t="shared" si="2"/>
        <v>0.34300000000000008</v>
      </c>
      <c r="K55" s="30" t="s">
        <v>86</v>
      </c>
      <c r="N55" s="43">
        <f t="shared" si="3"/>
        <v>0.576658823529413</v>
      </c>
      <c r="O55" s="30" t="s">
        <v>86</v>
      </c>
    </row>
    <row r="56" spans="1:15">
      <c r="A56" s="22">
        <v>2003</v>
      </c>
      <c r="C56" s="23">
        <f>Edwards_2004!J49</f>
        <v>0.75848427383434402</v>
      </c>
      <c r="D56" s="22" t="s">
        <v>130</v>
      </c>
      <c r="F56" s="23">
        <f>Skreiberg_2018!C49</f>
        <v>0.74470588235294133</v>
      </c>
      <c r="G56" s="22" t="s">
        <v>87</v>
      </c>
      <c r="J56" s="29">
        <f t="shared" si="2"/>
        <v>0.34600000000000009</v>
      </c>
      <c r="K56" s="30" t="s">
        <v>86</v>
      </c>
      <c r="N56" s="43">
        <f t="shared" si="3"/>
        <v>0.57972517647058952</v>
      </c>
      <c r="O56" s="30" t="s">
        <v>86</v>
      </c>
    </row>
    <row r="57" spans="1:15">
      <c r="A57" s="22">
        <v>2004</v>
      </c>
      <c r="C57" s="23">
        <f>Edwards_2004!J50</f>
        <v>0.76077998960505089</v>
      </c>
      <c r="D57" s="22" t="s">
        <v>130</v>
      </c>
      <c r="F57" s="23">
        <f>Skreiberg_2018!C50</f>
        <v>0.74882352941176489</v>
      </c>
      <c r="G57" s="22" t="s">
        <v>87</v>
      </c>
      <c r="J57" s="29">
        <f t="shared" si="2"/>
        <v>0.34900000000000009</v>
      </c>
      <c r="K57" s="30" t="s">
        <v>86</v>
      </c>
      <c r="N57" s="43">
        <f t="shared" si="3"/>
        <v>0.58279152941176604</v>
      </c>
      <c r="O57" s="30" t="s">
        <v>86</v>
      </c>
    </row>
    <row r="58" spans="1:15">
      <c r="A58" s="22">
        <v>2005</v>
      </c>
      <c r="C58" s="23">
        <f>Edwards_2004!J51</f>
        <v>0.76307570537575797</v>
      </c>
      <c r="D58" s="22" t="s">
        <v>130</v>
      </c>
      <c r="F58" s="23">
        <f>Skreiberg_2018!C51</f>
        <v>0.75294117647058845</v>
      </c>
      <c r="G58" s="22" t="s">
        <v>87</v>
      </c>
      <c r="J58" s="29">
        <f t="shared" si="2"/>
        <v>0.35200000000000009</v>
      </c>
      <c r="K58" s="30" t="s">
        <v>86</v>
      </c>
      <c r="N58" s="43">
        <f t="shared" si="3"/>
        <v>0.58585788235294256</v>
      </c>
      <c r="O58" s="30" t="s">
        <v>86</v>
      </c>
    </row>
    <row r="59" spans="1:15">
      <c r="A59" s="22">
        <v>2006</v>
      </c>
      <c r="C59" s="23">
        <f>Edwards_2004!J52</f>
        <v>0.76537142114646506</v>
      </c>
      <c r="D59" s="22" t="s">
        <v>130</v>
      </c>
      <c r="F59" s="23">
        <f>Skreiberg_2018!C52</f>
        <v>0.75705882352941201</v>
      </c>
      <c r="G59" s="22" t="s">
        <v>87</v>
      </c>
      <c r="J59" s="29">
        <f t="shared" si="2"/>
        <v>0.35500000000000009</v>
      </c>
      <c r="K59" s="30" t="s">
        <v>86</v>
      </c>
      <c r="N59" s="43">
        <f t="shared" si="3"/>
        <v>0.58892423529411908</v>
      </c>
      <c r="O59" s="30" t="s">
        <v>86</v>
      </c>
    </row>
    <row r="60" spans="1:15">
      <c r="A60" s="22">
        <v>2007</v>
      </c>
      <c r="C60" s="23">
        <f>Edwards_2004!J53</f>
        <v>0.76766713691717192</v>
      </c>
      <c r="D60" s="22" t="s">
        <v>130</v>
      </c>
      <c r="F60" s="23">
        <f>Skreiberg_2018!C53</f>
        <v>0.76117647058823557</v>
      </c>
      <c r="G60" s="22" t="s">
        <v>87</v>
      </c>
      <c r="J60" s="23">
        <f>Coffey_2017!E7</f>
        <v>0.35799999999999998</v>
      </c>
      <c r="K60" s="22" t="s">
        <v>82</v>
      </c>
      <c r="N60" s="43">
        <f t="shared" si="3"/>
        <v>0.5919905882352956</v>
      </c>
      <c r="O60" s="30" t="s">
        <v>86</v>
      </c>
    </row>
    <row r="61" spans="1:15">
      <c r="A61" s="22">
        <v>2008</v>
      </c>
      <c r="C61" s="23">
        <f>Edwards_2004!J54</f>
        <v>0.76996285268787901</v>
      </c>
      <c r="D61" s="22" t="s">
        <v>130</v>
      </c>
      <c r="F61" s="23">
        <f>Skreiberg_2018!C54</f>
        <v>0.76529411764705912</v>
      </c>
      <c r="G61" s="22" t="s">
        <v>87</v>
      </c>
      <c r="J61" s="29">
        <f>C61*(J60/C60)</f>
        <v>0.35907060235665894</v>
      </c>
      <c r="K61" s="30" t="s">
        <v>131</v>
      </c>
      <c r="N61" s="43">
        <f t="shared" si="3"/>
        <v>0.59505694117647212</v>
      </c>
      <c r="O61" s="30" t="s">
        <v>86</v>
      </c>
    </row>
    <row r="62" spans="1:15">
      <c r="A62" s="22">
        <v>2009</v>
      </c>
      <c r="C62" s="23">
        <f>Edwards_2004!J55</f>
        <v>0.77225856845858598</v>
      </c>
      <c r="D62" s="22" t="s">
        <v>130</v>
      </c>
      <c r="F62" s="23">
        <f>Skreiberg_2018!C55</f>
        <v>0.76941176470588268</v>
      </c>
      <c r="G62" s="22" t="s">
        <v>87</v>
      </c>
      <c r="J62" s="29">
        <f t="shared" ref="J62:J73" si="4">C62*(J61/C61)</f>
        <v>0.36014120471331784</v>
      </c>
      <c r="K62" s="30" t="s">
        <v>131</v>
      </c>
      <c r="N62" s="43">
        <f t="shared" si="3"/>
        <v>0.59812329411764864</v>
      </c>
      <c r="O62" s="30" t="s">
        <v>86</v>
      </c>
    </row>
    <row r="63" spans="1:15">
      <c r="A63" s="22">
        <v>2010</v>
      </c>
      <c r="C63" s="23">
        <f>Edwards_2004!J56</f>
        <v>0.77455428422929296</v>
      </c>
      <c r="D63" s="22" t="s">
        <v>130</v>
      </c>
      <c r="F63" s="23">
        <f>Skreiberg_2018!C56</f>
        <v>0.77352941176470624</v>
      </c>
      <c r="G63" s="22" t="s">
        <v>87</v>
      </c>
      <c r="J63" s="29">
        <f t="shared" si="4"/>
        <v>0.36121180706997669</v>
      </c>
      <c r="K63" s="30" t="s">
        <v>131</v>
      </c>
      <c r="N63" s="43">
        <f t="shared" si="3"/>
        <v>0.60118964705882516</v>
      </c>
      <c r="O63" s="30" t="s">
        <v>86</v>
      </c>
    </row>
    <row r="64" spans="1:15">
      <c r="A64" s="22">
        <v>2011</v>
      </c>
      <c r="C64" s="23">
        <f>Edwards_2004!J57</f>
        <v>0.77685000000000004</v>
      </c>
      <c r="D64" s="22" t="s">
        <v>130</v>
      </c>
      <c r="F64" s="23">
        <f>Skreiberg_2018!C57</f>
        <v>0.7776470588235298</v>
      </c>
      <c r="G64" s="22" t="s">
        <v>87</v>
      </c>
      <c r="J64" s="29">
        <f t="shared" si="4"/>
        <v>0.36228240942663559</v>
      </c>
      <c r="K64" s="30" t="s">
        <v>131</v>
      </c>
      <c r="N64" s="23">
        <f>EPA_2021!T6</f>
        <v>0.60425600000000035</v>
      </c>
      <c r="O64" s="22" t="s">
        <v>2755</v>
      </c>
    </row>
    <row r="65" spans="1:15">
      <c r="A65" s="22">
        <v>2012</v>
      </c>
      <c r="C65" s="23">
        <f>Edwards_2004!J58</f>
        <v>0.77872666666666668</v>
      </c>
      <c r="D65" s="22" t="s">
        <v>130</v>
      </c>
      <c r="F65" s="23">
        <f>Skreiberg_2018!C58</f>
        <v>0.78176470588235336</v>
      </c>
      <c r="G65" s="22" t="s">
        <v>87</v>
      </c>
      <c r="J65" s="29">
        <f t="shared" si="4"/>
        <v>0.36315758909026519</v>
      </c>
      <c r="K65" s="30" t="s">
        <v>131</v>
      </c>
      <c r="N65" s="23">
        <f>EPA_2021!T7</f>
        <v>0.61855199999999966</v>
      </c>
      <c r="O65" s="22" t="s">
        <v>2755</v>
      </c>
    </row>
    <row r="66" spans="1:15">
      <c r="A66" s="22">
        <v>2013</v>
      </c>
      <c r="C66" s="23">
        <f>Edwards_2004!J59</f>
        <v>0.78060333333333332</v>
      </c>
      <c r="D66" s="22" t="s">
        <v>130</v>
      </c>
      <c r="F66" s="23">
        <f>Skreiberg_2018!C59</f>
        <v>0.78588235294117692</v>
      </c>
      <c r="G66" s="22" t="s">
        <v>87</v>
      </c>
      <c r="J66" s="29">
        <f t="shared" si="4"/>
        <v>0.36403276875389479</v>
      </c>
      <c r="K66" s="30" t="s">
        <v>131</v>
      </c>
      <c r="N66" s="23">
        <f>EPA_2021!T8</f>
        <v>0.63284799999999908</v>
      </c>
      <c r="O66" s="22" t="s">
        <v>2755</v>
      </c>
    </row>
    <row r="67" spans="1:15">
      <c r="A67" s="22">
        <v>2014</v>
      </c>
      <c r="C67" s="23">
        <f>Edwards_2004!J60</f>
        <v>0.78247999999999995</v>
      </c>
      <c r="D67" s="22" t="s">
        <v>130</v>
      </c>
      <c r="F67" s="23">
        <f>Skreiberg_2018!C60</f>
        <v>0.79</v>
      </c>
      <c r="G67" s="22" t="s">
        <v>87</v>
      </c>
      <c r="J67" s="29">
        <f t="shared" si="4"/>
        <v>0.36490794841752433</v>
      </c>
      <c r="K67" s="30" t="s">
        <v>131</v>
      </c>
      <c r="N67" s="23">
        <f>EPA_2021!T9</f>
        <v>0.64714399999999839</v>
      </c>
      <c r="O67" s="22" t="s">
        <v>2755</v>
      </c>
    </row>
    <row r="68" spans="1:15">
      <c r="A68" s="22">
        <v>2015</v>
      </c>
      <c r="C68" s="23">
        <f>Edwards_2004!J61</f>
        <v>0.78435666666666659</v>
      </c>
      <c r="D68" s="22" t="s">
        <v>130</v>
      </c>
      <c r="F68" s="29">
        <f>C68*(F$67/C$67)</f>
        <v>0.79189470231401016</v>
      </c>
      <c r="G68" s="30" t="s">
        <v>131</v>
      </c>
      <c r="J68" s="29">
        <f t="shared" si="4"/>
        <v>0.36578312808115393</v>
      </c>
      <c r="K68" s="30" t="s">
        <v>131</v>
      </c>
      <c r="N68" s="23">
        <f>EPA_2021!T10</f>
        <v>0.66143999999999781</v>
      </c>
      <c r="O68" s="22" t="s">
        <v>2755</v>
      </c>
    </row>
    <row r="69" spans="1:15">
      <c r="A69" s="22">
        <v>2016</v>
      </c>
      <c r="C69" s="23">
        <f>Edwards_2004!J62</f>
        <v>0.78623333333333323</v>
      </c>
      <c r="D69" s="22" t="s">
        <v>130</v>
      </c>
      <c r="F69" s="29">
        <f t="shared" ref="F69:F73" si="5">C69*(F$67/C$67)</f>
        <v>0.79378940462802028</v>
      </c>
      <c r="G69" s="30" t="s">
        <v>131</v>
      </c>
      <c r="J69" s="29">
        <f t="shared" si="4"/>
        <v>0.36665830774478353</v>
      </c>
      <c r="K69" s="30" t="s">
        <v>131</v>
      </c>
      <c r="N69" s="23">
        <f>EPA_2021!T11</f>
        <v>0.67573600000000167</v>
      </c>
      <c r="O69" s="22" t="s">
        <v>2755</v>
      </c>
    </row>
    <row r="70" spans="1:15">
      <c r="A70" s="22">
        <v>2017</v>
      </c>
      <c r="C70" s="23">
        <f>Edwards_2004!J63</f>
        <v>0.78810999999999987</v>
      </c>
      <c r="D70" s="22" t="s">
        <v>130</v>
      </c>
      <c r="F70" s="29">
        <f t="shared" si="5"/>
        <v>0.7956841069420304</v>
      </c>
      <c r="G70" s="30" t="s">
        <v>131</v>
      </c>
      <c r="J70" s="29">
        <f t="shared" si="4"/>
        <v>0.36753348740841313</v>
      </c>
      <c r="K70" s="30" t="s">
        <v>131</v>
      </c>
      <c r="N70" s="23">
        <f>EPA_2021!T12</f>
        <v>0.69003200000000109</v>
      </c>
      <c r="O70" s="22" t="s">
        <v>2755</v>
      </c>
    </row>
    <row r="71" spans="1:15">
      <c r="A71" s="22">
        <v>2018</v>
      </c>
      <c r="C71" s="23">
        <f>Edwards_2004!J64</f>
        <v>0.78998666666666661</v>
      </c>
      <c r="D71" s="22" t="s">
        <v>130</v>
      </c>
      <c r="F71" s="29">
        <f t="shared" si="5"/>
        <v>0.79757880925604063</v>
      </c>
      <c r="G71" s="30" t="s">
        <v>131</v>
      </c>
      <c r="J71" s="29">
        <f t="shared" si="4"/>
        <v>0.36840866707204278</v>
      </c>
      <c r="K71" s="30" t="s">
        <v>131</v>
      </c>
      <c r="N71" s="23">
        <f>EPA_2021!T13</f>
        <v>0.7043280000000004</v>
      </c>
      <c r="O71" s="22" t="s">
        <v>2755</v>
      </c>
    </row>
    <row r="72" spans="1:15">
      <c r="A72" s="22">
        <v>2019</v>
      </c>
      <c r="C72" s="23">
        <f>Edwards_2004!J65</f>
        <v>0.79186333333333314</v>
      </c>
      <c r="D72" s="22" t="s">
        <v>130</v>
      </c>
      <c r="F72" s="29">
        <f t="shared" si="5"/>
        <v>0.79947351157005064</v>
      </c>
      <c r="G72" s="30" t="s">
        <v>131</v>
      </c>
      <c r="J72" s="29">
        <f t="shared" si="4"/>
        <v>0.36928384673567233</v>
      </c>
      <c r="K72" s="30" t="s">
        <v>131</v>
      </c>
      <c r="N72" s="23">
        <f>EPA_2021!T14</f>
        <v>0.71862399999999982</v>
      </c>
      <c r="O72" s="22" t="s">
        <v>2755</v>
      </c>
    </row>
    <row r="73" spans="1:15">
      <c r="A73" s="22">
        <v>2020</v>
      </c>
      <c r="C73" s="23">
        <f>Edwards_2004!J66</f>
        <v>0.79374</v>
      </c>
      <c r="D73" s="22" t="s">
        <v>130</v>
      </c>
      <c r="F73" s="29">
        <f t="shared" si="5"/>
        <v>0.80136821388406099</v>
      </c>
      <c r="G73" s="30" t="s">
        <v>131</v>
      </c>
      <c r="J73" s="29">
        <f t="shared" si="4"/>
        <v>0.37015902639930198</v>
      </c>
      <c r="K73" s="30" t="s">
        <v>131</v>
      </c>
      <c r="N73" s="23">
        <f>EPA_2021!T15</f>
        <v>0.73291999999999913</v>
      </c>
      <c r="O73" s="22" t="s">
        <v>2755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J66"/>
  <sheetViews>
    <sheetView topLeftCell="G1" zoomScale="80" zoomScaleNormal="80" workbookViewId="0">
      <selection activeCell="J9" sqref="J9"/>
    </sheetView>
  </sheetViews>
  <sheetFormatPr defaultRowHeight="15"/>
  <cols>
    <col min="1" max="1" width="11.7109375" customWidth="1"/>
    <col min="2" max="2" width="11.140625" customWidth="1"/>
    <col min="3" max="3" width="20.42578125" customWidth="1"/>
    <col min="4" max="4" width="19.7109375" customWidth="1"/>
    <col min="5" max="5" width="29.5703125" customWidth="1"/>
    <col min="6" max="6" width="22.5703125" style="12" customWidth="1"/>
    <col min="8" max="8" width="31.28515625" customWidth="1"/>
    <col min="10" max="10" width="18.28515625" customWidth="1"/>
  </cols>
  <sheetData>
    <row r="1" spans="1:10">
      <c r="A1" t="s">
        <v>92</v>
      </c>
    </row>
    <row r="2" spans="1:10">
      <c r="A2" s="17" t="s">
        <v>93</v>
      </c>
    </row>
    <row r="5" spans="1:10" s="7" customFormat="1" ht="30">
      <c r="A5" s="38" t="s">
        <v>28</v>
      </c>
      <c r="B5" s="38" t="s">
        <v>0</v>
      </c>
      <c r="C5" s="38" t="s">
        <v>118</v>
      </c>
      <c r="D5" s="38" t="s">
        <v>119</v>
      </c>
      <c r="E5" s="38" t="s">
        <v>120</v>
      </c>
      <c r="F5" s="38" t="s">
        <v>81</v>
      </c>
      <c r="H5" s="38" t="s">
        <v>128</v>
      </c>
      <c r="J5" s="38" t="s">
        <v>129</v>
      </c>
    </row>
    <row r="6" spans="1:10">
      <c r="A6" s="12" t="s">
        <v>94</v>
      </c>
      <c r="B6" s="12">
        <v>1960</v>
      </c>
      <c r="C6" s="12"/>
      <c r="D6" s="12"/>
      <c r="E6" s="32">
        <v>0</v>
      </c>
      <c r="F6" s="31" t="s">
        <v>121</v>
      </c>
      <c r="H6" s="13">
        <f>1-E6</f>
        <v>1</v>
      </c>
      <c r="J6" s="13">
        <f>(E6*Li_2016!$C$17)+(H6*Li_2016!$C$11)</f>
        <v>0.24199999999999999</v>
      </c>
    </row>
    <row r="7" spans="1:10">
      <c r="A7" s="12" t="s">
        <v>94</v>
      </c>
      <c r="B7" s="12">
        <v>1961</v>
      </c>
      <c r="C7" s="12"/>
      <c r="D7" s="12"/>
      <c r="E7" s="32">
        <f>E6+((E$33-E$6)/(B$33-B$6))</f>
        <v>1.8423158577271396E-2</v>
      </c>
      <c r="F7" s="31" t="s">
        <v>86</v>
      </c>
      <c r="H7" s="13">
        <f t="shared" ref="H7:H66" si="0">1-E7</f>
        <v>0.98157684142272861</v>
      </c>
      <c r="J7" s="13">
        <f>(E7*Li_2016!$C$17)+(H7*Li_2016!$C$11)</f>
        <v>0.25237223827900379</v>
      </c>
    </row>
    <row r="8" spans="1:10">
      <c r="A8" s="12" t="s">
        <v>94</v>
      </c>
      <c r="B8" s="12">
        <v>1962</v>
      </c>
      <c r="E8" s="32">
        <f t="shared" ref="E8:E32" si="1">E7+((E$33-E$6)/(B$33-B$6))</f>
        <v>3.6846317154542792E-2</v>
      </c>
      <c r="F8" s="31" t="s">
        <v>86</v>
      </c>
      <c r="H8" s="13">
        <f t="shared" si="0"/>
        <v>0.96315368284545722</v>
      </c>
      <c r="J8" s="13">
        <f>(E8*Li_2016!$C$17)+(H8*Li_2016!$C$11)</f>
        <v>0.26274447655800759</v>
      </c>
    </row>
    <row r="9" spans="1:10">
      <c r="A9" s="12" t="s">
        <v>94</v>
      </c>
      <c r="B9" s="12">
        <v>1963</v>
      </c>
      <c r="E9" s="32">
        <f t="shared" si="1"/>
        <v>5.5269475731814191E-2</v>
      </c>
      <c r="F9" s="31" t="s">
        <v>86</v>
      </c>
      <c r="H9" s="13">
        <f t="shared" si="0"/>
        <v>0.94473052426818582</v>
      </c>
      <c r="J9" s="13">
        <f>(E9*Li_2016!$C$17)+(H9*Li_2016!$C$11)</f>
        <v>0.27311671483701139</v>
      </c>
    </row>
    <row r="10" spans="1:10">
      <c r="A10" s="12" t="s">
        <v>94</v>
      </c>
      <c r="B10" s="12">
        <v>1964</v>
      </c>
      <c r="E10" s="32">
        <f t="shared" si="1"/>
        <v>7.3692634309085583E-2</v>
      </c>
      <c r="F10" s="31" t="s">
        <v>86</v>
      </c>
      <c r="H10" s="13">
        <f t="shared" si="0"/>
        <v>0.92630736569091443</v>
      </c>
      <c r="J10" s="13">
        <f>(E10*Li_2016!$C$17)+(H10*Li_2016!$C$11)</f>
        <v>0.28348895311601519</v>
      </c>
    </row>
    <row r="11" spans="1:10">
      <c r="A11" s="12" t="s">
        <v>94</v>
      </c>
      <c r="B11" s="12">
        <v>1965</v>
      </c>
      <c r="E11" s="32">
        <f t="shared" si="1"/>
        <v>9.2115792886356976E-2</v>
      </c>
      <c r="F11" s="31" t="s">
        <v>86</v>
      </c>
      <c r="H11" s="13">
        <f t="shared" si="0"/>
        <v>0.90788420711364304</v>
      </c>
      <c r="J11" s="13">
        <f>(E11*Li_2016!$C$17)+(H11*Li_2016!$C$11)</f>
        <v>0.29386119139501898</v>
      </c>
    </row>
    <row r="12" spans="1:10">
      <c r="A12" s="12" t="s">
        <v>94</v>
      </c>
      <c r="B12" s="12">
        <v>1966</v>
      </c>
      <c r="E12" s="32">
        <f t="shared" si="1"/>
        <v>0.11053895146362837</v>
      </c>
      <c r="F12" s="31" t="s">
        <v>86</v>
      </c>
      <c r="H12" s="13">
        <f t="shared" si="0"/>
        <v>0.88946104853637165</v>
      </c>
      <c r="J12" s="13">
        <f>(E12*Li_2016!$C$17)+(H12*Li_2016!$C$11)</f>
        <v>0.30423342967402278</v>
      </c>
    </row>
    <row r="13" spans="1:10">
      <c r="A13" s="12" t="s">
        <v>94</v>
      </c>
      <c r="B13" s="12">
        <v>1967</v>
      </c>
      <c r="E13" s="32">
        <f t="shared" si="1"/>
        <v>0.12896211004089977</v>
      </c>
      <c r="F13" s="31" t="s">
        <v>86</v>
      </c>
      <c r="H13" s="13">
        <f t="shared" si="0"/>
        <v>0.87103788995910025</v>
      </c>
      <c r="J13" s="13">
        <f>(E13*Li_2016!$C$17)+(H13*Li_2016!$C$11)</f>
        <v>0.31460566795302658</v>
      </c>
    </row>
    <row r="14" spans="1:10">
      <c r="A14" s="12" t="s">
        <v>94</v>
      </c>
      <c r="B14" s="12">
        <v>1968</v>
      </c>
      <c r="E14" s="32">
        <f t="shared" si="1"/>
        <v>0.14738526861817117</v>
      </c>
      <c r="F14" s="31" t="s">
        <v>86</v>
      </c>
      <c r="H14" s="13">
        <f t="shared" si="0"/>
        <v>0.85261473138182886</v>
      </c>
      <c r="J14" s="13">
        <f>(E14*Li_2016!$C$17)+(H14*Li_2016!$C$11)</f>
        <v>0.32497790623203038</v>
      </c>
    </row>
    <row r="15" spans="1:10">
      <c r="A15" s="12" t="s">
        <v>94</v>
      </c>
      <c r="B15" s="12">
        <v>1969</v>
      </c>
      <c r="E15" s="32">
        <f t="shared" si="1"/>
        <v>0.16580842719544256</v>
      </c>
      <c r="F15" s="31" t="s">
        <v>86</v>
      </c>
      <c r="H15" s="13">
        <f t="shared" si="0"/>
        <v>0.83419157280455747</v>
      </c>
      <c r="J15" s="13">
        <f>(E15*Li_2016!$C$17)+(H15*Li_2016!$C$11)</f>
        <v>0.33535014451103418</v>
      </c>
    </row>
    <row r="16" spans="1:10">
      <c r="A16" s="12" t="s">
        <v>94</v>
      </c>
      <c r="B16" s="12">
        <v>1970</v>
      </c>
      <c r="C16" s="12"/>
      <c r="D16" s="12"/>
      <c r="E16" s="32">
        <f t="shared" si="1"/>
        <v>0.18423158577271395</v>
      </c>
      <c r="F16" s="31" t="s">
        <v>86</v>
      </c>
      <c r="H16" s="13">
        <f t="shared" si="0"/>
        <v>0.81576841422728608</v>
      </c>
      <c r="J16" s="13">
        <f>(E16*Li_2016!$C$17)+(H16*Li_2016!$C$11)</f>
        <v>0.34572238279003797</v>
      </c>
    </row>
    <row r="17" spans="1:10">
      <c r="A17" s="12" t="s">
        <v>94</v>
      </c>
      <c r="B17" s="12">
        <v>1971</v>
      </c>
      <c r="C17" s="12"/>
      <c r="D17" s="12"/>
      <c r="E17" s="32">
        <f t="shared" si="1"/>
        <v>0.20265474434998534</v>
      </c>
      <c r="F17" s="31" t="s">
        <v>86</v>
      </c>
      <c r="H17" s="13">
        <f t="shared" si="0"/>
        <v>0.79734525565001468</v>
      </c>
      <c r="J17" s="13">
        <f>(E17*Li_2016!$C$17)+(H17*Li_2016!$C$11)</f>
        <v>0.35609462106904177</v>
      </c>
    </row>
    <row r="18" spans="1:10">
      <c r="A18" s="12" t="s">
        <v>94</v>
      </c>
      <c r="B18" s="12">
        <v>1972</v>
      </c>
      <c r="E18" s="32">
        <f t="shared" si="1"/>
        <v>0.22107790292725674</v>
      </c>
      <c r="F18" s="31" t="s">
        <v>86</v>
      </c>
      <c r="H18" s="13">
        <f t="shared" si="0"/>
        <v>0.77892209707274329</v>
      </c>
      <c r="J18" s="13">
        <f>(E18*Li_2016!$C$17)+(H18*Li_2016!$C$11)</f>
        <v>0.36646685934804557</v>
      </c>
    </row>
    <row r="19" spans="1:10">
      <c r="A19" s="12" t="s">
        <v>94</v>
      </c>
      <c r="B19" s="12">
        <v>1973</v>
      </c>
      <c r="E19" s="32">
        <f t="shared" si="1"/>
        <v>0.23950106150452813</v>
      </c>
      <c r="F19" s="31" t="s">
        <v>86</v>
      </c>
      <c r="H19" s="13">
        <f t="shared" si="0"/>
        <v>0.7604989384954719</v>
      </c>
      <c r="J19" s="13">
        <f>(E19*Li_2016!$C$17)+(H19*Li_2016!$C$11)</f>
        <v>0.37683909762704937</v>
      </c>
    </row>
    <row r="20" spans="1:10">
      <c r="A20" s="12" t="s">
        <v>94</v>
      </c>
      <c r="B20" s="12">
        <v>1974</v>
      </c>
      <c r="E20" s="32">
        <f t="shared" si="1"/>
        <v>0.25792422008179955</v>
      </c>
      <c r="F20" s="31" t="s">
        <v>86</v>
      </c>
      <c r="H20" s="13">
        <f t="shared" si="0"/>
        <v>0.74207577991820051</v>
      </c>
      <c r="J20" s="13">
        <f>(E20*Li_2016!$C$17)+(H20*Li_2016!$C$11)</f>
        <v>0.38721133590605317</v>
      </c>
    </row>
    <row r="21" spans="1:10">
      <c r="A21" s="12" t="s">
        <v>94</v>
      </c>
      <c r="B21" s="12">
        <v>1975</v>
      </c>
      <c r="E21" s="32">
        <f t="shared" si="1"/>
        <v>0.27634737865907094</v>
      </c>
      <c r="F21" s="31" t="s">
        <v>86</v>
      </c>
      <c r="H21" s="13">
        <f t="shared" si="0"/>
        <v>0.72365262134092911</v>
      </c>
      <c r="J21" s="13">
        <f>(E21*Li_2016!$C$17)+(H21*Li_2016!$C$11)</f>
        <v>0.39758357418505696</v>
      </c>
    </row>
    <row r="22" spans="1:10">
      <c r="A22" s="12" t="s">
        <v>94</v>
      </c>
      <c r="B22" s="12">
        <v>1976</v>
      </c>
      <c r="E22" s="32">
        <f t="shared" si="1"/>
        <v>0.29477053723634233</v>
      </c>
      <c r="F22" s="31" t="s">
        <v>86</v>
      </c>
      <c r="H22" s="13">
        <f t="shared" si="0"/>
        <v>0.70522946276365772</v>
      </c>
      <c r="J22" s="13">
        <f>(E22*Li_2016!$C$17)+(H22*Li_2016!$C$11)</f>
        <v>0.40795581246406076</v>
      </c>
    </row>
    <row r="23" spans="1:10">
      <c r="A23" s="12" t="s">
        <v>94</v>
      </c>
      <c r="B23" s="12">
        <v>1977</v>
      </c>
      <c r="E23" s="32">
        <f t="shared" si="1"/>
        <v>0.31319369581361373</v>
      </c>
      <c r="F23" s="31" t="s">
        <v>86</v>
      </c>
      <c r="H23" s="13">
        <f t="shared" si="0"/>
        <v>0.68680630418638633</v>
      </c>
      <c r="J23" s="13">
        <f>(E23*Li_2016!$C$17)+(H23*Li_2016!$C$11)</f>
        <v>0.41832805074306456</v>
      </c>
    </row>
    <row r="24" spans="1:10">
      <c r="A24" s="12" t="s">
        <v>94</v>
      </c>
      <c r="B24" s="12">
        <v>1978</v>
      </c>
      <c r="E24" s="32">
        <f t="shared" si="1"/>
        <v>0.33161685439088512</v>
      </c>
      <c r="F24" s="31" t="s">
        <v>86</v>
      </c>
      <c r="H24" s="13">
        <f t="shared" si="0"/>
        <v>0.66838314560911494</v>
      </c>
      <c r="J24" s="13">
        <f>(E24*Li_2016!$C$17)+(H24*Li_2016!$C$11)</f>
        <v>0.42870028902206836</v>
      </c>
    </row>
    <row r="25" spans="1:10">
      <c r="A25" s="12" t="s">
        <v>94</v>
      </c>
      <c r="B25" s="12">
        <v>1979</v>
      </c>
      <c r="E25" s="32">
        <f t="shared" si="1"/>
        <v>0.35004001296815651</v>
      </c>
      <c r="F25" s="31" t="s">
        <v>86</v>
      </c>
      <c r="H25" s="13">
        <f t="shared" si="0"/>
        <v>0.64995998703184354</v>
      </c>
      <c r="J25" s="13">
        <f>(E25*Li_2016!$C$17)+(H25*Li_2016!$C$11)</f>
        <v>0.43907252730107216</v>
      </c>
    </row>
    <row r="26" spans="1:10">
      <c r="A26" s="12" t="s">
        <v>94</v>
      </c>
      <c r="B26" s="12">
        <v>1980</v>
      </c>
      <c r="C26" s="12">
        <v>176352880.65799999</v>
      </c>
      <c r="D26" s="12"/>
      <c r="E26" s="32">
        <f t="shared" si="1"/>
        <v>0.3684631715454279</v>
      </c>
      <c r="F26" s="31" t="s">
        <v>86</v>
      </c>
      <c r="H26" s="13">
        <f t="shared" si="0"/>
        <v>0.63153682845457215</v>
      </c>
      <c r="J26" s="13">
        <f>(E26*Li_2016!$C$17)+(H26*Li_2016!$C$11)</f>
        <v>0.44944476558007596</v>
      </c>
    </row>
    <row r="27" spans="1:10">
      <c r="A27" s="12" t="s">
        <v>94</v>
      </c>
      <c r="B27" s="12">
        <v>1981</v>
      </c>
      <c r="C27" s="12">
        <v>179827160.49399999</v>
      </c>
      <c r="D27" s="12"/>
      <c r="E27" s="32">
        <f t="shared" si="1"/>
        <v>0.3868863301226993</v>
      </c>
      <c r="F27" s="31" t="s">
        <v>86</v>
      </c>
      <c r="H27" s="13">
        <f t="shared" si="0"/>
        <v>0.61311366987730076</v>
      </c>
      <c r="J27" s="13">
        <f>(E27*Li_2016!$C$17)+(H27*Li_2016!$C$11)</f>
        <v>0.45981700385907975</v>
      </c>
    </row>
    <row r="28" spans="1:10">
      <c r="A28" s="12" t="s">
        <v>94</v>
      </c>
      <c r="B28" s="12">
        <v>1982</v>
      </c>
      <c r="C28" s="12">
        <v>183301440.329</v>
      </c>
      <c r="D28" s="12"/>
      <c r="E28" s="32">
        <f t="shared" si="1"/>
        <v>0.40530948869997069</v>
      </c>
      <c r="F28" s="31" t="s">
        <v>86</v>
      </c>
      <c r="H28" s="13">
        <f t="shared" si="0"/>
        <v>0.59469051130002937</v>
      </c>
      <c r="J28" s="13">
        <f>(E28*Li_2016!$C$17)+(H28*Li_2016!$C$11)</f>
        <v>0.47018924213808355</v>
      </c>
    </row>
    <row r="29" spans="1:10">
      <c r="A29" s="12" t="s">
        <v>94</v>
      </c>
      <c r="B29" s="12">
        <v>1983</v>
      </c>
      <c r="C29" s="12">
        <v>186775720.16499999</v>
      </c>
      <c r="D29" s="12"/>
      <c r="E29" s="32">
        <f t="shared" si="1"/>
        <v>0.42373264727724208</v>
      </c>
      <c r="F29" s="31" t="s">
        <v>86</v>
      </c>
      <c r="H29" s="13">
        <f t="shared" si="0"/>
        <v>0.57626735272275798</v>
      </c>
      <c r="J29" s="13">
        <f>(E29*Li_2016!$C$17)+(H29*Li_2016!$C$11)</f>
        <v>0.48056148041708729</v>
      </c>
    </row>
    <row r="30" spans="1:10">
      <c r="A30" s="12" t="s">
        <v>94</v>
      </c>
      <c r="B30" s="12">
        <v>1984</v>
      </c>
      <c r="C30" s="12">
        <v>190250000</v>
      </c>
      <c r="D30" s="12"/>
      <c r="E30" s="32">
        <f t="shared" si="1"/>
        <v>0.44215580585451347</v>
      </c>
      <c r="F30" s="31" t="s">
        <v>86</v>
      </c>
      <c r="H30" s="13">
        <f t="shared" si="0"/>
        <v>0.55784419414548658</v>
      </c>
      <c r="J30" s="13">
        <f>(E30*Li_2016!$C$17)+(H30*Li_2016!$C$11)</f>
        <v>0.49093371869609115</v>
      </c>
    </row>
    <row r="31" spans="1:10">
      <c r="A31" s="12" t="s">
        <v>94</v>
      </c>
      <c r="B31" s="12">
        <v>1985</v>
      </c>
      <c r="C31" s="12">
        <v>193724279.83500001</v>
      </c>
      <c r="D31" s="12"/>
      <c r="E31" s="32">
        <f t="shared" si="1"/>
        <v>0.46057896443178487</v>
      </c>
      <c r="F31" s="31" t="s">
        <v>86</v>
      </c>
      <c r="H31" s="13">
        <f t="shared" si="0"/>
        <v>0.53942103556821519</v>
      </c>
      <c r="J31" s="13">
        <f>(E31*Li_2016!$C$17)+(H31*Li_2016!$C$11)</f>
        <v>0.50130595697509495</v>
      </c>
    </row>
    <row r="32" spans="1:10">
      <c r="A32" s="12" t="s">
        <v>94</v>
      </c>
      <c r="B32" s="12">
        <v>1986</v>
      </c>
      <c r="C32" s="12">
        <v>197198559.671</v>
      </c>
      <c r="D32" s="12"/>
      <c r="E32" s="32">
        <f t="shared" si="1"/>
        <v>0.47900212300905626</v>
      </c>
      <c r="F32" s="31" t="s">
        <v>86</v>
      </c>
      <c r="H32" s="13">
        <f t="shared" si="0"/>
        <v>0.5209978769909438</v>
      </c>
      <c r="J32" s="13">
        <f>(E32*Li_2016!$C$17)+(H32*Li_2016!$C$11)</f>
        <v>0.51167819525409874</v>
      </c>
    </row>
    <row r="33" spans="1:10">
      <c r="A33" s="12" t="s">
        <v>94</v>
      </c>
      <c r="B33" s="12">
        <v>1987</v>
      </c>
      <c r="C33" s="12">
        <v>200672839.50600001</v>
      </c>
      <c r="D33" s="12">
        <v>99819743.697999999</v>
      </c>
      <c r="E33" s="13">
        <f>D33/C33</f>
        <v>0.49742528158632771</v>
      </c>
      <c r="F33" s="12" t="s">
        <v>122</v>
      </c>
      <c r="H33" s="13">
        <f t="shared" si="0"/>
        <v>0.50257471841367229</v>
      </c>
      <c r="J33" s="13">
        <f>(E33*Li_2016!$C$17)+(H33*Li_2016!$C$11)</f>
        <v>0.52205043353310254</v>
      </c>
    </row>
    <row r="34" spans="1:10">
      <c r="A34" s="12" t="s">
        <v>94</v>
      </c>
      <c r="B34" s="12">
        <v>1988</v>
      </c>
      <c r="C34" s="12">
        <v>205935994.24700001</v>
      </c>
      <c r="D34" s="12">
        <v>105829097.07099999</v>
      </c>
      <c r="E34" s="13">
        <f t="shared" ref="E34:E46" si="2">D34/C34</f>
        <v>0.51389315140348113</v>
      </c>
      <c r="F34" s="12" t="s">
        <v>122</v>
      </c>
      <c r="H34" s="13">
        <f t="shared" si="0"/>
        <v>0.48610684859651887</v>
      </c>
      <c r="J34" s="13">
        <f>(E34*Li_2016!$C$17)+(H34*Li_2016!$C$11)</f>
        <v>0.53132184424015994</v>
      </c>
    </row>
    <row r="35" spans="1:10">
      <c r="A35" s="12" t="s">
        <v>94</v>
      </c>
      <c r="B35" s="12">
        <v>1989</v>
      </c>
      <c r="C35" s="12">
        <v>211234807.623</v>
      </c>
      <c r="D35" s="12">
        <v>111774388.76800001</v>
      </c>
      <c r="E35" s="13">
        <f t="shared" si="2"/>
        <v>0.52914758711305121</v>
      </c>
      <c r="F35" s="12" t="s">
        <v>122</v>
      </c>
      <c r="H35" s="13">
        <f t="shared" si="0"/>
        <v>0.47085241288694879</v>
      </c>
      <c r="J35" s="13">
        <f>(E35*Li_2016!$C$17)+(H35*Li_2016!$C$11)</f>
        <v>0.53991009154464786</v>
      </c>
    </row>
    <row r="36" spans="1:10">
      <c r="A36" s="12" t="s">
        <v>94</v>
      </c>
      <c r="B36" s="12">
        <v>1990</v>
      </c>
      <c r="C36" s="12">
        <v>216533621</v>
      </c>
      <c r="D36" s="12">
        <v>117719680.465</v>
      </c>
      <c r="E36" s="13">
        <f t="shared" si="2"/>
        <v>0.54365543753133838</v>
      </c>
      <c r="F36" s="12" t="s">
        <v>122</v>
      </c>
      <c r="H36" s="13">
        <f t="shared" si="0"/>
        <v>0.45634456246866162</v>
      </c>
      <c r="J36" s="13">
        <f>(E36*Li_2016!$C$17)+(H36*Li_2016!$C$11)</f>
        <v>0.54807801133014356</v>
      </c>
    </row>
    <row r="37" spans="1:10">
      <c r="A37" s="12" t="s">
        <v>94</v>
      </c>
      <c r="B37" s="12">
        <v>1991</v>
      </c>
      <c r="C37" s="12">
        <v>221832434.37599999</v>
      </c>
      <c r="D37" s="12">
        <v>123664972.162</v>
      </c>
      <c r="E37" s="13">
        <f t="shared" si="2"/>
        <v>0.55747020272243508</v>
      </c>
      <c r="F37" s="12" t="s">
        <v>122</v>
      </c>
      <c r="H37" s="13">
        <f t="shared" si="0"/>
        <v>0.44252979727756492</v>
      </c>
      <c r="J37" s="13">
        <f>(E37*Li_2016!$C$17)+(H37*Li_2016!$C$11)</f>
        <v>0.55585572413273099</v>
      </c>
    </row>
    <row r="38" spans="1:10">
      <c r="A38" s="12" t="s">
        <v>94</v>
      </c>
      <c r="B38" s="12">
        <v>1992</v>
      </c>
      <c r="C38" s="12">
        <v>227131247.75299999</v>
      </c>
      <c r="D38" s="12">
        <v>129610263.859</v>
      </c>
      <c r="E38" s="13">
        <f t="shared" si="2"/>
        <v>0.57064039026434699</v>
      </c>
      <c r="F38" s="12" t="s">
        <v>122</v>
      </c>
      <c r="H38" s="13">
        <f t="shared" si="0"/>
        <v>0.42935960973565301</v>
      </c>
      <c r="J38" s="13">
        <f>(E38*Li_2016!$C$17)+(H38*Li_2016!$C$11)</f>
        <v>0.56327053971882735</v>
      </c>
    </row>
    <row r="39" spans="1:10">
      <c r="A39" s="12" t="s">
        <v>94</v>
      </c>
      <c r="B39" s="12">
        <v>1993</v>
      </c>
      <c r="C39" s="12">
        <v>229159891.59900001</v>
      </c>
      <c r="D39" s="12">
        <v>137562962.963</v>
      </c>
      <c r="E39" s="13">
        <f t="shared" si="2"/>
        <v>0.60029249448117772</v>
      </c>
      <c r="F39" s="12" t="s">
        <v>122</v>
      </c>
      <c r="H39" s="13">
        <f t="shared" si="0"/>
        <v>0.39970750551882228</v>
      </c>
      <c r="J39" s="13">
        <f>(E39*Li_2016!$C$17)+(H39*Li_2016!$C$11)</f>
        <v>0.57996467439290311</v>
      </c>
    </row>
    <row r="40" spans="1:10">
      <c r="A40" s="12" t="s">
        <v>94</v>
      </c>
      <c r="B40" s="12">
        <v>1994</v>
      </c>
      <c r="C40" s="12">
        <v>231008732.31</v>
      </c>
      <c r="D40" s="12">
        <v>145733212.88800001</v>
      </c>
      <c r="E40" s="13">
        <f t="shared" si="2"/>
        <v>0.63085586172748953</v>
      </c>
      <c r="F40" s="12" t="s">
        <v>122</v>
      </c>
      <c r="H40" s="13">
        <f t="shared" si="0"/>
        <v>0.36914413827251047</v>
      </c>
      <c r="J40" s="13">
        <f>(E40*Li_2016!$C$17)+(H40*Li_2016!$C$11)</f>
        <v>0.59717185015257657</v>
      </c>
    </row>
    <row r="41" spans="1:10">
      <c r="A41" s="12" t="s">
        <v>94</v>
      </c>
      <c r="B41" s="12">
        <v>1995</v>
      </c>
      <c r="C41" s="12">
        <v>231827160.49399999</v>
      </c>
      <c r="D41" s="12">
        <v>158675097.86199999</v>
      </c>
      <c r="E41" s="13">
        <f t="shared" si="2"/>
        <v>0.68445430433552124</v>
      </c>
      <c r="F41" s="12" t="s">
        <v>122</v>
      </c>
      <c r="H41" s="13">
        <f t="shared" si="0"/>
        <v>0.31554569566447876</v>
      </c>
      <c r="J41" s="13">
        <f>(E41*Li_2016!$C$17)+(H41*Li_2016!$C$11)</f>
        <v>0.62734777334089853</v>
      </c>
    </row>
    <row r="42" spans="1:10">
      <c r="A42" s="12" t="s">
        <v>94</v>
      </c>
      <c r="B42" s="12">
        <v>1996</v>
      </c>
      <c r="C42" s="12">
        <v>232585185.185</v>
      </c>
      <c r="D42" s="12">
        <v>171386735.57300001</v>
      </c>
      <c r="E42" s="13">
        <f t="shared" si="2"/>
        <v>0.73687726686752519</v>
      </c>
      <c r="F42" s="12" t="s">
        <v>122</v>
      </c>
      <c r="H42" s="13">
        <f t="shared" si="0"/>
        <v>0.26312273313247481</v>
      </c>
      <c r="J42" s="13">
        <f>(E42*Li_2016!$C$17)+(H42*Li_2016!$C$11)</f>
        <v>0.65686190124641675</v>
      </c>
    </row>
    <row r="43" spans="1:10">
      <c r="A43" s="12" t="s">
        <v>94</v>
      </c>
      <c r="B43" s="12">
        <v>1997</v>
      </c>
      <c r="C43" s="12">
        <v>234423366.456</v>
      </c>
      <c r="D43" s="12">
        <v>178438128.051</v>
      </c>
      <c r="E43" s="13">
        <f t="shared" si="2"/>
        <v>0.76117893343406051</v>
      </c>
      <c r="F43" s="12" t="s">
        <v>122</v>
      </c>
      <c r="H43" s="13">
        <f t="shared" si="0"/>
        <v>0.23882106656593949</v>
      </c>
      <c r="J43" s="13">
        <f>(E43*Li_2016!$C$17)+(H43*Li_2016!$C$11)</f>
        <v>0.67054373952337609</v>
      </c>
    </row>
    <row r="44" spans="1:10">
      <c r="A44" s="12" t="s">
        <v>94</v>
      </c>
      <c r="B44" s="12">
        <v>1998</v>
      </c>
      <c r="C44" s="12">
        <v>236272207.167</v>
      </c>
      <c r="D44" s="12">
        <v>185489520.528</v>
      </c>
      <c r="E44" s="13">
        <f t="shared" si="2"/>
        <v>0.78506703243726761</v>
      </c>
      <c r="F44" s="12" t="s">
        <v>122</v>
      </c>
      <c r="H44" s="13">
        <f t="shared" si="0"/>
        <v>0.21493296756273239</v>
      </c>
      <c r="J44" s="13">
        <f>(E44*Li_2016!$C$17)+(H44*Li_2016!$C$11)</f>
        <v>0.68399273926218174</v>
      </c>
    </row>
    <row r="45" spans="1:10">
      <c r="A45" s="12" t="s">
        <v>94</v>
      </c>
      <c r="B45" s="12">
        <v>1999</v>
      </c>
      <c r="C45" s="12">
        <v>238433862.43399999</v>
      </c>
      <c r="D45" s="12">
        <v>202838838.83899999</v>
      </c>
      <c r="E45" s="13">
        <f t="shared" si="2"/>
        <v>0.85071321987726078</v>
      </c>
      <c r="F45" s="12" t="s">
        <v>122</v>
      </c>
      <c r="H45" s="13">
        <f t="shared" si="0"/>
        <v>0.14928678012273922</v>
      </c>
      <c r="J45" s="13">
        <f>(E45*Li_2016!$C$17)+(H45*Li_2016!$C$11)</f>
        <v>0.7209515427908979</v>
      </c>
    </row>
    <row r="46" spans="1:10">
      <c r="A46" s="12" t="s">
        <v>94</v>
      </c>
      <c r="B46" s="12">
        <v>2000</v>
      </c>
      <c r="C46" s="12">
        <v>240599647.266</v>
      </c>
      <c r="D46" s="12">
        <v>217777777.778</v>
      </c>
      <c r="E46" s="13">
        <f t="shared" si="2"/>
        <v>0.90514587304124849</v>
      </c>
      <c r="F46" s="12" t="s">
        <v>122</v>
      </c>
      <c r="H46" s="13">
        <f t="shared" si="0"/>
        <v>9.4854126958751506E-2</v>
      </c>
      <c r="J46" s="13">
        <f>(E46*Li_2016!$C$17)+(H46*Li_2016!$C$11)</f>
        <v>0.75159712652222299</v>
      </c>
    </row>
    <row r="47" spans="1:10">
      <c r="A47" s="12" t="s">
        <v>94</v>
      </c>
      <c r="B47" s="12">
        <v>2001</v>
      </c>
      <c r="C47" s="12"/>
      <c r="D47" s="12"/>
      <c r="E47" s="32">
        <f>E46+(($E$57-$E$46)/($B$57-$B$46))</f>
        <v>0.90922352094658954</v>
      </c>
      <c r="F47" s="31" t="s">
        <v>86</v>
      </c>
      <c r="H47" s="13">
        <f t="shared" si="0"/>
        <v>9.0776479053410464E-2</v>
      </c>
      <c r="J47" s="13">
        <f>(E47*Li_2016!$C$17)+(H47*Li_2016!$C$11)</f>
        <v>0.75389284229292997</v>
      </c>
    </row>
    <row r="48" spans="1:10">
      <c r="A48" s="12" t="s">
        <v>94</v>
      </c>
      <c r="B48" s="12">
        <v>2002</v>
      </c>
      <c r="C48" s="12"/>
      <c r="D48" s="12"/>
      <c r="E48" s="32">
        <f t="shared" ref="E48:E56" si="3">E47+(($E$57-$E$46)/($B$57-$B$46))</f>
        <v>0.91330116885193058</v>
      </c>
      <c r="F48" s="31" t="s">
        <v>86</v>
      </c>
      <c r="H48" s="13">
        <f t="shared" si="0"/>
        <v>8.6698831148069422E-2</v>
      </c>
      <c r="J48" s="13">
        <f>(E48*Li_2016!$C$17)+(H48*Li_2016!$C$11)</f>
        <v>0.75618855806363694</v>
      </c>
    </row>
    <row r="49" spans="1:10">
      <c r="A49" s="12" t="s">
        <v>94</v>
      </c>
      <c r="B49" s="12">
        <v>2003</v>
      </c>
      <c r="C49" s="12"/>
      <c r="D49" s="12"/>
      <c r="E49" s="32">
        <f t="shared" si="3"/>
        <v>0.91737881675727162</v>
      </c>
      <c r="F49" s="31" t="s">
        <v>86</v>
      </c>
      <c r="H49" s="13">
        <f t="shared" si="0"/>
        <v>8.262118324272838E-2</v>
      </c>
      <c r="J49" s="13">
        <f>(E49*Li_2016!$C$17)+(H49*Li_2016!$C$11)</f>
        <v>0.75848427383434402</v>
      </c>
    </row>
    <row r="50" spans="1:10">
      <c r="A50" s="12" t="s">
        <v>94</v>
      </c>
      <c r="B50" s="12">
        <v>2004</v>
      </c>
      <c r="C50" s="12"/>
      <c r="D50" s="12"/>
      <c r="E50" s="32">
        <f t="shared" si="3"/>
        <v>0.92145646466261266</v>
      </c>
      <c r="F50" s="31" t="s">
        <v>86</v>
      </c>
      <c r="H50" s="13">
        <f t="shared" si="0"/>
        <v>7.8543535337387338E-2</v>
      </c>
      <c r="J50" s="13">
        <f>(E50*Li_2016!$C$17)+(H50*Li_2016!$C$11)</f>
        <v>0.76077998960505089</v>
      </c>
    </row>
    <row r="51" spans="1:10">
      <c r="A51" s="12" t="s">
        <v>94</v>
      </c>
      <c r="B51" s="12">
        <v>2005</v>
      </c>
      <c r="C51" s="12"/>
      <c r="D51" s="12"/>
      <c r="E51" s="32">
        <f t="shared" si="3"/>
        <v>0.9255341125679537</v>
      </c>
      <c r="F51" s="31" t="s">
        <v>86</v>
      </c>
      <c r="H51" s="13">
        <f t="shared" si="0"/>
        <v>7.4465887432046296E-2</v>
      </c>
      <c r="J51" s="13">
        <f>(E51*Li_2016!$C$17)+(H51*Li_2016!$C$11)</f>
        <v>0.76307570537575797</v>
      </c>
    </row>
    <row r="52" spans="1:10">
      <c r="A52" s="12" t="s">
        <v>94</v>
      </c>
      <c r="B52" s="12">
        <v>2006</v>
      </c>
      <c r="E52" s="32">
        <f t="shared" si="3"/>
        <v>0.92961176047329475</v>
      </c>
      <c r="F52" s="31" t="s">
        <v>86</v>
      </c>
      <c r="H52" s="13">
        <f t="shared" si="0"/>
        <v>7.0388239526705254E-2</v>
      </c>
      <c r="J52" s="13">
        <f>(E52*Li_2016!$C$17)+(H52*Li_2016!$C$11)</f>
        <v>0.76537142114646506</v>
      </c>
    </row>
    <row r="53" spans="1:10">
      <c r="A53" s="12" t="s">
        <v>94</v>
      </c>
      <c r="B53" s="12">
        <v>2007</v>
      </c>
      <c r="E53" s="32">
        <f t="shared" si="3"/>
        <v>0.93368940837863579</v>
      </c>
      <c r="F53" s="31" t="s">
        <v>86</v>
      </c>
      <c r="H53" s="13">
        <f t="shared" si="0"/>
        <v>6.6310591621364212E-2</v>
      </c>
      <c r="J53" s="13">
        <f>(E53*Li_2016!$C$17)+(H53*Li_2016!$C$11)</f>
        <v>0.76766713691717192</v>
      </c>
    </row>
    <row r="54" spans="1:10">
      <c r="A54" s="12" t="s">
        <v>94</v>
      </c>
      <c r="B54" s="12">
        <v>2008</v>
      </c>
      <c r="E54" s="32">
        <f t="shared" si="3"/>
        <v>0.93776705628397683</v>
      </c>
      <c r="F54" s="31" t="s">
        <v>86</v>
      </c>
      <c r="H54" s="13">
        <f t="shared" si="0"/>
        <v>6.223294371602317E-2</v>
      </c>
      <c r="J54" s="13">
        <f>(E54*Li_2016!$C$17)+(H54*Li_2016!$C$11)</f>
        <v>0.76996285268787901</v>
      </c>
    </row>
    <row r="55" spans="1:10">
      <c r="A55" s="12" t="s">
        <v>94</v>
      </c>
      <c r="B55" s="12">
        <v>2009</v>
      </c>
      <c r="E55" s="32">
        <f t="shared" si="3"/>
        <v>0.94184470418931787</v>
      </c>
      <c r="F55" s="31" t="s">
        <v>86</v>
      </c>
      <c r="H55" s="13">
        <f t="shared" si="0"/>
        <v>5.8155295810682128E-2</v>
      </c>
      <c r="J55" s="13">
        <f>(E55*Li_2016!$C$17)+(H55*Li_2016!$C$11)</f>
        <v>0.77225856845858598</v>
      </c>
    </row>
    <row r="56" spans="1:10">
      <c r="A56" s="12" t="s">
        <v>94</v>
      </c>
      <c r="B56" s="12">
        <v>2010</v>
      </c>
      <c r="E56" s="32">
        <f t="shared" si="3"/>
        <v>0.94592235209465891</v>
      </c>
      <c r="F56" s="31" t="s">
        <v>86</v>
      </c>
      <c r="H56" s="13">
        <f t="shared" si="0"/>
        <v>5.4077647905341086E-2</v>
      </c>
      <c r="J56" s="13">
        <f>(E56*Li_2016!$C$17)+(H56*Li_2016!$C$11)</f>
        <v>0.77455428422929296</v>
      </c>
    </row>
    <row r="57" spans="1:10">
      <c r="A57" s="12" t="s">
        <v>94</v>
      </c>
      <c r="B57" s="12">
        <v>2011</v>
      </c>
      <c r="E57" s="13">
        <f>CTCN_2011!C7</f>
        <v>0.95</v>
      </c>
      <c r="F57" s="12" t="s">
        <v>126</v>
      </c>
      <c r="H57" s="13">
        <f t="shared" si="0"/>
        <v>5.0000000000000044E-2</v>
      </c>
      <c r="J57" s="13">
        <f>(E57*Li_2016!$C$17)+(H57*Li_2016!$C$11)</f>
        <v>0.77685000000000004</v>
      </c>
    </row>
    <row r="58" spans="1:10">
      <c r="A58" s="12" t="s">
        <v>94</v>
      </c>
      <c r="B58" s="12">
        <v>2012</v>
      </c>
      <c r="E58" s="32">
        <f>E57+(($E$66-$E$57)/($B$66-$B$57))</f>
        <v>0.95333333333333325</v>
      </c>
      <c r="F58" s="31" t="s">
        <v>86</v>
      </c>
      <c r="H58" s="13">
        <f t="shared" si="0"/>
        <v>4.6666666666666745E-2</v>
      </c>
      <c r="J58" s="13">
        <f>(E58*Li_2016!$C$17)+(H58*Li_2016!$C$11)</f>
        <v>0.77872666666666668</v>
      </c>
    </row>
    <row r="59" spans="1:10">
      <c r="A59" s="12" t="s">
        <v>94</v>
      </c>
      <c r="B59" s="12">
        <v>2013</v>
      </c>
      <c r="E59" s="32">
        <f t="shared" ref="E59:E65" si="4">E58+(($E$66-$E$57)/($B$66-$B$57))</f>
        <v>0.95666666666666655</v>
      </c>
      <c r="F59" s="31" t="s">
        <v>86</v>
      </c>
      <c r="H59" s="13">
        <f t="shared" si="0"/>
        <v>4.3333333333333446E-2</v>
      </c>
      <c r="J59" s="13">
        <f>(E59*Li_2016!$C$17)+(H59*Li_2016!$C$11)</f>
        <v>0.78060333333333332</v>
      </c>
    </row>
    <row r="60" spans="1:10">
      <c r="A60" s="12" t="s">
        <v>94</v>
      </c>
      <c r="B60" s="12">
        <v>2014</v>
      </c>
      <c r="E60" s="32">
        <f t="shared" si="4"/>
        <v>0.95999999999999985</v>
      </c>
      <c r="F60" s="31" t="s">
        <v>86</v>
      </c>
      <c r="H60" s="13">
        <f t="shared" si="0"/>
        <v>4.0000000000000147E-2</v>
      </c>
      <c r="J60" s="13">
        <f>(E60*Li_2016!$C$17)+(H60*Li_2016!$C$11)</f>
        <v>0.78247999999999995</v>
      </c>
    </row>
    <row r="61" spans="1:10">
      <c r="A61" s="12" t="s">
        <v>94</v>
      </c>
      <c r="B61" s="12">
        <v>2015</v>
      </c>
      <c r="E61" s="32">
        <f t="shared" si="4"/>
        <v>0.96333333333333315</v>
      </c>
      <c r="F61" s="31" t="s">
        <v>86</v>
      </c>
      <c r="H61" s="13">
        <f t="shared" si="0"/>
        <v>3.6666666666666847E-2</v>
      </c>
      <c r="J61" s="13">
        <f>(E61*Li_2016!$C$17)+(H61*Li_2016!$C$11)</f>
        <v>0.78435666666666659</v>
      </c>
    </row>
    <row r="62" spans="1:10">
      <c r="A62" s="12" t="s">
        <v>94</v>
      </c>
      <c r="B62" s="12">
        <v>2016</v>
      </c>
      <c r="E62" s="32">
        <f t="shared" si="4"/>
        <v>0.96666666666666645</v>
      </c>
      <c r="F62" s="31" t="s">
        <v>86</v>
      </c>
      <c r="H62" s="13">
        <f t="shared" si="0"/>
        <v>3.3333333333333548E-2</v>
      </c>
      <c r="J62" s="13">
        <f>(E62*Li_2016!$C$17)+(H62*Li_2016!$C$11)</f>
        <v>0.78623333333333323</v>
      </c>
    </row>
    <row r="63" spans="1:10">
      <c r="A63" s="12" t="s">
        <v>94</v>
      </c>
      <c r="B63" s="12">
        <v>2017</v>
      </c>
      <c r="E63" s="32">
        <f t="shared" si="4"/>
        <v>0.96999999999999975</v>
      </c>
      <c r="F63" s="31" t="s">
        <v>86</v>
      </c>
      <c r="H63" s="13">
        <f t="shared" si="0"/>
        <v>3.0000000000000249E-2</v>
      </c>
      <c r="J63" s="13">
        <f>(E63*Li_2016!$C$17)+(H63*Li_2016!$C$11)</f>
        <v>0.78810999999999987</v>
      </c>
    </row>
    <row r="64" spans="1:10">
      <c r="A64" s="12" t="s">
        <v>94</v>
      </c>
      <c r="B64" s="12">
        <v>2018</v>
      </c>
      <c r="E64" s="32">
        <f t="shared" si="4"/>
        <v>0.97333333333333305</v>
      </c>
      <c r="F64" s="31" t="s">
        <v>86</v>
      </c>
      <c r="H64" s="13">
        <f t="shared" si="0"/>
        <v>2.6666666666666949E-2</v>
      </c>
      <c r="J64" s="13">
        <f>(E64*Li_2016!$C$17)+(H64*Li_2016!$C$11)</f>
        <v>0.78998666666666661</v>
      </c>
    </row>
    <row r="65" spans="1:10">
      <c r="A65" s="12" t="s">
        <v>94</v>
      </c>
      <c r="B65" s="12">
        <v>2019</v>
      </c>
      <c r="E65" s="32">
        <f t="shared" si="4"/>
        <v>0.97666666666666635</v>
      </c>
      <c r="F65" s="31" t="s">
        <v>86</v>
      </c>
      <c r="H65" s="13">
        <f t="shared" si="0"/>
        <v>2.333333333333365E-2</v>
      </c>
      <c r="J65" s="13">
        <f>(E65*Li_2016!$C$17)+(H65*Li_2016!$C$11)</f>
        <v>0.79186333333333314</v>
      </c>
    </row>
    <row r="66" spans="1:10">
      <c r="A66" s="12" t="s">
        <v>94</v>
      </c>
      <c r="B66" s="12">
        <v>2020</v>
      </c>
      <c r="E66" s="32">
        <v>0.98</v>
      </c>
      <c r="F66" s="31" t="s">
        <v>127</v>
      </c>
      <c r="H66" s="13">
        <f t="shared" si="0"/>
        <v>2.0000000000000018E-2</v>
      </c>
      <c r="J66" s="13">
        <f>(E66*Li_2016!$C$17)+(H66*Li_2016!$C$11)</f>
        <v>0.79374</v>
      </c>
    </row>
  </sheetData>
  <hyperlinks>
    <hyperlink ref="A2" r:id="rId1" xr:uid="{00000000-0004-0000-0500-000000000000}"/>
  </hyperlinks>
  <pageMargins left="0.7" right="0.7" top="0.75" bottom="0.75" header="0.3" footer="0.3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Q21"/>
  <sheetViews>
    <sheetView workbookViewId="0"/>
  </sheetViews>
  <sheetFormatPr defaultRowHeight="15"/>
  <cols>
    <col min="2" max="2" width="20.7109375" bestFit="1" customWidth="1"/>
  </cols>
  <sheetData>
    <row r="1" spans="1:17">
      <c r="A1" t="s">
        <v>95</v>
      </c>
    </row>
    <row r="2" spans="1:17">
      <c r="A2" s="17" t="s">
        <v>96</v>
      </c>
      <c r="Q2" s="35" t="s">
        <v>97</v>
      </c>
    </row>
    <row r="3" spans="1:17">
      <c r="Q3" s="35" t="s">
        <v>98</v>
      </c>
    </row>
    <row r="4" spans="1:17">
      <c r="A4" s="36" t="s">
        <v>99</v>
      </c>
      <c r="B4" s="37"/>
      <c r="C4" s="37"/>
      <c r="Q4" s="35" t="s">
        <v>100</v>
      </c>
    </row>
    <row r="5" spans="1:17">
      <c r="A5" s="19" t="s">
        <v>0</v>
      </c>
      <c r="B5" s="19" t="s">
        <v>101</v>
      </c>
      <c r="C5" s="19" t="s">
        <v>102</v>
      </c>
      <c r="Q5" s="35" t="s">
        <v>103</v>
      </c>
    </row>
    <row r="6" spans="1:17">
      <c r="A6" s="12">
        <v>1960</v>
      </c>
      <c r="B6" s="12" t="s">
        <v>104</v>
      </c>
      <c r="C6" s="13">
        <v>0.56299999999999994</v>
      </c>
      <c r="Q6" s="35" t="s">
        <v>105</v>
      </c>
    </row>
    <row r="7" spans="1:17">
      <c r="A7" s="12">
        <v>1960</v>
      </c>
      <c r="B7" s="12" t="s">
        <v>106</v>
      </c>
      <c r="C7" s="13">
        <v>0.47099999999999997</v>
      </c>
      <c r="Q7" s="35" t="s">
        <v>107</v>
      </c>
    </row>
    <row r="8" spans="1:17">
      <c r="A8" s="12">
        <v>1960</v>
      </c>
      <c r="B8" s="12" t="s">
        <v>108</v>
      </c>
      <c r="C8" s="13">
        <v>0.5</v>
      </c>
      <c r="Q8" s="35" t="s">
        <v>109</v>
      </c>
    </row>
    <row r="9" spans="1:17">
      <c r="A9" s="12">
        <v>1960</v>
      </c>
      <c r="B9" s="12" t="s">
        <v>110</v>
      </c>
      <c r="C9" s="13">
        <v>0.39100000000000001</v>
      </c>
      <c r="Q9" s="35" t="s">
        <v>111</v>
      </c>
    </row>
    <row r="10" spans="1:17">
      <c r="A10" s="12">
        <v>1960</v>
      </c>
      <c r="B10" s="12" t="s">
        <v>112</v>
      </c>
      <c r="C10" s="13">
        <v>0.375</v>
      </c>
      <c r="Q10" s="35" t="s">
        <v>114</v>
      </c>
    </row>
    <row r="11" spans="1:17">
      <c r="A11" s="12">
        <v>1960</v>
      </c>
      <c r="B11" s="12" t="s">
        <v>115</v>
      </c>
      <c r="C11" s="13">
        <v>0.24199999999999999</v>
      </c>
      <c r="Q11" s="35" t="s">
        <v>116</v>
      </c>
    </row>
    <row r="12" spans="1:17">
      <c r="A12" s="12">
        <v>2015</v>
      </c>
      <c r="B12" s="12" t="s">
        <v>104</v>
      </c>
      <c r="C12" s="13">
        <v>0.94099999999999995</v>
      </c>
    </row>
    <row r="13" spans="1:17">
      <c r="A13" s="12">
        <v>2015</v>
      </c>
      <c r="B13" s="12" t="s">
        <v>106</v>
      </c>
      <c r="C13" s="13">
        <v>0.77400000000000002</v>
      </c>
    </row>
    <row r="14" spans="1:17">
      <c r="A14" s="12">
        <v>2015</v>
      </c>
      <c r="B14" s="12" t="s">
        <v>108</v>
      </c>
      <c r="C14" s="13">
        <v>0.83399999999999996</v>
      </c>
    </row>
    <row r="15" spans="1:17">
      <c r="A15" s="12">
        <v>2015</v>
      </c>
      <c r="B15" s="12" t="s">
        <v>110</v>
      </c>
      <c r="C15" s="13">
        <v>0.88600000000000001</v>
      </c>
    </row>
    <row r="16" spans="1:17">
      <c r="A16" s="12">
        <v>2015</v>
      </c>
      <c r="B16" s="12" t="s">
        <v>112</v>
      </c>
      <c r="C16" s="13">
        <v>0.72</v>
      </c>
    </row>
    <row r="17" spans="1:3">
      <c r="A17" s="12">
        <v>2015</v>
      </c>
      <c r="B17" s="12" t="s">
        <v>115</v>
      </c>
      <c r="C17" s="13">
        <v>0.80500000000000005</v>
      </c>
    </row>
    <row r="18" spans="1:3">
      <c r="C18" s="39"/>
    </row>
    <row r="19" spans="1:3">
      <c r="A19" s="12">
        <v>1960</v>
      </c>
      <c r="B19" s="12" t="s">
        <v>117</v>
      </c>
      <c r="C19" s="13">
        <f>AVERAGE(C6:C9)</f>
        <v>0.48124999999999996</v>
      </c>
    </row>
    <row r="20" spans="1:3">
      <c r="A20" s="12">
        <v>2015</v>
      </c>
      <c r="B20" s="12" t="s">
        <v>117</v>
      </c>
      <c r="C20" s="13">
        <f>AVERAGE(C12:C16)</f>
        <v>0.83100000000000007</v>
      </c>
    </row>
    <row r="21" spans="1:3">
      <c r="A21" s="12"/>
      <c r="B21" s="12"/>
    </row>
  </sheetData>
  <hyperlinks>
    <hyperlink ref="A2" r:id="rId1" xr:uid="{00000000-0004-0000-0700-000000000000}"/>
  </hyperlinks>
  <pageMargins left="0.7" right="0.7" top="0.75" bottom="0.75" header="0.3" footer="0.3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C17"/>
  <sheetViews>
    <sheetView zoomScale="80" zoomScaleNormal="80" workbookViewId="0">
      <selection activeCell="A2" sqref="A2"/>
    </sheetView>
  </sheetViews>
  <sheetFormatPr defaultRowHeight="15"/>
  <cols>
    <col min="3" max="3" width="31.42578125" customWidth="1"/>
  </cols>
  <sheetData>
    <row r="1" spans="1:3">
      <c r="A1" t="s">
        <v>124</v>
      </c>
    </row>
    <row r="2" spans="1:3">
      <c r="A2" s="17" t="s">
        <v>123</v>
      </c>
    </row>
    <row r="6" spans="1:3" ht="30">
      <c r="A6" s="38" t="s">
        <v>0</v>
      </c>
      <c r="B6" s="38" t="s">
        <v>28</v>
      </c>
      <c r="C6" s="38" t="s">
        <v>120</v>
      </c>
    </row>
    <row r="7" spans="1:3">
      <c r="A7" s="12">
        <v>2011</v>
      </c>
      <c r="B7" s="12" t="s">
        <v>94</v>
      </c>
      <c r="C7" s="13">
        <v>0.95</v>
      </c>
    </row>
    <row r="8" spans="1:3">
      <c r="A8" s="12">
        <v>2011</v>
      </c>
      <c r="B8" s="12" t="s">
        <v>80</v>
      </c>
      <c r="C8" s="13"/>
    </row>
    <row r="9" spans="1:3">
      <c r="A9" s="12">
        <v>2011</v>
      </c>
      <c r="B9" s="12" t="s">
        <v>125</v>
      </c>
      <c r="C9" s="13">
        <v>0.25</v>
      </c>
    </row>
    <row r="10" spans="1:3">
      <c r="A10" s="12"/>
      <c r="B10" s="12"/>
      <c r="C10" s="12"/>
    </row>
    <row r="11" spans="1:3">
      <c r="A11" s="12"/>
      <c r="B11" s="12"/>
      <c r="C11" s="12"/>
    </row>
    <row r="12" spans="1:3">
      <c r="A12" s="12"/>
      <c r="B12" s="12"/>
      <c r="C12" s="12"/>
    </row>
    <row r="13" spans="1:3">
      <c r="A13" s="12"/>
      <c r="B13" s="12"/>
      <c r="C13" s="12"/>
    </row>
    <row r="14" spans="1:3">
      <c r="A14" s="12"/>
      <c r="B14" s="12"/>
      <c r="C14" s="12"/>
    </row>
    <row r="15" spans="1:3">
      <c r="A15" s="12"/>
      <c r="B15" s="12"/>
      <c r="C15" s="12"/>
    </row>
    <row r="16" spans="1:3">
      <c r="A16" s="12"/>
      <c r="B16" s="12"/>
      <c r="C16" s="12"/>
    </row>
    <row r="17" spans="1:3">
      <c r="A17" s="12"/>
      <c r="B17" s="12"/>
      <c r="C17" s="12"/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D60"/>
  <sheetViews>
    <sheetView zoomScale="80" zoomScaleNormal="80" workbookViewId="0"/>
  </sheetViews>
  <sheetFormatPr defaultRowHeight="15"/>
  <cols>
    <col min="3" max="3" width="13.85546875" customWidth="1"/>
    <col min="4" max="4" width="29.140625" bestFit="1" customWidth="1"/>
    <col min="6" max="6" width="18.28515625" customWidth="1"/>
  </cols>
  <sheetData>
    <row r="1" spans="1:4">
      <c r="A1" t="s">
        <v>84</v>
      </c>
    </row>
    <row r="2" spans="1:4">
      <c r="A2" s="17" t="s">
        <v>85</v>
      </c>
      <c r="B2" s="17"/>
    </row>
    <row r="5" spans="1:4">
      <c r="A5" s="19" t="s">
        <v>0</v>
      </c>
      <c r="B5" s="19" t="s">
        <v>28</v>
      </c>
      <c r="C5" s="19" t="s">
        <v>1</v>
      </c>
      <c r="D5" s="19" t="s">
        <v>81</v>
      </c>
    </row>
    <row r="6" spans="1:4">
      <c r="A6" s="12">
        <v>1960</v>
      </c>
      <c r="B6" s="12" t="s">
        <v>83</v>
      </c>
    </row>
    <row r="7" spans="1:4">
      <c r="A7" s="12">
        <v>1961</v>
      </c>
      <c r="B7" s="12" t="s">
        <v>83</v>
      </c>
    </row>
    <row r="8" spans="1:4">
      <c r="A8" s="12">
        <v>1962</v>
      </c>
      <c r="B8" s="12" t="s">
        <v>83</v>
      </c>
    </row>
    <row r="9" spans="1:4">
      <c r="A9" s="12">
        <v>1963</v>
      </c>
      <c r="B9" s="12" t="s">
        <v>83</v>
      </c>
    </row>
    <row r="10" spans="1:4">
      <c r="A10" s="12">
        <v>1964</v>
      </c>
      <c r="B10" s="12" t="s">
        <v>83</v>
      </c>
    </row>
    <row r="11" spans="1:4">
      <c r="A11" s="12">
        <v>1965</v>
      </c>
      <c r="B11" s="12" t="s">
        <v>83</v>
      </c>
    </row>
    <row r="12" spans="1:4">
      <c r="A12" s="12">
        <v>1966</v>
      </c>
      <c r="B12" s="12" t="s">
        <v>83</v>
      </c>
    </row>
    <row r="13" spans="1:4">
      <c r="A13" s="12">
        <v>1967</v>
      </c>
      <c r="B13" s="12" t="s">
        <v>83</v>
      </c>
    </row>
    <row r="14" spans="1:4">
      <c r="A14" s="12">
        <v>1968</v>
      </c>
      <c r="B14" s="12" t="s">
        <v>83</v>
      </c>
    </row>
    <row r="15" spans="1:4">
      <c r="A15" s="12">
        <v>1969</v>
      </c>
      <c r="B15" s="12" t="s">
        <v>83</v>
      </c>
    </row>
    <row r="16" spans="1:4">
      <c r="A16" s="12">
        <v>1970</v>
      </c>
      <c r="B16" s="12" t="s">
        <v>83</v>
      </c>
    </row>
    <row r="17" spans="1:2">
      <c r="A17" s="12">
        <v>1971</v>
      </c>
      <c r="B17" s="12" t="s">
        <v>83</v>
      </c>
    </row>
    <row r="18" spans="1:2">
      <c r="A18" s="12">
        <v>1972</v>
      </c>
      <c r="B18" s="12" t="s">
        <v>83</v>
      </c>
    </row>
    <row r="19" spans="1:2">
      <c r="A19" s="12">
        <v>1973</v>
      </c>
      <c r="B19" s="12" t="s">
        <v>83</v>
      </c>
    </row>
    <row r="20" spans="1:2">
      <c r="A20" s="12">
        <v>1974</v>
      </c>
      <c r="B20" s="12" t="s">
        <v>83</v>
      </c>
    </row>
    <row r="21" spans="1:2">
      <c r="A21" s="12">
        <v>1975</v>
      </c>
      <c r="B21" s="12" t="s">
        <v>83</v>
      </c>
    </row>
    <row r="22" spans="1:2">
      <c r="A22" s="12">
        <v>1976</v>
      </c>
      <c r="B22" s="12" t="s">
        <v>83</v>
      </c>
    </row>
    <row r="23" spans="1:2">
      <c r="A23" s="12">
        <v>1977</v>
      </c>
      <c r="B23" s="12" t="s">
        <v>83</v>
      </c>
    </row>
    <row r="24" spans="1:2">
      <c r="A24" s="12">
        <v>1978</v>
      </c>
      <c r="B24" s="12" t="s">
        <v>83</v>
      </c>
    </row>
    <row r="25" spans="1:2">
      <c r="A25" s="12">
        <v>1979</v>
      </c>
      <c r="B25" s="12" t="s">
        <v>83</v>
      </c>
    </row>
    <row r="26" spans="1:2">
      <c r="A26" s="12">
        <v>1980</v>
      </c>
      <c r="B26" s="12" t="s">
        <v>83</v>
      </c>
    </row>
    <row r="27" spans="1:2">
      <c r="A27" s="12">
        <v>1981</v>
      </c>
      <c r="B27" s="12" t="s">
        <v>83</v>
      </c>
    </row>
    <row r="28" spans="1:2">
      <c r="A28" s="12">
        <v>1982</v>
      </c>
      <c r="B28" s="12" t="s">
        <v>83</v>
      </c>
    </row>
    <row r="29" spans="1:2">
      <c r="A29" s="12">
        <v>1983</v>
      </c>
      <c r="B29" s="12" t="s">
        <v>83</v>
      </c>
    </row>
    <row r="30" spans="1:2">
      <c r="A30" s="12">
        <v>1984</v>
      </c>
      <c r="B30" s="12" t="s">
        <v>83</v>
      </c>
    </row>
    <row r="31" spans="1:2">
      <c r="A31" s="12">
        <v>1985</v>
      </c>
      <c r="B31" s="12" t="s">
        <v>83</v>
      </c>
    </row>
    <row r="32" spans="1:2">
      <c r="A32" s="12">
        <v>1986</v>
      </c>
      <c r="B32" s="12" t="s">
        <v>83</v>
      </c>
    </row>
    <row r="33" spans="1:4">
      <c r="A33" s="12">
        <v>1987</v>
      </c>
      <c r="B33" s="12" t="s">
        <v>83</v>
      </c>
    </row>
    <row r="34" spans="1:4">
      <c r="A34" s="12">
        <v>1988</v>
      </c>
      <c r="B34" s="12" t="s">
        <v>83</v>
      </c>
    </row>
    <row r="35" spans="1:4">
      <c r="A35" s="12">
        <v>1989</v>
      </c>
      <c r="B35" s="12" t="s">
        <v>83</v>
      </c>
    </row>
    <row r="36" spans="1:4">
      <c r="A36" s="12">
        <v>1990</v>
      </c>
      <c r="B36" s="12" t="s">
        <v>83</v>
      </c>
    </row>
    <row r="37" spans="1:4">
      <c r="A37" s="12">
        <v>1991</v>
      </c>
      <c r="B37" s="12" t="s">
        <v>83</v>
      </c>
    </row>
    <row r="38" spans="1:4">
      <c r="A38" s="12">
        <v>1992</v>
      </c>
      <c r="B38" s="12" t="s">
        <v>83</v>
      </c>
    </row>
    <row r="39" spans="1:4">
      <c r="A39" s="12">
        <v>1993</v>
      </c>
      <c r="B39" s="12" t="s">
        <v>83</v>
      </c>
    </row>
    <row r="40" spans="1:4">
      <c r="A40" s="12">
        <v>1994</v>
      </c>
      <c r="B40" s="12" t="s">
        <v>83</v>
      </c>
    </row>
    <row r="41" spans="1:4">
      <c r="A41" s="12">
        <v>1995</v>
      </c>
      <c r="B41" s="12" t="s">
        <v>83</v>
      </c>
    </row>
    <row r="42" spans="1:4">
      <c r="A42" s="12">
        <v>1996</v>
      </c>
      <c r="B42" s="12" t="s">
        <v>83</v>
      </c>
    </row>
    <row r="43" spans="1:4">
      <c r="A43" s="12">
        <v>1997</v>
      </c>
      <c r="B43" s="12" t="s">
        <v>83</v>
      </c>
      <c r="C43" s="13">
        <v>0.72</v>
      </c>
      <c r="D43" s="12" t="s">
        <v>87</v>
      </c>
    </row>
    <row r="44" spans="1:4">
      <c r="A44" s="12">
        <v>1998</v>
      </c>
      <c r="B44" s="12" t="s">
        <v>83</v>
      </c>
      <c r="C44" s="32">
        <f t="shared" ref="C44:C59" si="0">C43+((C$60-C$43)/(A$60-A$43))</f>
        <v>0.72411764705882353</v>
      </c>
      <c r="D44" s="31" t="s">
        <v>86</v>
      </c>
    </row>
    <row r="45" spans="1:4">
      <c r="A45" s="12">
        <v>1999</v>
      </c>
      <c r="B45" s="12" t="s">
        <v>83</v>
      </c>
      <c r="C45" s="32">
        <f t="shared" si="0"/>
        <v>0.72823529411764709</v>
      </c>
      <c r="D45" s="31" t="s">
        <v>86</v>
      </c>
    </row>
    <row r="46" spans="1:4">
      <c r="A46" s="12">
        <v>2000</v>
      </c>
      <c r="B46" s="12" t="s">
        <v>83</v>
      </c>
      <c r="C46" s="32">
        <f t="shared" si="0"/>
        <v>0.73235294117647065</v>
      </c>
      <c r="D46" s="31" t="s">
        <v>86</v>
      </c>
    </row>
    <row r="47" spans="1:4">
      <c r="A47" s="12">
        <v>2001</v>
      </c>
      <c r="B47" s="12" t="s">
        <v>83</v>
      </c>
      <c r="C47" s="32">
        <f t="shared" si="0"/>
        <v>0.73647058823529421</v>
      </c>
      <c r="D47" s="31" t="s">
        <v>86</v>
      </c>
    </row>
    <row r="48" spans="1:4">
      <c r="A48" s="12">
        <v>2002</v>
      </c>
      <c r="B48" s="12" t="s">
        <v>83</v>
      </c>
      <c r="C48" s="32">
        <f t="shared" si="0"/>
        <v>0.74058823529411777</v>
      </c>
      <c r="D48" s="31" t="s">
        <v>86</v>
      </c>
    </row>
    <row r="49" spans="1:4">
      <c r="A49" s="12">
        <v>2003</v>
      </c>
      <c r="B49" s="12" t="s">
        <v>83</v>
      </c>
      <c r="C49" s="32">
        <f t="shared" si="0"/>
        <v>0.74470588235294133</v>
      </c>
      <c r="D49" s="31" t="s">
        <v>86</v>
      </c>
    </row>
    <row r="50" spans="1:4">
      <c r="A50" s="12">
        <v>2004</v>
      </c>
      <c r="B50" s="12" t="s">
        <v>83</v>
      </c>
      <c r="C50" s="32">
        <f t="shared" si="0"/>
        <v>0.74882352941176489</v>
      </c>
      <c r="D50" s="31" t="s">
        <v>86</v>
      </c>
    </row>
    <row r="51" spans="1:4">
      <c r="A51" s="12">
        <v>2005</v>
      </c>
      <c r="B51" s="12" t="s">
        <v>83</v>
      </c>
      <c r="C51" s="32">
        <f t="shared" si="0"/>
        <v>0.75294117647058845</v>
      </c>
      <c r="D51" s="31" t="s">
        <v>86</v>
      </c>
    </row>
    <row r="52" spans="1:4">
      <c r="A52" s="12">
        <v>2006</v>
      </c>
      <c r="B52" s="12" t="s">
        <v>83</v>
      </c>
      <c r="C52" s="32">
        <f t="shared" si="0"/>
        <v>0.75705882352941201</v>
      </c>
      <c r="D52" s="31" t="s">
        <v>86</v>
      </c>
    </row>
    <row r="53" spans="1:4">
      <c r="A53" s="12">
        <v>2007</v>
      </c>
      <c r="B53" s="12" t="s">
        <v>83</v>
      </c>
      <c r="C53" s="32">
        <f t="shared" si="0"/>
        <v>0.76117647058823557</v>
      </c>
      <c r="D53" s="31" t="s">
        <v>86</v>
      </c>
    </row>
    <row r="54" spans="1:4">
      <c r="A54" s="12">
        <v>2008</v>
      </c>
      <c r="B54" s="12" t="s">
        <v>83</v>
      </c>
      <c r="C54" s="32">
        <f t="shared" si="0"/>
        <v>0.76529411764705912</v>
      </c>
      <c r="D54" s="31" t="s">
        <v>86</v>
      </c>
    </row>
    <row r="55" spans="1:4">
      <c r="A55" s="12">
        <v>2009</v>
      </c>
      <c r="B55" s="12" t="s">
        <v>83</v>
      </c>
      <c r="C55" s="32">
        <f t="shared" si="0"/>
        <v>0.76941176470588268</v>
      </c>
      <c r="D55" s="31" t="s">
        <v>86</v>
      </c>
    </row>
    <row r="56" spans="1:4">
      <c r="A56" s="12">
        <v>2010</v>
      </c>
      <c r="B56" s="12" t="s">
        <v>83</v>
      </c>
      <c r="C56" s="32">
        <f t="shared" si="0"/>
        <v>0.77352941176470624</v>
      </c>
      <c r="D56" s="31" t="s">
        <v>86</v>
      </c>
    </row>
    <row r="57" spans="1:4">
      <c r="A57" s="12">
        <v>2011</v>
      </c>
      <c r="B57" s="12" t="s">
        <v>83</v>
      </c>
      <c r="C57" s="32">
        <f t="shared" si="0"/>
        <v>0.7776470588235298</v>
      </c>
      <c r="D57" s="31" t="s">
        <v>86</v>
      </c>
    </row>
    <row r="58" spans="1:4">
      <c r="A58" s="12">
        <v>2012</v>
      </c>
      <c r="B58" s="12" t="s">
        <v>83</v>
      </c>
      <c r="C58" s="32">
        <f t="shared" si="0"/>
        <v>0.78176470588235336</v>
      </c>
      <c r="D58" s="31" t="s">
        <v>86</v>
      </c>
    </row>
    <row r="59" spans="1:4">
      <c r="A59" s="12">
        <v>2013</v>
      </c>
      <c r="B59" s="12" t="s">
        <v>83</v>
      </c>
      <c r="C59" s="32">
        <f t="shared" si="0"/>
        <v>0.78588235294117692</v>
      </c>
      <c r="D59" s="31" t="s">
        <v>86</v>
      </c>
    </row>
    <row r="60" spans="1:4">
      <c r="A60" s="12">
        <v>2014</v>
      </c>
      <c r="B60" s="12" t="s">
        <v>83</v>
      </c>
      <c r="C60" s="13">
        <v>0.79</v>
      </c>
      <c r="D60" s="12" t="s">
        <v>87</v>
      </c>
    </row>
  </sheetData>
  <hyperlinks>
    <hyperlink ref="A2" r:id="rId1" xr:uid="{00000000-0004-0000-08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E25"/>
  <sheetViews>
    <sheetView topLeftCell="F6" zoomScale="80" zoomScaleNormal="80" workbookViewId="0">
      <selection activeCell="G19" sqref="G19"/>
    </sheetView>
  </sheetViews>
  <sheetFormatPr defaultColWidth="9.140625" defaultRowHeight="15.75"/>
  <cols>
    <col min="1" max="1" width="9.140625" style="8"/>
    <col min="2" max="2" width="14" style="8" customWidth="1"/>
    <col min="3" max="4" width="15.42578125" style="8" customWidth="1"/>
    <col min="5" max="5" width="29.7109375" style="8" bestFit="1" customWidth="1"/>
    <col min="6" max="16384" width="9.140625" style="8"/>
  </cols>
  <sheetData>
    <row r="1" spans="1:5">
      <c r="A1" s="8" t="s">
        <v>70</v>
      </c>
    </row>
    <row r="2" spans="1:5">
      <c r="A2" s="20" t="s">
        <v>71</v>
      </c>
    </row>
    <row r="4" spans="1:5">
      <c r="A4" s="21" t="s">
        <v>0</v>
      </c>
      <c r="B4" s="21" t="s">
        <v>28</v>
      </c>
      <c r="C4" s="21" t="s">
        <v>72</v>
      </c>
      <c r="D4" s="21" t="s">
        <v>73</v>
      </c>
      <c r="E4" s="21" t="s">
        <v>74</v>
      </c>
    </row>
    <row r="5" spans="1:5">
      <c r="A5" s="22">
        <v>1960</v>
      </c>
      <c r="B5" s="22" t="s">
        <v>41</v>
      </c>
      <c r="C5" s="22" t="s">
        <v>75</v>
      </c>
      <c r="D5" s="22" t="s">
        <v>76</v>
      </c>
      <c r="E5" s="23">
        <v>0.217</v>
      </c>
    </row>
    <row r="6" spans="1:5">
      <c r="A6" s="22">
        <v>2007</v>
      </c>
      <c r="B6" s="22" t="s">
        <v>41</v>
      </c>
      <c r="C6" s="22" t="s">
        <v>77</v>
      </c>
      <c r="D6" s="22" t="s">
        <v>76</v>
      </c>
      <c r="E6" s="23">
        <v>0.24199999999999999</v>
      </c>
    </row>
    <row r="7" spans="1:5">
      <c r="A7" s="22"/>
      <c r="B7" s="22" t="s">
        <v>41</v>
      </c>
      <c r="C7" s="22" t="s">
        <v>78</v>
      </c>
      <c r="D7" s="22" t="s">
        <v>76</v>
      </c>
      <c r="E7" s="23">
        <v>0.35799999999999998</v>
      </c>
    </row>
    <row r="8" spans="1:5">
      <c r="A8" s="22"/>
      <c r="B8" s="22" t="s">
        <v>41</v>
      </c>
      <c r="C8" s="22" t="s">
        <v>78</v>
      </c>
      <c r="D8" s="22" t="s">
        <v>36</v>
      </c>
      <c r="E8" s="23">
        <v>0.24399999999999999</v>
      </c>
    </row>
    <row r="9" spans="1:5">
      <c r="A9" s="22">
        <v>1960</v>
      </c>
      <c r="B9" s="22" t="s">
        <v>41</v>
      </c>
      <c r="C9" s="22" t="s">
        <v>79</v>
      </c>
      <c r="D9" s="22" t="s">
        <v>36</v>
      </c>
      <c r="E9" s="23">
        <v>0.25600000000000001</v>
      </c>
    </row>
    <row r="10" spans="1:5">
      <c r="A10" s="22"/>
      <c r="B10" s="22"/>
      <c r="C10" s="22"/>
      <c r="D10" s="22"/>
      <c r="E10" s="22"/>
    </row>
    <row r="11" spans="1:5">
      <c r="A11" s="22"/>
      <c r="B11" s="22"/>
      <c r="C11" s="22"/>
      <c r="D11" s="22"/>
      <c r="E11" s="22"/>
    </row>
    <row r="12" spans="1:5">
      <c r="A12" s="22"/>
      <c r="B12" s="22"/>
      <c r="C12" s="22"/>
      <c r="D12" s="22"/>
      <c r="E12" s="22"/>
    </row>
    <row r="13" spans="1:5">
      <c r="A13" s="22"/>
      <c r="B13" s="22"/>
      <c r="C13" s="22"/>
      <c r="D13" s="22"/>
      <c r="E13" s="22"/>
    </row>
    <row r="14" spans="1:5">
      <c r="A14" s="22"/>
      <c r="B14" s="22"/>
      <c r="C14" s="22"/>
      <c r="D14" s="22"/>
      <c r="E14" s="22"/>
    </row>
    <row r="15" spans="1:5">
      <c r="A15" s="22"/>
      <c r="B15" s="22"/>
      <c r="C15" s="22"/>
      <c r="D15" s="22"/>
      <c r="E15" s="22"/>
    </row>
    <row r="16" spans="1:5">
      <c r="A16" s="22"/>
      <c r="B16" s="22"/>
      <c r="C16" s="22"/>
      <c r="D16" s="22"/>
      <c r="E16" s="22"/>
    </row>
    <row r="17" spans="1:5">
      <c r="A17" s="22"/>
      <c r="B17" s="22"/>
      <c r="C17" s="22"/>
      <c r="D17" s="22"/>
      <c r="E17" s="22"/>
    </row>
    <row r="18" spans="1:5">
      <c r="A18" s="22"/>
      <c r="B18" s="22"/>
      <c r="C18" s="22"/>
      <c r="D18" s="22"/>
      <c r="E18" s="22"/>
    </row>
    <row r="19" spans="1:5">
      <c r="A19" s="22"/>
      <c r="B19" s="22"/>
      <c r="C19" s="22"/>
      <c r="D19" s="22"/>
      <c r="E19" s="22"/>
    </row>
    <row r="20" spans="1:5">
      <c r="A20" s="22"/>
      <c r="B20" s="22"/>
      <c r="C20" s="22"/>
      <c r="D20" s="22"/>
      <c r="E20" s="22"/>
    </row>
    <row r="21" spans="1:5">
      <c r="A21" s="22"/>
      <c r="B21" s="22"/>
      <c r="C21" s="22"/>
      <c r="D21" s="22"/>
      <c r="E21" s="22"/>
    </row>
    <row r="22" spans="1:5">
      <c r="A22" s="22"/>
      <c r="B22" s="22"/>
      <c r="C22" s="22"/>
      <c r="D22" s="22"/>
      <c r="E22" s="22"/>
    </row>
    <row r="23" spans="1:5">
      <c r="A23" s="22"/>
      <c r="B23" s="22"/>
      <c r="C23" s="22"/>
      <c r="D23" s="22"/>
      <c r="E23" s="22"/>
    </row>
    <row r="24" spans="1:5">
      <c r="A24" s="22"/>
      <c r="B24" s="22"/>
      <c r="C24" s="22"/>
      <c r="D24" s="22"/>
      <c r="E24" s="22"/>
    </row>
    <row r="25" spans="1:5">
      <c r="A25" s="22"/>
      <c r="B25" s="22"/>
      <c r="C25" s="22"/>
      <c r="D25" s="22"/>
      <c r="E25" s="22"/>
    </row>
  </sheetData>
  <hyperlinks>
    <hyperlink ref="A2" r:id="rId1" xr:uid="{00000000-0004-0000-0A00-000000000000}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C6"/>
  <sheetViews>
    <sheetView zoomScale="80" zoomScaleNormal="80" workbookViewId="0">
      <selection activeCell="T49" sqref="T49"/>
    </sheetView>
  </sheetViews>
  <sheetFormatPr defaultRowHeight="15"/>
  <cols>
    <col min="2" max="2" width="13.42578125" customWidth="1"/>
    <col min="3" max="3" width="12.42578125" bestFit="1" customWidth="1"/>
  </cols>
  <sheetData>
    <row r="1" spans="1:3">
      <c r="A1" t="s">
        <v>88</v>
      </c>
    </row>
    <row r="2" spans="1:3">
      <c r="A2" s="17" t="s">
        <v>89</v>
      </c>
    </row>
    <row r="4" spans="1:3">
      <c r="A4" s="19" t="s">
        <v>0</v>
      </c>
      <c r="B4" s="19" t="s">
        <v>29</v>
      </c>
      <c r="C4" s="19" t="s">
        <v>34</v>
      </c>
    </row>
    <row r="5" spans="1:3">
      <c r="A5" s="12">
        <v>1977</v>
      </c>
      <c r="B5" s="12" t="s">
        <v>32</v>
      </c>
      <c r="C5" s="13">
        <v>0.5</v>
      </c>
    </row>
    <row r="6" spans="1:3">
      <c r="A6" s="12"/>
      <c r="B6" s="12"/>
      <c r="C6" s="12"/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T1324"/>
  <sheetViews>
    <sheetView zoomScale="80" zoomScaleNormal="80" workbookViewId="0">
      <selection activeCell="C65" sqref="C65"/>
    </sheetView>
  </sheetViews>
  <sheetFormatPr defaultRowHeight="12.75"/>
  <cols>
    <col min="1" max="1" width="12" style="45" customWidth="1"/>
    <col min="2" max="2" width="48.7109375" style="45" customWidth="1"/>
    <col min="3" max="3" width="30" style="45" customWidth="1"/>
    <col min="4" max="4" width="14.85546875" style="45" hidden="1" customWidth="1"/>
    <col min="5" max="5" width="20.5703125" style="45" hidden="1" customWidth="1"/>
    <col min="6" max="6" width="24.5703125" style="45" hidden="1" customWidth="1"/>
    <col min="7" max="7" width="23.5703125" style="45" hidden="1" customWidth="1"/>
    <col min="8" max="8" width="21.42578125" style="45" hidden="1" customWidth="1"/>
    <col min="9" max="10" width="21.42578125" style="45" customWidth="1"/>
    <col min="11" max="11" width="21.42578125" style="45" hidden="1" customWidth="1"/>
    <col min="12" max="12" width="21.42578125" style="45" customWidth="1"/>
    <col min="13" max="14" width="21.42578125" style="45" hidden="1" customWidth="1"/>
    <col min="15" max="15" width="21.42578125" style="45" customWidth="1"/>
    <col min="16" max="16" width="21.42578125" style="46" customWidth="1"/>
    <col min="17" max="17" width="11.42578125" style="45" customWidth="1"/>
    <col min="18" max="19" width="9.140625" style="47"/>
    <col min="20" max="20" width="13.5703125" style="47" customWidth="1"/>
    <col min="21" max="256" width="9.140625" style="47"/>
    <col min="257" max="257" width="12" style="47" customWidth="1"/>
    <col min="258" max="258" width="48.7109375" style="47" customWidth="1"/>
    <col min="259" max="259" width="30" style="47" customWidth="1"/>
    <col min="260" max="264" width="0" style="47" hidden="1" customWidth="1"/>
    <col min="265" max="266" width="21.42578125" style="47" customWidth="1"/>
    <col min="267" max="267" width="0" style="47" hidden="1" customWidth="1"/>
    <col min="268" max="268" width="21.42578125" style="47" customWidth="1"/>
    <col min="269" max="270" width="0" style="47" hidden="1" customWidth="1"/>
    <col min="271" max="272" width="21.42578125" style="47" customWidth="1"/>
    <col min="273" max="273" width="11.42578125" style="47" customWidth="1"/>
    <col min="274" max="275" width="9.140625" style="47"/>
    <col min="276" max="276" width="13.5703125" style="47" customWidth="1"/>
    <col min="277" max="512" width="9.140625" style="47"/>
    <col min="513" max="513" width="12" style="47" customWidth="1"/>
    <col min="514" max="514" width="48.7109375" style="47" customWidth="1"/>
    <col min="515" max="515" width="30" style="47" customWidth="1"/>
    <col min="516" max="520" width="0" style="47" hidden="1" customWidth="1"/>
    <col min="521" max="522" width="21.42578125" style="47" customWidth="1"/>
    <col min="523" max="523" width="0" style="47" hidden="1" customWidth="1"/>
    <col min="524" max="524" width="21.42578125" style="47" customWidth="1"/>
    <col min="525" max="526" width="0" style="47" hidden="1" customWidth="1"/>
    <col min="527" max="528" width="21.42578125" style="47" customWidth="1"/>
    <col min="529" max="529" width="11.42578125" style="47" customWidth="1"/>
    <col min="530" max="531" width="9.140625" style="47"/>
    <col min="532" max="532" width="13.5703125" style="47" customWidth="1"/>
    <col min="533" max="768" width="9.140625" style="47"/>
    <col min="769" max="769" width="12" style="47" customWidth="1"/>
    <col min="770" max="770" width="48.7109375" style="47" customWidth="1"/>
    <col min="771" max="771" width="30" style="47" customWidth="1"/>
    <col min="772" max="776" width="0" style="47" hidden="1" customWidth="1"/>
    <col min="777" max="778" width="21.42578125" style="47" customWidth="1"/>
    <col min="779" max="779" width="0" style="47" hidden="1" customWidth="1"/>
    <col min="780" max="780" width="21.42578125" style="47" customWidth="1"/>
    <col min="781" max="782" width="0" style="47" hidden="1" customWidth="1"/>
    <col min="783" max="784" width="21.42578125" style="47" customWidth="1"/>
    <col min="785" max="785" width="11.42578125" style="47" customWidth="1"/>
    <col min="786" max="787" width="9.140625" style="47"/>
    <col min="788" max="788" width="13.5703125" style="47" customWidth="1"/>
    <col min="789" max="1024" width="9.140625" style="47"/>
    <col min="1025" max="1025" width="12" style="47" customWidth="1"/>
    <col min="1026" max="1026" width="48.7109375" style="47" customWidth="1"/>
    <col min="1027" max="1027" width="30" style="47" customWidth="1"/>
    <col min="1028" max="1032" width="0" style="47" hidden="1" customWidth="1"/>
    <col min="1033" max="1034" width="21.42578125" style="47" customWidth="1"/>
    <col min="1035" max="1035" width="0" style="47" hidden="1" customWidth="1"/>
    <col min="1036" max="1036" width="21.42578125" style="47" customWidth="1"/>
    <col min="1037" max="1038" width="0" style="47" hidden="1" customWidth="1"/>
    <col min="1039" max="1040" width="21.42578125" style="47" customWidth="1"/>
    <col min="1041" max="1041" width="11.42578125" style="47" customWidth="1"/>
    <col min="1042" max="1043" width="9.140625" style="47"/>
    <col min="1044" max="1044" width="13.5703125" style="47" customWidth="1"/>
    <col min="1045" max="1280" width="9.140625" style="47"/>
    <col min="1281" max="1281" width="12" style="47" customWidth="1"/>
    <col min="1282" max="1282" width="48.7109375" style="47" customWidth="1"/>
    <col min="1283" max="1283" width="30" style="47" customWidth="1"/>
    <col min="1284" max="1288" width="0" style="47" hidden="1" customWidth="1"/>
    <col min="1289" max="1290" width="21.42578125" style="47" customWidth="1"/>
    <col min="1291" max="1291" width="0" style="47" hidden="1" customWidth="1"/>
    <col min="1292" max="1292" width="21.42578125" style="47" customWidth="1"/>
    <col min="1293" max="1294" width="0" style="47" hidden="1" customWidth="1"/>
    <col min="1295" max="1296" width="21.42578125" style="47" customWidth="1"/>
    <col min="1297" max="1297" width="11.42578125" style="47" customWidth="1"/>
    <col min="1298" max="1299" width="9.140625" style="47"/>
    <col min="1300" max="1300" width="13.5703125" style="47" customWidth="1"/>
    <col min="1301" max="1536" width="9.140625" style="47"/>
    <col min="1537" max="1537" width="12" style="47" customWidth="1"/>
    <col min="1538" max="1538" width="48.7109375" style="47" customWidth="1"/>
    <col min="1539" max="1539" width="30" style="47" customWidth="1"/>
    <col min="1540" max="1544" width="0" style="47" hidden="1" customWidth="1"/>
    <col min="1545" max="1546" width="21.42578125" style="47" customWidth="1"/>
    <col min="1547" max="1547" width="0" style="47" hidden="1" customWidth="1"/>
    <col min="1548" max="1548" width="21.42578125" style="47" customWidth="1"/>
    <col min="1549" max="1550" width="0" style="47" hidden="1" customWidth="1"/>
    <col min="1551" max="1552" width="21.42578125" style="47" customWidth="1"/>
    <col min="1553" max="1553" width="11.42578125" style="47" customWidth="1"/>
    <col min="1554" max="1555" width="9.140625" style="47"/>
    <col min="1556" max="1556" width="13.5703125" style="47" customWidth="1"/>
    <col min="1557" max="1792" width="9.140625" style="47"/>
    <col min="1793" max="1793" width="12" style="47" customWidth="1"/>
    <col min="1794" max="1794" width="48.7109375" style="47" customWidth="1"/>
    <col min="1795" max="1795" width="30" style="47" customWidth="1"/>
    <col min="1796" max="1800" width="0" style="47" hidden="1" customWidth="1"/>
    <col min="1801" max="1802" width="21.42578125" style="47" customWidth="1"/>
    <col min="1803" max="1803" width="0" style="47" hidden="1" customWidth="1"/>
    <col min="1804" max="1804" width="21.42578125" style="47" customWidth="1"/>
    <col min="1805" max="1806" width="0" style="47" hidden="1" customWidth="1"/>
    <col min="1807" max="1808" width="21.42578125" style="47" customWidth="1"/>
    <col min="1809" max="1809" width="11.42578125" style="47" customWidth="1"/>
    <col min="1810" max="1811" width="9.140625" style="47"/>
    <col min="1812" max="1812" width="13.5703125" style="47" customWidth="1"/>
    <col min="1813" max="2048" width="9.140625" style="47"/>
    <col min="2049" max="2049" width="12" style="47" customWidth="1"/>
    <col min="2050" max="2050" width="48.7109375" style="47" customWidth="1"/>
    <col min="2051" max="2051" width="30" style="47" customWidth="1"/>
    <col min="2052" max="2056" width="0" style="47" hidden="1" customWidth="1"/>
    <col min="2057" max="2058" width="21.42578125" style="47" customWidth="1"/>
    <col min="2059" max="2059" width="0" style="47" hidden="1" customWidth="1"/>
    <col min="2060" max="2060" width="21.42578125" style="47" customWidth="1"/>
    <col min="2061" max="2062" width="0" style="47" hidden="1" customWidth="1"/>
    <col min="2063" max="2064" width="21.42578125" style="47" customWidth="1"/>
    <col min="2065" max="2065" width="11.42578125" style="47" customWidth="1"/>
    <col min="2066" max="2067" width="9.140625" style="47"/>
    <col min="2068" max="2068" width="13.5703125" style="47" customWidth="1"/>
    <col min="2069" max="2304" width="9.140625" style="47"/>
    <col min="2305" max="2305" width="12" style="47" customWidth="1"/>
    <col min="2306" max="2306" width="48.7109375" style="47" customWidth="1"/>
    <col min="2307" max="2307" width="30" style="47" customWidth="1"/>
    <col min="2308" max="2312" width="0" style="47" hidden="1" customWidth="1"/>
    <col min="2313" max="2314" width="21.42578125" style="47" customWidth="1"/>
    <col min="2315" max="2315" width="0" style="47" hidden="1" customWidth="1"/>
    <col min="2316" max="2316" width="21.42578125" style="47" customWidth="1"/>
    <col min="2317" max="2318" width="0" style="47" hidden="1" customWidth="1"/>
    <col min="2319" max="2320" width="21.42578125" style="47" customWidth="1"/>
    <col min="2321" max="2321" width="11.42578125" style="47" customWidth="1"/>
    <col min="2322" max="2323" width="9.140625" style="47"/>
    <col min="2324" max="2324" width="13.5703125" style="47" customWidth="1"/>
    <col min="2325" max="2560" width="9.140625" style="47"/>
    <col min="2561" max="2561" width="12" style="47" customWidth="1"/>
    <col min="2562" max="2562" width="48.7109375" style="47" customWidth="1"/>
    <col min="2563" max="2563" width="30" style="47" customWidth="1"/>
    <col min="2564" max="2568" width="0" style="47" hidden="1" customWidth="1"/>
    <col min="2569" max="2570" width="21.42578125" style="47" customWidth="1"/>
    <col min="2571" max="2571" width="0" style="47" hidden="1" customWidth="1"/>
    <col min="2572" max="2572" width="21.42578125" style="47" customWidth="1"/>
    <col min="2573" max="2574" width="0" style="47" hidden="1" customWidth="1"/>
    <col min="2575" max="2576" width="21.42578125" style="47" customWidth="1"/>
    <col min="2577" max="2577" width="11.42578125" style="47" customWidth="1"/>
    <col min="2578" max="2579" width="9.140625" style="47"/>
    <col min="2580" max="2580" width="13.5703125" style="47" customWidth="1"/>
    <col min="2581" max="2816" width="9.140625" style="47"/>
    <col min="2817" max="2817" width="12" style="47" customWidth="1"/>
    <col min="2818" max="2818" width="48.7109375" style="47" customWidth="1"/>
    <col min="2819" max="2819" width="30" style="47" customWidth="1"/>
    <col min="2820" max="2824" width="0" style="47" hidden="1" customWidth="1"/>
    <col min="2825" max="2826" width="21.42578125" style="47" customWidth="1"/>
    <col min="2827" max="2827" width="0" style="47" hidden="1" customWidth="1"/>
    <col min="2828" max="2828" width="21.42578125" style="47" customWidth="1"/>
    <col min="2829" max="2830" width="0" style="47" hidden="1" customWidth="1"/>
    <col min="2831" max="2832" width="21.42578125" style="47" customWidth="1"/>
    <col min="2833" max="2833" width="11.42578125" style="47" customWidth="1"/>
    <col min="2834" max="2835" width="9.140625" style="47"/>
    <col min="2836" max="2836" width="13.5703125" style="47" customWidth="1"/>
    <col min="2837" max="3072" width="9.140625" style="47"/>
    <col min="3073" max="3073" width="12" style="47" customWidth="1"/>
    <col min="3074" max="3074" width="48.7109375" style="47" customWidth="1"/>
    <col min="3075" max="3075" width="30" style="47" customWidth="1"/>
    <col min="3076" max="3080" width="0" style="47" hidden="1" customWidth="1"/>
    <col min="3081" max="3082" width="21.42578125" style="47" customWidth="1"/>
    <col min="3083" max="3083" width="0" style="47" hidden="1" customWidth="1"/>
    <col min="3084" max="3084" width="21.42578125" style="47" customWidth="1"/>
    <col min="3085" max="3086" width="0" style="47" hidden="1" customWidth="1"/>
    <col min="3087" max="3088" width="21.42578125" style="47" customWidth="1"/>
    <col min="3089" max="3089" width="11.42578125" style="47" customWidth="1"/>
    <col min="3090" max="3091" width="9.140625" style="47"/>
    <col min="3092" max="3092" width="13.5703125" style="47" customWidth="1"/>
    <col min="3093" max="3328" width="9.140625" style="47"/>
    <col min="3329" max="3329" width="12" style="47" customWidth="1"/>
    <col min="3330" max="3330" width="48.7109375" style="47" customWidth="1"/>
    <col min="3331" max="3331" width="30" style="47" customWidth="1"/>
    <col min="3332" max="3336" width="0" style="47" hidden="1" customWidth="1"/>
    <col min="3337" max="3338" width="21.42578125" style="47" customWidth="1"/>
    <col min="3339" max="3339" width="0" style="47" hidden="1" customWidth="1"/>
    <col min="3340" max="3340" width="21.42578125" style="47" customWidth="1"/>
    <col min="3341" max="3342" width="0" style="47" hidden="1" customWidth="1"/>
    <col min="3343" max="3344" width="21.42578125" style="47" customWidth="1"/>
    <col min="3345" max="3345" width="11.42578125" style="47" customWidth="1"/>
    <col min="3346" max="3347" width="9.140625" style="47"/>
    <col min="3348" max="3348" width="13.5703125" style="47" customWidth="1"/>
    <col min="3349" max="3584" width="9.140625" style="47"/>
    <col min="3585" max="3585" width="12" style="47" customWidth="1"/>
    <col min="3586" max="3586" width="48.7109375" style="47" customWidth="1"/>
    <col min="3587" max="3587" width="30" style="47" customWidth="1"/>
    <col min="3588" max="3592" width="0" style="47" hidden="1" customWidth="1"/>
    <col min="3593" max="3594" width="21.42578125" style="47" customWidth="1"/>
    <col min="3595" max="3595" width="0" style="47" hidden="1" customWidth="1"/>
    <col min="3596" max="3596" width="21.42578125" style="47" customWidth="1"/>
    <col min="3597" max="3598" width="0" style="47" hidden="1" customWidth="1"/>
    <col min="3599" max="3600" width="21.42578125" style="47" customWidth="1"/>
    <col min="3601" max="3601" width="11.42578125" style="47" customWidth="1"/>
    <col min="3602" max="3603" width="9.140625" style="47"/>
    <col min="3604" max="3604" width="13.5703125" style="47" customWidth="1"/>
    <col min="3605" max="3840" width="9.140625" style="47"/>
    <col min="3841" max="3841" width="12" style="47" customWidth="1"/>
    <col min="3842" max="3842" width="48.7109375" style="47" customWidth="1"/>
    <col min="3843" max="3843" width="30" style="47" customWidth="1"/>
    <col min="3844" max="3848" width="0" style="47" hidden="1" customWidth="1"/>
    <col min="3849" max="3850" width="21.42578125" style="47" customWidth="1"/>
    <col min="3851" max="3851" width="0" style="47" hidden="1" customWidth="1"/>
    <col min="3852" max="3852" width="21.42578125" style="47" customWidth="1"/>
    <col min="3853" max="3854" width="0" style="47" hidden="1" customWidth="1"/>
    <col min="3855" max="3856" width="21.42578125" style="47" customWidth="1"/>
    <col min="3857" max="3857" width="11.42578125" style="47" customWidth="1"/>
    <col min="3858" max="3859" width="9.140625" style="47"/>
    <col min="3860" max="3860" width="13.5703125" style="47" customWidth="1"/>
    <col min="3861" max="4096" width="9.140625" style="47"/>
    <col min="4097" max="4097" width="12" style="47" customWidth="1"/>
    <col min="4098" max="4098" width="48.7109375" style="47" customWidth="1"/>
    <col min="4099" max="4099" width="30" style="47" customWidth="1"/>
    <col min="4100" max="4104" width="0" style="47" hidden="1" customWidth="1"/>
    <col min="4105" max="4106" width="21.42578125" style="47" customWidth="1"/>
    <col min="4107" max="4107" width="0" style="47" hidden="1" customWidth="1"/>
    <col min="4108" max="4108" width="21.42578125" style="47" customWidth="1"/>
    <col min="4109" max="4110" width="0" style="47" hidden="1" customWidth="1"/>
    <col min="4111" max="4112" width="21.42578125" style="47" customWidth="1"/>
    <col min="4113" max="4113" width="11.42578125" style="47" customWidth="1"/>
    <col min="4114" max="4115" width="9.140625" style="47"/>
    <col min="4116" max="4116" width="13.5703125" style="47" customWidth="1"/>
    <col min="4117" max="4352" width="9.140625" style="47"/>
    <col min="4353" max="4353" width="12" style="47" customWidth="1"/>
    <col min="4354" max="4354" width="48.7109375" style="47" customWidth="1"/>
    <col min="4355" max="4355" width="30" style="47" customWidth="1"/>
    <col min="4356" max="4360" width="0" style="47" hidden="1" customWidth="1"/>
    <col min="4361" max="4362" width="21.42578125" style="47" customWidth="1"/>
    <col min="4363" max="4363" width="0" style="47" hidden="1" customWidth="1"/>
    <col min="4364" max="4364" width="21.42578125" style="47" customWidth="1"/>
    <col min="4365" max="4366" width="0" style="47" hidden="1" customWidth="1"/>
    <col min="4367" max="4368" width="21.42578125" style="47" customWidth="1"/>
    <col min="4369" max="4369" width="11.42578125" style="47" customWidth="1"/>
    <col min="4370" max="4371" width="9.140625" style="47"/>
    <col min="4372" max="4372" width="13.5703125" style="47" customWidth="1"/>
    <col min="4373" max="4608" width="9.140625" style="47"/>
    <col min="4609" max="4609" width="12" style="47" customWidth="1"/>
    <col min="4610" max="4610" width="48.7109375" style="47" customWidth="1"/>
    <col min="4611" max="4611" width="30" style="47" customWidth="1"/>
    <col min="4612" max="4616" width="0" style="47" hidden="1" customWidth="1"/>
    <col min="4617" max="4618" width="21.42578125" style="47" customWidth="1"/>
    <col min="4619" max="4619" width="0" style="47" hidden="1" customWidth="1"/>
    <col min="4620" max="4620" width="21.42578125" style="47" customWidth="1"/>
    <col min="4621" max="4622" width="0" style="47" hidden="1" customWidth="1"/>
    <col min="4623" max="4624" width="21.42578125" style="47" customWidth="1"/>
    <col min="4625" max="4625" width="11.42578125" style="47" customWidth="1"/>
    <col min="4626" max="4627" width="9.140625" style="47"/>
    <col min="4628" max="4628" width="13.5703125" style="47" customWidth="1"/>
    <col min="4629" max="4864" width="9.140625" style="47"/>
    <col min="4865" max="4865" width="12" style="47" customWidth="1"/>
    <col min="4866" max="4866" width="48.7109375" style="47" customWidth="1"/>
    <col min="4867" max="4867" width="30" style="47" customWidth="1"/>
    <col min="4868" max="4872" width="0" style="47" hidden="1" customWidth="1"/>
    <col min="4873" max="4874" width="21.42578125" style="47" customWidth="1"/>
    <col min="4875" max="4875" width="0" style="47" hidden="1" customWidth="1"/>
    <col min="4876" max="4876" width="21.42578125" style="47" customWidth="1"/>
    <col min="4877" max="4878" width="0" style="47" hidden="1" customWidth="1"/>
    <col min="4879" max="4880" width="21.42578125" style="47" customWidth="1"/>
    <col min="4881" max="4881" width="11.42578125" style="47" customWidth="1"/>
    <col min="4882" max="4883" width="9.140625" style="47"/>
    <col min="4884" max="4884" width="13.5703125" style="47" customWidth="1"/>
    <col min="4885" max="5120" width="9.140625" style="47"/>
    <col min="5121" max="5121" width="12" style="47" customWidth="1"/>
    <col min="5122" max="5122" width="48.7109375" style="47" customWidth="1"/>
    <col min="5123" max="5123" width="30" style="47" customWidth="1"/>
    <col min="5124" max="5128" width="0" style="47" hidden="1" customWidth="1"/>
    <col min="5129" max="5130" width="21.42578125" style="47" customWidth="1"/>
    <col min="5131" max="5131" width="0" style="47" hidden="1" customWidth="1"/>
    <col min="5132" max="5132" width="21.42578125" style="47" customWidth="1"/>
    <col min="5133" max="5134" width="0" style="47" hidden="1" customWidth="1"/>
    <col min="5135" max="5136" width="21.42578125" style="47" customWidth="1"/>
    <col min="5137" max="5137" width="11.42578125" style="47" customWidth="1"/>
    <col min="5138" max="5139" width="9.140625" style="47"/>
    <col min="5140" max="5140" width="13.5703125" style="47" customWidth="1"/>
    <col min="5141" max="5376" width="9.140625" style="47"/>
    <col min="5377" max="5377" width="12" style="47" customWidth="1"/>
    <col min="5378" max="5378" width="48.7109375" style="47" customWidth="1"/>
    <col min="5379" max="5379" width="30" style="47" customWidth="1"/>
    <col min="5380" max="5384" width="0" style="47" hidden="1" customWidth="1"/>
    <col min="5385" max="5386" width="21.42578125" style="47" customWidth="1"/>
    <col min="5387" max="5387" width="0" style="47" hidden="1" customWidth="1"/>
    <col min="5388" max="5388" width="21.42578125" style="47" customWidth="1"/>
    <col min="5389" max="5390" width="0" style="47" hidden="1" customWidth="1"/>
    <col min="5391" max="5392" width="21.42578125" style="47" customWidth="1"/>
    <col min="5393" max="5393" width="11.42578125" style="47" customWidth="1"/>
    <col min="5394" max="5395" width="9.140625" style="47"/>
    <col min="5396" max="5396" width="13.5703125" style="47" customWidth="1"/>
    <col min="5397" max="5632" width="9.140625" style="47"/>
    <col min="5633" max="5633" width="12" style="47" customWidth="1"/>
    <col min="5634" max="5634" width="48.7109375" style="47" customWidth="1"/>
    <col min="5635" max="5635" width="30" style="47" customWidth="1"/>
    <col min="5636" max="5640" width="0" style="47" hidden="1" customWidth="1"/>
    <col min="5641" max="5642" width="21.42578125" style="47" customWidth="1"/>
    <col min="5643" max="5643" width="0" style="47" hidden="1" customWidth="1"/>
    <col min="5644" max="5644" width="21.42578125" style="47" customWidth="1"/>
    <col min="5645" max="5646" width="0" style="47" hidden="1" customWidth="1"/>
    <col min="5647" max="5648" width="21.42578125" style="47" customWidth="1"/>
    <col min="5649" max="5649" width="11.42578125" style="47" customWidth="1"/>
    <col min="5650" max="5651" width="9.140625" style="47"/>
    <col min="5652" max="5652" width="13.5703125" style="47" customWidth="1"/>
    <col min="5653" max="5888" width="9.140625" style="47"/>
    <col min="5889" max="5889" width="12" style="47" customWidth="1"/>
    <col min="5890" max="5890" width="48.7109375" style="47" customWidth="1"/>
    <col min="5891" max="5891" width="30" style="47" customWidth="1"/>
    <col min="5892" max="5896" width="0" style="47" hidden="1" customWidth="1"/>
    <col min="5897" max="5898" width="21.42578125" style="47" customWidth="1"/>
    <col min="5899" max="5899" width="0" style="47" hidden="1" customWidth="1"/>
    <col min="5900" max="5900" width="21.42578125" style="47" customWidth="1"/>
    <col min="5901" max="5902" width="0" style="47" hidden="1" customWidth="1"/>
    <col min="5903" max="5904" width="21.42578125" style="47" customWidth="1"/>
    <col min="5905" max="5905" width="11.42578125" style="47" customWidth="1"/>
    <col min="5906" max="5907" width="9.140625" style="47"/>
    <col min="5908" max="5908" width="13.5703125" style="47" customWidth="1"/>
    <col min="5909" max="6144" width="9.140625" style="47"/>
    <col min="6145" max="6145" width="12" style="47" customWidth="1"/>
    <col min="6146" max="6146" width="48.7109375" style="47" customWidth="1"/>
    <col min="6147" max="6147" width="30" style="47" customWidth="1"/>
    <col min="6148" max="6152" width="0" style="47" hidden="1" customWidth="1"/>
    <col min="6153" max="6154" width="21.42578125" style="47" customWidth="1"/>
    <col min="6155" max="6155" width="0" style="47" hidden="1" customWidth="1"/>
    <col min="6156" max="6156" width="21.42578125" style="47" customWidth="1"/>
    <col min="6157" max="6158" width="0" style="47" hidden="1" customWidth="1"/>
    <col min="6159" max="6160" width="21.42578125" style="47" customWidth="1"/>
    <col min="6161" max="6161" width="11.42578125" style="47" customWidth="1"/>
    <col min="6162" max="6163" width="9.140625" style="47"/>
    <col min="6164" max="6164" width="13.5703125" style="47" customWidth="1"/>
    <col min="6165" max="6400" width="9.140625" style="47"/>
    <col min="6401" max="6401" width="12" style="47" customWidth="1"/>
    <col min="6402" max="6402" width="48.7109375" style="47" customWidth="1"/>
    <col min="6403" max="6403" width="30" style="47" customWidth="1"/>
    <col min="6404" max="6408" width="0" style="47" hidden="1" customWidth="1"/>
    <col min="6409" max="6410" width="21.42578125" style="47" customWidth="1"/>
    <col min="6411" max="6411" width="0" style="47" hidden="1" customWidth="1"/>
    <col min="6412" max="6412" width="21.42578125" style="47" customWidth="1"/>
    <col min="6413" max="6414" width="0" style="47" hidden="1" customWidth="1"/>
    <col min="6415" max="6416" width="21.42578125" style="47" customWidth="1"/>
    <col min="6417" max="6417" width="11.42578125" style="47" customWidth="1"/>
    <col min="6418" max="6419" width="9.140625" style="47"/>
    <col min="6420" max="6420" width="13.5703125" style="47" customWidth="1"/>
    <col min="6421" max="6656" width="9.140625" style="47"/>
    <col min="6657" max="6657" width="12" style="47" customWidth="1"/>
    <col min="6658" max="6658" width="48.7109375" style="47" customWidth="1"/>
    <col min="6659" max="6659" width="30" style="47" customWidth="1"/>
    <col min="6660" max="6664" width="0" style="47" hidden="1" customWidth="1"/>
    <col min="6665" max="6666" width="21.42578125" style="47" customWidth="1"/>
    <col min="6667" max="6667" width="0" style="47" hidden="1" customWidth="1"/>
    <col min="6668" max="6668" width="21.42578125" style="47" customWidth="1"/>
    <col min="6669" max="6670" width="0" style="47" hidden="1" customWidth="1"/>
    <col min="6671" max="6672" width="21.42578125" style="47" customWidth="1"/>
    <col min="6673" max="6673" width="11.42578125" style="47" customWidth="1"/>
    <col min="6674" max="6675" width="9.140625" style="47"/>
    <col min="6676" max="6676" width="13.5703125" style="47" customWidth="1"/>
    <col min="6677" max="6912" width="9.140625" style="47"/>
    <col min="6913" max="6913" width="12" style="47" customWidth="1"/>
    <col min="6914" max="6914" width="48.7109375" style="47" customWidth="1"/>
    <col min="6915" max="6915" width="30" style="47" customWidth="1"/>
    <col min="6916" max="6920" width="0" style="47" hidden="1" customWidth="1"/>
    <col min="6921" max="6922" width="21.42578125" style="47" customWidth="1"/>
    <col min="6923" max="6923" width="0" style="47" hidden="1" customWidth="1"/>
    <col min="6924" max="6924" width="21.42578125" style="47" customWidth="1"/>
    <col min="6925" max="6926" width="0" style="47" hidden="1" customWidth="1"/>
    <col min="6927" max="6928" width="21.42578125" style="47" customWidth="1"/>
    <col min="6929" max="6929" width="11.42578125" style="47" customWidth="1"/>
    <col min="6930" max="6931" width="9.140625" style="47"/>
    <col min="6932" max="6932" width="13.5703125" style="47" customWidth="1"/>
    <col min="6933" max="7168" width="9.140625" style="47"/>
    <col min="7169" max="7169" width="12" style="47" customWidth="1"/>
    <col min="7170" max="7170" width="48.7109375" style="47" customWidth="1"/>
    <col min="7171" max="7171" width="30" style="47" customWidth="1"/>
    <col min="7172" max="7176" width="0" style="47" hidden="1" customWidth="1"/>
    <col min="7177" max="7178" width="21.42578125" style="47" customWidth="1"/>
    <col min="7179" max="7179" width="0" style="47" hidden="1" customWidth="1"/>
    <col min="7180" max="7180" width="21.42578125" style="47" customWidth="1"/>
    <col min="7181" max="7182" width="0" style="47" hidden="1" customWidth="1"/>
    <col min="7183" max="7184" width="21.42578125" style="47" customWidth="1"/>
    <col min="7185" max="7185" width="11.42578125" style="47" customWidth="1"/>
    <col min="7186" max="7187" width="9.140625" style="47"/>
    <col min="7188" max="7188" width="13.5703125" style="47" customWidth="1"/>
    <col min="7189" max="7424" width="9.140625" style="47"/>
    <col min="7425" max="7425" width="12" style="47" customWidth="1"/>
    <col min="7426" max="7426" width="48.7109375" style="47" customWidth="1"/>
    <col min="7427" max="7427" width="30" style="47" customWidth="1"/>
    <col min="7428" max="7432" width="0" style="47" hidden="1" customWidth="1"/>
    <col min="7433" max="7434" width="21.42578125" style="47" customWidth="1"/>
    <col min="7435" max="7435" width="0" style="47" hidden="1" customWidth="1"/>
    <col min="7436" max="7436" width="21.42578125" style="47" customWidth="1"/>
    <col min="7437" max="7438" width="0" style="47" hidden="1" customWidth="1"/>
    <col min="7439" max="7440" width="21.42578125" style="47" customWidth="1"/>
    <col min="7441" max="7441" width="11.42578125" style="47" customWidth="1"/>
    <col min="7442" max="7443" width="9.140625" style="47"/>
    <col min="7444" max="7444" width="13.5703125" style="47" customWidth="1"/>
    <col min="7445" max="7680" width="9.140625" style="47"/>
    <col min="7681" max="7681" width="12" style="47" customWidth="1"/>
    <col min="7682" max="7682" width="48.7109375" style="47" customWidth="1"/>
    <col min="7683" max="7683" width="30" style="47" customWidth="1"/>
    <col min="7684" max="7688" width="0" style="47" hidden="1" customWidth="1"/>
    <col min="7689" max="7690" width="21.42578125" style="47" customWidth="1"/>
    <col min="7691" max="7691" width="0" style="47" hidden="1" customWidth="1"/>
    <col min="7692" max="7692" width="21.42578125" style="47" customWidth="1"/>
    <col min="7693" max="7694" width="0" style="47" hidden="1" customWidth="1"/>
    <col min="7695" max="7696" width="21.42578125" style="47" customWidth="1"/>
    <col min="7697" max="7697" width="11.42578125" style="47" customWidth="1"/>
    <col min="7698" max="7699" width="9.140625" style="47"/>
    <col min="7700" max="7700" width="13.5703125" style="47" customWidth="1"/>
    <col min="7701" max="7936" width="9.140625" style="47"/>
    <col min="7937" max="7937" width="12" style="47" customWidth="1"/>
    <col min="7938" max="7938" width="48.7109375" style="47" customWidth="1"/>
    <col min="7939" max="7939" width="30" style="47" customWidth="1"/>
    <col min="7940" max="7944" width="0" style="47" hidden="1" customWidth="1"/>
    <col min="7945" max="7946" width="21.42578125" style="47" customWidth="1"/>
    <col min="7947" max="7947" width="0" style="47" hidden="1" customWidth="1"/>
    <col min="7948" max="7948" width="21.42578125" style="47" customWidth="1"/>
    <col min="7949" max="7950" width="0" style="47" hidden="1" customWidth="1"/>
    <col min="7951" max="7952" width="21.42578125" style="47" customWidth="1"/>
    <col min="7953" max="7953" width="11.42578125" style="47" customWidth="1"/>
    <col min="7954" max="7955" width="9.140625" style="47"/>
    <col min="7956" max="7956" width="13.5703125" style="47" customWidth="1"/>
    <col min="7957" max="8192" width="9.140625" style="47"/>
    <col min="8193" max="8193" width="12" style="47" customWidth="1"/>
    <col min="8194" max="8194" width="48.7109375" style="47" customWidth="1"/>
    <col min="8195" max="8195" width="30" style="47" customWidth="1"/>
    <col min="8196" max="8200" width="0" style="47" hidden="1" customWidth="1"/>
    <col min="8201" max="8202" width="21.42578125" style="47" customWidth="1"/>
    <col min="8203" max="8203" width="0" style="47" hidden="1" customWidth="1"/>
    <col min="8204" max="8204" width="21.42578125" style="47" customWidth="1"/>
    <col min="8205" max="8206" width="0" style="47" hidden="1" customWidth="1"/>
    <col min="8207" max="8208" width="21.42578125" style="47" customWidth="1"/>
    <col min="8209" max="8209" width="11.42578125" style="47" customWidth="1"/>
    <col min="8210" max="8211" width="9.140625" style="47"/>
    <col min="8212" max="8212" width="13.5703125" style="47" customWidth="1"/>
    <col min="8213" max="8448" width="9.140625" style="47"/>
    <col min="8449" max="8449" width="12" style="47" customWidth="1"/>
    <col min="8450" max="8450" width="48.7109375" style="47" customWidth="1"/>
    <col min="8451" max="8451" width="30" style="47" customWidth="1"/>
    <col min="8452" max="8456" width="0" style="47" hidden="1" customWidth="1"/>
    <col min="8457" max="8458" width="21.42578125" style="47" customWidth="1"/>
    <col min="8459" max="8459" width="0" style="47" hidden="1" customWidth="1"/>
    <col min="8460" max="8460" width="21.42578125" style="47" customWidth="1"/>
    <col min="8461" max="8462" width="0" style="47" hidden="1" customWidth="1"/>
    <col min="8463" max="8464" width="21.42578125" style="47" customWidth="1"/>
    <col min="8465" max="8465" width="11.42578125" style="47" customWidth="1"/>
    <col min="8466" max="8467" width="9.140625" style="47"/>
    <col min="8468" max="8468" width="13.5703125" style="47" customWidth="1"/>
    <col min="8469" max="8704" width="9.140625" style="47"/>
    <col min="8705" max="8705" width="12" style="47" customWidth="1"/>
    <col min="8706" max="8706" width="48.7109375" style="47" customWidth="1"/>
    <col min="8707" max="8707" width="30" style="47" customWidth="1"/>
    <col min="8708" max="8712" width="0" style="47" hidden="1" customWidth="1"/>
    <col min="8713" max="8714" width="21.42578125" style="47" customWidth="1"/>
    <col min="8715" max="8715" width="0" style="47" hidden="1" customWidth="1"/>
    <col min="8716" max="8716" width="21.42578125" style="47" customWidth="1"/>
    <col min="8717" max="8718" width="0" style="47" hidden="1" customWidth="1"/>
    <col min="8719" max="8720" width="21.42578125" style="47" customWidth="1"/>
    <col min="8721" max="8721" width="11.42578125" style="47" customWidth="1"/>
    <col min="8722" max="8723" width="9.140625" style="47"/>
    <col min="8724" max="8724" width="13.5703125" style="47" customWidth="1"/>
    <col min="8725" max="8960" width="9.140625" style="47"/>
    <col min="8961" max="8961" width="12" style="47" customWidth="1"/>
    <col min="8962" max="8962" width="48.7109375" style="47" customWidth="1"/>
    <col min="8963" max="8963" width="30" style="47" customWidth="1"/>
    <col min="8964" max="8968" width="0" style="47" hidden="1" customWidth="1"/>
    <col min="8969" max="8970" width="21.42578125" style="47" customWidth="1"/>
    <col min="8971" max="8971" width="0" style="47" hidden="1" customWidth="1"/>
    <col min="8972" max="8972" width="21.42578125" style="47" customWidth="1"/>
    <col min="8973" max="8974" width="0" style="47" hidden="1" customWidth="1"/>
    <col min="8975" max="8976" width="21.42578125" style="47" customWidth="1"/>
    <col min="8977" max="8977" width="11.42578125" style="47" customWidth="1"/>
    <col min="8978" max="8979" width="9.140625" style="47"/>
    <col min="8980" max="8980" width="13.5703125" style="47" customWidth="1"/>
    <col min="8981" max="9216" width="9.140625" style="47"/>
    <col min="9217" max="9217" width="12" style="47" customWidth="1"/>
    <col min="9218" max="9218" width="48.7109375" style="47" customWidth="1"/>
    <col min="9219" max="9219" width="30" style="47" customWidth="1"/>
    <col min="9220" max="9224" width="0" style="47" hidden="1" customWidth="1"/>
    <col min="9225" max="9226" width="21.42578125" style="47" customWidth="1"/>
    <col min="9227" max="9227" width="0" style="47" hidden="1" customWidth="1"/>
    <col min="9228" max="9228" width="21.42578125" style="47" customWidth="1"/>
    <col min="9229" max="9230" width="0" style="47" hidden="1" customWidth="1"/>
    <col min="9231" max="9232" width="21.42578125" style="47" customWidth="1"/>
    <col min="9233" max="9233" width="11.42578125" style="47" customWidth="1"/>
    <col min="9234" max="9235" width="9.140625" style="47"/>
    <col min="9236" max="9236" width="13.5703125" style="47" customWidth="1"/>
    <col min="9237" max="9472" width="9.140625" style="47"/>
    <col min="9473" max="9473" width="12" style="47" customWidth="1"/>
    <col min="9474" max="9474" width="48.7109375" style="47" customWidth="1"/>
    <col min="9475" max="9475" width="30" style="47" customWidth="1"/>
    <col min="9476" max="9480" width="0" style="47" hidden="1" customWidth="1"/>
    <col min="9481" max="9482" width="21.42578125" style="47" customWidth="1"/>
    <col min="9483" max="9483" width="0" style="47" hidden="1" customWidth="1"/>
    <col min="9484" max="9484" width="21.42578125" style="47" customWidth="1"/>
    <col min="9485" max="9486" width="0" style="47" hidden="1" customWidth="1"/>
    <col min="9487" max="9488" width="21.42578125" style="47" customWidth="1"/>
    <col min="9489" max="9489" width="11.42578125" style="47" customWidth="1"/>
    <col min="9490" max="9491" width="9.140625" style="47"/>
    <col min="9492" max="9492" width="13.5703125" style="47" customWidth="1"/>
    <col min="9493" max="9728" width="9.140625" style="47"/>
    <col min="9729" max="9729" width="12" style="47" customWidth="1"/>
    <col min="9730" max="9730" width="48.7109375" style="47" customWidth="1"/>
    <col min="9731" max="9731" width="30" style="47" customWidth="1"/>
    <col min="9732" max="9736" width="0" style="47" hidden="1" customWidth="1"/>
    <col min="9737" max="9738" width="21.42578125" style="47" customWidth="1"/>
    <col min="9739" max="9739" width="0" style="47" hidden="1" customWidth="1"/>
    <col min="9740" max="9740" width="21.42578125" style="47" customWidth="1"/>
    <col min="9741" max="9742" width="0" style="47" hidden="1" customWidth="1"/>
    <col min="9743" max="9744" width="21.42578125" style="47" customWidth="1"/>
    <col min="9745" max="9745" width="11.42578125" style="47" customWidth="1"/>
    <col min="9746" max="9747" width="9.140625" style="47"/>
    <col min="9748" max="9748" width="13.5703125" style="47" customWidth="1"/>
    <col min="9749" max="9984" width="9.140625" style="47"/>
    <col min="9985" max="9985" width="12" style="47" customWidth="1"/>
    <col min="9986" max="9986" width="48.7109375" style="47" customWidth="1"/>
    <col min="9987" max="9987" width="30" style="47" customWidth="1"/>
    <col min="9988" max="9992" width="0" style="47" hidden="1" customWidth="1"/>
    <col min="9993" max="9994" width="21.42578125" style="47" customWidth="1"/>
    <col min="9995" max="9995" width="0" style="47" hidden="1" customWidth="1"/>
    <col min="9996" max="9996" width="21.42578125" style="47" customWidth="1"/>
    <col min="9997" max="9998" width="0" style="47" hidden="1" customWidth="1"/>
    <col min="9999" max="10000" width="21.42578125" style="47" customWidth="1"/>
    <col min="10001" max="10001" width="11.42578125" style="47" customWidth="1"/>
    <col min="10002" max="10003" width="9.140625" style="47"/>
    <col min="10004" max="10004" width="13.5703125" style="47" customWidth="1"/>
    <col min="10005" max="10240" width="9.140625" style="47"/>
    <col min="10241" max="10241" width="12" style="47" customWidth="1"/>
    <col min="10242" max="10242" width="48.7109375" style="47" customWidth="1"/>
    <col min="10243" max="10243" width="30" style="47" customWidth="1"/>
    <col min="10244" max="10248" width="0" style="47" hidden="1" customWidth="1"/>
    <col min="10249" max="10250" width="21.42578125" style="47" customWidth="1"/>
    <col min="10251" max="10251" width="0" style="47" hidden="1" customWidth="1"/>
    <col min="10252" max="10252" width="21.42578125" style="47" customWidth="1"/>
    <col min="10253" max="10254" width="0" style="47" hidden="1" customWidth="1"/>
    <col min="10255" max="10256" width="21.42578125" style="47" customWidth="1"/>
    <col min="10257" max="10257" width="11.42578125" style="47" customWidth="1"/>
    <col min="10258" max="10259" width="9.140625" style="47"/>
    <col min="10260" max="10260" width="13.5703125" style="47" customWidth="1"/>
    <col min="10261" max="10496" width="9.140625" style="47"/>
    <col min="10497" max="10497" width="12" style="47" customWidth="1"/>
    <col min="10498" max="10498" width="48.7109375" style="47" customWidth="1"/>
    <col min="10499" max="10499" width="30" style="47" customWidth="1"/>
    <col min="10500" max="10504" width="0" style="47" hidden="1" customWidth="1"/>
    <col min="10505" max="10506" width="21.42578125" style="47" customWidth="1"/>
    <col min="10507" max="10507" width="0" style="47" hidden="1" customWidth="1"/>
    <col min="10508" max="10508" width="21.42578125" style="47" customWidth="1"/>
    <col min="10509" max="10510" width="0" style="47" hidden="1" customWidth="1"/>
    <col min="10511" max="10512" width="21.42578125" style="47" customWidth="1"/>
    <col min="10513" max="10513" width="11.42578125" style="47" customWidth="1"/>
    <col min="10514" max="10515" width="9.140625" style="47"/>
    <col min="10516" max="10516" width="13.5703125" style="47" customWidth="1"/>
    <col min="10517" max="10752" width="9.140625" style="47"/>
    <col min="10753" max="10753" width="12" style="47" customWidth="1"/>
    <col min="10754" max="10754" width="48.7109375" style="47" customWidth="1"/>
    <col min="10755" max="10755" width="30" style="47" customWidth="1"/>
    <col min="10756" max="10760" width="0" style="47" hidden="1" customWidth="1"/>
    <col min="10761" max="10762" width="21.42578125" style="47" customWidth="1"/>
    <col min="10763" max="10763" width="0" style="47" hidden="1" customWidth="1"/>
    <col min="10764" max="10764" width="21.42578125" style="47" customWidth="1"/>
    <col min="10765" max="10766" width="0" style="47" hidden="1" customWidth="1"/>
    <col min="10767" max="10768" width="21.42578125" style="47" customWidth="1"/>
    <col min="10769" max="10769" width="11.42578125" style="47" customWidth="1"/>
    <col min="10770" max="10771" width="9.140625" style="47"/>
    <col min="10772" max="10772" width="13.5703125" style="47" customWidth="1"/>
    <col min="10773" max="11008" width="9.140625" style="47"/>
    <col min="11009" max="11009" width="12" style="47" customWidth="1"/>
    <col min="11010" max="11010" width="48.7109375" style="47" customWidth="1"/>
    <col min="11011" max="11011" width="30" style="47" customWidth="1"/>
    <col min="11012" max="11016" width="0" style="47" hidden="1" customWidth="1"/>
    <col min="11017" max="11018" width="21.42578125" style="47" customWidth="1"/>
    <col min="11019" max="11019" width="0" style="47" hidden="1" customWidth="1"/>
    <col min="11020" max="11020" width="21.42578125" style="47" customWidth="1"/>
    <col min="11021" max="11022" width="0" style="47" hidden="1" customWidth="1"/>
    <col min="11023" max="11024" width="21.42578125" style="47" customWidth="1"/>
    <col min="11025" max="11025" width="11.42578125" style="47" customWidth="1"/>
    <col min="11026" max="11027" width="9.140625" style="47"/>
    <col min="11028" max="11028" width="13.5703125" style="47" customWidth="1"/>
    <col min="11029" max="11264" width="9.140625" style="47"/>
    <col min="11265" max="11265" width="12" style="47" customWidth="1"/>
    <col min="11266" max="11266" width="48.7109375" style="47" customWidth="1"/>
    <col min="11267" max="11267" width="30" style="47" customWidth="1"/>
    <col min="11268" max="11272" width="0" style="47" hidden="1" customWidth="1"/>
    <col min="11273" max="11274" width="21.42578125" style="47" customWidth="1"/>
    <col min="11275" max="11275" width="0" style="47" hidden="1" customWidth="1"/>
    <col min="11276" max="11276" width="21.42578125" style="47" customWidth="1"/>
    <col min="11277" max="11278" width="0" style="47" hidden="1" customWidth="1"/>
    <col min="11279" max="11280" width="21.42578125" style="47" customWidth="1"/>
    <col min="11281" max="11281" width="11.42578125" style="47" customWidth="1"/>
    <col min="11282" max="11283" width="9.140625" style="47"/>
    <col min="11284" max="11284" width="13.5703125" style="47" customWidth="1"/>
    <col min="11285" max="11520" width="9.140625" style="47"/>
    <col min="11521" max="11521" width="12" style="47" customWidth="1"/>
    <col min="11522" max="11522" width="48.7109375" style="47" customWidth="1"/>
    <col min="11523" max="11523" width="30" style="47" customWidth="1"/>
    <col min="11524" max="11528" width="0" style="47" hidden="1" customWidth="1"/>
    <col min="11529" max="11530" width="21.42578125" style="47" customWidth="1"/>
    <col min="11531" max="11531" width="0" style="47" hidden="1" customWidth="1"/>
    <col min="11532" max="11532" width="21.42578125" style="47" customWidth="1"/>
    <col min="11533" max="11534" width="0" style="47" hidden="1" customWidth="1"/>
    <col min="11535" max="11536" width="21.42578125" style="47" customWidth="1"/>
    <col min="11537" max="11537" width="11.42578125" style="47" customWidth="1"/>
    <col min="11538" max="11539" width="9.140625" style="47"/>
    <col min="11540" max="11540" width="13.5703125" style="47" customWidth="1"/>
    <col min="11541" max="11776" width="9.140625" style="47"/>
    <col min="11777" max="11777" width="12" style="47" customWidth="1"/>
    <col min="11778" max="11778" width="48.7109375" style="47" customWidth="1"/>
    <col min="11779" max="11779" width="30" style="47" customWidth="1"/>
    <col min="11780" max="11784" width="0" style="47" hidden="1" customWidth="1"/>
    <col min="11785" max="11786" width="21.42578125" style="47" customWidth="1"/>
    <col min="11787" max="11787" width="0" style="47" hidden="1" customWidth="1"/>
    <col min="11788" max="11788" width="21.42578125" style="47" customWidth="1"/>
    <col min="11789" max="11790" width="0" style="47" hidden="1" customWidth="1"/>
    <col min="11791" max="11792" width="21.42578125" style="47" customWidth="1"/>
    <col min="11793" max="11793" width="11.42578125" style="47" customWidth="1"/>
    <col min="11794" max="11795" width="9.140625" style="47"/>
    <col min="11796" max="11796" width="13.5703125" style="47" customWidth="1"/>
    <col min="11797" max="12032" width="9.140625" style="47"/>
    <col min="12033" max="12033" width="12" style="47" customWidth="1"/>
    <col min="12034" max="12034" width="48.7109375" style="47" customWidth="1"/>
    <col min="12035" max="12035" width="30" style="47" customWidth="1"/>
    <col min="12036" max="12040" width="0" style="47" hidden="1" customWidth="1"/>
    <col min="12041" max="12042" width="21.42578125" style="47" customWidth="1"/>
    <col min="12043" max="12043" width="0" style="47" hidden="1" customWidth="1"/>
    <col min="12044" max="12044" width="21.42578125" style="47" customWidth="1"/>
    <col min="12045" max="12046" width="0" style="47" hidden="1" customWidth="1"/>
    <col min="12047" max="12048" width="21.42578125" style="47" customWidth="1"/>
    <col min="12049" max="12049" width="11.42578125" style="47" customWidth="1"/>
    <col min="12050" max="12051" width="9.140625" style="47"/>
    <col min="12052" max="12052" width="13.5703125" style="47" customWidth="1"/>
    <col min="12053" max="12288" width="9.140625" style="47"/>
    <col min="12289" max="12289" width="12" style="47" customWidth="1"/>
    <col min="12290" max="12290" width="48.7109375" style="47" customWidth="1"/>
    <col min="12291" max="12291" width="30" style="47" customWidth="1"/>
    <col min="12292" max="12296" width="0" style="47" hidden="1" customWidth="1"/>
    <col min="12297" max="12298" width="21.42578125" style="47" customWidth="1"/>
    <col min="12299" max="12299" width="0" style="47" hidden="1" customWidth="1"/>
    <col min="12300" max="12300" width="21.42578125" style="47" customWidth="1"/>
    <col min="12301" max="12302" width="0" style="47" hidden="1" customWidth="1"/>
    <col min="12303" max="12304" width="21.42578125" style="47" customWidth="1"/>
    <col min="12305" max="12305" width="11.42578125" style="47" customWidth="1"/>
    <col min="12306" max="12307" width="9.140625" style="47"/>
    <col min="12308" max="12308" width="13.5703125" style="47" customWidth="1"/>
    <col min="12309" max="12544" width="9.140625" style="47"/>
    <col min="12545" max="12545" width="12" style="47" customWidth="1"/>
    <col min="12546" max="12546" width="48.7109375" style="47" customWidth="1"/>
    <col min="12547" max="12547" width="30" style="47" customWidth="1"/>
    <col min="12548" max="12552" width="0" style="47" hidden="1" customWidth="1"/>
    <col min="12553" max="12554" width="21.42578125" style="47" customWidth="1"/>
    <col min="12555" max="12555" width="0" style="47" hidden="1" customWidth="1"/>
    <col min="12556" max="12556" width="21.42578125" style="47" customWidth="1"/>
    <col min="12557" max="12558" width="0" style="47" hidden="1" customWidth="1"/>
    <col min="12559" max="12560" width="21.42578125" style="47" customWidth="1"/>
    <col min="12561" max="12561" width="11.42578125" style="47" customWidth="1"/>
    <col min="12562" max="12563" width="9.140625" style="47"/>
    <col min="12564" max="12564" width="13.5703125" style="47" customWidth="1"/>
    <col min="12565" max="12800" width="9.140625" style="47"/>
    <col min="12801" max="12801" width="12" style="47" customWidth="1"/>
    <col min="12802" max="12802" width="48.7109375" style="47" customWidth="1"/>
    <col min="12803" max="12803" width="30" style="47" customWidth="1"/>
    <col min="12804" max="12808" width="0" style="47" hidden="1" customWidth="1"/>
    <col min="12809" max="12810" width="21.42578125" style="47" customWidth="1"/>
    <col min="12811" max="12811" width="0" style="47" hidden="1" customWidth="1"/>
    <col min="12812" max="12812" width="21.42578125" style="47" customWidth="1"/>
    <col min="12813" max="12814" width="0" style="47" hidden="1" customWidth="1"/>
    <col min="12815" max="12816" width="21.42578125" style="47" customWidth="1"/>
    <col min="12817" max="12817" width="11.42578125" style="47" customWidth="1"/>
    <col min="12818" max="12819" width="9.140625" style="47"/>
    <col min="12820" max="12820" width="13.5703125" style="47" customWidth="1"/>
    <col min="12821" max="13056" width="9.140625" style="47"/>
    <col min="13057" max="13057" width="12" style="47" customWidth="1"/>
    <col min="13058" max="13058" width="48.7109375" style="47" customWidth="1"/>
    <col min="13059" max="13059" width="30" style="47" customWidth="1"/>
    <col min="13060" max="13064" width="0" style="47" hidden="1" customWidth="1"/>
    <col min="13065" max="13066" width="21.42578125" style="47" customWidth="1"/>
    <col min="13067" max="13067" width="0" style="47" hidden="1" customWidth="1"/>
    <col min="13068" max="13068" width="21.42578125" style="47" customWidth="1"/>
    <col min="13069" max="13070" width="0" style="47" hidden="1" customWidth="1"/>
    <col min="13071" max="13072" width="21.42578125" style="47" customWidth="1"/>
    <col min="13073" max="13073" width="11.42578125" style="47" customWidth="1"/>
    <col min="13074" max="13075" width="9.140625" style="47"/>
    <col min="13076" max="13076" width="13.5703125" style="47" customWidth="1"/>
    <col min="13077" max="13312" width="9.140625" style="47"/>
    <col min="13313" max="13313" width="12" style="47" customWidth="1"/>
    <col min="13314" max="13314" width="48.7109375" style="47" customWidth="1"/>
    <col min="13315" max="13315" width="30" style="47" customWidth="1"/>
    <col min="13316" max="13320" width="0" style="47" hidden="1" customWidth="1"/>
    <col min="13321" max="13322" width="21.42578125" style="47" customWidth="1"/>
    <col min="13323" max="13323" width="0" style="47" hidden="1" customWidth="1"/>
    <col min="13324" max="13324" width="21.42578125" style="47" customWidth="1"/>
    <col min="13325" max="13326" width="0" style="47" hidden="1" customWidth="1"/>
    <col min="13327" max="13328" width="21.42578125" style="47" customWidth="1"/>
    <col min="13329" max="13329" width="11.42578125" style="47" customWidth="1"/>
    <col min="13330" max="13331" width="9.140625" style="47"/>
    <col min="13332" max="13332" width="13.5703125" style="47" customWidth="1"/>
    <col min="13333" max="13568" width="9.140625" style="47"/>
    <col min="13569" max="13569" width="12" style="47" customWidth="1"/>
    <col min="13570" max="13570" width="48.7109375" style="47" customWidth="1"/>
    <col min="13571" max="13571" width="30" style="47" customWidth="1"/>
    <col min="13572" max="13576" width="0" style="47" hidden="1" customWidth="1"/>
    <col min="13577" max="13578" width="21.42578125" style="47" customWidth="1"/>
    <col min="13579" max="13579" width="0" style="47" hidden="1" customWidth="1"/>
    <col min="13580" max="13580" width="21.42578125" style="47" customWidth="1"/>
    <col min="13581" max="13582" width="0" style="47" hidden="1" customWidth="1"/>
    <col min="13583" max="13584" width="21.42578125" style="47" customWidth="1"/>
    <col min="13585" max="13585" width="11.42578125" style="47" customWidth="1"/>
    <col min="13586" max="13587" width="9.140625" style="47"/>
    <col min="13588" max="13588" width="13.5703125" style="47" customWidth="1"/>
    <col min="13589" max="13824" width="9.140625" style="47"/>
    <col min="13825" max="13825" width="12" style="47" customWidth="1"/>
    <col min="13826" max="13826" width="48.7109375" style="47" customWidth="1"/>
    <col min="13827" max="13827" width="30" style="47" customWidth="1"/>
    <col min="13828" max="13832" width="0" style="47" hidden="1" customWidth="1"/>
    <col min="13833" max="13834" width="21.42578125" style="47" customWidth="1"/>
    <col min="13835" max="13835" width="0" style="47" hidden="1" customWidth="1"/>
    <col min="13836" max="13836" width="21.42578125" style="47" customWidth="1"/>
    <col min="13837" max="13838" width="0" style="47" hidden="1" customWidth="1"/>
    <col min="13839" max="13840" width="21.42578125" style="47" customWidth="1"/>
    <col min="13841" max="13841" width="11.42578125" style="47" customWidth="1"/>
    <col min="13842" max="13843" width="9.140625" style="47"/>
    <col min="13844" max="13844" width="13.5703125" style="47" customWidth="1"/>
    <col min="13845" max="14080" width="9.140625" style="47"/>
    <col min="14081" max="14081" width="12" style="47" customWidth="1"/>
    <col min="14082" max="14082" width="48.7109375" style="47" customWidth="1"/>
    <col min="14083" max="14083" width="30" style="47" customWidth="1"/>
    <col min="14084" max="14088" width="0" style="47" hidden="1" customWidth="1"/>
    <col min="14089" max="14090" width="21.42578125" style="47" customWidth="1"/>
    <col min="14091" max="14091" width="0" style="47" hidden="1" customWidth="1"/>
    <col min="14092" max="14092" width="21.42578125" style="47" customWidth="1"/>
    <col min="14093" max="14094" width="0" style="47" hidden="1" customWidth="1"/>
    <col min="14095" max="14096" width="21.42578125" style="47" customWidth="1"/>
    <col min="14097" max="14097" width="11.42578125" style="47" customWidth="1"/>
    <col min="14098" max="14099" width="9.140625" style="47"/>
    <col min="14100" max="14100" width="13.5703125" style="47" customWidth="1"/>
    <col min="14101" max="14336" width="9.140625" style="47"/>
    <col min="14337" max="14337" width="12" style="47" customWidth="1"/>
    <col min="14338" max="14338" width="48.7109375" style="47" customWidth="1"/>
    <col min="14339" max="14339" width="30" style="47" customWidth="1"/>
    <col min="14340" max="14344" width="0" style="47" hidden="1" customWidth="1"/>
    <col min="14345" max="14346" width="21.42578125" style="47" customWidth="1"/>
    <col min="14347" max="14347" width="0" style="47" hidden="1" customWidth="1"/>
    <col min="14348" max="14348" width="21.42578125" style="47" customWidth="1"/>
    <col min="14349" max="14350" width="0" style="47" hidden="1" customWidth="1"/>
    <col min="14351" max="14352" width="21.42578125" style="47" customWidth="1"/>
    <col min="14353" max="14353" width="11.42578125" style="47" customWidth="1"/>
    <col min="14354" max="14355" width="9.140625" style="47"/>
    <col min="14356" max="14356" width="13.5703125" style="47" customWidth="1"/>
    <col min="14357" max="14592" width="9.140625" style="47"/>
    <col min="14593" max="14593" width="12" style="47" customWidth="1"/>
    <col min="14594" max="14594" width="48.7109375" style="47" customWidth="1"/>
    <col min="14595" max="14595" width="30" style="47" customWidth="1"/>
    <col min="14596" max="14600" width="0" style="47" hidden="1" customWidth="1"/>
    <col min="14601" max="14602" width="21.42578125" style="47" customWidth="1"/>
    <col min="14603" max="14603" width="0" style="47" hidden="1" customWidth="1"/>
    <col min="14604" max="14604" width="21.42578125" style="47" customWidth="1"/>
    <col min="14605" max="14606" width="0" style="47" hidden="1" customWidth="1"/>
    <col min="14607" max="14608" width="21.42578125" style="47" customWidth="1"/>
    <col min="14609" max="14609" width="11.42578125" style="47" customWidth="1"/>
    <col min="14610" max="14611" width="9.140625" style="47"/>
    <col min="14612" max="14612" width="13.5703125" style="47" customWidth="1"/>
    <col min="14613" max="14848" width="9.140625" style="47"/>
    <col min="14849" max="14849" width="12" style="47" customWidth="1"/>
    <col min="14850" max="14850" width="48.7109375" style="47" customWidth="1"/>
    <col min="14851" max="14851" width="30" style="47" customWidth="1"/>
    <col min="14852" max="14856" width="0" style="47" hidden="1" customWidth="1"/>
    <col min="14857" max="14858" width="21.42578125" style="47" customWidth="1"/>
    <col min="14859" max="14859" width="0" style="47" hidden="1" customWidth="1"/>
    <col min="14860" max="14860" width="21.42578125" style="47" customWidth="1"/>
    <col min="14861" max="14862" width="0" style="47" hidden="1" customWidth="1"/>
    <col min="14863" max="14864" width="21.42578125" style="47" customWidth="1"/>
    <col min="14865" max="14865" width="11.42578125" style="47" customWidth="1"/>
    <col min="14866" max="14867" width="9.140625" style="47"/>
    <col min="14868" max="14868" width="13.5703125" style="47" customWidth="1"/>
    <col min="14869" max="15104" width="9.140625" style="47"/>
    <col min="15105" max="15105" width="12" style="47" customWidth="1"/>
    <col min="15106" max="15106" width="48.7109375" style="47" customWidth="1"/>
    <col min="15107" max="15107" width="30" style="47" customWidth="1"/>
    <col min="15108" max="15112" width="0" style="47" hidden="1" customWidth="1"/>
    <col min="15113" max="15114" width="21.42578125" style="47" customWidth="1"/>
    <col min="15115" max="15115" width="0" style="47" hidden="1" customWidth="1"/>
    <col min="15116" max="15116" width="21.42578125" style="47" customWidth="1"/>
    <col min="15117" max="15118" width="0" style="47" hidden="1" customWidth="1"/>
    <col min="15119" max="15120" width="21.42578125" style="47" customWidth="1"/>
    <col min="15121" max="15121" width="11.42578125" style="47" customWidth="1"/>
    <col min="15122" max="15123" width="9.140625" style="47"/>
    <col min="15124" max="15124" width="13.5703125" style="47" customWidth="1"/>
    <col min="15125" max="15360" width="9.140625" style="47"/>
    <col min="15361" max="15361" width="12" style="47" customWidth="1"/>
    <col min="15362" max="15362" width="48.7109375" style="47" customWidth="1"/>
    <col min="15363" max="15363" width="30" style="47" customWidth="1"/>
    <col min="15364" max="15368" width="0" style="47" hidden="1" customWidth="1"/>
    <col min="15369" max="15370" width="21.42578125" style="47" customWidth="1"/>
    <col min="15371" max="15371" width="0" style="47" hidden="1" customWidth="1"/>
    <col min="15372" max="15372" width="21.42578125" style="47" customWidth="1"/>
    <col min="15373" max="15374" width="0" style="47" hidden="1" customWidth="1"/>
    <col min="15375" max="15376" width="21.42578125" style="47" customWidth="1"/>
    <col min="15377" max="15377" width="11.42578125" style="47" customWidth="1"/>
    <col min="15378" max="15379" width="9.140625" style="47"/>
    <col min="15380" max="15380" width="13.5703125" style="47" customWidth="1"/>
    <col min="15381" max="15616" width="9.140625" style="47"/>
    <col min="15617" max="15617" width="12" style="47" customWidth="1"/>
    <col min="15618" max="15618" width="48.7109375" style="47" customWidth="1"/>
    <col min="15619" max="15619" width="30" style="47" customWidth="1"/>
    <col min="15620" max="15624" width="0" style="47" hidden="1" customWidth="1"/>
    <col min="15625" max="15626" width="21.42578125" style="47" customWidth="1"/>
    <col min="15627" max="15627" width="0" style="47" hidden="1" customWidth="1"/>
    <col min="15628" max="15628" width="21.42578125" style="47" customWidth="1"/>
    <col min="15629" max="15630" width="0" style="47" hidden="1" customWidth="1"/>
    <col min="15631" max="15632" width="21.42578125" style="47" customWidth="1"/>
    <col min="15633" max="15633" width="11.42578125" style="47" customWidth="1"/>
    <col min="15634" max="15635" width="9.140625" style="47"/>
    <col min="15636" max="15636" width="13.5703125" style="47" customWidth="1"/>
    <col min="15637" max="15872" width="9.140625" style="47"/>
    <col min="15873" max="15873" width="12" style="47" customWidth="1"/>
    <col min="15874" max="15874" width="48.7109375" style="47" customWidth="1"/>
    <col min="15875" max="15875" width="30" style="47" customWidth="1"/>
    <col min="15876" max="15880" width="0" style="47" hidden="1" customWidth="1"/>
    <col min="15881" max="15882" width="21.42578125" style="47" customWidth="1"/>
    <col min="15883" max="15883" width="0" style="47" hidden="1" customWidth="1"/>
    <col min="15884" max="15884" width="21.42578125" style="47" customWidth="1"/>
    <col min="15885" max="15886" width="0" style="47" hidden="1" customWidth="1"/>
    <col min="15887" max="15888" width="21.42578125" style="47" customWidth="1"/>
    <col min="15889" max="15889" width="11.42578125" style="47" customWidth="1"/>
    <col min="15890" max="15891" width="9.140625" style="47"/>
    <col min="15892" max="15892" width="13.5703125" style="47" customWidth="1"/>
    <col min="15893" max="16128" width="9.140625" style="47"/>
    <col min="16129" max="16129" width="12" style="47" customWidth="1"/>
    <col min="16130" max="16130" width="48.7109375" style="47" customWidth="1"/>
    <col min="16131" max="16131" width="30" style="47" customWidth="1"/>
    <col min="16132" max="16136" width="0" style="47" hidden="1" customWidth="1"/>
    <col min="16137" max="16138" width="21.42578125" style="47" customWidth="1"/>
    <col min="16139" max="16139" width="0" style="47" hidden="1" customWidth="1"/>
    <col min="16140" max="16140" width="21.42578125" style="47" customWidth="1"/>
    <col min="16141" max="16142" width="0" style="47" hidden="1" customWidth="1"/>
    <col min="16143" max="16144" width="21.42578125" style="47" customWidth="1"/>
    <col min="16145" max="16145" width="11.42578125" style="47" customWidth="1"/>
    <col min="16146" max="16147" width="9.140625" style="47"/>
    <col min="16148" max="16148" width="13.5703125" style="47" customWidth="1"/>
    <col min="16149" max="16384" width="9.140625" style="47"/>
  </cols>
  <sheetData>
    <row r="1" spans="1:20">
      <c r="A1" s="44" t="s">
        <v>133</v>
      </c>
    </row>
    <row r="2" spans="1:20">
      <c r="A2" s="48" t="s">
        <v>134</v>
      </c>
    </row>
    <row r="3" spans="1:20">
      <c r="A3" s="49"/>
    </row>
    <row r="4" spans="1:20">
      <c r="A4" s="50" t="s">
        <v>135</v>
      </c>
      <c r="B4" s="51"/>
      <c r="S4" s="50" t="s">
        <v>136</v>
      </c>
      <c r="T4" s="51"/>
    </row>
    <row r="5" spans="1:20" ht="25.5">
      <c r="A5" s="52" t="s">
        <v>137</v>
      </c>
      <c r="B5" s="52" t="s">
        <v>138</v>
      </c>
      <c r="C5" s="52" t="s">
        <v>139</v>
      </c>
      <c r="D5" s="52" t="s">
        <v>140</v>
      </c>
      <c r="E5" s="52" t="s">
        <v>141</v>
      </c>
      <c r="F5" s="52" t="s">
        <v>142</v>
      </c>
      <c r="G5" s="52" t="s">
        <v>143</v>
      </c>
      <c r="H5" s="52" t="s">
        <v>144</v>
      </c>
      <c r="I5" s="52" t="s">
        <v>1</v>
      </c>
      <c r="J5" s="52" t="s">
        <v>145</v>
      </c>
      <c r="K5" s="52" t="s">
        <v>146</v>
      </c>
      <c r="L5" s="52" t="s">
        <v>147</v>
      </c>
      <c r="M5" s="52" t="s">
        <v>148</v>
      </c>
      <c r="N5" s="52" t="s">
        <v>149</v>
      </c>
      <c r="O5" s="52" t="s">
        <v>150</v>
      </c>
      <c r="P5" s="53" t="s">
        <v>151</v>
      </c>
      <c r="Q5" s="52" t="s">
        <v>0</v>
      </c>
      <c r="S5" s="52" t="s">
        <v>0</v>
      </c>
      <c r="T5" s="52" t="s">
        <v>34</v>
      </c>
    </row>
    <row r="6" spans="1:20">
      <c r="A6" s="45" t="s">
        <v>152</v>
      </c>
      <c r="B6" s="45" t="s">
        <v>153</v>
      </c>
      <c r="C6" s="45" t="s">
        <v>154</v>
      </c>
      <c r="D6" s="45" t="s">
        <v>152</v>
      </c>
      <c r="E6" s="45">
        <v>1</v>
      </c>
      <c r="F6" s="45" t="s">
        <v>155</v>
      </c>
      <c r="G6" s="45">
        <v>27279</v>
      </c>
      <c r="H6" s="45">
        <v>10043</v>
      </c>
      <c r="I6" s="45">
        <v>73</v>
      </c>
      <c r="J6" s="45" t="s">
        <v>156</v>
      </c>
      <c r="K6" s="45" t="s">
        <v>157</v>
      </c>
      <c r="L6" s="45" t="s">
        <v>158</v>
      </c>
      <c r="M6" s="45" t="s">
        <v>152</v>
      </c>
      <c r="N6" s="45" t="s">
        <v>152</v>
      </c>
      <c r="O6" s="45" t="s">
        <v>159</v>
      </c>
      <c r="P6" s="46" t="s">
        <v>160</v>
      </c>
      <c r="Q6" s="45">
        <v>2011</v>
      </c>
      <c r="S6" s="45">
        <v>2011</v>
      </c>
      <c r="T6" s="54">
        <f>((1.4296*S6) - 2814.5)/100</f>
        <v>0.60425600000000035</v>
      </c>
    </row>
    <row r="7" spans="1:20">
      <c r="A7" s="45" t="s">
        <v>152</v>
      </c>
      <c r="B7" s="45" t="s">
        <v>161</v>
      </c>
      <c r="C7" s="45" t="s">
        <v>162</v>
      </c>
      <c r="D7" s="45" t="s">
        <v>152</v>
      </c>
      <c r="E7" s="45">
        <v>4</v>
      </c>
      <c r="F7" s="45" t="s">
        <v>163</v>
      </c>
      <c r="G7" s="45">
        <v>36400</v>
      </c>
      <c r="H7" s="45">
        <v>10600</v>
      </c>
      <c r="I7" s="45" t="s">
        <v>152</v>
      </c>
      <c r="J7" s="45" t="s">
        <v>156</v>
      </c>
      <c r="K7" s="45" t="s">
        <v>157</v>
      </c>
      <c r="L7" s="45" t="s">
        <v>158</v>
      </c>
      <c r="M7" s="45" t="s">
        <v>152</v>
      </c>
      <c r="N7" s="45" t="s">
        <v>152</v>
      </c>
      <c r="O7" s="45" t="s">
        <v>159</v>
      </c>
      <c r="P7" s="46" t="s">
        <v>164</v>
      </c>
      <c r="Q7" s="45">
        <v>2015</v>
      </c>
      <c r="S7" s="45">
        <v>2012</v>
      </c>
      <c r="T7" s="54">
        <f t="shared" ref="T7:T16" si="0">((1.4296*S7) - 2814.5)/100</f>
        <v>0.61855199999999966</v>
      </c>
    </row>
    <row r="8" spans="1:20">
      <c r="A8" s="45" t="s">
        <v>152</v>
      </c>
      <c r="B8" s="45" t="s">
        <v>165</v>
      </c>
      <c r="C8" s="45" t="s">
        <v>166</v>
      </c>
      <c r="D8" s="45" t="s">
        <v>152</v>
      </c>
      <c r="E8" s="45">
        <v>1.4</v>
      </c>
      <c r="F8" s="45" t="s">
        <v>167</v>
      </c>
      <c r="G8" s="45">
        <v>32134</v>
      </c>
      <c r="H8" s="45">
        <v>8852</v>
      </c>
      <c r="I8" s="45">
        <v>77</v>
      </c>
      <c r="J8" s="45" t="s">
        <v>168</v>
      </c>
      <c r="K8" s="45" t="s">
        <v>157</v>
      </c>
      <c r="L8" s="45" t="s">
        <v>169</v>
      </c>
      <c r="M8" s="45" t="s">
        <v>152</v>
      </c>
      <c r="N8" s="45">
        <v>0.12</v>
      </c>
      <c r="O8" s="45" t="s">
        <v>170</v>
      </c>
      <c r="P8" s="46" t="s">
        <v>171</v>
      </c>
      <c r="Q8" s="45">
        <v>2016</v>
      </c>
      <c r="S8" s="45">
        <v>2013</v>
      </c>
      <c r="T8" s="54">
        <f t="shared" si="0"/>
        <v>0.63284799999999908</v>
      </c>
    </row>
    <row r="9" spans="1:20">
      <c r="A9" s="45" t="s">
        <v>152</v>
      </c>
      <c r="B9" s="45" t="s">
        <v>172</v>
      </c>
      <c r="C9" s="45" t="s">
        <v>173</v>
      </c>
      <c r="D9" s="45" t="s">
        <v>152</v>
      </c>
      <c r="E9" s="45">
        <v>3.3</v>
      </c>
      <c r="F9" s="45" t="s">
        <v>174</v>
      </c>
      <c r="G9" s="45">
        <v>22400</v>
      </c>
      <c r="H9" s="45">
        <v>9200</v>
      </c>
      <c r="I9" s="45">
        <v>63</v>
      </c>
      <c r="J9" s="45" t="s">
        <v>156</v>
      </c>
      <c r="K9" s="45" t="s">
        <v>175</v>
      </c>
      <c r="L9" s="45" t="s">
        <v>158</v>
      </c>
      <c r="M9" s="45" t="s">
        <v>152</v>
      </c>
      <c r="N9" s="45" t="s">
        <v>152</v>
      </c>
      <c r="O9" s="45" t="s">
        <v>159</v>
      </c>
      <c r="P9" s="46" t="s">
        <v>176</v>
      </c>
      <c r="Q9" s="45">
        <v>2016</v>
      </c>
      <c r="S9" s="45">
        <v>2014</v>
      </c>
      <c r="T9" s="54">
        <f t="shared" si="0"/>
        <v>0.64714399999999839</v>
      </c>
    </row>
    <row r="10" spans="1:20">
      <c r="A10" s="45" t="s">
        <v>152</v>
      </c>
      <c r="B10" s="45" t="s">
        <v>177</v>
      </c>
      <c r="C10" s="45" t="s">
        <v>178</v>
      </c>
      <c r="D10" s="45" t="s">
        <v>152</v>
      </c>
      <c r="E10" s="45">
        <v>1.4</v>
      </c>
      <c r="F10" s="45" t="s">
        <v>179</v>
      </c>
      <c r="G10" s="45">
        <v>20841</v>
      </c>
      <c r="H10" s="45">
        <v>11759</v>
      </c>
      <c r="I10" s="45">
        <v>76</v>
      </c>
      <c r="J10" s="45" t="s">
        <v>156</v>
      </c>
      <c r="K10" s="45" t="s">
        <v>157</v>
      </c>
      <c r="L10" s="45" t="s">
        <v>158</v>
      </c>
      <c r="M10" s="45" t="s">
        <v>152</v>
      </c>
      <c r="N10" s="45">
        <v>0.76</v>
      </c>
      <c r="O10" s="45" t="s">
        <v>170</v>
      </c>
      <c r="P10" s="46" t="s">
        <v>180</v>
      </c>
      <c r="Q10" s="45">
        <v>2016</v>
      </c>
      <c r="S10" s="45">
        <v>2015</v>
      </c>
      <c r="T10" s="54">
        <f t="shared" si="0"/>
        <v>0.66143999999999781</v>
      </c>
    </row>
    <row r="11" spans="1:20">
      <c r="A11" s="45" t="s">
        <v>152</v>
      </c>
      <c r="B11" s="45" t="s">
        <v>181</v>
      </c>
      <c r="C11" s="45" t="s">
        <v>182</v>
      </c>
      <c r="D11" s="45" t="s">
        <v>152</v>
      </c>
      <c r="E11" s="45">
        <v>0.8</v>
      </c>
      <c r="F11" s="45" t="s">
        <v>183</v>
      </c>
      <c r="G11" s="45">
        <v>39259</v>
      </c>
      <c r="H11" s="45">
        <v>15583</v>
      </c>
      <c r="I11" s="45">
        <v>78</v>
      </c>
      <c r="J11" s="45" t="s">
        <v>156</v>
      </c>
      <c r="K11" s="45" t="s">
        <v>175</v>
      </c>
      <c r="L11" s="45" t="s">
        <v>158</v>
      </c>
      <c r="M11" s="45" t="s">
        <v>184</v>
      </c>
      <c r="N11" s="45">
        <v>0.86</v>
      </c>
      <c r="O11" s="45" t="s">
        <v>170</v>
      </c>
      <c r="P11" s="46" t="s">
        <v>185</v>
      </c>
      <c r="Q11" s="45">
        <v>2016</v>
      </c>
      <c r="S11" s="45">
        <v>2016</v>
      </c>
      <c r="T11" s="54">
        <f t="shared" si="0"/>
        <v>0.67573600000000167</v>
      </c>
    </row>
    <row r="12" spans="1:20">
      <c r="A12" s="45" t="s">
        <v>152</v>
      </c>
      <c r="B12" s="45" t="s">
        <v>186</v>
      </c>
      <c r="C12" s="45" t="s">
        <v>187</v>
      </c>
      <c r="D12" s="45">
        <v>1.9</v>
      </c>
      <c r="E12" s="45">
        <v>0.7</v>
      </c>
      <c r="F12" s="45" t="s">
        <v>188</v>
      </c>
      <c r="G12" s="45">
        <v>24292</v>
      </c>
      <c r="H12" s="45">
        <v>13781</v>
      </c>
      <c r="I12" s="45">
        <v>77</v>
      </c>
      <c r="J12" s="45" t="s">
        <v>156</v>
      </c>
      <c r="K12" s="45" t="s">
        <v>189</v>
      </c>
      <c r="L12" s="45" t="s">
        <v>158</v>
      </c>
      <c r="M12" s="45" t="s">
        <v>152</v>
      </c>
      <c r="N12" s="45">
        <v>0.72</v>
      </c>
      <c r="O12" s="45" t="s">
        <v>170</v>
      </c>
      <c r="P12" s="46" t="s">
        <v>190</v>
      </c>
      <c r="Q12" s="45">
        <v>2017</v>
      </c>
      <c r="S12" s="45">
        <v>2017</v>
      </c>
      <c r="T12" s="54">
        <f t="shared" si="0"/>
        <v>0.69003200000000109</v>
      </c>
    </row>
    <row r="13" spans="1:20">
      <c r="A13" s="45" t="s">
        <v>152</v>
      </c>
      <c r="B13" s="45" t="s">
        <v>191</v>
      </c>
      <c r="C13" s="45" t="s">
        <v>162</v>
      </c>
      <c r="D13" s="45">
        <v>2.02</v>
      </c>
      <c r="E13" s="45">
        <v>1.5</v>
      </c>
      <c r="F13" s="45" t="s">
        <v>192</v>
      </c>
      <c r="G13" s="45">
        <v>26800</v>
      </c>
      <c r="H13" s="45">
        <v>14800</v>
      </c>
      <c r="I13" s="45">
        <v>69</v>
      </c>
      <c r="J13" s="45" t="s">
        <v>156</v>
      </c>
      <c r="K13" s="45" t="s">
        <v>157</v>
      </c>
      <c r="L13" s="45" t="s">
        <v>193</v>
      </c>
      <c r="M13" s="45" t="s">
        <v>152</v>
      </c>
      <c r="N13" s="45">
        <v>1.5</v>
      </c>
      <c r="O13" s="45" t="s">
        <v>170</v>
      </c>
      <c r="P13" s="46" t="s">
        <v>190</v>
      </c>
      <c r="Q13" s="45">
        <v>2017</v>
      </c>
      <c r="S13" s="45">
        <v>2018</v>
      </c>
      <c r="T13" s="54">
        <f t="shared" si="0"/>
        <v>0.7043280000000004</v>
      </c>
    </row>
    <row r="14" spans="1:20">
      <c r="A14" s="45" t="s">
        <v>152</v>
      </c>
      <c r="B14" s="45" t="s">
        <v>194</v>
      </c>
      <c r="C14" s="45" t="s">
        <v>162</v>
      </c>
      <c r="D14" s="45">
        <v>2.02</v>
      </c>
      <c r="E14" s="45">
        <v>1.5</v>
      </c>
      <c r="F14" s="45" t="s">
        <v>192</v>
      </c>
      <c r="G14" s="45">
        <v>26800</v>
      </c>
      <c r="H14" s="45">
        <v>14800</v>
      </c>
      <c r="I14" s="45">
        <v>69</v>
      </c>
      <c r="J14" s="45" t="s">
        <v>156</v>
      </c>
      <c r="K14" s="45" t="s">
        <v>157</v>
      </c>
      <c r="L14" s="45" t="s">
        <v>193</v>
      </c>
      <c r="M14" s="45" t="s">
        <v>152</v>
      </c>
      <c r="N14" s="45">
        <v>1.5</v>
      </c>
      <c r="O14" s="45" t="s">
        <v>170</v>
      </c>
      <c r="P14" s="46" t="s">
        <v>190</v>
      </c>
      <c r="Q14" s="45">
        <v>2017</v>
      </c>
      <c r="S14" s="45">
        <v>2019</v>
      </c>
      <c r="T14" s="54">
        <f t="shared" si="0"/>
        <v>0.71862399999999982</v>
      </c>
    </row>
    <row r="15" spans="1:20">
      <c r="A15" s="45" t="s">
        <v>152</v>
      </c>
      <c r="B15" s="45" t="s">
        <v>195</v>
      </c>
      <c r="C15" s="45" t="s">
        <v>196</v>
      </c>
      <c r="D15" s="45" t="s">
        <v>152</v>
      </c>
      <c r="E15" s="45">
        <v>1.8</v>
      </c>
      <c r="F15" s="45" t="s">
        <v>197</v>
      </c>
      <c r="G15" s="45">
        <v>41275</v>
      </c>
      <c r="H15" s="45">
        <v>16102</v>
      </c>
      <c r="I15" s="45">
        <v>74</v>
      </c>
      <c r="J15" s="45" t="s">
        <v>156</v>
      </c>
      <c r="K15" s="45" t="s">
        <v>157</v>
      </c>
      <c r="L15" s="45" t="s">
        <v>158</v>
      </c>
      <c r="M15" s="45" t="s">
        <v>152</v>
      </c>
      <c r="N15" s="45">
        <v>0.02</v>
      </c>
      <c r="O15" s="45" t="s">
        <v>170</v>
      </c>
      <c r="P15" s="46" t="s">
        <v>190</v>
      </c>
      <c r="Q15" s="45">
        <v>2017</v>
      </c>
      <c r="S15" s="45">
        <v>2020</v>
      </c>
      <c r="T15" s="54">
        <f t="shared" si="0"/>
        <v>0.73291999999999913</v>
      </c>
    </row>
    <row r="16" spans="1:20">
      <c r="A16" s="45" t="s">
        <v>152</v>
      </c>
      <c r="B16" s="45" t="s">
        <v>198</v>
      </c>
      <c r="C16" s="45" t="s">
        <v>199</v>
      </c>
      <c r="D16" s="45">
        <v>2.27</v>
      </c>
      <c r="E16" s="45">
        <v>1.9</v>
      </c>
      <c r="F16" s="45" t="s">
        <v>200</v>
      </c>
      <c r="G16" s="45">
        <v>23872</v>
      </c>
      <c r="H16" s="45">
        <v>12237</v>
      </c>
      <c r="I16" s="45">
        <v>68</v>
      </c>
      <c r="J16" s="45" t="s">
        <v>156</v>
      </c>
      <c r="K16" s="45" t="s">
        <v>157</v>
      </c>
      <c r="L16" s="45" t="s">
        <v>158</v>
      </c>
      <c r="M16" s="45" t="s">
        <v>152</v>
      </c>
      <c r="N16" s="45">
        <v>1.7</v>
      </c>
      <c r="O16" s="45" t="s">
        <v>170</v>
      </c>
      <c r="P16" s="46" t="s">
        <v>201</v>
      </c>
      <c r="Q16" s="45">
        <v>2017</v>
      </c>
      <c r="S16" s="45">
        <v>2021</v>
      </c>
      <c r="T16" s="54">
        <f t="shared" si="0"/>
        <v>0.74721599999999855</v>
      </c>
    </row>
    <row r="17" spans="1:17">
      <c r="A17" s="45" t="s">
        <v>152</v>
      </c>
      <c r="B17" s="45" t="s">
        <v>202</v>
      </c>
      <c r="C17" s="45" t="s">
        <v>203</v>
      </c>
      <c r="D17" s="45" t="s">
        <v>152</v>
      </c>
      <c r="E17" s="45">
        <v>1</v>
      </c>
      <c r="F17" s="45" t="s">
        <v>204</v>
      </c>
      <c r="G17" s="45">
        <v>27294</v>
      </c>
      <c r="H17" s="45">
        <v>15332</v>
      </c>
      <c r="I17" s="45">
        <v>79</v>
      </c>
      <c r="J17" s="45" t="s">
        <v>156</v>
      </c>
      <c r="K17" s="45" t="s">
        <v>189</v>
      </c>
      <c r="L17" s="45" t="s">
        <v>193</v>
      </c>
      <c r="M17" s="45" t="s">
        <v>152</v>
      </c>
      <c r="N17" s="45">
        <v>0.15</v>
      </c>
      <c r="O17" s="45" t="s">
        <v>170</v>
      </c>
      <c r="P17" s="46" t="s">
        <v>205</v>
      </c>
      <c r="Q17" s="45">
        <v>2017</v>
      </c>
    </row>
    <row r="18" spans="1:17">
      <c r="A18" s="45" t="s">
        <v>152</v>
      </c>
      <c r="B18" s="45" t="s">
        <v>206</v>
      </c>
      <c r="C18" s="45" t="s">
        <v>207</v>
      </c>
      <c r="D18" s="45" t="s">
        <v>152</v>
      </c>
      <c r="E18" s="45">
        <v>1.1000000000000001</v>
      </c>
      <c r="F18" s="45" t="s">
        <v>208</v>
      </c>
      <c r="G18" s="45">
        <v>22857</v>
      </c>
      <c r="H18" s="45">
        <v>9150</v>
      </c>
      <c r="I18" s="45">
        <v>72</v>
      </c>
      <c r="J18" s="45" t="s">
        <v>156</v>
      </c>
      <c r="K18" s="45" t="s">
        <v>157</v>
      </c>
      <c r="L18" s="45" t="s">
        <v>158</v>
      </c>
      <c r="M18" s="45" t="s">
        <v>152</v>
      </c>
      <c r="N18" s="45">
        <v>1.9</v>
      </c>
      <c r="O18" s="45" t="s">
        <v>170</v>
      </c>
      <c r="P18" s="46" t="s">
        <v>209</v>
      </c>
      <c r="Q18" s="45">
        <v>2017</v>
      </c>
    </row>
    <row r="19" spans="1:17">
      <c r="A19" s="45" t="s">
        <v>152</v>
      </c>
      <c r="B19" s="45" t="s">
        <v>210</v>
      </c>
      <c r="C19" s="45" t="s">
        <v>162</v>
      </c>
      <c r="D19" s="45" t="s">
        <v>152</v>
      </c>
      <c r="E19" s="45">
        <v>0.96</v>
      </c>
      <c r="F19" s="45" t="s">
        <v>211</v>
      </c>
      <c r="G19" s="45">
        <v>28540</v>
      </c>
      <c r="H19" s="45">
        <v>6648</v>
      </c>
      <c r="I19" s="45">
        <v>70</v>
      </c>
      <c r="J19" s="45" t="s">
        <v>168</v>
      </c>
      <c r="K19" s="45" t="s">
        <v>157</v>
      </c>
      <c r="L19" s="45" t="s">
        <v>169</v>
      </c>
      <c r="M19" s="45" t="s">
        <v>152</v>
      </c>
      <c r="N19" s="45">
        <v>0.127</v>
      </c>
      <c r="O19" s="45" t="s">
        <v>170</v>
      </c>
      <c r="P19" s="46" t="s">
        <v>212</v>
      </c>
      <c r="Q19" s="45">
        <v>2017</v>
      </c>
    </row>
    <row r="20" spans="1:17">
      <c r="A20" s="45" t="s">
        <v>152</v>
      </c>
      <c r="B20" s="45" t="s">
        <v>213</v>
      </c>
      <c r="C20" s="45" t="s">
        <v>214</v>
      </c>
      <c r="D20" s="45" t="s">
        <v>152</v>
      </c>
      <c r="E20" s="45">
        <v>1.9</v>
      </c>
      <c r="F20" s="45" t="s">
        <v>215</v>
      </c>
      <c r="G20" s="45">
        <v>36449</v>
      </c>
      <c r="H20" s="45">
        <v>14503</v>
      </c>
      <c r="I20" s="45">
        <v>73</v>
      </c>
      <c r="J20" s="45" t="s">
        <v>168</v>
      </c>
      <c r="K20" s="45" t="s">
        <v>157</v>
      </c>
      <c r="L20" s="45" t="s">
        <v>169</v>
      </c>
      <c r="M20" s="45" t="s">
        <v>152</v>
      </c>
      <c r="N20" s="45">
        <v>9.9</v>
      </c>
      <c r="O20" s="45" t="s">
        <v>170</v>
      </c>
      <c r="P20" s="46" t="s">
        <v>216</v>
      </c>
      <c r="Q20" s="45">
        <v>2017</v>
      </c>
    </row>
    <row r="21" spans="1:17">
      <c r="A21" s="45" t="s">
        <v>152</v>
      </c>
      <c r="B21" s="45" t="s">
        <v>217</v>
      </c>
      <c r="C21" s="45" t="s">
        <v>154</v>
      </c>
      <c r="D21" s="45">
        <v>2.91</v>
      </c>
      <c r="E21" s="45">
        <v>0.4</v>
      </c>
      <c r="F21" s="45" t="s">
        <v>218</v>
      </c>
      <c r="G21" s="45">
        <v>31478</v>
      </c>
      <c r="H21" s="45">
        <v>10200</v>
      </c>
      <c r="I21" s="45">
        <v>80</v>
      </c>
      <c r="J21" s="45" t="s">
        <v>156</v>
      </c>
      <c r="K21" s="45" t="s">
        <v>175</v>
      </c>
      <c r="L21" s="45" t="s">
        <v>158</v>
      </c>
      <c r="M21" s="45" t="s">
        <v>152</v>
      </c>
      <c r="N21" s="45">
        <v>0.5</v>
      </c>
      <c r="O21" s="45" t="s">
        <v>170</v>
      </c>
      <c r="P21" s="46" t="s">
        <v>219</v>
      </c>
      <c r="Q21" s="45">
        <v>2018</v>
      </c>
    </row>
    <row r="22" spans="1:17">
      <c r="A22" s="45" t="s">
        <v>152</v>
      </c>
      <c r="B22" s="45" t="s">
        <v>220</v>
      </c>
      <c r="C22" s="45" t="s">
        <v>182</v>
      </c>
      <c r="D22" s="45" t="s">
        <v>152</v>
      </c>
      <c r="E22" s="45">
        <v>0.98</v>
      </c>
      <c r="F22" s="45" t="s">
        <v>221</v>
      </c>
      <c r="G22" s="45">
        <v>33686</v>
      </c>
      <c r="H22" s="45">
        <v>8320</v>
      </c>
      <c r="I22" s="45">
        <v>76</v>
      </c>
      <c r="J22" s="45" t="s">
        <v>168</v>
      </c>
      <c r="K22" s="45" t="s">
        <v>157</v>
      </c>
      <c r="L22" s="45" t="s">
        <v>169</v>
      </c>
      <c r="M22" s="45" t="s">
        <v>152</v>
      </c>
      <c r="N22" s="45">
        <v>0.21</v>
      </c>
      <c r="O22" s="45" t="s">
        <v>170</v>
      </c>
      <c r="P22" s="46" t="s">
        <v>222</v>
      </c>
      <c r="Q22" s="45">
        <v>2018</v>
      </c>
    </row>
    <row r="23" spans="1:17">
      <c r="A23" s="45" t="s">
        <v>152</v>
      </c>
      <c r="B23" s="45" t="s">
        <v>223</v>
      </c>
      <c r="C23" s="45" t="s">
        <v>224</v>
      </c>
      <c r="D23" s="45">
        <v>2.2799999999999998</v>
      </c>
      <c r="E23" s="45">
        <v>1.7</v>
      </c>
      <c r="F23" s="45" t="s">
        <v>225</v>
      </c>
      <c r="G23" s="45">
        <v>33911</v>
      </c>
      <c r="H23" s="45">
        <v>12631</v>
      </c>
      <c r="I23" s="45">
        <v>74</v>
      </c>
      <c r="J23" s="45" t="s">
        <v>156</v>
      </c>
      <c r="K23" s="45" t="s">
        <v>157</v>
      </c>
      <c r="L23" s="45" t="s">
        <v>158</v>
      </c>
      <c r="M23" s="45" t="s">
        <v>152</v>
      </c>
      <c r="N23" s="45">
        <v>1.78</v>
      </c>
      <c r="O23" s="45" t="s">
        <v>170</v>
      </c>
      <c r="P23" s="46" t="s">
        <v>222</v>
      </c>
      <c r="Q23" s="45">
        <v>2018</v>
      </c>
    </row>
    <row r="24" spans="1:17">
      <c r="A24" s="45" t="s">
        <v>152</v>
      </c>
      <c r="B24" s="45" t="s">
        <v>226</v>
      </c>
      <c r="C24" s="45" t="s">
        <v>166</v>
      </c>
      <c r="D24" s="45" t="s">
        <v>152</v>
      </c>
      <c r="E24" s="45">
        <v>0.48</v>
      </c>
      <c r="F24" s="45" t="s">
        <v>227</v>
      </c>
      <c r="G24" s="45">
        <v>19996</v>
      </c>
      <c r="H24" s="45">
        <v>6447</v>
      </c>
      <c r="I24" s="45">
        <v>66</v>
      </c>
      <c r="J24" s="45" t="s">
        <v>168</v>
      </c>
      <c r="K24" s="45" t="s">
        <v>157</v>
      </c>
      <c r="L24" s="45" t="s">
        <v>169</v>
      </c>
      <c r="M24" s="45" t="s">
        <v>152</v>
      </c>
      <c r="N24" s="45">
        <v>0.08</v>
      </c>
      <c r="O24" s="45" t="s">
        <v>170</v>
      </c>
      <c r="P24" s="46" t="s">
        <v>228</v>
      </c>
      <c r="Q24" s="45">
        <v>2018</v>
      </c>
    </row>
    <row r="25" spans="1:17">
      <c r="A25" s="45" t="s">
        <v>152</v>
      </c>
      <c r="B25" s="45" t="s">
        <v>229</v>
      </c>
      <c r="C25" s="45" t="s">
        <v>182</v>
      </c>
      <c r="D25" s="45" t="s">
        <v>152</v>
      </c>
      <c r="E25" s="45">
        <v>0.79</v>
      </c>
      <c r="F25" s="45" t="s">
        <v>230</v>
      </c>
      <c r="G25" s="45">
        <v>37391</v>
      </c>
      <c r="H25" s="45">
        <v>10652</v>
      </c>
      <c r="I25" s="45">
        <v>73</v>
      </c>
      <c r="J25" s="45" t="s">
        <v>168</v>
      </c>
      <c r="K25" s="45" t="s">
        <v>157</v>
      </c>
      <c r="L25" s="45" t="s">
        <v>169</v>
      </c>
      <c r="M25" s="45" t="s">
        <v>152</v>
      </c>
      <c r="N25" s="45">
        <v>0.25</v>
      </c>
      <c r="O25" s="45" t="s">
        <v>170</v>
      </c>
      <c r="P25" s="46" t="s">
        <v>228</v>
      </c>
      <c r="Q25" s="45">
        <v>2018</v>
      </c>
    </row>
    <row r="26" spans="1:17">
      <c r="A26" s="45" t="s">
        <v>152</v>
      </c>
      <c r="B26" s="45" t="s">
        <v>231</v>
      </c>
      <c r="C26" s="45" t="s">
        <v>166</v>
      </c>
      <c r="D26" s="45" t="s">
        <v>152</v>
      </c>
      <c r="E26" s="45">
        <v>0.89</v>
      </c>
      <c r="F26" s="45" t="s">
        <v>232</v>
      </c>
      <c r="G26" s="45">
        <v>23765</v>
      </c>
      <c r="H26" s="45">
        <v>8894</v>
      </c>
      <c r="I26" s="45">
        <v>70</v>
      </c>
      <c r="J26" s="45" t="s">
        <v>168</v>
      </c>
      <c r="K26" s="45" t="s">
        <v>157</v>
      </c>
      <c r="L26" s="45" t="s">
        <v>169</v>
      </c>
      <c r="M26" s="45" t="s">
        <v>152</v>
      </c>
      <c r="N26" s="45">
        <v>7.0000000000000007E-2</v>
      </c>
      <c r="O26" s="45" t="s">
        <v>170</v>
      </c>
      <c r="P26" s="46" t="s">
        <v>228</v>
      </c>
      <c r="Q26" s="45">
        <v>2018</v>
      </c>
    </row>
    <row r="27" spans="1:17">
      <c r="A27" s="45" t="s">
        <v>152</v>
      </c>
      <c r="B27" s="45" t="s">
        <v>231</v>
      </c>
      <c r="C27" s="45" t="s">
        <v>233</v>
      </c>
      <c r="D27" s="45" t="s">
        <v>152</v>
      </c>
      <c r="E27" s="45">
        <v>0.89</v>
      </c>
      <c r="F27" s="45" t="s">
        <v>232</v>
      </c>
      <c r="G27" s="45">
        <v>23765</v>
      </c>
      <c r="H27" s="45">
        <v>8894</v>
      </c>
      <c r="I27" s="45">
        <v>70</v>
      </c>
      <c r="J27" s="45" t="s">
        <v>168</v>
      </c>
      <c r="K27" s="45" t="s">
        <v>157</v>
      </c>
      <c r="L27" s="45" t="s">
        <v>169</v>
      </c>
      <c r="M27" s="45" t="s">
        <v>152</v>
      </c>
      <c r="N27" s="45">
        <v>7.0000000000000007E-2</v>
      </c>
      <c r="O27" s="45" t="s">
        <v>170</v>
      </c>
      <c r="P27" s="46" t="s">
        <v>228</v>
      </c>
      <c r="Q27" s="45">
        <v>2018</v>
      </c>
    </row>
    <row r="28" spans="1:17">
      <c r="A28" s="45" t="s">
        <v>152</v>
      </c>
      <c r="B28" s="45" t="s">
        <v>234</v>
      </c>
      <c r="C28" s="45" t="s">
        <v>182</v>
      </c>
      <c r="D28" s="45" t="s">
        <v>152</v>
      </c>
      <c r="E28" s="45">
        <v>1.8</v>
      </c>
      <c r="F28" s="45" t="s">
        <v>235</v>
      </c>
      <c r="G28" s="45">
        <v>34738</v>
      </c>
      <c r="H28" s="45">
        <v>8959</v>
      </c>
      <c r="I28" s="45">
        <v>76</v>
      </c>
      <c r="J28" s="45" t="s">
        <v>168</v>
      </c>
      <c r="K28" s="45" t="s">
        <v>157</v>
      </c>
      <c r="L28" s="45" t="s">
        <v>169</v>
      </c>
      <c r="M28" s="45" t="s">
        <v>152</v>
      </c>
      <c r="N28" s="45">
        <v>0.31</v>
      </c>
      <c r="O28" s="45" t="s">
        <v>170</v>
      </c>
      <c r="P28" s="46" t="s">
        <v>228</v>
      </c>
      <c r="Q28" s="45">
        <v>2018</v>
      </c>
    </row>
    <row r="29" spans="1:17">
      <c r="A29" s="45" t="s">
        <v>152</v>
      </c>
      <c r="B29" s="45" t="s">
        <v>236</v>
      </c>
      <c r="C29" s="45" t="s">
        <v>166</v>
      </c>
      <c r="D29" s="45" t="s">
        <v>152</v>
      </c>
      <c r="E29" s="45">
        <v>1.8</v>
      </c>
      <c r="F29" s="45" t="s">
        <v>237</v>
      </c>
      <c r="G29" s="45">
        <v>23542</v>
      </c>
      <c r="H29" s="45">
        <v>4383</v>
      </c>
      <c r="I29" s="45">
        <v>60</v>
      </c>
      <c r="J29" s="45" t="s">
        <v>168</v>
      </c>
      <c r="K29" s="45" t="s">
        <v>157</v>
      </c>
      <c r="L29" s="45" t="s">
        <v>169</v>
      </c>
      <c r="M29" s="45" t="s">
        <v>152</v>
      </c>
      <c r="N29" s="45">
        <v>0.3</v>
      </c>
      <c r="O29" s="45" t="s">
        <v>170</v>
      </c>
      <c r="P29" s="46" t="s">
        <v>228</v>
      </c>
      <c r="Q29" s="45">
        <v>2018</v>
      </c>
    </row>
    <row r="30" spans="1:17">
      <c r="A30" s="45" t="s">
        <v>152</v>
      </c>
      <c r="B30" s="45" t="s">
        <v>238</v>
      </c>
      <c r="C30" s="45" t="s">
        <v>166</v>
      </c>
      <c r="D30" s="45" t="s">
        <v>152</v>
      </c>
      <c r="E30" s="45">
        <v>1.9</v>
      </c>
      <c r="F30" s="45" t="s">
        <v>239</v>
      </c>
      <c r="G30" s="45">
        <v>50627</v>
      </c>
      <c r="H30" s="45">
        <v>12190</v>
      </c>
      <c r="I30" s="45">
        <v>77</v>
      </c>
      <c r="J30" s="45" t="s">
        <v>168</v>
      </c>
      <c r="K30" s="45" t="s">
        <v>157</v>
      </c>
      <c r="L30" s="45" t="s">
        <v>169</v>
      </c>
      <c r="M30" s="45" t="s">
        <v>152</v>
      </c>
      <c r="N30" s="45">
        <v>1.1399999999999999</v>
      </c>
      <c r="O30" s="45" t="s">
        <v>170</v>
      </c>
      <c r="P30" s="46" t="s">
        <v>228</v>
      </c>
      <c r="Q30" s="45">
        <v>2018</v>
      </c>
    </row>
    <row r="31" spans="1:17">
      <c r="A31" s="45" t="s">
        <v>152</v>
      </c>
      <c r="B31" s="45" t="s">
        <v>240</v>
      </c>
      <c r="C31" s="45" t="s">
        <v>182</v>
      </c>
      <c r="D31" s="45" t="s">
        <v>152</v>
      </c>
      <c r="E31" s="45">
        <v>0.89</v>
      </c>
      <c r="F31" s="45" t="s">
        <v>241</v>
      </c>
      <c r="G31" s="45">
        <v>38263</v>
      </c>
      <c r="H31" s="45">
        <v>10443</v>
      </c>
      <c r="I31" s="45">
        <v>72</v>
      </c>
      <c r="J31" s="45" t="s">
        <v>168</v>
      </c>
      <c r="K31" s="45" t="s">
        <v>157</v>
      </c>
      <c r="L31" s="45" t="s">
        <v>169</v>
      </c>
      <c r="M31" s="45" t="s">
        <v>152</v>
      </c>
      <c r="N31" s="45">
        <v>0.21</v>
      </c>
      <c r="O31" s="45" t="s">
        <v>170</v>
      </c>
      <c r="P31" s="46" t="s">
        <v>242</v>
      </c>
      <c r="Q31" s="45">
        <v>2018</v>
      </c>
    </row>
    <row r="32" spans="1:17">
      <c r="A32" s="45" t="s">
        <v>152</v>
      </c>
      <c r="B32" s="45" t="s">
        <v>243</v>
      </c>
      <c r="C32" s="45" t="s">
        <v>162</v>
      </c>
      <c r="D32" s="45">
        <v>2.84</v>
      </c>
      <c r="E32" s="45">
        <v>1.3</v>
      </c>
      <c r="F32" s="45" t="s">
        <v>244</v>
      </c>
      <c r="G32" s="45">
        <v>49500</v>
      </c>
      <c r="H32" s="45">
        <v>18100</v>
      </c>
      <c r="I32" s="45">
        <v>71</v>
      </c>
      <c r="J32" s="45" t="s">
        <v>156</v>
      </c>
      <c r="K32" s="45" t="s">
        <v>157</v>
      </c>
      <c r="L32" s="45" t="s">
        <v>193</v>
      </c>
      <c r="M32" s="45" t="s">
        <v>152</v>
      </c>
      <c r="N32" s="45">
        <v>1.4</v>
      </c>
      <c r="O32" s="45" t="s">
        <v>170</v>
      </c>
      <c r="P32" s="46" t="s">
        <v>245</v>
      </c>
      <c r="Q32" s="45">
        <v>2018</v>
      </c>
    </row>
    <row r="33" spans="1:17">
      <c r="A33" s="45" t="s">
        <v>152</v>
      </c>
      <c r="B33" s="45" t="s">
        <v>246</v>
      </c>
      <c r="C33" s="45" t="s">
        <v>182</v>
      </c>
      <c r="D33" s="45">
        <v>2.2000000000000002</v>
      </c>
      <c r="E33" s="45">
        <v>1.5</v>
      </c>
      <c r="F33" s="45" t="s">
        <v>247</v>
      </c>
      <c r="G33" s="45">
        <v>70720</v>
      </c>
      <c r="H33" s="45">
        <v>12772</v>
      </c>
      <c r="I33" s="45">
        <v>77</v>
      </c>
      <c r="J33" s="45" t="s">
        <v>156</v>
      </c>
      <c r="K33" s="45" t="s">
        <v>157</v>
      </c>
      <c r="L33" s="45" t="s">
        <v>193</v>
      </c>
      <c r="M33" s="45" t="s">
        <v>152</v>
      </c>
      <c r="N33" s="45">
        <v>1.8</v>
      </c>
      <c r="O33" s="45" t="s">
        <v>170</v>
      </c>
      <c r="P33" s="46" t="s">
        <v>245</v>
      </c>
      <c r="Q33" s="45">
        <v>2018</v>
      </c>
    </row>
    <row r="34" spans="1:17">
      <c r="A34" s="45" t="s">
        <v>152</v>
      </c>
      <c r="B34" s="45" t="s">
        <v>248</v>
      </c>
      <c r="C34" s="45" t="s">
        <v>182</v>
      </c>
      <c r="D34" s="45">
        <v>2.02</v>
      </c>
      <c r="E34" s="45">
        <v>1.7</v>
      </c>
      <c r="F34" s="45" t="s">
        <v>249</v>
      </c>
      <c r="G34" s="45">
        <v>69982</v>
      </c>
      <c r="H34" s="45">
        <v>14483</v>
      </c>
      <c r="I34" s="45">
        <v>76</v>
      </c>
      <c r="J34" s="45" t="s">
        <v>156</v>
      </c>
      <c r="K34" s="45" t="s">
        <v>189</v>
      </c>
      <c r="L34" s="45" t="s">
        <v>193</v>
      </c>
      <c r="M34" s="45" t="s">
        <v>152</v>
      </c>
      <c r="N34" s="45">
        <v>1</v>
      </c>
      <c r="O34" s="45" t="s">
        <v>170</v>
      </c>
      <c r="P34" s="46" t="s">
        <v>245</v>
      </c>
      <c r="Q34" s="45">
        <v>2018</v>
      </c>
    </row>
    <row r="35" spans="1:17">
      <c r="A35" s="45" t="s">
        <v>152</v>
      </c>
      <c r="B35" s="45" t="s">
        <v>250</v>
      </c>
      <c r="C35" s="45" t="s">
        <v>251</v>
      </c>
      <c r="D35" s="45" t="s">
        <v>152</v>
      </c>
      <c r="E35" s="45">
        <v>1.2</v>
      </c>
      <c r="F35" s="45" t="s">
        <v>252</v>
      </c>
      <c r="G35" s="45">
        <v>17096</v>
      </c>
      <c r="H35" s="45">
        <v>5350</v>
      </c>
      <c r="I35" s="45">
        <v>61</v>
      </c>
      <c r="J35" s="45" t="s">
        <v>168</v>
      </c>
      <c r="K35" s="45" t="s">
        <v>157</v>
      </c>
      <c r="L35" s="45" t="s">
        <v>169</v>
      </c>
      <c r="M35" s="45" t="s">
        <v>152</v>
      </c>
      <c r="N35" s="45">
        <v>0.17</v>
      </c>
      <c r="O35" s="45" t="s">
        <v>170</v>
      </c>
      <c r="P35" s="46" t="s">
        <v>253</v>
      </c>
      <c r="Q35" s="45">
        <v>2018</v>
      </c>
    </row>
    <row r="36" spans="1:17">
      <c r="A36" s="45" t="s">
        <v>152</v>
      </c>
      <c r="B36" s="45" t="s">
        <v>254</v>
      </c>
      <c r="C36" s="45" t="s">
        <v>255</v>
      </c>
      <c r="D36" s="45" t="s">
        <v>152</v>
      </c>
      <c r="E36" s="45">
        <v>1.5</v>
      </c>
      <c r="F36" s="45" t="s">
        <v>256</v>
      </c>
      <c r="G36" s="45">
        <v>31935</v>
      </c>
      <c r="H36" s="45">
        <v>5813</v>
      </c>
      <c r="I36" s="45">
        <v>66</v>
      </c>
      <c r="J36" s="45" t="s">
        <v>168</v>
      </c>
      <c r="K36" s="45" t="s">
        <v>157</v>
      </c>
      <c r="L36" s="45" t="s">
        <v>169</v>
      </c>
      <c r="M36" s="45" t="s">
        <v>152</v>
      </c>
      <c r="N36" s="45">
        <v>0.25</v>
      </c>
      <c r="O36" s="45" t="s">
        <v>170</v>
      </c>
      <c r="P36" s="46" t="s">
        <v>253</v>
      </c>
      <c r="Q36" s="45">
        <v>2018</v>
      </c>
    </row>
    <row r="37" spans="1:17">
      <c r="A37" s="45" t="s">
        <v>152</v>
      </c>
      <c r="B37" s="45" t="s">
        <v>257</v>
      </c>
      <c r="C37" s="45" t="s">
        <v>251</v>
      </c>
      <c r="D37" s="45" t="s">
        <v>152</v>
      </c>
      <c r="E37" s="45">
        <v>1.6</v>
      </c>
      <c r="F37" s="45" t="s">
        <v>258</v>
      </c>
      <c r="G37" s="45">
        <v>21400</v>
      </c>
      <c r="H37" s="45">
        <v>7900</v>
      </c>
      <c r="I37" s="45">
        <v>73</v>
      </c>
      <c r="J37" s="45" t="s">
        <v>168</v>
      </c>
      <c r="K37" s="45" t="s">
        <v>157</v>
      </c>
      <c r="L37" s="45" t="s">
        <v>169</v>
      </c>
      <c r="M37" s="45" t="s">
        <v>152</v>
      </c>
      <c r="N37" s="45">
        <v>0.28000000000000003</v>
      </c>
      <c r="O37" s="45" t="s">
        <v>170</v>
      </c>
      <c r="P37" s="46" t="s">
        <v>253</v>
      </c>
      <c r="Q37" s="45">
        <v>2018</v>
      </c>
    </row>
    <row r="38" spans="1:17">
      <c r="A38" s="45" t="s">
        <v>152</v>
      </c>
      <c r="B38" s="45" t="s">
        <v>259</v>
      </c>
      <c r="C38" s="45" t="s">
        <v>199</v>
      </c>
      <c r="D38" s="45">
        <v>1.7</v>
      </c>
      <c r="E38" s="45">
        <v>2</v>
      </c>
      <c r="F38" s="45" t="s">
        <v>260</v>
      </c>
      <c r="G38" s="45">
        <v>18805</v>
      </c>
      <c r="H38" s="45">
        <v>9756</v>
      </c>
      <c r="I38" s="45">
        <v>61</v>
      </c>
      <c r="J38" s="45" t="s">
        <v>156</v>
      </c>
      <c r="K38" s="45" t="s">
        <v>157</v>
      </c>
      <c r="L38" s="45" t="s">
        <v>158</v>
      </c>
      <c r="M38" s="45" t="s">
        <v>152</v>
      </c>
      <c r="N38" s="45">
        <v>1.87</v>
      </c>
      <c r="O38" s="45" t="s">
        <v>170</v>
      </c>
      <c r="P38" s="46" t="s">
        <v>253</v>
      </c>
      <c r="Q38" s="45">
        <v>2018</v>
      </c>
    </row>
    <row r="39" spans="1:17">
      <c r="A39" s="45" t="s">
        <v>152</v>
      </c>
      <c r="B39" s="45" t="s">
        <v>261</v>
      </c>
      <c r="C39" s="45" t="s">
        <v>224</v>
      </c>
      <c r="D39" s="45" t="s">
        <v>152</v>
      </c>
      <c r="E39" s="45">
        <v>2.1</v>
      </c>
      <c r="F39" s="45" t="s">
        <v>262</v>
      </c>
      <c r="G39" s="45">
        <v>42574</v>
      </c>
      <c r="H39" s="45">
        <v>15999</v>
      </c>
      <c r="I39" s="45">
        <v>70</v>
      </c>
      <c r="J39" s="45" t="s">
        <v>156</v>
      </c>
      <c r="K39" s="45" t="s">
        <v>157</v>
      </c>
      <c r="L39" s="45" t="s">
        <v>193</v>
      </c>
      <c r="M39" s="45" t="s">
        <v>152</v>
      </c>
      <c r="N39" s="45">
        <v>1.4</v>
      </c>
      <c r="O39" s="45" t="s">
        <v>170</v>
      </c>
      <c r="P39" s="46" t="s">
        <v>253</v>
      </c>
      <c r="Q39" s="45">
        <v>2018</v>
      </c>
    </row>
    <row r="40" spans="1:17">
      <c r="A40" s="45" t="s">
        <v>152</v>
      </c>
      <c r="B40" s="45" t="s">
        <v>263</v>
      </c>
      <c r="C40" s="45" t="s">
        <v>182</v>
      </c>
      <c r="D40" s="45">
        <v>2.76</v>
      </c>
      <c r="E40" s="45">
        <v>1.9</v>
      </c>
      <c r="F40" s="45" t="s">
        <v>264</v>
      </c>
      <c r="G40" s="45">
        <v>62623</v>
      </c>
      <c r="H40" s="45">
        <v>11322</v>
      </c>
      <c r="I40" s="45">
        <v>77</v>
      </c>
      <c r="J40" s="45" t="s">
        <v>156</v>
      </c>
      <c r="K40" s="45" t="s">
        <v>189</v>
      </c>
      <c r="L40" s="45" t="s">
        <v>193</v>
      </c>
      <c r="M40" s="45" t="s">
        <v>152</v>
      </c>
      <c r="N40" s="45">
        <v>0.33</v>
      </c>
      <c r="O40" s="45" t="s">
        <v>170</v>
      </c>
      <c r="P40" s="46" t="s">
        <v>265</v>
      </c>
      <c r="Q40" s="45">
        <v>2018</v>
      </c>
    </row>
    <row r="41" spans="1:17">
      <c r="A41" s="45" t="s">
        <v>152</v>
      </c>
      <c r="B41" s="45" t="s">
        <v>266</v>
      </c>
      <c r="C41" s="45" t="s">
        <v>267</v>
      </c>
      <c r="D41" s="45" t="s">
        <v>152</v>
      </c>
      <c r="E41" s="45">
        <v>0.76</v>
      </c>
      <c r="F41" s="45" t="s">
        <v>268</v>
      </c>
      <c r="G41" s="45">
        <v>21807</v>
      </c>
      <c r="H41" s="45">
        <v>11093</v>
      </c>
      <c r="I41" s="45">
        <v>78</v>
      </c>
      <c r="J41" s="45" t="s">
        <v>168</v>
      </c>
      <c r="K41" s="45" t="s">
        <v>157</v>
      </c>
      <c r="L41" s="45" t="s">
        <v>169</v>
      </c>
      <c r="M41" s="45" t="s">
        <v>152</v>
      </c>
      <c r="N41" s="45">
        <v>0.01</v>
      </c>
      <c r="O41" s="45" t="s">
        <v>170</v>
      </c>
      <c r="P41" s="46" t="s">
        <v>269</v>
      </c>
      <c r="Q41" s="45">
        <v>2018</v>
      </c>
    </row>
    <row r="42" spans="1:17">
      <c r="A42" s="45" t="s">
        <v>152</v>
      </c>
      <c r="B42" s="45" t="s">
        <v>270</v>
      </c>
      <c r="C42" s="45" t="s">
        <v>182</v>
      </c>
      <c r="D42" s="45">
        <v>2.8</v>
      </c>
      <c r="E42" s="45">
        <v>1.9</v>
      </c>
      <c r="F42" s="45" t="s">
        <v>271</v>
      </c>
      <c r="G42" s="45">
        <v>57628</v>
      </c>
      <c r="H42" s="45">
        <v>10710</v>
      </c>
      <c r="I42" s="45">
        <v>78</v>
      </c>
      <c r="J42" s="45" t="s">
        <v>156</v>
      </c>
      <c r="K42" s="45" t="s">
        <v>189</v>
      </c>
      <c r="L42" s="45" t="s">
        <v>193</v>
      </c>
      <c r="M42" s="45" t="s">
        <v>152</v>
      </c>
      <c r="N42" s="45">
        <v>0.21</v>
      </c>
      <c r="O42" s="45" t="s">
        <v>170</v>
      </c>
      <c r="P42" s="46" t="s">
        <v>272</v>
      </c>
      <c r="Q42" s="45">
        <v>2018</v>
      </c>
    </row>
    <row r="43" spans="1:17">
      <c r="A43" s="45" t="s">
        <v>152</v>
      </c>
      <c r="B43" s="45" t="s">
        <v>273</v>
      </c>
      <c r="C43" s="45" t="s">
        <v>274</v>
      </c>
      <c r="D43" s="45">
        <v>2.2400000000000002</v>
      </c>
      <c r="E43" s="45">
        <v>1</v>
      </c>
      <c r="F43" s="45" t="s">
        <v>275</v>
      </c>
      <c r="G43" s="45">
        <v>50349</v>
      </c>
      <c r="H43" s="45">
        <v>16746</v>
      </c>
      <c r="I43" s="45">
        <v>76</v>
      </c>
      <c r="J43" s="45" t="s">
        <v>156</v>
      </c>
      <c r="K43" s="45" t="s">
        <v>175</v>
      </c>
      <c r="L43" s="45" t="s">
        <v>193</v>
      </c>
      <c r="M43" s="45" t="s">
        <v>152</v>
      </c>
      <c r="N43" s="45">
        <v>0.48</v>
      </c>
      <c r="O43" s="45" t="s">
        <v>170</v>
      </c>
      <c r="P43" s="46" t="s">
        <v>276</v>
      </c>
      <c r="Q43" s="45">
        <v>2018</v>
      </c>
    </row>
    <row r="44" spans="1:17">
      <c r="A44" s="45" t="s">
        <v>152</v>
      </c>
      <c r="B44" s="45" t="s">
        <v>277</v>
      </c>
      <c r="C44" s="45" t="s">
        <v>278</v>
      </c>
      <c r="D44" s="45" t="s">
        <v>152</v>
      </c>
      <c r="E44" s="45">
        <v>0.5</v>
      </c>
      <c r="F44" s="45" t="s">
        <v>279</v>
      </c>
      <c r="G44" s="45">
        <v>35278</v>
      </c>
      <c r="H44" s="45">
        <v>9603</v>
      </c>
      <c r="I44" s="45">
        <v>83</v>
      </c>
      <c r="J44" s="45" t="s">
        <v>168</v>
      </c>
      <c r="K44" s="45" t="s">
        <v>157</v>
      </c>
      <c r="L44" s="45" t="s">
        <v>169</v>
      </c>
      <c r="M44" s="45" t="s">
        <v>152</v>
      </c>
      <c r="N44" s="45">
        <v>7.0000000000000007E-2</v>
      </c>
      <c r="O44" s="45" t="s">
        <v>170</v>
      </c>
      <c r="P44" s="46" t="s">
        <v>280</v>
      </c>
      <c r="Q44" s="45">
        <v>2018</v>
      </c>
    </row>
    <row r="45" spans="1:17">
      <c r="A45" s="45" t="s">
        <v>152</v>
      </c>
      <c r="B45" s="45" t="s">
        <v>281</v>
      </c>
      <c r="C45" s="45" t="s">
        <v>278</v>
      </c>
      <c r="D45" s="45" t="s">
        <v>152</v>
      </c>
      <c r="E45" s="45">
        <v>0.53</v>
      </c>
      <c r="F45" s="45" t="s">
        <v>282</v>
      </c>
      <c r="G45" s="45">
        <v>40637</v>
      </c>
      <c r="H45" s="45">
        <v>9605</v>
      </c>
      <c r="I45" s="45">
        <v>82</v>
      </c>
      <c r="J45" s="45" t="s">
        <v>168</v>
      </c>
      <c r="K45" s="45" t="s">
        <v>157</v>
      </c>
      <c r="L45" s="45" t="s">
        <v>169</v>
      </c>
      <c r="M45" s="45" t="s">
        <v>152</v>
      </c>
      <c r="N45" s="45">
        <v>0.16</v>
      </c>
      <c r="O45" s="45" t="s">
        <v>170</v>
      </c>
      <c r="P45" s="46" t="s">
        <v>283</v>
      </c>
      <c r="Q45" s="45">
        <v>2018</v>
      </c>
    </row>
    <row r="46" spans="1:17">
      <c r="A46" s="45" t="s">
        <v>152</v>
      </c>
      <c r="B46" s="45" t="s">
        <v>284</v>
      </c>
      <c r="C46" s="45" t="s">
        <v>199</v>
      </c>
      <c r="D46" s="45">
        <v>3.5</v>
      </c>
      <c r="E46" s="45">
        <v>1.8</v>
      </c>
      <c r="F46" s="45" t="s">
        <v>285</v>
      </c>
      <c r="G46" s="45">
        <v>26354</v>
      </c>
      <c r="H46" s="45">
        <v>11704</v>
      </c>
      <c r="I46" s="45">
        <v>68</v>
      </c>
      <c r="J46" s="45" t="s">
        <v>156</v>
      </c>
      <c r="K46" s="45" t="s">
        <v>157</v>
      </c>
      <c r="L46" s="45" t="s">
        <v>158</v>
      </c>
      <c r="M46" s="45" t="s">
        <v>152</v>
      </c>
      <c r="N46" s="45">
        <v>2.1</v>
      </c>
      <c r="O46" s="45" t="s">
        <v>170</v>
      </c>
      <c r="P46" s="46" t="s">
        <v>283</v>
      </c>
      <c r="Q46" s="45">
        <v>2018</v>
      </c>
    </row>
    <row r="47" spans="1:17">
      <c r="A47" s="45" t="s">
        <v>152</v>
      </c>
      <c r="B47" s="45" t="s">
        <v>286</v>
      </c>
      <c r="C47" s="45" t="s">
        <v>255</v>
      </c>
      <c r="D47" s="45" t="s">
        <v>152</v>
      </c>
      <c r="E47" s="45">
        <v>1.5</v>
      </c>
      <c r="F47" s="45" t="s">
        <v>287</v>
      </c>
      <c r="G47" s="45">
        <v>20700</v>
      </c>
      <c r="H47" s="45">
        <v>8476</v>
      </c>
      <c r="I47" s="45">
        <v>66</v>
      </c>
      <c r="J47" s="45" t="s">
        <v>168</v>
      </c>
      <c r="K47" s="45" t="s">
        <v>157</v>
      </c>
      <c r="L47" s="45" t="s">
        <v>169</v>
      </c>
      <c r="M47" s="45" t="s">
        <v>152</v>
      </c>
      <c r="N47" s="45">
        <v>0.28999999999999998</v>
      </c>
      <c r="O47" s="45" t="s">
        <v>170</v>
      </c>
      <c r="P47" s="46" t="s">
        <v>288</v>
      </c>
      <c r="Q47" s="45">
        <v>2018</v>
      </c>
    </row>
    <row r="48" spans="1:17">
      <c r="A48" s="45" t="s">
        <v>152</v>
      </c>
      <c r="B48" s="45" t="s">
        <v>289</v>
      </c>
      <c r="C48" s="45" t="s">
        <v>278</v>
      </c>
      <c r="D48" s="45" t="s">
        <v>152</v>
      </c>
      <c r="E48" s="45">
        <v>0.99</v>
      </c>
      <c r="F48" s="45" t="s">
        <v>290</v>
      </c>
      <c r="G48" s="45">
        <v>44183</v>
      </c>
      <c r="H48" s="45">
        <v>14141</v>
      </c>
      <c r="I48" s="45">
        <v>77</v>
      </c>
      <c r="J48" s="45" t="s">
        <v>168</v>
      </c>
      <c r="K48" s="45" t="s">
        <v>157</v>
      </c>
      <c r="L48" s="45" t="s">
        <v>169</v>
      </c>
      <c r="M48" s="45" t="s">
        <v>152</v>
      </c>
      <c r="N48" s="45">
        <v>0.1</v>
      </c>
      <c r="O48" s="45" t="s">
        <v>170</v>
      </c>
      <c r="P48" s="46" t="s">
        <v>291</v>
      </c>
      <c r="Q48" s="45">
        <v>2018</v>
      </c>
    </row>
    <row r="49" spans="1:17">
      <c r="A49" s="45" t="s">
        <v>152</v>
      </c>
      <c r="B49" s="45" t="s">
        <v>292</v>
      </c>
      <c r="C49" s="45" t="s">
        <v>267</v>
      </c>
      <c r="D49" s="45" t="s">
        <v>152</v>
      </c>
      <c r="E49" s="45">
        <v>1.1299999999999999</v>
      </c>
      <c r="F49" s="45" t="s">
        <v>293</v>
      </c>
      <c r="G49" s="45">
        <v>20959</v>
      </c>
      <c r="H49" s="45">
        <v>11641</v>
      </c>
      <c r="I49" s="45">
        <v>64</v>
      </c>
      <c r="J49" s="45" t="s">
        <v>168</v>
      </c>
      <c r="K49" s="45" t="s">
        <v>157</v>
      </c>
      <c r="L49" s="45" t="s">
        <v>169</v>
      </c>
      <c r="M49" s="45" t="s">
        <v>152</v>
      </c>
      <c r="N49" s="45">
        <v>0.03</v>
      </c>
      <c r="O49" s="45" t="s">
        <v>170</v>
      </c>
      <c r="P49" s="46" t="s">
        <v>291</v>
      </c>
      <c r="Q49" s="45">
        <v>2018</v>
      </c>
    </row>
    <row r="50" spans="1:17">
      <c r="A50" s="45" t="s">
        <v>152</v>
      </c>
      <c r="B50" s="45" t="s">
        <v>294</v>
      </c>
      <c r="C50" s="45" t="s">
        <v>295</v>
      </c>
      <c r="D50" s="45" t="s">
        <v>152</v>
      </c>
      <c r="E50" s="45">
        <v>0.77</v>
      </c>
      <c r="F50" s="45" t="s">
        <v>296</v>
      </c>
      <c r="G50" s="45">
        <v>21064</v>
      </c>
      <c r="H50" s="45">
        <v>9072</v>
      </c>
      <c r="I50" s="45">
        <v>87</v>
      </c>
      <c r="J50" s="45" t="s">
        <v>168</v>
      </c>
      <c r="K50" s="45" t="s">
        <v>157</v>
      </c>
      <c r="L50" s="45" t="s">
        <v>169</v>
      </c>
      <c r="M50" s="45" t="s">
        <v>152</v>
      </c>
      <c r="N50" s="45">
        <v>0</v>
      </c>
      <c r="O50" s="45" t="s">
        <v>170</v>
      </c>
      <c r="P50" s="46" t="s">
        <v>297</v>
      </c>
      <c r="Q50" s="45">
        <v>2018</v>
      </c>
    </row>
    <row r="51" spans="1:17">
      <c r="A51" s="45" t="s">
        <v>152</v>
      </c>
      <c r="B51" s="45" t="s">
        <v>298</v>
      </c>
      <c r="C51" s="45" t="s">
        <v>255</v>
      </c>
      <c r="D51" s="45" t="s">
        <v>152</v>
      </c>
      <c r="E51" s="45">
        <v>0.85</v>
      </c>
      <c r="F51" s="45" t="s">
        <v>299</v>
      </c>
      <c r="G51" s="45">
        <v>18619</v>
      </c>
      <c r="H51" s="45">
        <v>9218</v>
      </c>
      <c r="I51" s="45">
        <v>70</v>
      </c>
      <c r="J51" s="45" t="s">
        <v>168</v>
      </c>
      <c r="K51" s="45" t="s">
        <v>157</v>
      </c>
      <c r="L51" s="45" t="s">
        <v>169</v>
      </c>
      <c r="M51" s="45" t="s">
        <v>152</v>
      </c>
      <c r="N51" s="45">
        <v>0.41</v>
      </c>
      <c r="O51" s="45" t="s">
        <v>170</v>
      </c>
      <c r="P51" s="46" t="s">
        <v>297</v>
      </c>
      <c r="Q51" s="45">
        <v>2018</v>
      </c>
    </row>
    <row r="52" spans="1:17">
      <c r="A52" s="45" t="s">
        <v>152</v>
      </c>
      <c r="B52" s="45" t="s">
        <v>300</v>
      </c>
      <c r="C52" s="45" t="s">
        <v>301</v>
      </c>
      <c r="D52" s="45" t="s">
        <v>152</v>
      </c>
      <c r="E52" s="45">
        <v>0.7</v>
      </c>
      <c r="F52" s="45" t="s">
        <v>302</v>
      </c>
      <c r="G52" s="45">
        <v>27034</v>
      </c>
      <c r="H52" s="45">
        <v>11723</v>
      </c>
      <c r="I52" s="45">
        <v>70</v>
      </c>
      <c r="J52" s="45" t="s">
        <v>156</v>
      </c>
      <c r="K52" s="45" t="s">
        <v>175</v>
      </c>
      <c r="L52" s="45" t="s">
        <v>158</v>
      </c>
      <c r="M52" s="45" t="s">
        <v>152</v>
      </c>
      <c r="N52" s="45">
        <v>0.57999999999999996</v>
      </c>
      <c r="O52" s="45" t="s">
        <v>170</v>
      </c>
      <c r="P52" s="46" t="s">
        <v>303</v>
      </c>
      <c r="Q52" s="45">
        <v>2018</v>
      </c>
    </row>
    <row r="53" spans="1:17">
      <c r="A53" s="45" t="s">
        <v>152</v>
      </c>
      <c r="B53" s="45" t="s">
        <v>304</v>
      </c>
      <c r="C53" s="45" t="s">
        <v>154</v>
      </c>
      <c r="D53" s="45">
        <v>2.6</v>
      </c>
      <c r="E53" s="45">
        <v>1.3</v>
      </c>
      <c r="F53" s="45" t="s">
        <v>305</v>
      </c>
      <c r="G53" s="45">
        <v>24348</v>
      </c>
      <c r="H53" s="45">
        <v>9694</v>
      </c>
      <c r="I53" s="45">
        <v>75</v>
      </c>
      <c r="J53" s="45" t="s">
        <v>156</v>
      </c>
      <c r="K53" s="45" t="s">
        <v>175</v>
      </c>
      <c r="L53" s="45" t="s">
        <v>158</v>
      </c>
      <c r="M53" s="45" t="s">
        <v>152</v>
      </c>
      <c r="N53" s="45">
        <v>0.7</v>
      </c>
      <c r="O53" s="45" t="s">
        <v>170</v>
      </c>
      <c r="P53" s="46" t="s">
        <v>303</v>
      </c>
      <c r="Q53" s="45">
        <v>2018</v>
      </c>
    </row>
    <row r="54" spans="1:17">
      <c r="A54" s="45" t="s">
        <v>152</v>
      </c>
      <c r="B54" s="45" t="s">
        <v>306</v>
      </c>
      <c r="C54" s="45" t="s">
        <v>307</v>
      </c>
      <c r="D54" s="45" t="s">
        <v>152</v>
      </c>
      <c r="E54" s="45">
        <v>1.8</v>
      </c>
      <c r="F54" s="45" t="s">
        <v>308</v>
      </c>
      <c r="G54" s="45">
        <v>30945</v>
      </c>
      <c r="H54" s="45">
        <v>13312</v>
      </c>
      <c r="I54" s="45">
        <v>71</v>
      </c>
      <c r="J54" s="45" t="s">
        <v>156</v>
      </c>
      <c r="K54" s="45" t="s">
        <v>157</v>
      </c>
      <c r="L54" s="45" t="s">
        <v>158</v>
      </c>
      <c r="M54" s="45" t="s">
        <v>152</v>
      </c>
      <c r="N54" s="45">
        <v>1.54</v>
      </c>
      <c r="O54" s="45" t="s">
        <v>170</v>
      </c>
      <c r="P54" s="46" t="s">
        <v>303</v>
      </c>
      <c r="Q54" s="45">
        <v>2018</v>
      </c>
    </row>
    <row r="55" spans="1:17">
      <c r="A55" s="45" t="s">
        <v>152</v>
      </c>
      <c r="B55" s="45" t="s">
        <v>309</v>
      </c>
      <c r="C55" s="45" t="s">
        <v>187</v>
      </c>
      <c r="D55" s="45">
        <v>2.0299999999999998</v>
      </c>
      <c r="E55" s="45">
        <v>0.6</v>
      </c>
      <c r="F55" s="45" t="s">
        <v>310</v>
      </c>
      <c r="G55" s="45">
        <v>33576</v>
      </c>
      <c r="H55" s="45">
        <v>12608</v>
      </c>
      <c r="I55" s="45">
        <v>79</v>
      </c>
      <c r="J55" s="45" t="s">
        <v>156</v>
      </c>
      <c r="K55" s="45" t="s">
        <v>189</v>
      </c>
      <c r="L55" s="45" t="s">
        <v>158</v>
      </c>
      <c r="M55" s="45" t="s">
        <v>152</v>
      </c>
      <c r="N55" s="45">
        <v>0.49</v>
      </c>
      <c r="O55" s="45" t="s">
        <v>170</v>
      </c>
      <c r="P55" s="46" t="s">
        <v>311</v>
      </c>
      <c r="Q55" s="45">
        <v>2018</v>
      </c>
    </row>
    <row r="56" spans="1:17">
      <c r="A56" s="45" t="s">
        <v>152</v>
      </c>
      <c r="B56" s="45" t="s">
        <v>312</v>
      </c>
      <c r="C56" s="45" t="s">
        <v>278</v>
      </c>
      <c r="D56" s="45" t="s">
        <v>152</v>
      </c>
      <c r="E56" s="45">
        <v>0.7</v>
      </c>
      <c r="F56" s="45" t="s">
        <v>313</v>
      </c>
      <c r="G56" s="45">
        <v>39428</v>
      </c>
      <c r="H56" s="45">
        <v>12682</v>
      </c>
      <c r="I56" s="45">
        <v>78</v>
      </c>
      <c r="J56" s="45" t="s">
        <v>168</v>
      </c>
      <c r="K56" s="45" t="s">
        <v>157</v>
      </c>
      <c r="L56" s="45" t="s">
        <v>169</v>
      </c>
      <c r="M56" s="45" t="s">
        <v>152</v>
      </c>
      <c r="N56" s="45">
        <v>0.15</v>
      </c>
      <c r="O56" s="45" t="s">
        <v>170</v>
      </c>
      <c r="P56" s="46" t="s">
        <v>311</v>
      </c>
      <c r="Q56" s="45">
        <v>2018</v>
      </c>
    </row>
    <row r="57" spans="1:17">
      <c r="A57" s="45" t="s">
        <v>152</v>
      </c>
      <c r="B57" s="45" t="s">
        <v>314</v>
      </c>
      <c r="C57" s="45" t="s">
        <v>255</v>
      </c>
      <c r="D57" s="45" t="s">
        <v>152</v>
      </c>
      <c r="E57" s="45">
        <v>4.0999999999999996</v>
      </c>
      <c r="F57" s="45" t="s">
        <v>315</v>
      </c>
      <c r="G57" s="45">
        <v>27000</v>
      </c>
      <c r="H57" s="45">
        <v>10600</v>
      </c>
      <c r="I57" s="45" t="s">
        <v>152</v>
      </c>
      <c r="J57" s="45" t="s">
        <v>156</v>
      </c>
      <c r="K57" s="45" t="s">
        <v>157</v>
      </c>
      <c r="L57" s="45" t="s">
        <v>158</v>
      </c>
      <c r="M57" s="45" t="s">
        <v>152</v>
      </c>
      <c r="N57" s="45" t="s">
        <v>152</v>
      </c>
      <c r="O57" s="45" t="s">
        <v>159</v>
      </c>
      <c r="P57" s="46" t="s">
        <v>311</v>
      </c>
      <c r="Q57" s="45">
        <v>2018</v>
      </c>
    </row>
    <row r="58" spans="1:17">
      <c r="A58" s="45" t="s">
        <v>152</v>
      </c>
      <c r="B58" s="45" t="s">
        <v>316</v>
      </c>
      <c r="C58" s="45" t="s">
        <v>255</v>
      </c>
      <c r="D58" s="45" t="s">
        <v>152</v>
      </c>
      <c r="E58" s="45">
        <v>1.6</v>
      </c>
      <c r="F58" s="45" t="s">
        <v>317</v>
      </c>
      <c r="G58" s="45">
        <v>27700</v>
      </c>
      <c r="H58" s="45">
        <v>9100</v>
      </c>
      <c r="I58" s="45" t="s">
        <v>152</v>
      </c>
      <c r="J58" s="45" t="s">
        <v>168</v>
      </c>
      <c r="K58" s="45" t="s">
        <v>157</v>
      </c>
      <c r="L58" s="45" t="s">
        <v>169</v>
      </c>
      <c r="M58" s="45" t="s">
        <v>152</v>
      </c>
      <c r="N58" s="45" t="s">
        <v>152</v>
      </c>
      <c r="O58" s="45" t="s">
        <v>159</v>
      </c>
      <c r="P58" s="46" t="s">
        <v>318</v>
      </c>
      <c r="Q58" s="45">
        <v>2018</v>
      </c>
    </row>
    <row r="59" spans="1:17">
      <c r="A59" s="45" t="s">
        <v>152</v>
      </c>
      <c r="B59" s="45" t="s">
        <v>319</v>
      </c>
      <c r="C59" s="45" t="s">
        <v>278</v>
      </c>
      <c r="D59" s="45" t="s">
        <v>152</v>
      </c>
      <c r="E59" s="45">
        <v>0.3</v>
      </c>
      <c r="F59" s="45" t="s">
        <v>320</v>
      </c>
      <c r="G59" s="45">
        <v>15906</v>
      </c>
      <c r="H59" s="45">
        <v>10665</v>
      </c>
      <c r="I59" s="45">
        <v>77</v>
      </c>
      <c r="J59" s="45" t="s">
        <v>156</v>
      </c>
      <c r="K59" s="45" t="s">
        <v>175</v>
      </c>
      <c r="L59" s="45" t="s">
        <v>158</v>
      </c>
      <c r="M59" s="45" t="s">
        <v>152</v>
      </c>
      <c r="N59" s="45">
        <v>0.82</v>
      </c>
      <c r="O59" s="45" t="s">
        <v>170</v>
      </c>
      <c r="P59" s="46" t="s">
        <v>321</v>
      </c>
      <c r="Q59" s="45">
        <v>2018</v>
      </c>
    </row>
    <row r="60" spans="1:17">
      <c r="A60" s="45" t="s">
        <v>152</v>
      </c>
      <c r="B60" s="45" t="s">
        <v>322</v>
      </c>
      <c r="C60" s="45" t="s">
        <v>323</v>
      </c>
      <c r="D60" s="45" t="s">
        <v>152</v>
      </c>
      <c r="E60" s="45">
        <v>0.7</v>
      </c>
      <c r="F60" s="45" t="s">
        <v>324</v>
      </c>
      <c r="G60" s="45">
        <v>32691</v>
      </c>
      <c r="H60" s="45">
        <v>11356</v>
      </c>
      <c r="I60" s="45">
        <v>79</v>
      </c>
      <c r="J60" s="45" t="s">
        <v>168</v>
      </c>
      <c r="K60" s="45" t="s">
        <v>157</v>
      </c>
      <c r="L60" s="45" t="s">
        <v>169</v>
      </c>
      <c r="M60" s="45" t="s">
        <v>152</v>
      </c>
      <c r="N60" s="45">
        <v>0.15</v>
      </c>
      <c r="O60" s="45" t="s">
        <v>170</v>
      </c>
      <c r="P60" s="46" t="s">
        <v>321</v>
      </c>
      <c r="Q60" s="45">
        <v>2018</v>
      </c>
    </row>
    <row r="61" spans="1:17">
      <c r="A61" s="45" t="s">
        <v>152</v>
      </c>
      <c r="B61" s="45" t="s">
        <v>325</v>
      </c>
      <c r="C61" s="45" t="s">
        <v>323</v>
      </c>
      <c r="D61" s="45" t="s">
        <v>152</v>
      </c>
      <c r="E61" s="45">
        <v>0.76</v>
      </c>
      <c r="F61" s="45" t="s">
        <v>326</v>
      </c>
      <c r="G61" s="45">
        <v>36848</v>
      </c>
      <c r="H61" s="45">
        <v>17608</v>
      </c>
      <c r="I61" s="45">
        <v>78</v>
      </c>
      <c r="J61" s="45" t="s">
        <v>168</v>
      </c>
      <c r="K61" s="45" t="s">
        <v>157</v>
      </c>
      <c r="L61" s="45" t="s">
        <v>169</v>
      </c>
      <c r="M61" s="45" t="s">
        <v>152</v>
      </c>
      <c r="N61" s="45">
        <v>0.06</v>
      </c>
      <c r="O61" s="45" t="s">
        <v>170</v>
      </c>
      <c r="P61" s="46" t="s">
        <v>321</v>
      </c>
      <c r="Q61" s="45">
        <v>2018</v>
      </c>
    </row>
    <row r="62" spans="1:17">
      <c r="A62" s="45" t="s">
        <v>152</v>
      </c>
      <c r="B62" s="45" t="s">
        <v>327</v>
      </c>
      <c r="C62" s="45" t="s">
        <v>199</v>
      </c>
      <c r="D62" s="45" t="s">
        <v>152</v>
      </c>
      <c r="E62" s="45">
        <v>1.5</v>
      </c>
      <c r="F62" s="45" t="s">
        <v>328</v>
      </c>
      <c r="G62" s="45">
        <v>29274</v>
      </c>
      <c r="H62" s="45">
        <v>12430</v>
      </c>
      <c r="I62" s="45">
        <v>67</v>
      </c>
      <c r="J62" s="45" t="s">
        <v>156</v>
      </c>
      <c r="K62" s="45" t="s">
        <v>157</v>
      </c>
      <c r="L62" s="45" t="s">
        <v>158</v>
      </c>
      <c r="M62" s="45" t="s">
        <v>152</v>
      </c>
      <c r="N62" s="45">
        <v>1.97</v>
      </c>
      <c r="O62" s="45" t="s">
        <v>170</v>
      </c>
      <c r="P62" s="46" t="s">
        <v>321</v>
      </c>
      <c r="Q62" s="45">
        <v>2018</v>
      </c>
    </row>
    <row r="63" spans="1:17">
      <c r="A63" s="45" t="s">
        <v>152</v>
      </c>
      <c r="B63" s="45" t="s">
        <v>329</v>
      </c>
      <c r="C63" s="45" t="s">
        <v>323</v>
      </c>
      <c r="D63" s="45" t="s">
        <v>152</v>
      </c>
      <c r="E63" s="45">
        <v>1.6</v>
      </c>
      <c r="F63" s="45" t="s">
        <v>330</v>
      </c>
      <c r="G63" s="45">
        <v>36548</v>
      </c>
      <c r="H63" s="45">
        <v>18586</v>
      </c>
      <c r="I63" s="45">
        <v>79</v>
      </c>
      <c r="J63" s="45" t="s">
        <v>168</v>
      </c>
      <c r="K63" s="45" t="s">
        <v>157</v>
      </c>
      <c r="L63" s="45" t="s">
        <v>169</v>
      </c>
      <c r="M63" s="45" t="s">
        <v>152</v>
      </c>
      <c r="N63" s="45">
        <v>0.06</v>
      </c>
      <c r="O63" s="45" t="s">
        <v>170</v>
      </c>
      <c r="P63" s="46" t="s">
        <v>321</v>
      </c>
      <c r="Q63" s="45">
        <v>2018</v>
      </c>
    </row>
    <row r="64" spans="1:17">
      <c r="A64" s="45" t="s">
        <v>152</v>
      </c>
      <c r="B64" s="45" t="s">
        <v>331</v>
      </c>
      <c r="C64" s="45" t="s">
        <v>278</v>
      </c>
      <c r="D64" s="45" t="s">
        <v>152</v>
      </c>
      <c r="E64" s="45">
        <v>0.6</v>
      </c>
      <c r="F64" s="45" t="s">
        <v>332</v>
      </c>
      <c r="G64" s="45">
        <v>18502</v>
      </c>
      <c r="H64" s="45">
        <v>12480</v>
      </c>
      <c r="I64" s="45">
        <v>74</v>
      </c>
      <c r="J64" s="45" t="s">
        <v>156</v>
      </c>
      <c r="K64" s="45" t="s">
        <v>157</v>
      </c>
      <c r="L64" s="45" t="s">
        <v>158</v>
      </c>
      <c r="M64" s="45" t="s">
        <v>152</v>
      </c>
      <c r="N64" s="45">
        <v>1.2</v>
      </c>
      <c r="O64" s="45" t="s">
        <v>170</v>
      </c>
      <c r="P64" s="46" t="s">
        <v>333</v>
      </c>
      <c r="Q64" s="45">
        <v>2018</v>
      </c>
    </row>
    <row r="65" spans="1:17">
      <c r="A65" s="45" t="s">
        <v>152</v>
      </c>
      <c r="B65" s="45" t="s">
        <v>334</v>
      </c>
      <c r="C65" s="45" t="s">
        <v>335</v>
      </c>
      <c r="D65" s="45" t="s">
        <v>152</v>
      </c>
      <c r="E65" s="45">
        <v>1.8</v>
      </c>
      <c r="F65" s="45" t="s">
        <v>336</v>
      </c>
      <c r="G65" s="45">
        <v>17049</v>
      </c>
      <c r="H65" s="45">
        <v>12550</v>
      </c>
      <c r="I65" s="45">
        <v>74</v>
      </c>
      <c r="J65" s="45" t="s">
        <v>156</v>
      </c>
      <c r="K65" s="45" t="s">
        <v>157</v>
      </c>
      <c r="L65" s="45" t="s">
        <v>158</v>
      </c>
      <c r="M65" s="45" t="s">
        <v>152</v>
      </c>
      <c r="N65" s="45">
        <v>1.1399999999999999</v>
      </c>
      <c r="O65" s="45" t="s">
        <v>170</v>
      </c>
      <c r="P65" s="46" t="s">
        <v>333</v>
      </c>
      <c r="Q65" s="45">
        <v>2018</v>
      </c>
    </row>
    <row r="66" spans="1:17">
      <c r="A66" s="45" t="s">
        <v>152</v>
      </c>
      <c r="B66" s="45" t="s">
        <v>337</v>
      </c>
      <c r="C66" s="45" t="s">
        <v>224</v>
      </c>
      <c r="D66" s="45" t="s">
        <v>152</v>
      </c>
      <c r="E66" s="45">
        <v>1.8</v>
      </c>
      <c r="F66" s="45" t="s">
        <v>338</v>
      </c>
      <c r="G66" s="45">
        <v>22847</v>
      </c>
      <c r="H66" s="45">
        <v>12934</v>
      </c>
      <c r="I66" s="45">
        <v>65</v>
      </c>
      <c r="J66" s="45" t="s">
        <v>156</v>
      </c>
      <c r="K66" s="45" t="s">
        <v>175</v>
      </c>
      <c r="L66" s="45" t="s">
        <v>158</v>
      </c>
      <c r="M66" s="45" t="s">
        <v>152</v>
      </c>
      <c r="N66" s="45">
        <v>0.18</v>
      </c>
      <c r="O66" s="45" t="s">
        <v>170</v>
      </c>
      <c r="P66" s="46" t="s">
        <v>339</v>
      </c>
      <c r="Q66" s="45">
        <v>2018</v>
      </c>
    </row>
    <row r="67" spans="1:17">
      <c r="A67" s="45" t="s">
        <v>152</v>
      </c>
      <c r="B67" s="45" t="s">
        <v>340</v>
      </c>
      <c r="C67" s="45" t="s">
        <v>341</v>
      </c>
      <c r="D67" s="45" t="s">
        <v>152</v>
      </c>
      <c r="E67" s="45">
        <v>2.2999999999999998</v>
      </c>
      <c r="F67" s="45" t="s">
        <v>342</v>
      </c>
      <c r="G67" s="45">
        <v>38271</v>
      </c>
      <c r="H67" s="45">
        <v>38137</v>
      </c>
      <c r="I67" s="45">
        <v>66</v>
      </c>
      <c r="J67" s="45" t="s">
        <v>156</v>
      </c>
      <c r="K67" s="45" t="s">
        <v>157</v>
      </c>
      <c r="L67" s="45" t="s">
        <v>158</v>
      </c>
      <c r="M67" s="45" t="s">
        <v>152</v>
      </c>
      <c r="N67" s="45">
        <v>2.2999999999999998</v>
      </c>
      <c r="O67" s="45" t="s">
        <v>159</v>
      </c>
      <c r="P67" s="46" t="s">
        <v>339</v>
      </c>
      <c r="Q67" s="45">
        <v>2018</v>
      </c>
    </row>
    <row r="68" spans="1:17">
      <c r="A68" s="45" t="s">
        <v>152</v>
      </c>
      <c r="B68" s="45" t="s">
        <v>343</v>
      </c>
      <c r="C68" s="45" t="s">
        <v>154</v>
      </c>
      <c r="D68" s="45">
        <v>1.82</v>
      </c>
      <c r="E68" s="45">
        <v>0.73</v>
      </c>
      <c r="F68" s="45" t="s">
        <v>344</v>
      </c>
      <c r="G68" s="45">
        <v>29785</v>
      </c>
      <c r="H68" s="45">
        <v>8900</v>
      </c>
      <c r="I68" s="45">
        <v>77</v>
      </c>
      <c r="J68" s="45" t="s">
        <v>156</v>
      </c>
      <c r="K68" s="45" t="s">
        <v>175</v>
      </c>
      <c r="L68" s="45" t="s">
        <v>158</v>
      </c>
      <c r="M68" s="45" t="s">
        <v>152</v>
      </c>
      <c r="N68" s="45">
        <v>0.83</v>
      </c>
      <c r="O68" s="45" t="s">
        <v>170</v>
      </c>
      <c r="P68" s="46" t="s">
        <v>345</v>
      </c>
      <c r="Q68" s="45">
        <v>2018</v>
      </c>
    </row>
    <row r="69" spans="1:17">
      <c r="A69" s="45" t="s">
        <v>152</v>
      </c>
      <c r="B69" s="45" t="s">
        <v>346</v>
      </c>
      <c r="C69" s="45" t="s">
        <v>207</v>
      </c>
      <c r="D69" s="45" t="s">
        <v>152</v>
      </c>
      <c r="E69" s="45">
        <v>0.9</v>
      </c>
      <c r="F69" s="45" t="s">
        <v>347</v>
      </c>
      <c r="G69" s="45">
        <v>30772</v>
      </c>
      <c r="H69" s="45">
        <v>11354</v>
      </c>
      <c r="I69" s="45">
        <v>69</v>
      </c>
      <c r="J69" s="45" t="s">
        <v>156</v>
      </c>
      <c r="K69" s="45" t="s">
        <v>157</v>
      </c>
      <c r="L69" s="45" t="s">
        <v>158</v>
      </c>
      <c r="M69" s="45" t="s">
        <v>152</v>
      </c>
      <c r="N69" s="45">
        <v>1.43</v>
      </c>
      <c r="O69" s="45" t="s">
        <v>170</v>
      </c>
      <c r="P69" s="46" t="s">
        <v>345</v>
      </c>
      <c r="Q69" s="45">
        <v>2018</v>
      </c>
    </row>
    <row r="70" spans="1:17">
      <c r="A70" s="45" t="s">
        <v>152</v>
      </c>
      <c r="B70" s="45" t="s">
        <v>348</v>
      </c>
      <c r="C70" s="45" t="s">
        <v>349</v>
      </c>
      <c r="D70" s="45">
        <v>0.505</v>
      </c>
      <c r="E70" s="45">
        <v>0.67</v>
      </c>
      <c r="F70" s="45" t="s">
        <v>350</v>
      </c>
      <c r="G70" s="45">
        <v>38107</v>
      </c>
      <c r="H70" s="45">
        <v>15043</v>
      </c>
      <c r="I70" s="45">
        <v>77</v>
      </c>
      <c r="J70" s="45" t="s">
        <v>156</v>
      </c>
      <c r="K70" s="45" t="s">
        <v>157</v>
      </c>
      <c r="L70" s="45" t="s">
        <v>193</v>
      </c>
      <c r="M70" s="45" t="s">
        <v>152</v>
      </c>
      <c r="N70" s="45">
        <v>0.6</v>
      </c>
      <c r="O70" s="45" t="s">
        <v>170</v>
      </c>
      <c r="P70" s="46" t="s">
        <v>351</v>
      </c>
      <c r="Q70" s="45">
        <v>2019</v>
      </c>
    </row>
    <row r="71" spans="1:17">
      <c r="A71" s="45" t="s">
        <v>152</v>
      </c>
      <c r="B71" s="45" t="s">
        <v>352</v>
      </c>
      <c r="C71" s="45" t="s">
        <v>353</v>
      </c>
      <c r="D71" s="45">
        <v>1.25</v>
      </c>
      <c r="E71" s="45">
        <v>0.94</v>
      </c>
      <c r="F71" s="45" t="s">
        <v>354</v>
      </c>
      <c r="G71" s="45">
        <v>26036</v>
      </c>
      <c r="H71" s="45">
        <v>14065</v>
      </c>
      <c r="I71" s="45">
        <v>76</v>
      </c>
      <c r="J71" s="45" t="s">
        <v>156</v>
      </c>
      <c r="K71" s="45" t="s">
        <v>189</v>
      </c>
      <c r="L71" s="45" t="s">
        <v>193</v>
      </c>
      <c r="M71" s="45" t="s">
        <v>152</v>
      </c>
      <c r="N71" s="45">
        <v>7.0000000000000007E-2</v>
      </c>
      <c r="O71" s="45" t="s">
        <v>170</v>
      </c>
      <c r="P71" s="46" t="s">
        <v>351</v>
      </c>
      <c r="Q71" s="45">
        <v>2019</v>
      </c>
    </row>
    <row r="72" spans="1:17">
      <c r="A72" s="45" t="s">
        <v>152</v>
      </c>
      <c r="B72" s="45" t="s">
        <v>355</v>
      </c>
      <c r="C72" s="45" t="s">
        <v>187</v>
      </c>
      <c r="D72" s="45">
        <v>1.25</v>
      </c>
      <c r="E72" s="45">
        <v>0.94</v>
      </c>
      <c r="F72" s="45" t="s">
        <v>354</v>
      </c>
      <c r="G72" s="45">
        <v>26036</v>
      </c>
      <c r="H72" s="45">
        <v>14065</v>
      </c>
      <c r="I72" s="45">
        <v>76</v>
      </c>
      <c r="J72" s="45" t="s">
        <v>156</v>
      </c>
      <c r="K72" s="45" t="s">
        <v>189</v>
      </c>
      <c r="L72" s="45" t="s">
        <v>158</v>
      </c>
      <c r="M72" s="45" t="s">
        <v>152</v>
      </c>
      <c r="N72" s="45">
        <v>7.0000000000000007E-2</v>
      </c>
      <c r="O72" s="45" t="s">
        <v>170</v>
      </c>
      <c r="P72" s="46" t="s">
        <v>351</v>
      </c>
      <c r="Q72" s="45">
        <v>2019</v>
      </c>
    </row>
    <row r="73" spans="1:17">
      <c r="A73" s="45" t="s">
        <v>152</v>
      </c>
      <c r="B73" s="45" t="s">
        <v>356</v>
      </c>
      <c r="C73" s="45" t="s">
        <v>307</v>
      </c>
      <c r="D73" s="45" t="s">
        <v>152</v>
      </c>
      <c r="E73" s="45">
        <v>1.1000000000000001</v>
      </c>
      <c r="F73" s="45" t="s">
        <v>357</v>
      </c>
      <c r="G73" s="45">
        <v>23746</v>
      </c>
      <c r="H73" s="45">
        <v>10461</v>
      </c>
      <c r="I73" s="45">
        <v>64</v>
      </c>
      <c r="J73" s="45" t="s">
        <v>168</v>
      </c>
      <c r="K73" s="45" t="s">
        <v>157</v>
      </c>
      <c r="L73" s="45" t="s">
        <v>169</v>
      </c>
      <c r="M73" s="45" t="s">
        <v>152</v>
      </c>
      <c r="N73" s="45">
        <v>0.3</v>
      </c>
      <c r="O73" s="45" t="s">
        <v>170</v>
      </c>
      <c r="P73" s="46" t="s">
        <v>351</v>
      </c>
      <c r="Q73" s="45">
        <v>2019</v>
      </c>
    </row>
    <row r="74" spans="1:17">
      <c r="A74" s="45" t="s">
        <v>152</v>
      </c>
      <c r="B74" s="45" t="s">
        <v>358</v>
      </c>
      <c r="C74" s="45" t="s">
        <v>255</v>
      </c>
      <c r="D74" s="45" t="s">
        <v>152</v>
      </c>
      <c r="E74" s="45">
        <v>1.4</v>
      </c>
      <c r="F74" s="45" t="s">
        <v>359</v>
      </c>
      <c r="G74" s="45">
        <v>12161</v>
      </c>
      <c r="H74" s="45">
        <v>7164</v>
      </c>
      <c r="I74" s="45">
        <v>72</v>
      </c>
      <c r="J74" s="45" t="s">
        <v>168</v>
      </c>
      <c r="K74" s="45" t="s">
        <v>157</v>
      </c>
      <c r="L74" s="45" t="s">
        <v>169</v>
      </c>
      <c r="M74" s="45" t="s">
        <v>152</v>
      </c>
      <c r="N74" s="45">
        <v>0.31</v>
      </c>
      <c r="O74" s="45" t="s">
        <v>170</v>
      </c>
      <c r="P74" s="46" t="s">
        <v>351</v>
      </c>
      <c r="Q74" s="45">
        <v>2019</v>
      </c>
    </row>
    <row r="75" spans="1:17">
      <c r="A75" s="45" t="s">
        <v>152</v>
      </c>
      <c r="B75" s="45" t="s">
        <v>360</v>
      </c>
      <c r="C75" s="45" t="s">
        <v>255</v>
      </c>
      <c r="D75" s="45" t="s">
        <v>152</v>
      </c>
      <c r="E75" s="45">
        <v>1.5</v>
      </c>
      <c r="F75" s="45" t="s">
        <v>361</v>
      </c>
      <c r="G75" s="45">
        <v>37379</v>
      </c>
      <c r="H75" s="45">
        <v>8506</v>
      </c>
      <c r="I75" s="45">
        <v>68</v>
      </c>
      <c r="J75" s="45" t="s">
        <v>168</v>
      </c>
      <c r="K75" s="45" t="s">
        <v>157</v>
      </c>
      <c r="L75" s="45" t="s">
        <v>169</v>
      </c>
      <c r="M75" s="45" t="s">
        <v>152</v>
      </c>
      <c r="N75" s="45">
        <v>0.34</v>
      </c>
      <c r="O75" s="45" t="s">
        <v>170</v>
      </c>
      <c r="P75" s="46" t="s">
        <v>351</v>
      </c>
      <c r="Q75" s="45">
        <v>2019</v>
      </c>
    </row>
    <row r="76" spans="1:17">
      <c r="A76" s="45" t="s">
        <v>152</v>
      </c>
      <c r="B76" s="45" t="s">
        <v>362</v>
      </c>
      <c r="C76" s="45" t="s">
        <v>255</v>
      </c>
      <c r="D76" s="45">
        <v>1.145</v>
      </c>
      <c r="E76" s="45">
        <v>1.8</v>
      </c>
      <c r="F76" s="45" t="s">
        <v>363</v>
      </c>
      <c r="G76" s="45">
        <v>29234</v>
      </c>
      <c r="H76" s="45">
        <v>26300</v>
      </c>
      <c r="I76" s="45">
        <v>67</v>
      </c>
      <c r="J76" s="45" t="s">
        <v>156</v>
      </c>
      <c r="K76" s="45" t="s">
        <v>157</v>
      </c>
      <c r="L76" s="45" t="s">
        <v>158</v>
      </c>
      <c r="M76" s="45" t="s">
        <v>152</v>
      </c>
      <c r="N76" s="45">
        <v>1.87</v>
      </c>
      <c r="O76" s="45" t="s">
        <v>170</v>
      </c>
      <c r="P76" s="46" t="s">
        <v>351</v>
      </c>
      <c r="Q76" s="45">
        <v>2019</v>
      </c>
    </row>
    <row r="77" spans="1:17">
      <c r="A77" s="45" t="s">
        <v>152</v>
      </c>
      <c r="B77" s="45" t="s">
        <v>364</v>
      </c>
      <c r="C77" s="45" t="s">
        <v>182</v>
      </c>
      <c r="D77" s="45">
        <v>3.65</v>
      </c>
      <c r="E77" s="45">
        <v>2.5</v>
      </c>
      <c r="F77" s="45" t="s">
        <v>365</v>
      </c>
      <c r="G77" s="45">
        <v>63239</v>
      </c>
      <c r="H77" s="45">
        <v>15155</v>
      </c>
      <c r="I77" s="45">
        <v>70</v>
      </c>
      <c r="J77" s="45" t="s">
        <v>156</v>
      </c>
      <c r="K77" s="45" t="s">
        <v>157</v>
      </c>
      <c r="L77" s="45" t="s">
        <v>193</v>
      </c>
      <c r="M77" s="45" t="s">
        <v>152</v>
      </c>
      <c r="N77" s="45">
        <v>2.7130000000000001</v>
      </c>
      <c r="O77" s="45" t="s">
        <v>170</v>
      </c>
      <c r="P77" s="46" t="s">
        <v>351</v>
      </c>
      <c r="Q77" s="45">
        <v>2019</v>
      </c>
    </row>
    <row r="78" spans="1:17">
      <c r="A78" s="45" t="s">
        <v>152</v>
      </c>
      <c r="B78" s="45" t="s">
        <v>366</v>
      </c>
      <c r="C78" s="45" t="s">
        <v>278</v>
      </c>
      <c r="D78" s="45">
        <v>2.7</v>
      </c>
      <c r="E78" s="45">
        <v>1.8</v>
      </c>
      <c r="F78" s="45" t="s">
        <v>367</v>
      </c>
      <c r="G78" s="45">
        <v>48212</v>
      </c>
      <c r="H78" s="45">
        <v>17632</v>
      </c>
      <c r="I78" s="45">
        <v>70</v>
      </c>
      <c r="J78" s="45" t="s">
        <v>156</v>
      </c>
      <c r="K78" s="45" t="s">
        <v>157</v>
      </c>
      <c r="L78" s="45" t="s">
        <v>193</v>
      </c>
      <c r="M78" s="45" t="s">
        <v>152</v>
      </c>
      <c r="N78" s="45">
        <v>3.33</v>
      </c>
      <c r="O78" s="45" t="s">
        <v>170</v>
      </c>
      <c r="P78" s="46" t="s">
        <v>368</v>
      </c>
      <c r="Q78" s="45">
        <v>2019</v>
      </c>
    </row>
    <row r="79" spans="1:17">
      <c r="A79" s="45" t="s">
        <v>152</v>
      </c>
      <c r="B79" s="45" t="s">
        <v>369</v>
      </c>
      <c r="C79" s="45" t="s">
        <v>335</v>
      </c>
      <c r="D79" s="45">
        <v>1.94</v>
      </c>
      <c r="E79" s="45">
        <v>1.9</v>
      </c>
      <c r="F79" s="45" t="s">
        <v>370</v>
      </c>
      <c r="G79" s="45">
        <v>24818</v>
      </c>
      <c r="H79" s="45">
        <v>20480</v>
      </c>
      <c r="I79" s="45">
        <v>61</v>
      </c>
      <c r="J79" s="45" t="s">
        <v>156</v>
      </c>
      <c r="K79" s="45" t="s">
        <v>157</v>
      </c>
      <c r="L79" s="45" t="s">
        <v>158</v>
      </c>
      <c r="M79" s="45" t="s">
        <v>152</v>
      </c>
      <c r="N79" s="45">
        <v>3.11</v>
      </c>
      <c r="O79" s="45" t="s">
        <v>170</v>
      </c>
      <c r="P79" s="46" t="s">
        <v>371</v>
      </c>
      <c r="Q79" s="45">
        <v>2019</v>
      </c>
    </row>
    <row r="80" spans="1:17">
      <c r="A80" s="45" t="s">
        <v>152</v>
      </c>
      <c r="B80" s="45" t="s">
        <v>372</v>
      </c>
      <c r="C80" s="45" t="s">
        <v>349</v>
      </c>
      <c r="D80" s="45">
        <v>0.83</v>
      </c>
      <c r="E80" s="45">
        <v>1.1000000000000001</v>
      </c>
      <c r="F80" s="45" t="s">
        <v>373</v>
      </c>
      <c r="G80" s="45">
        <v>36554</v>
      </c>
      <c r="H80" s="45">
        <v>16457</v>
      </c>
      <c r="I80" s="45">
        <v>75</v>
      </c>
      <c r="J80" s="45" t="s">
        <v>156</v>
      </c>
      <c r="K80" s="45" t="s">
        <v>157</v>
      </c>
      <c r="L80" s="45" t="s">
        <v>193</v>
      </c>
      <c r="M80" s="45" t="s">
        <v>152</v>
      </c>
      <c r="N80" s="45">
        <v>0.7</v>
      </c>
      <c r="O80" s="45" t="s">
        <v>170</v>
      </c>
      <c r="P80" s="46" t="s">
        <v>374</v>
      </c>
      <c r="Q80" s="45">
        <v>2019</v>
      </c>
    </row>
    <row r="81" spans="1:17">
      <c r="A81" s="45" t="s">
        <v>152</v>
      </c>
      <c r="B81" s="45" t="s">
        <v>375</v>
      </c>
      <c r="C81" s="45" t="s">
        <v>376</v>
      </c>
      <c r="D81" s="45">
        <v>1.58</v>
      </c>
      <c r="E81" s="45">
        <v>1.1000000000000001</v>
      </c>
      <c r="F81" s="45" t="s">
        <v>377</v>
      </c>
      <c r="G81" s="45">
        <v>29452</v>
      </c>
      <c r="H81" s="45">
        <v>13129</v>
      </c>
      <c r="I81" s="45">
        <v>68</v>
      </c>
      <c r="J81" s="45" t="s">
        <v>156</v>
      </c>
      <c r="K81" s="45" t="s">
        <v>157</v>
      </c>
      <c r="L81" s="45" t="s">
        <v>193</v>
      </c>
      <c r="M81" s="45" t="s">
        <v>152</v>
      </c>
      <c r="N81" s="45">
        <v>1.69</v>
      </c>
      <c r="O81" s="45" t="s">
        <v>170</v>
      </c>
      <c r="P81" s="46" t="s">
        <v>378</v>
      </c>
      <c r="Q81" s="45">
        <v>2019</v>
      </c>
    </row>
    <row r="82" spans="1:17">
      <c r="A82" s="45" t="s">
        <v>152</v>
      </c>
      <c r="B82" s="45" t="s">
        <v>379</v>
      </c>
      <c r="C82" s="45" t="s">
        <v>274</v>
      </c>
      <c r="D82" s="45">
        <v>0.98</v>
      </c>
      <c r="E82" s="45">
        <v>1.7</v>
      </c>
      <c r="F82" s="45" t="s">
        <v>380</v>
      </c>
      <c r="G82" s="45">
        <v>39101</v>
      </c>
      <c r="H82" s="45">
        <v>12777</v>
      </c>
      <c r="I82" s="45">
        <v>70</v>
      </c>
      <c r="J82" s="45" t="s">
        <v>156</v>
      </c>
      <c r="K82" s="45" t="s">
        <v>157</v>
      </c>
      <c r="L82" s="45" t="s">
        <v>193</v>
      </c>
      <c r="M82" s="45" t="s">
        <v>152</v>
      </c>
      <c r="N82" s="45">
        <v>1.4</v>
      </c>
      <c r="O82" s="45" t="s">
        <v>170</v>
      </c>
      <c r="P82" s="46" t="s">
        <v>378</v>
      </c>
      <c r="Q82" s="45">
        <v>2019</v>
      </c>
    </row>
    <row r="83" spans="1:17">
      <c r="A83" s="45" t="s">
        <v>152</v>
      </c>
      <c r="B83" s="45" t="s">
        <v>381</v>
      </c>
      <c r="C83" s="45" t="s">
        <v>376</v>
      </c>
      <c r="D83" s="45">
        <v>0.95</v>
      </c>
      <c r="E83" s="45">
        <v>1.7</v>
      </c>
      <c r="F83" s="45" t="s">
        <v>382</v>
      </c>
      <c r="G83" s="45">
        <v>47417</v>
      </c>
      <c r="H83" s="45">
        <v>10613</v>
      </c>
      <c r="I83" s="45">
        <v>70</v>
      </c>
      <c r="J83" s="45" t="s">
        <v>156</v>
      </c>
      <c r="K83" s="45" t="s">
        <v>157</v>
      </c>
      <c r="L83" s="45" t="s">
        <v>193</v>
      </c>
      <c r="M83" s="45" t="s">
        <v>152</v>
      </c>
      <c r="N83" s="45">
        <v>0.97</v>
      </c>
      <c r="O83" s="45" t="s">
        <v>170</v>
      </c>
      <c r="P83" s="46" t="s">
        <v>378</v>
      </c>
      <c r="Q83" s="45">
        <v>2019</v>
      </c>
    </row>
    <row r="84" spans="1:17">
      <c r="A84" s="45" t="s">
        <v>152</v>
      </c>
      <c r="B84" s="45" t="s">
        <v>383</v>
      </c>
      <c r="C84" s="45" t="s">
        <v>224</v>
      </c>
      <c r="D84" s="45">
        <v>1.45</v>
      </c>
      <c r="E84" s="45">
        <v>1.9</v>
      </c>
      <c r="F84" s="45" t="s">
        <v>384</v>
      </c>
      <c r="G84" s="45">
        <v>55597</v>
      </c>
      <c r="H84" s="45">
        <v>15277</v>
      </c>
      <c r="I84" s="45">
        <v>72</v>
      </c>
      <c r="J84" s="45" t="s">
        <v>156</v>
      </c>
      <c r="K84" s="45" t="s">
        <v>157</v>
      </c>
      <c r="L84" s="45" t="s">
        <v>193</v>
      </c>
      <c r="M84" s="45" t="s">
        <v>152</v>
      </c>
      <c r="N84" s="45">
        <v>0.9</v>
      </c>
      <c r="O84" s="45" t="s">
        <v>170</v>
      </c>
      <c r="P84" s="46" t="s">
        <v>385</v>
      </c>
      <c r="Q84" s="45">
        <v>2019</v>
      </c>
    </row>
    <row r="85" spans="1:17">
      <c r="A85" s="45" t="s">
        <v>152</v>
      </c>
      <c r="B85" s="45" t="s">
        <v>386</v>
      </c>
      <c r="C85" s="45" t="s">
        <v>154</v>
      </c>
      <c r="D85" s="45">
        <v>4.3499999999999996</v>
      </c>
      <c r="E85" s="45">
        <v>1.1000000000000001</v>
      </c>
      <c r="F85" s="45" t="s">
        <v>387</v>
      </c>
      <c r="G85" s="45">
        <v>34985</v>
      </c>
      <c r="H85" s="45">
        <v>11690</v>
      </c>
      <c r="I85" s="45">
        <v>81</v>
      </c>
      <c r="J85" s="45" t="s">
        <v>156</v>
      </c>
      <c r="K85" s="45" t="s">
        <v>175</v>
      </c>
      <c r="L85" s="45" t="s">
        <v>158</v>
      </c>
      <c r="M85" s="45" t="s">
        <v>152</v>
      </c>
      <c r="N85" s="45">
        <v>0.6</v>
      </c>
      <c r="O85" s="45" t="s">
        <v>170</v>
      </c>
      <c r="P85" s="46" t="s">
        <v>388</v>
      </c>
      <c r="Q85" s="45">
        <v>2019</v>
      </c>
    </row>
    <row r="86" spans="1:17">
      <c r="A86" s="45" t="s">
        <v>152</v>
      </c>
      <c r="B86" s="45" t="s">
        <v>389</v>
      </c>
      <c r="C86" s="45" t="s">
        <v>255</v>
      </c>
      <c r="D86" s="45" t="s">
        <v>152</v>
      </c>
      <c r="E86" s="45">
        <v>1.3</v>
      </c>
      <c r="F86" s="45" t="s">
        <v>390</v>
      </c>
      <c r="G86" s="45">
        <v>21811</v>
      </c>
      <c r="H86" s="45">
        <v>7540</v>
      </c>
      <c r="I86" s="45">
        <v>58</v>
      </c>
      <c r="J86" s="45" t="s">
        <v>168</v>
      </c>
      <c r="K86" s="45" t="s">
        <v>157</v>
      </c>
      <c r="L86" s="45" t="s">
        <v>169</v>
      </c>
      <c r="M86" s="45" t="s">
        <v>152</v>
      </c>
      <c r="N86" s="45">
        <v>0.46</v>
      </c>
      <c r="O86" s="45" t="s">
        <v>170</v>
      </c>
      <c r="P86" s="46" t="s">
        <v>388</v>
      </c>
      <c r="Q86" s="45">
        <v>2019</v>
      </c>
    </row>
    <row r="87" spans="1:17">
      <c r="A87" s="45" t="s">
        <v>152</v>
      </c>
      <c r="B87" s="45" t="s">
        <v>391</v>
      </c>
      <c r="C87" s="45" t="s">
        <v>392</v>
      </c>
      <c r="D87" s="45">
        <v>1.554</v>
      </c>
      <c r="E87" s="45">
        <v>1.8</v>
      </c>
      <c r="F87" s="45" t="s">
        <v>393</v>
      </c>
      <c r="G87" s="45">
        <v>52506</v>
      </c>
      <c r="H87" s="45">
        <v>13784</v>
      </c>
      <c r="I87" s="45">
        <v>71</v>
      </c>
      <c r="J87" s="45" t="s">
        <v>156</v>
      </c>
      <c r="K87" s="45" t="s">
        <v>157</v>
      </c>
      <c r="L87" s="45" t="s">
        <v>193</v>
      </c>
      <c r="M87" s="45" t="s">
        <v>152</v>
      </c>
      <c r="N87" s="45">
        <v>2</v>
      </c>
      <c r="O87" s="45" t="s">
        <v>170</v>
      </c>
      <c r="P87" s="46" t="s">
        <v>388</v>
      </c>
      <c r="Q87" s="45">
        <v>2019</v>
      </c>
    </row>
    <row r="88" spans="1:17">
      <c r="A88" s="45" t="s">
        <v>152</v>
      </c>
      <c r="B88" s="45" t="s">
        <v>394</v>
      </c>
      <c r="C88" s="45" t="s">
        <v>395</v>
      </c>
      <c r="D88" s="45">
        <v>2.37</v>
      </c>
      <c r="E88" s="45">
        <v>1.8</v>
      </c>
      <c r="F88" s="45" t="s">
        <v>396</v>
      </c>
      <c r="G88" s="45">
        <v>58657</v>
      </c>
      <c r="H88" s="45">
        <v>16748</v>
      </c>
      <c r="I88" s="45">
        <v>71</v>
      </c>
      <c r="J88" s="45" t="s">
        <v>156</v>
      </c>
      <c r="K88" s="45" t="s">
        <v>157</v>
      </c>
      <c r="L88" s="45" t="s">
        <v>193</v>
      </c>
      <c r="M88" s="45" t="s">
        <v>152</v>
      </c>
      <c r="N88" s="45">
        <v>1.48</v>
      </c>
      <c r="O88" s="45" t="s">
        <v>170</v>
      </c>
      <c r="P88" s="46" t="s">
        <v>388</v>
      </c>
      <c r="Q88" s="45">
        <v>2019</v>
      </c>
    </row>
    <row r="89" spans="1:17">
      <c r="A89" s="45" t="s">
        <v>152</v>
      </c>
      <c r="B89" s="45" t="s">
        <v>397</v>
      </c>
      <c r="C89" s="45" t="s">
        <v>398</v>
      </c>
      <c r="D89" s="45">
        <v>1.63</v>
      </c>
      <c r="E89" s="45">
        <v>1.9</v>
      </c>
      <c r="F89" s="45" t="s">
        <v>399</v>
      </c>
      <c r="G89" s="45">
        <v>25224</v>
      </c>
      <c r="H89" s="45">
        <v>19959</v>
      </c>
      <c r="I89" s="45">
        <v>71</v>
      </c>
      <c r="J89" s="45" t="s">
        <v>156</v>
      </c>
      <c r="K89" s="45" t="s">
        <v>175</v>
      </c>
      <c r="L89" s="45" t="s">
        <v>158</v>
      </c>
      <c r="M89" s="45" t="s">
        <v>152</v>
      </c>
      <c r="N89" s="45">
        <v>0.18</v>
      </c>
      <c r="O89" s="45" t="s">
        <v>170</v>
      </c>
      <c r="P89" s="46" t="s">
        <v>400</v>
      </c>
      <c r="Q89" s="45">
        <v>2019</v>
      </c>
    </row>
    <row r="90" spans="1:17">
      <c r="A90" s="45" t="s">
        <v>152</v>
      </c>
      <c r="B90" s="45" t="s">
        <v>401</v>
      </c>
      <c r="C90" s="45" t="s">
        <v>173</v>
      </c>
      <c r="D90" s="45">
        <v>1.45</v>
      </c>
      <c r="E90" s="45">
        <v>1.6</v>
      </c>
      <c r="F90" s="45" t="s">
        <v>402</v>
      </c>
      <c r="G90" s="45">
        <v>30042</v>
      </c>
      <c r="H90" s="45">
        <v>14582</v>
      </c>
      <c r="I90" s="45">
        <v>71</v>
      </c>
      <c r="J90" s="45" t="s">
        <v>156</v>
      </c>
      <c r="K90" s="45" t="s">
        <v>157</v>
      </c>
      <c r="L90" s="45" t="s">
        <v>193</v>
      </c>
      <c r="M90" s="45" t="s">
        <v>152</v>
      </c>
      <c r="N90" s="45">
        <v>0.84</v>
      </c>
      <c r="O90" s="45" t="s">
        <v>170</v>
      </c>
      <c r="P90" s="46" t="s">
        <v>403</v>
      </c>
      <c r="Q90" s="45">
        <v>2019</v>
      </c>
    </row>
    <row r="91" spans="1:17">
      <c r="A91" s="45" t="s">
        <v>152</v>
      </c>
      <c r="B91" s="45" t="s">
        <v>404</v>
      </c>
      <c r="C91" s="45" t="s">
        <v>173</v>
      </c>
      <c r="D91" s="45">
        <v>1.45</v>
      </c>
      <c r="E91" s="45">
        <v>1.6</v>
      </c>
      <c r="F91" s="45" t="s">
        <v>402</v>
      </c>
      <c r="G91" s="45">
        <v>30042</v>
      </c>
      <c r="H91" s="45">
        <v>14582</v>
      </c>
      <c r="I91" s="45">
        <v>71</v>
      </c>
      <c r="J91" s="45" t="s">
        <v>156</v>
      </c>
      <c r="K91" s="45" t="s">
        <v>157</v>
      </c>
      <c r="L91" s="45" t="s">
        <v>193</v>
      </c>
      <c r="M91" s="45" t="s">
        <v>152</v>
      </c>
      <c r="N91" s="45">
        <v>0.84</v>
      </c>
      <c r="O91" s="45" t="s">
        <v>170</v>
      </c>
      <c r="P91" s="46" t="s">
        <v>403</v>
      </c>
      <c r="Q91" s="45">
        <v>2019</v>
      </c>
    </row>
    <row r="92" spans="1:17">
      <c r="A92" s="45" t="s">
        <v>152</v>
      </c>
      <c r="B92" s="45" t="s">
        <v>405</v>
      </c>
      <c r="C92" s="45" t="s">
        <v>406</v>
      </c>
      <c r="D92" s="45">
        <v>1.92</v>
      </c>
      <c r="E92" s="45">
        <v>1.2</v>
      </c>
      <c r="F92" s="45" t="s">
        <v>407</v>
      </c>
      <c r="G92" s="45">
        <v>36231</v>
      </c>
      <c r="H92" s="45">
        <v>12850</v>
      </c>
      <c r="I92" s="45">
        <v>66</v>
      </c>
      <c r="J92" s="45" t="s">
        <v>156</v>
      </c>
      <c r="K92" s="45" t="s">
        <v>157</v>
      </c>
      <c r="L92" s="45" t="s">
        <v>193</v>
      </c>
      <c r="M92" s="45" t="s">
        <v>152</v>
      </c>
      <c r="N92" s="45">
        <v>1.4</v>
      </c>
      <c r="O92" s="45" t="s">
        <v>170</v>
      </c>
      <c r="P92" s="46" t="s">
        <v>408</v>
      </c>
      <c r="Q92" s="45">
        <v>2019</v>
      </c>
    </row>
    <row r="93" spans="1:17">
      <c r="A93" s="45" t="s">
        <v>152</v>
      </c>
      <c r="B93" s="45" t="s">
        <v>409</v>
      </c>
      <c r="C93" s="45" t="s">
        <v>182</v>
      </c>
      <c r="D93" s="45">
        <v>3.2</v>
      </c>
      <c r="E93" s="45">
        <v>0.93</v>
      </c>
      <c r="F93" s="45" t="s">
        <v>410</v>
      </c>
      <c r="G93" s="45">
        <v>49626</v>
      </c>
      <c r="H93" s="45">
        <v>13537</v>
      </c>
      <c r="I93" s="45">
        <v>73</v>
      </c>
      <c r="J93" s="45" t="s">
        <v>156</v>
      </c>
      <c r="K93" s="45" t="s">
        <v>175</v>
      </c>
      <c r="L93" s="45" t="s">
        <v>193</v>
      </c>
      <c r="M93" s="45" t="s">
        <v>152</v>
      </c>
      <c r="N93" s="45">
        <v>0.6</v>
      </c>
      <c r="O93" s="45" t="s">
        <v>170</v>
      </c>
      <c r="P93" s="46" t="s">
        <v>411</v>
      </c>
      <c r="Q93" s="45">
        <v>2019</v>
      </c>
    </row>
    <row r="94" spans="1:17">
      <c r="A94" s="45" t="s">
        <v>152</v>
      </c>
      <c r="B94" s="45" t="s">
        <v>412</v>
      </c>
      <c r="C94" s="45" t="s">
        <v>413</v>
      </c>
      <c r="D94" s="45" t="s">
        <v>152</v>
      </c>
      <c r="E94" s="45">
        <v>0.82</v>
      </c>
      <c r="F94" s="45" t="s">
        <v>414</v>
      </c>
      <c r="G94" s="45">
        <v>30574</v>
      </c>
      <c r="H94" s="45">
        <v>10479</v>
      </c>
      <c r="I94" s="45">
        <v>82</v>
      </c>
      <c r="J94" s="45" t="s">
        <v>168</v>
      </c>
      <c r="K94" s="45" t="s">
        <v>157</v>
      </c>
      <c r="L94" s="45" t="s">
        <v>169</v>
      </c>
      <c r="M94" s="45" t="s">
        <v>152</v>
      </c>
      <c r="N94" s="45">
        <v>0</v>
      </c>
      <c r="O94" s="45" t="s">
        <v>170</v>
      </c>
      <c r="P94" s="46" t="s">
        <v>415</v>
      </c>
      <c r="Q94" s="45">
        <v>2019</v>
      </c>
    </row>
    <row r="95" spans="1:17">
      <c r="A95" s="45" t="s">
        <v>152</v>
      </c>
      <c r="B95" s="45" t="s">
        <v>416</v>
      </c>
      <c r="C95" s="45" t="s">
        <v>255</v>
      </c>
      <c r="D95" s="45">
        <v>2.73</v>
      </c>
      <c r="E95" s="45">
        <v>0.88</v>
      </c>
      <c r="F95" s="45" t="s">
        <v>417</v>
      </c>
      <c r="G95" s="45">
        <v>60065</v>
      </c>
      <c r="H95" s="45">
        <v>20374</v>
      </c>
      <c r="I95" s="45">
        <v>73</v>
      </c>
      <c r="J95" s="45" t="s">
        <v>156</v>
      </c>
      <c r="K95" s="45" t="s">
        <v>157</v>
      </c>
      <c r="L95" s="45" t="s">
        <v>193</v>
      </c>
      <c r="M95" s="45" t="s">
        <v>152</v>
      </c>
      <c r="N95" s="45">
        <v>1.28</v>
      </c>
      <c r="O95" s="45" t="s">
        <v>170</v>
      </c>
      <c r="P95" s="46" t="s">
        <v>415</v>
      </c>
      <c r="Q95" s="45">
        <v>2019</v>
      </c>
    </row>
    <row r="96" spans="1:17">
      <c r="A96" s="45" t="s">
        <v>152</v>
      </c>
      <c r="B96" s="45" t="s">
        <v>418</v>
      </c>
      <c r="C96" s="45" t="s">
        <v>187</v>
      </c>
      <c r="D96" s="45">
        <v>1.32</v>
      </c>
      <c r="E96" s="45">
        <v>1.1000000000000001</v>
      </c>
      <c r="F96" s="45" t="s">
        <v>419</v>
      </c>
      <c r="G96" s="45">
        <v>31581</v>
      </c>
      <c r="H96" s="45">
        <v>13876</v>
      </c>
      <c r="I96" s="45">
        <v>79</v>
      </c>
      <c r="J96" s="45" t="s">
        <v>156</v>
      </c>
      <c r="K96" s="45" t="s">
        <v>189</v>
      </c>
      <c r="L96" s="45" t="s">
        <v>158</v>
      </c>
      <c r="M96" s="45" t="s">
        <v>152</v>
      </c>
      <c r="N96" s="45">
        <v>0.52</v>
      </c>
      <c r="O96" s="45" t="s">
        <v>170</v>
      </c>
      <c r="P96" s="46" t="s">
        <v>415</v>
      </c>
      <c r="Q96" s="45">
        <v>2019</v>
      </c>
    </row>
    <row r="97" spans="1:17">
      <c r="A97" s="45" t="s">
        <v>152</v>
      </c>
      <c r="B97" s="45" t="s">
        <v>420</v>
      </c>
      <c r="C97" s="45" t="s">
        <v>278</v>
      </c>
      <c r="D97" s="45">
        <v>1.31</v>
      </c>
      <c r="E97" s="45">
        <v>1.3</v>
      </c>
      <c r="F97" s="45" t="s">
        <v>421</v>
      </c>
      <c r="G97" s="45">
        <v>25471</v>
      </c>
      <c r="H97" s="45">
        <v>11974</v>
      </c>
      <c r="I97" s="45">
        <v>78</v>
      </c>
      <c r="J97" s="45" t="s">
        <v>156</v>
      </c>
      <c r="K97" s="45" t="s">
        <v>175</v>
      </c>
      <c r="L97" s="45" t="s">
        <v>158</v>
      </c>
      <c r="M97" s="45" t="s">
        <v>152</v>
      </c>
      <c r="N97" s="45">
        <v>1.46</v>
      </c>
      <c r="O97" s="45" t="s">
        <v>170</v>
      </c>
      <c r="P97" s="46" t="s">
        <v>415</v>
      </c>
      <c r="Q97" s="45">
        <v>2019</v>
      </c>
    </row>
    <row r="98" spans="1:17">
      <c r="A98" s="45" t="s">
        <v>152</v>
      </c>
      <c r="B98" s="45" t="s">
        <v>422</v>
      </c>
      <c r="C98" s="45" t="s">
        <v>267</v>
      </c>
      <c r="D98" s="45" t="s">
        <v>152</v>
      </c>
      <c r="E98" s="45">
        <v>1.4</v>
      </c>
      <c r="F98" s="45" t="s">
        <v>423</v>
      </c>
      <c r="G98" s="45">
        <v>26179</v>
      </c>
      <c r="H98" s="45">
        <v>11220</v>
      </c>
      <c r="I98" s="45">
        <v>68</v>
      </c>
      <c r="J98" s="45" t="s">
        <v>168</v>
      </c>
      <c r="K98" s="45" t="s">
        <v>157</v>
      </c>
      <c r="L98" s="45" t="s">
        <v>169</v>
      </c>
      <c r="M98" s="45" t="s">
        <v>152</v>
      </c>
      <c r="N98" s="45">
        <v>0</v>
      </c>
      <c r="O98" s="45" t="s">
        <v>170</v>
      </c>
      <c r="P98" s="46" t="s">
        <v>415</v>
      </c>
      <c r="Q98" s="45">
        <v>2019</v>
      </c>
    </row>
    <row r="99" spans="1:17">
      <c r="A99" s="45" t="s">
        <v>152</v>
      </c>
      <c r="B99" s="45" t="s">
        <v>424</v>
      </c>
      <c r="C99" s="45" t="s">
        <v>173</v>
      </c>
      <c r="D99" s="45">
        <v>1.91</v>
      </c>
      <c r="E99" s="45">
        <v>2.2999999999999998</v>
      </c>
      <c r="F99" s="45" t="s">
        <v>425</v>
      </c>
      <c r="G99" s="45">
        <v>54127</v>
      </c>
      <c r="H99" s="45">
        <v>12944</v>
      </c>
      <c r="I99" s="45">
        <v>72</v>
      </c>
      <c r="J99" s="45" t="s">
        <v>156</v>
      </c>
      <c r="K99" s="45" t="s">
        <v>157</v>
      </c>
      <c r="L99" s="45" t="s">
        <v>193</v>
      </c>
      <c r="M99" s="45" t="s">
        <v>152</v>
      </c>
      <c r="N99" s="45">
        <v>1.79</v>
      </c>
      <c r="O99" s="45" t="s">
        <v>170</v>
      </c>
      <c r="P99" s="46" t="s">
        <v>415</v>
      </c>
      <c r="Q99" s="45">
        <v>2019</v>
      </c>
    </row>
    <row r="100" spans="1:17">
      <c r="A100" s="45" t="s">
        <v>152</v>
      </c>
      <c r="B100" s="45" t="s">
        <v>426</v>
      </c>
      <c r="C100" s="45" t="s">
        <v>173</v>
      </c>
      <c r="D100" s="45">
        <v>1.91</v>
      </c>
      <c r="E100" s="45">
        <v>2.2999999999999998</v>
      </c>
      <c r="F100" s="45" t="s">
        <v>425</v>
      </c>
      <c r="G100" s="45">
        <v>54127</v>
      </c>
      <c r="H100" s="45">
        <v>12944</v>
      </c>
      <c r="I100" s="45">
        <v>72</v>
      </c>
      <c r="J100" s="45" t="s">
        <v>156</v>
      </c>
      <c r="K100" s="45" t="s">
        <v>157</v>
      </c>
      <c r="L100" s="45" t="s">
        <v>193</v>
      </c>
      <c r="M100" s="45" t="s">
        <v>152</v>
      </c>
      <c r="N100" s="45">
        <v>1.79</v>
      </c>
      <c r="O100" s="45" t="s">
        <v>170</v>
      </c>
      <c r="P100" s="46" t="s">
        <v>415</v>
      </c>
      <c r="Q100" s="45">
        <v>2019</v>
      </c>
    </row>
    <row r="101" spans="1:17">
      <c r="A101" s="45" t="s">
        <v>152</v>
      </c>
      <c r="B101" s="45" t="s">
        <v>427</v>
      </c>
      <c r="C101" s="45" t="s">
        <v>413</v>
      </c>
      <c r="D101" s="45" t="s">
        <v>152</v>
      </c>
      <c r="E101" s="45">
        <v>1.1499999999999999</v>
      </c>
      <c r="F101" s="45" t="s">
        <v>428</v>
      </c>
      <c r="G101" s="45">
        <v>37238</v>
      </c>
      <c r="H101" s="45">
        <v>12096</v>
      </c>
      <c r="I101" s="45">
        <v>82</v>
      </c>
      <c r="J101" s="45" t="s">
        <v>168</v>
      </c>
      <c r="K101" s="45" t="s">
        <v>157</v>
      </c>
      <c r="L101" s="45" t="s">
        <v>169</v>
      </c>
      <c r="M101" s="45" t="s">
        <v>152</v>
      </c>
      <c r="N101" s="45">
        <v>0</v>
      </c>
      <c r="O101" s="45" t="s">
        <v>170</v>
      </c>
      <c r="P101" s="46" t="s">
        <v>429</v>
      </c>
      <c r="Q101" s="45">
        <v>2019</v>
      </c>
    </row>
    <row r="102" spans="1:17">
      <c r="A102" s="45" t="s">
        <v>152</v>
      </c>
      <c r="B102" s="45" t="s">
        <v>430</v>
      </c>
      <c r="C102" s="45" t="s">
        <v>278</v>
      </c>
      <c r="D102" s="45">
        <v>2.37</v>
      </c>
      <c r="E102" s="45">
        <v>1.8</v>
      </c>
      <c r="F102" s="45" t="s">
        <v>431</v>
      </c>
      <c r="G102" s="45">
        <v>26785</v>
      </c>
      <c r="H102" s="45">
        <v>24689</v>
      </c>
      <c r="I102" s="45">
        <v>71</v>
      </c>
      <c r="J102" s="45" t="s">
        <v>156</v>
      </c>
      <c r="K102" s="45" t="s">
        <v>157</v>
      </c>
      <c r="L102" s="45" t="s">
        <v>158</v>
      </c>
      <c r="M102" s="45" t="s">
        <v>152</v>
      </c>
      <c r="N102" s="45">
        <v>1.7470000000000001</v>
      </c>
      <c r="O102" s="45" t="s">
        <v>170</v>
      </c>
      <c r="P102" s="46" t="s">
        <v>432</v>
      </c>
      <c r="Q102" s="45">
        <v>2019</v>
      </c>
    </row>
    <row r="103" spans="1:17">
      <c r="A103" s="45" t="s">
        <v>152</v>
      </c>
      <c r="B103" s="45" t="s">
        <v>433</v>
      </c>
      <c r="C103" s="45" t="s">
        <v>434</v>
      </c>
      <c r="D103" s="45">
        <v>1.25</v>
      </c>
      <c r="E103" s="45">
        <v>2</v>
      </c>
      <c r="F103" s="45" t="s">
        <v>435</v>
      </c>
      <c r="G103" s="45">
        <v>20086</v>
      </c>
      <c r="H103" s="45">
        <v>17439</v>
      </c>
      <c r="I103" s="45">
        <v>75</v>
      </c>
      <c r="J103" s="45" t="s">
        <v>156</v>
      </c>
      <c r="K103" s="45" t="s">
        <v>157</v>
      </c>
      <c r="L103" s="45" t="s">
        <v>158</v>
      </c>
      <c r="M103" s="45" t="s">
        <v>152</v>
      </c>
      <c r="N103" s="45">
        <v>1.61</v>
      </c>
      <c r="O103" s="45" t="s">
        <v>170</v>
      </c>
      <c r="P103" s="46" t="s">
        <v>432</v>
      </c>
      <c r="Q103" s="45">
        <v>2019</v>
      </c>
    </row>
    <row r="104" spans="1:17">
      <c r="A104" s="45" t="s">
        <v>152</v>
      </c>
      <c r="B104" s="45" t="s">
        <v>436</v>
      </c>
      <c r="C104" s="45" t="s">
        <v>437</v>
      </c>
      <c r="D104" s="45">
        <v>1.74</v>
      </c>
      <c r="E104" s="45">
        <v>0.72</v>
      </c>
      <c r="F104" s="45" t="s">
        <v>438</v>
      </c>
      <c r="G104" s="45">
        <v>32121</v>
      </c>
      <c r="H104" s="45">
        <v>10614</v>
      </c>
      <c r="I104" s="45">
        <v>81</v>
      </c>
      <c r="J104" s="45" t="s">
        <v>156</v>
      </c>
      <c r="K104" s="45" t="s">
        <v>189</v>
      </c>
      <c r="L104" s="45" t="s">
        <v>193</v>
      </c>
      <c r="M104" s="45" t="s">
        <v>152</v>
      </c>
      <c r="N104" s="45">
        <v>0.1</v>
      </c>
      <c r="O104" s="45" t="s">
        <v>170</v>
      </c>
      <c r="P104" s="46" t="s">
        <v>439</v>
      </c>
      <c r="Q104" s="45">
        <v>2019</v>
      </c>
    </row>
    <row r="105" spans="1:17">
      <c r="A105" s="45" t="s">
        <v>152</v>
      </c>
      <c r="B105" s="45" t="s">
        <v>440</v>
      </c>
      <c r="C105" s="45" t="s">
        <v>173</v>
      </c>
      <c r="D105" s="45">
        <v>1.79</v>
      </c>
      <c r="E105" s="45">
        <v>1.2</v>
      </c>
      <c r="F105" s="45" t="s">
        <v>441</v>
      </c>
      <c r="G105" s="45">
        <v>47887</v>
      </c>
      <c r="H105" s="45">
        <v>14492</v>
      </c>
      <c r="I105" s="45">
        <v>72</v>
      </c>
      <c r="J105" s="45" t="s">
        <v>156</v>
      </c>
      <c r="K105" s="45" t="s">
        <v>157</v>
      </c>
      <c r="L105" s="45" t="s">
        <v>193</v>
      </c>
      <c r="M105" s="45" t="s">
        <v>152</v>
      </c>
      <c r="N105" s="45">
        <v>1.23</v>
      </c>
      <c r="O105" s="45" t="s">
        <v>170</v>
      </c>
      <c r="P105" s="46" t="s">
        <v>439</v>
      </c>
      <c r="Q105" s="45">
        <v>2019</v>
      </c>
    </row>
    <row r="106" spans="1:17">
      <c r="A106" s="45" t="s">
        <v>152</v>
      </c>
      <c r="B106" s="45" t="s">
        <v>442</v>
      </c>
      <c r="C106" s="45" t="s">
        <v>274</v>
      </c>
      <c r="D106" s="45">
        <v>2.2400000000000002</v>
      </c>
      <c r="E106" s="45">
        <v>1.4</v>
      </c>
      <c r="F106" s="45" t="s">
        <v>443</v>
      </c>
      <c r="G106" s="45">
        <v>34612</v>
      </c>
      <c r="H106" s="45">
        <v>14169</v>
      </c>
      <c r="I106" s="45">
        <v>67</v>
      </c>
      <c r="J106" s="45" t="s">
        <v>156</v>
      </c>
      <c r="K106" s="45" t="s">
        <v>157</v>
      </c>
      <c r="L106" s="45" t="s">
        <v>193</v>
      </c>
      <c r="M106" s="45" t="s">
        <v>152</v>
      </c>
      <c r="N106" s="45">
        <v>1.43</v>
      </c>
      <c r="O106" s="45" t="s">
        <v>170</v>
      </c>
      <c r="P106" s="46" t="s">
        <v>444</v>
      </c>
      <c r="Q106" s="45">
        <v>2019</v>
      </c>
    </row>
    <row r="107" spans="1:17">
      <c r="A107" s="45" t="s">
        <v>152</v>
      </c>
      <c r="B107" s="45" t="s">
        <v>445</v>
      </c>
      <c r="C107" s="45" t="s">
        <v>274</v>
      </c>
      <c r="D107" s="45">
        <v>4.42</v>
      </c>
      <c r="E107" s="45">
        <v>0.9</v>
      </c>
      <c r="F107" s="45" t="s">
        <v>446</v>
      </c>
      <c r="G107" s="45">
        <v>47081</v>
      </c>
      <c r="H107" s="45">
        <v>16648</v>
      </c>
      <c r="I107" s="45">
        <v>80</v>
      </c>
      <c r="J107" s="45" t="s">
        <v>156</v>
      </c>
      <c r="K107" s="45" t="s">
        <v>175</v>
      </c>
      <c r="L107" s="45" t="s">
        <v>193</v>
      </c>
      <c r="M107" s="45" t="s">
        <v>152</v>
      </c>
      <c r="N107" s="45">
        <v>0.53</v>
      </c>
      <c r="O107" s="45" t="s">
        <v>170</v>
      </c>
      <c r="P107" s="46" t="s">
        <v>447</v>
      </c>
      <c r="Q107" s="45">
        <v>2019</v>
      </c>
    </row>
    <row r="108" spans="1:17">
      <c r="A108" s="45" t="s">
        <v>152</v>
      </c>
      <c r="B108" s="45" t="s">
        <v>448</v>
      </c>
      <c r="C108" s="45" t="s">
        <v>278</v>
      </c>
      <c r="D108" s="45" t="s">
        <v>152</v>
      </c>
      <c r="E108" s="45">
        <v>1</v>
      </c>
      <c r="F108" s="45" t="s">
        <v>449</v>
      </c>
      <c r="G108" s="45">
        <v>29680</v>
      </c>
      <c r="H108" s="45">
        <v>8649</v>
      </c>
      <c r="I108" s="45">
        <v>69</v>
      </c>
      <c r="J108" s="45" t="s">
        <v>168</v>
      </c>
      <c r="K108" s="45" t="s">
        <v>157</v>
      </c>
      <c r="L108" s="45" t="s">
        <v>169</v>
      </c>
      <c r="M108" s="45" t="s">
        <v>152</v>
      </c>
      <c r="N108" s="45">
        <v>0.15</v>
      </c>
      <c r="O108" s="45" t="s">
        <v>170</v>
      </c>
      <c r="P108" s="46" t="s">
        <v>447</v>
      </c>
      <c r="Q108" s="45">
        <v>2019</v>
      </c>
    </row>
    <row r="109" spans="1:17">
      <c r="A109" s="45" t="s">
        <v>152</v>
      </c>
      <c r="B109" s="45" t="s">
        <v>450</v>
      </c>
      <c r="C109" s="45" t="s">
        <v>224</v>
      </c>
      <c r="D109" s="45">
        <v>2.12</v>
      </c>
      <c r="E109" s="45">
        <v>1.5</v>
      </c>
      <c r="F109" s="45" t="s">
        <v>451</v>
      </c>
      <c r="G109" s="45">
        <v>37857</v>
      </c>
      <c r="H109" s="45">
        <v>11817</v>
      </c>
      <c r="I109" s="45">
        <v>71</v>
      </c>
      <c r="J109" s="45" t="s">
        <v>156</v>
      </c>
      <c r="K109" s="45" t="s">
        <v>157</v>
      </c>
      <c r="L109" s="45" t="s">
        <v>193</v>
      </c>
      <c r="M109" s="45" t="s">
        <v>152</v>
      </c>
      <c r="N109" s="45">
        <v>1.49</v>
      </c>
      <c r="O109" s="45" t="s">
        <v>170</v>
      </c>
      <c r="P109" s="46" t="s">
        <v>447</v>
      </c>
      <c r="Q109" s="45">
        <v>2019</v>
      </c>
    </row>
    <row r="110" spans="1:17">
      <c r="A110" s="45" t="s">
        <v>152</v>
      </c>
      <c r="B110" s="45" t="s">
        <v>452</v>
      </c>
      <c r="C110" s="45" t="s">
        <v>162</v>
      </c>
      <c r="D110" s="45">
        <v>2.02</v>
      </c>
      <c r="E110" s="45">
        <v>1.5</v>
      </c>
      <c r="F110" s="45" t="s">
        <v>192</v>
      </c>
      <c r="G110" s="45">
        <v>26800</v>
      </c>
      <c r="H110" s="45">
        <v>14800</v>
      </c>
      <c r="I110" s="45">
        <v>69</v>
      </c>
      <c r="J110" s="45" t="s">
        <v>156</v>
      </c>
      <c r="K110" s="45" t="s">
        <v>157</v>
      </c>
      <c r="L110" s="45" t="s">
        <v>193</v>
      </c>
      <c r="M110" s="45" t="s">
        <v>152</v>
      </c>
      <c r="N110" s="45">
        <v>1.5</v>
      </c>
      <c r="O110" s="45" t="s">
        <v>170</v>
      </c>
      <c r="P110" s="46" t="s">
        <v>453</v>
      </c>
      <c r="Q110" s="45">
        <v>2019</v>
      </c>
    </row>
    <row r="111" spans="1:17">
      <c r="A111" s="45" t="s">
        <v>152</v>
      </c>
      <c r="B111" s="45" t="s">
        <v>454</v>
      </c>
      <c r="C111" s="45" t="s">
        <v>255</v>
      </c>
      <c r="D111" s="45">
        <v>1.31</v>
      </c>
      <c r="E111" s="45">
        <v>1.7</v>
      </c>
      <c r="F111" s="45" t="s">
        <v>455</v>
      </c>
      <c r="G111" s="45">
        <v>40594</v>
      </c>
      <c r="H111" s="45">
        <v>15196</v>
      </c>
      <c r="I111" s="45">
        <v>69</v>
      </c>
      <c r="J111" s="45" t="s">
        <v>156</v>
      </c>
      <c r="K111" s="45" t="s">
        <v>157</v>
      </c>
      <c r="L111" s="45" t="s">
        <v>193</v>
      </c>
      <c r="M111" s="45" t="s">
        <v>152</v>
      </c>
      <c r="N111" s="45">
        <v>1.19</v>
      </c>
      <c r="O111" s="45" t="s">
        <v>170</v>
      </c>
      <c r="P111" s="46" t="s">
        <v>453</v>
      </c>
      <c r="Q111" s="45">
        <v>2019</v>
      </c>
    </row>
    <row r="112" spans="1:17">
      <c r="A112" s="45" t="s">
        <v>152</v>
      </c>
      <c r="B112" s="45" t="s">
        <v>456</v>
      </c>
      <c r="C112" s="45" t="s">
        <v>341</v>
      </c>
      <c r="D112" s="45">
        <v>1.53</v>
      </c>
      <c r="E112" s="45">
        <v>1.8</v>
      </c>
      <c r="F112" s="45" t="s">
        <v>457</v>
      </c>
      <c r="G112" s="45">
        <v>23830</v>
      </c>
      <c r="H112" s="45">
        <v>23070</v>
      </c>
      <c r="I112" s="45">
        <v>63</v>
      </c>
      <c r="J112" s="45" t="s">
        <v>156</v>
      </c>
      <c r="K112" s="45" t="s">
        <v>157</v>
      </c>
      <c r="L112" s="45" t="s">
        <v>158</v>
      </c>
      <c r="M112" s="45" t="s">
        <v>152</v>
      </c>
      <c r="N112" s="45">
        <v>1.95</v>
      </c>
      <c r="O112" s="45" t="s">
        <v>170</v>
      </c>
      <c r="P112" s="46" t="s">
        <v>453</v>
      </c>
      <c r="Q112" s="45">
        <v>2019</v>
      </c>
    </row>
    <row r="113" spans="1:17">
      <c r="A113" s="45" t="s">
        <v>152</v>
      </c>
      <c r="B113" s="45" t="s">
        <v>458</v>
      </c>
      <c r="C113" s="45" t="s">
        <v>278</v>
      </c>
      <c r="D113" s="45">
        <v>4.0599999999999996</v>
      </c>
      <c r="E113" s="45">
        <v>2</v>
      </c>
      <c r="F113" s="45" t="s">
        <v>459</v>
      </c>
      <c r="G113" s="45">
        <v>72724</v>
      </c>
      <c r="H113" s="45">
        <v>14657</v>
      </c>
      <c r="I113" s="45">
        <v>74</v>
      </c>
      <c r="J113" s="45" t="s">
        <v>156</v>
      </c>
      <c r="K113" s="45" t="s">
        <v>157</v>
      </c>
      <c r="L113" s="45" t="s">
        <v>193</v>
      </c>
      <c r="M113" s="45" t="s">
        <v>152</v>
      </c>
      <c r="N113" s="45">
        <v>2.56</v>
      </c>
      <c r="O113" s="45" t="s">
        <v>170</v>
      </c>
      <c r="P113" s="46" t="s">
        <v>453</v>
      </c>
      <c r="Q113" s="45">
        <v>2019</v>
      </c>
    </row>
    <row r="114" spans="1:17">
      <c r="A114" s="45" t="s">
        <v>152</v>
      </c>
      <c r="B114" s="45" t="s">
        <v>460</v>
      </c>
      <c r="C114" s="45" t="s">
        <v>461</v>
      </c>
      <c r="D114" s="45">
        <v>1.1599999999999999</v>
      </c>
      <c r="E114" s="45">
        <v>1.8</v>
      </c>
      <c r="F114" s="45" t="s">
        <v>462</v>
      </c>
      <c r="G114" s="45">
        <v>40422</v>
      </c>
      <c r="H114" s="45">
        <v>12593</v>
      </c>
      <c r="I114" s="45">
        <v>71</v>
      </c>
      <c r="J114" s="45" t="s">
        <v>156</v>
      </c>
      <c r="K114" s="45" t="s">
        <v>157</v>
      </c>
      <c r="L114" s="45" t="s">
        <v>193</v>
      </c>
      <c r="M114" s="45" t="s">
        <v>152</v>
      </c>
      <c r="N114" s="45">
        <v>1.77</v>
      </c>
      <c r="O114" s="45" t="s">
        <v>170</v>
      </c>
      <c r="P114" s="46" t="s">
        <v>463</v>
      </c>
      <c r="Q114" s="45">
        <v>2019</v>
      </c>
    </row>
    <row r="115" spans="1:17">
      <c r="A115" s="45" t="s">
        <v>152</v>
      </c>
      <c r="B115" s="45" t="s">
        <v>464</v>
      </c>
      <c r="C115" s="45" t="s">
        <v>255</v>
      </c>
      <c r="D115" s="45">
        <v>1.6</v>
      </c>
      <c r="E115" s="45">
        <v>1</v>
      </c>
      <c r="F115" s="45" t="s">
        <v>465</v>
      </c>
      <c r="G115" s="45">
        <v>63196</v>
      </c>
      <c r="H115" s="45">
        <v>15261</v>
      </c>
      <c r="I115" s="45">
        <v>70</v>
      </c>
      <c r="J115" s="45" t="s">
        <v>156</v>
      </c>
      <c r="K115" s="45" t="s">
        <v>157</v>
      </c>
      <c r="L115" s="45" t="s">
        <v>193</v>
      </c>
      <c r="M115" s="45" t="s">
        <v>152</v>
      </c>
      <c r="N115" s="45">
        <v>1.2</v>
      </c>
      <c r="O115" s="45" t="s">
        <v>170</v>
      </c>
      <c r="P115" s="46" t="s">
        <v>466</v>
      </c>
      <c r="Q115" s="45">
        <v>2019</v>
      </c>
    </row>
    <row r="116" spans="1:17">
      <c r="A116" s="45" t="s">
        <v>152</v>
      </c>
      <c r="B116" s="45" t="s">
        <v>467</v>
      </c>
      <c r="C116" s="45" t="s">
        <v>278</v>
      </c>
      <c r="D116" s="45" t="s">
        <v>152</v>
      </c>
      <c r="E116" s="45">
        <v>1.2</v>
      </c>
      <c r="F116" s="45" t="s">
        <v>468</v>
      </c>
      <c r="G116" s="45">
        <v>34132</v>
      </c>
      <c r="H116" s="45">
        <v>6871</v>
      </c>
      <c r="I116" s="45">
        <v>76</v>
      </c>
      <c r="J116" s="45" t="s">
        <v>168</v>
      </c>
      <c r="K116" s="45" t="s">
        <v>157</v>
      </c>
      <c r="L116" s="45" t="s">
        <v>169</v>
      </c>
      <c r="M116" s="45" t="s">
        <v>152</v>
      </c>
      <c r="N116" s="45">
        <v>0.39</v>
      </c>
      <c r="O116" s="45" t="s">
        <v>170</v>
      </c>
      <c r="P116" s="46" t="s">
        <v>466</v>
      </c>
      <c r="Q116" s="45">
        <v>2019</v>
      </c>
    </row>
    <row r="117" spans="1:17">
      <c r="A117" s="45" t="s">
        <v>152</v>
      </c>
      <c r="B117" s="45" t="s">
        <v>469</v>
      </c>
      <c r="C117" s="45" t="s">
        <v>182</v>
      </c>
      <c r="D117" s="45">
        <v>2.86</v>
      </c>
      <c r="E117" s="45">
        <v>1.3</v>
      </c>
      <c r="F117" s="45" t="s">
        <v>470</v>
      </c>
      <c r="G117" s="45">
        <v>69747</v>
      </c>
      <c r="H117" s="45">
        <v>17380</v>
      </c>
      <c r="I117" s="45">
        <v>72</v>
      </c>
      <c r="J117" s="45" t="s">
        <v>156</v>
      </c>
      <c r="K117" s="45" t="s">
        <v>157</v>
      </c>
      <c r="L117" s="45" t="s">
        <v>193</v>
      </c>
      <c r="M117" s="45" t="s">
        <v>152</v>
      </c>
      <c r="N117" s="45">
        <v>1.21</v>
      </c>
      <c r="O117" s="45" t="s">
        <v>170</v>
      </c>
      <c r="P117" s="46" t="s">
        <v>466</v>
      </c>
      <c r="Q117" s="45">
        <v>2019</v>
      </c>
    </row>
    <row r="118" spans="1:17">
      <c r="A118" s="45" t="s">
        <v>152</v>
      </c>
      <c r="B118" s="45" t="s">
        <v>471</v>
      </c>
      <c r="C118" s="45" t="s">
        <v>255</v>
      </c>
      <c r="D118" s="45" t="s">
        <v>152</v>
      </c>
      <c r="E118" s="45">
        <v>1.3</v>
      </c>
      <c r="F118" s="45" t="s">
        <v>472</v>
      </c>
      <c r="G118" s="45">
        <v>25701</v>
      </c>
      <c r="H118" s="45">
        <v>8932</v>
      </c>
      <c r="I118" s="45">
        <v>64</v>
      </c>
      <c r="J118" s="45" t="s">
        <v>168</v>
      </c>
      <c r="K118" s="45" t="s">
        <v>157</v>
      </c>
      <c r="L118" s="45" t="s">
        <v>169</v>
      </c>
      <c r="M118" s="45" t="s">
        <v>152</v>
      </c>
      <c r="N118" s="45">
        <v>0.41</v>
      </c>
      <c r="O118" s="45" t="s">
        <v>170</v>
      </c>
      <c r="P118" s="46" t="s">
        <v>466</v>
      </c>
      <c r="Q118" s="45">
        <v>2019</v>
      </c>
    </row>
    <row r="119" spans="1:17">
      <c r="A119" s="45" t="s">
        <v>152</v>
      </c>
      <c r="B119" s="45" t="s">
        <v>473</v>
      </c>
      <c r="C119" s="45" t="s">
        <v>267</v>
      </c>
      <c r="D119" s="45">
        <v>2.35</v>
      </c>
      <c r="E119" s="45">
        <v>1.9</v>
      </c>
      <c r="F119" s="45" t="s">
        <v>474</v>
      </c>
      <c r="G119" s="45">
        <v>27546</v>
      </c>
      <c r="H119" s="45">
        <v>12617</v>
      </c>
      <c r="I119" s="45">
        <v>74</v>
      </c>
      <c r="J119" s="45" t="s">
        <v>156</v>
      </c>
      <c r="K119" s="45" t="s">
        <v>157</v>
      </c>
      <c r="L119" s="45" t="s">
        <v>158</v>
      </c>
      <c r="M119" s="45" t="s">
        <v>152</v>
      </c>
      <c r="N119" s="45">
        <v>1.659</v>
      </c>
      <c r="O119" s="45" t="s">
        <v>170</v>
      </c>
      <c r="P119" s="46" t="s">
        <v>466</v>
      </c>
      <c r="Q119" s="45">
        <v>2019</v>
      </c>
    </row>
    <row r="120" spans="1:17">
      <c r="A120" s="45" t="s">
        <v>152</v>
      </c>
      <c r="B120" s="45" t="s">
        <v>475</v>
      </c>
      <c r="C120" s="45" t="s">
        <v>278</v>
      </c>
      <c r="D120" s="45" t="s">
        <v>152</v>
      </c>
      <c r="E120" s="45">
        <v>0.74</v>
      </c>
      <c r="F120" s="45" t="s">
        <v>476</v>
      </c>
      <c r="G120" s="45">
        <v>26020</v>
      </c>
      <c r="H120" s="45">
        <v>6815</v>
      </c>
      <c r="I120" s="45">
        <v>75</v>
      </c>
      <c r="J120" s="45" t="s">
        <v>168</v>
      </c>
      <c r="K120" s="45" t="s">
        <v>157</v>
      </c>
      <c r="L120" s="45" t="s">
        <v>169</v>
      </c>
      <c r="M120" s="45" t="s">
        <v>152</v>
      </c>
      <c r="N120" s="45">
        <v>0.22</v>
      </c>
      <c r="O120" s="45" t="s">
        <v>170</v>
      </c>
      <c r="P120" s="46" t="s">
        <v>477</v>
      </c>
      <c r="Q120" s="45">
        <v>2019</v>
      </c>
    </row>
    <row r="121" spans="1:17">
      <c r="A121" s="45" t="s">
        <v>152</v>
      </c>
      <c r="B121" s="45" t="s">
        <v>478</v>
      </c>
      <c r="C121" s="45" t="s">
        <v>295</v>
      </c>
      <c r="D121" s="45" t="s">
        <v>152</v>
      </c>
      <c r="E121" s="45">
        <v>0.99</v>
      </c>
      <c r="F121" s="45" t="s">
        <v>479</v>
      </c>
      <c r="G121" s="45">
        <v>26865</v>
      </c>
      <c r="H121" s="45">
        <v>9265</v>
      </c>
      <c r="I121" s="45">
        <v>82</v>
      </c>
      <c r="J121" s="45" t="s">
        <v>168</v>
      </c>
      <c r="K121" s="45" t="s">
        <v>157</v>
      </c>
      <c r="L121" s="45" t="s">
        <v>169</v>
      </c>
      <c r="M121" s="45" t="s">
        <v>152</v>
      </c>
      <c r="N121" s="45">
        <v>1.7000000000000001E-2</v>
      </c>
      <c r="O121" s="45" t="s">
        <v>170</v>
      </c>
      <c r="P121" s="46" t="s">
        <v>477</v>
      </c>
      <c r="Q121" s="45">
        <v>2019</v>
      </c>
    </row>
    <row r="122" spans="1:17">
      <c r="A122" s="45" t="s">
        <v>152</v>
      </c>
      <c r="B122" s="45" t="s">
        <v>480</v>
      </c>
      <c r="C122" s="45" t="s">
        <v>437</v>
      </c>
      <c r="D122" s="45">
        <v>2.5</v>
      </c>
      <c r="E122" s="45">
        <v>1.1000000000000001</v>
      </c>
      <c r="F122" s="45" t="s">
        <v>481</v>
      </c>
      <c r="G122" s="45">
        <v>30308</v>
      </c>
      <c r="H122" s="45">
        <v>11196</v>
      </c>
      <c r="I122" s="45">
        <v>79</v>
      </c>
      <c r="J122" s="45" t="s">
        <v>156</v>
      </c>
      <c r="K122" s="45" t="s">
        <v>189</v>
      </c>
      <c r="L122" s="45" t="s">
        <v>193</v>
      </c>
      <c r="M122" s="45" t="s">
        <v>152</v>
      </c>
      <c r="N122" s="45">
        <v>0.183</v>
      </c>
      <c r="O122" s="45" t="s">
        <v>170</v>
      </c>
      <c r="P122" s="46" t="s">
        <v>477</v>
      </c>
      <c r="Q122" s="45">
        <v>2019</v>
      </c>
    </row>
    <row r="123" spans="1:17">
      <c r="A123" s="45" t="s">
        <v>152</v>
      </c>
      <c r="B123" s="45" t="s">
        <v>482</v>
      </c>
      <c r="C123" s="45" t="s">
        <v>295</v>
      </c>
      <c r="D123" s="45" t="s">
        <v>152</v>
      </c>
      <c r="E123" s="45">
        <v>1.2</v>
      </c>
      <c r="F123" s="45" t="s">
        <v>483</v>
      </c>
      <c r="G123" s="45">
        <v>40259</v>
      </c>
      <c r="H123" s="45">
        <v>7420</v>
      </c>
      <c r="I123" s="45">
        <v>82</v>
      </c>
      <c r="J123" s="45" t="s">
        <v>168</v>
      </c>
      <c r="K123" s="45" t="s">
        <v>157</v>
      </c>
      <c r="L123" s="45" t="s">
        <v>169</v>
      </c>
      <c r="M123" s="45" t="s">
        <v>152</v>
      </c>
      <c r="N123" s="45">
        <v>0.02</v>
      </c>
      <c r="O123" s="45" t="s">
        <v>170</v>
      </c>
      <c r="P123" s="46" t="s">
        <v>477</v>
      </c>
      <c r="Q123" s="45">
        <v>2019</v>
      </c>
    </row>
    <row r="124" spans="1:17">
      <c r="A124" s="45" t="s">
        <v>152</v>
      </c>
      <c r="B124" s="45" t="s">
        <v>484</v>
      </c>
      <c r="C124" s="45" t="s">
        <v>295</v>
      </c>
      <c r="D124" s="45" t="s">
        <v>152</v>
      </c>
      <c r="E124" s="45">
        <v>1.6</v>
      </c>
      <c r="F124" s="45" t="s">
        <v>485</v>
      </c>
      <c r="G124" s="45">
        <v>34129</v>
      </c>
      <c r="H124" s="45">
        <v>13535</v>
      </c>
      <c r="I124" s="45">
        <v>76</v>
      </c>
      <c r="J124" s="45" t="s">
        <v>168</v>
      </c>
      <c r="K124" s="45" t="s">
        <v>157</v>
      </c>
      <c r="L124" s="45" t="s">
        <v>169</v>
      </c>
      <c r="M124" s="45" t="s">
        <v>152</v>
      </c>
      <c r="N124" s="45">
        <v>2.7E-2</v>
      </c>
      <c r="O124" s="45" t="s">
        <v>170</v>
      </c>
      <c r="P124" s="46" t="s">
        <v>477</v>
      </c>
      <c r="Q124" s="45">
        <v>2019</v>
      </c>
    </row>
    <row r="125" spans="1:17">
      <c r="A125" s="45" t="s">
        <v>152</v>
      </c>
      <c r="B125" s="45" t="s">
        <v>486</v>
      </c>
      <c r="C125" s="45" t="s">
        <v>187</v>
      </c>
      <c r="D125" s="45">
        <v>2.4500000000000002</v>
      </c>
      <c r="E125" s="45">
        <v>0.65</v>
      </c>
      <c r="F125" s="45" t="s">
        <v>487</v>
      </c>
      <c r="G125" s="45">
        <v>33038</v>
      </c>
      <c r="H125" s="45">
        <v>14111</v>
      </c>
      <c r="I125" s="45">
        <v>78</v>
      </c>
      <c r="J125" s="45" t="s">
        <v>156</v>
      </c>
      <c r="K125" s="45" t="s">
        <v>189</v>
      </c>
      <c r="L125" s="45" t="s">
        <v>158</v>
      </c>
      <c r="M125" s="45" t="s">
        <v>152</v>
      </c>
      <c r="N125" s="45">
        <v>0.87</v>
      </c>
      <c r="O125" s="45" t="s">
        <v>170</v>
      </c>
      <c r="P125" s="46" t="s">
        <v>488</v>
      </c>
      <c r="Q125" s="45">
        <v>2019</v>
      </c>
    </row>
    <row r="126" spans="1:17">
      <c r="A126" s="45" t="s">
        <v>152</v>
      </c>
      <c r="B126" s="45" t="s">
        <v>489</v>
      </c>
      <c r="C126" s="45" t="s">
        <v>278</v>
      </c>
      <c r="D126" s="45" t="s">
        <v>152</v>
      </c>
      <c r="E126" s="45">
        <v>1</v>
      </c>
      <c r="F126" s="45" t="s">
        <v>490</v>
      </c>
      <c r="G126" s="45">
        <v>36591</v>
      </c>
      <c r="H126" s="45">
        <v>7488</v>
      </c>
      <c r="I126" s="45">
        <v>65</v>
      </c>
      <c r="J126" s="45" t="s">
        <v>168</v>
      </c>
      <c r="K126" s="45" t="s">
        <v>157</v>
      </c>
      <c r="L126" s="45" t="s">
        <v>169</v>
      </c>
      <c r="M126" s="45" t="s">
        <v>152</v>
      </c>
      <c r="N126" s="45">
        <v>0.23</v>
      </c>
      <c r="O126" s="45" t="s">
        <v>170</v>
      </c>
      <c r="P126" s="46" t="s">
        <v>488</v>
      </c>
      <c r="Q126" s="45">
        <v>2019</v>
      </c>
    </row>
    <row r="127" spans="1:17">
      <c r="A127" s="45" t="s">
        <v>152</v>
      </c>
      <c r="B127" s="45" t="s">
        <v>491</v>
      </c>
      <c r="C127" s="45" t="s">
        <v>182</v>
      </c>
      <c r="D127" s="45">
        <v>1.41</v>
      </c>
      <c r="E127" s="45">
        <v>2</v>
      </c>
      <c r="F127" s="45" t="s">
        <v>492</v>
      </c>
      <c r="G127" s="45">
        <v>59527</v>
      </c>
      <c r="H127" s="45">
        <v>12129</v>
      </c>
      <c r="I127" s="45">
        <v>72</v>
      </c>
      <c r="J127" s="45" t="s">
        <v>156</v>
      </c>
      <c r="K127" s="45" t="s">
        <v>157</v>
      </c>
      <c r="L127" s="45" t="s">
        <v>193</v>
      </c>
      <c r="M127" s="45" t="s">
        <v>152</v>
      </c>
      <c r="N127" s="45">
        <v>1.74</v>
      </c>
      <c r="O127" s="45" t="s">
        <v>170</v>
      </c>
      <c r="P127" s="46" t="s">
        <v>488</v>
      </c>
      <c r="Q127" s="45">
        <v>2019</v>
      </c>
    </row>
    <row r="128" spans="1:17">
      <c r="A128" s="45" t="s">
        <v>152</v>
      </c>
      <c r="B128" s="45" t="s">
        <v>493</v>
      </c>
      <c r="C128" s="45" t="s">
        <v>395</v>
      </c>
      <c r="D128" s="45">
        <v>0.81699999999999995</v>
      </c>
      <c r="E128" s="45">
        <v>2.1</v>
      </c>
      <c r="F128" s="45" t="s">
        <v>494</v>
      </c>
      <c r="G128" s="45">
        <v>49576</v>
      </c>
      <c r="H128" s="45">
        <v>15200</v>
      </c>
      <c r="I128" s="45">
        <v>70</v>
      </c>
      <c r="J128" s="45" t="s">
        <v>156</v>
      </c>
      <c r="K128" s="45" t="s">
        <v>157</v>
      </c>
      <c r="L128" s="45" t="s">
        <v>193</v>
      </c>
      <c r="M128" s="45" t="s">
        <v>152</v>
      </c>
      <c r="N128" s="45">
        <v>1.18</v>
      </c>
      <c r="O128" s="45" t="s">
        <v>170</v>
      </c>
      <c r="P128" s="46" t="s">
        <v>488</v>
      </c>
      <c r="Q128" s="45">
        <v>2019</v>
      </c>
    </row>
    <row r="129" spans="1:17">
      <c r="A129" s="45" t="s">
        <v>152</v>
      </c>
      <c r="B129" s="45" t="s">
        <v>495</v>
      </c>
      <c r="C129" s="45" t="s">
        <v>182</v>
      </c>
      <c r="D129" s="45">
        <v>2.4300000000000002</v>
      </c>
      <c r="E129" s="45">
        <v>1.4</v>
      </c>
      <c r="F129" s="45" t="s">
        <v>496</v>
      </c>
      <c r="G129" s="45">
        <v>67090</v>
      </c>
      <c r="H129" s="45">
        <v>15435</v>
      </c>
      <c r="I129" s="45">
        <v>74</v>
      </c>
      <c r="J129" s="45" t="s">
        <v>156</v>
      </c>
      <c r="K129" s="45" t="s">
        <v>157</v>
      </c>
      <c r="L129" s="45" t="s">
        <v>193</v>
      </c>
      <c r="M129" s="45" t="s">
        <v>152</v>
      </c>
      <c r="N129" s="45">
        <v>1.51</v>
      </c>
      <c r="O129" s="45" t="s">
        <v>170</v>
      </c>
      <c r="P129" s="46" t="s">
        <v>497</v>
      </c>
      <c r="Q129" s="45">
        <v>2019</v>
      </c>
    </row>
    <row r="130" spans="1:17">
      <c r="A130" s="45" t="s">
        <v>152</v>
      </c>
      <c r="B130" s="45" t="s">
        <v>498</v>
      </c>
      <c r="C130" s="45" t="s">
        <v>274</v>
      </c>
      <c r="D130" s="45">
        <v>2.2400000000000002</v>
      </c>
      <c r="E130" s="45">
        <v>2.2999999999999998</v>
      </c>
      <c r="F130" s="45" t="s">
        <v>499</v>
      </c>
      <c r="G130" s="45">
        <v>53563</v>
      </c>
      <c r="H130" s="45">
        <v>14179</v>
      </c>
      <c r="I130" s="45">
        <v>73</v>
      </c>
      <c r="J130" s="45" t="s">
        <v>156</v>
      </c>
      <c r="K130" s="45" t="s">
        <v>157</v>
      </c>
      <c r="L130" s="45" t="s">
        <v>193</v>
      </c>
      <c r="M130" s="45" t="s">
        <v>152</v>
      </c>
      <c r="N130" s="45">
        <v>1.9</v>
      </c>
      <c r="O130" s="45" t="s">
        <v>170</v>
      </c>
      <c r="P130" s="46" t="s">
        <v>497</v>
      </c>
      <c r="Q130" s="45">
        <v>2019</v>
      </c>
    </row>
    <row r="131" spans="1:17">
      <c r="A131" s="45" t="s">
        <v>152</v>
      </c>
      <c r="B131" s="45" t="s">
        <v>500</v>
      </c>
      <c r="C131" s="45" t="s">
        <v>278</v>
      </c>
      <c r="D131" s="45" t="s">
        <v>152</v>
      </c>
      <c r="E131" s="45">
        <v>1.4</v>
      </c>
      <c r="F131" s="45" t="s">
        <v>501</v>
      </c>
      <c r="G131" s="45">
        <v>52664</v>
      </c>
      <c r="H131" s="45">
        <v>15756</v>
      </c>
      <c r="I131" s="45">
        <v>79</v>
      </c>
      <c r="J131" s="45" t="s">
        <v>168</v>
      </c>
      <c r="K131" s="45" t="s">
        <v>157</v>
      </c>
      <c r="L131" s="45" t="s">
        <v>169</v>
      </c>
      <c r="M131" s="45" t="s">
        <v>152</v>
      </c>
      <c r="N131" s="45">
        <v>0.2</v>
      </c>
      <c r="O131" s="45" t="s">
        <v>170</v>
      </c>
      <c r="P131" s="46" t="s">
        <v>502</v>
      </c>
      <c r="Q131" s="45">
        <v>2019</v>
      </c>
    </row>
    <row r="132" spans="1:17">
      <c r="A132" s="45" t="s">
        <v>152</v>
      </c>
      <c r="B132" s="45" t="s">
        <v>503</v>
      </c>
      <c r="C132" s="45" t="s">
        <v>267</v>
      </c>
      <c r="D132" s="45" t="s">
        <v>152</v>
      </c>
      <c r="E132" s="45">
        <v>1</v>
      </c>
      <c r="F132" s="45" t="s">
        <v>504</v>
      </c>
      <c r="G132" s="45">
        <v>15318</v>
      </c>
      <c r="H132" s="45">
        <v>7918</v>
      </c>
      <c r="I132" s="45">
        <v>63</v>
      </c>
      <c r="J132" s="45" t="s">
        <v>168</v>
      </c>
      <c r="K132" s="45" t="s">
        <v>157</v>
      </c>
      <c r="L132" s="45" t="s">
        <v>169</v>
      </c>
      <c r="M132" s="45" t="s">
        <v>152</v>
      </c>
      <c r="N132" s="45">
        <v>1.7000000000000001E-2</v>
      </c>
      <c r="O132" s="45" t="s">
        <v>170</v>
      </c>
      <c r="P132" s="46" t="s">
        <v>505</v>
      </c>
      <c r="Q132" s="45">
        <v>2019</v>
      </c>
    </row>
    <row r="133" spans="1:17">
      <c r="A133" s="45" t="s">
        <v>152</v>
      </c>
      <c r="B133" s="45" t="s">
        <v>506</v>
      </c>
      <c r="C133" s="45" t="s">
        <v>278</v>
      </c>
      <c r="D133" s="45" t="s">
        <v>152</v>
      </c>
      <c r="E133" s="45">
        <v>0.78</v>
      </c>
      <c r="F133" s="45" t="s">
        <v>507</v>
      </c>
      <c r="G133" s="45">
        <v>33925</v>
      </c>
      <c r="H133" s="45">
        <v>10182</v>
      </c>
      <c r="I133" s="45">
        <v>64</v>
      </c>
      <c r="J133" s="45" t="s">
        <v>168</v>
      </c>
      <c r="K133" s="45" t="s">
        <v>157</v>
      </c>
      <c r="L133" s="45" t="s">
        <v>169</v>
      </c>
      <c r="M133" s="45" t="s">
        <v>152</v>
      </c>
      <c r="N133" s="45">
        <v>0.14000000000000001</v>
      </c>
      <c r="O133" s="45" t="s">
        <v>170</v>
      </c>
      <c r="P133" s="46" t="s">
        <v>508</v>
      </c>
      <c r="Q133" s="45">
        <v>2019</v>
      </c>
    </row>
    <row r="134" spans="1:17">
      <c r="A134" s="45" t="s">
        <v>152</v>
      </c>
      <c r="B134" s="45" t="s">
        <v>509</v>
      </c>
      <c r="C134" s="45" t="s">
        <v>278</v>
      </c>
      <c r="D134" s="45" t="s">
        <v>152</v>
      </c>
      <c r="E134" s="45">
        <v>1</v>
      </c>
      <c r="F134" s="45" t="s">
        <v>510</v>
      </c>
      <c r="G134" s="45">
        <v>30851</v>
      </c>
      <c r="H134" s="45">
        <v>11074</v>
      </c>
      <c r="I134" s="45">
        <v>73</v>
      </c>
      <c r="J134" s="45" t="s">
        <v>168</v>
      </c>
      <c r="K134" s="45" t="s">
        <v>157</v>
      </c>
      <c r="L134" s="45" t="s">
        <v>169</v>
      </c>
      <c r="M134" s="45" t="s">
        <v>152</v>
      </c>
      <c r="N134" s="45">
        <v>1E-3</v>
      </c>
      <c r="O134" s="45" t="s">
        <v>170</v>
      </c>
      <c r="P134" s="46" t="s">
        <v>508</v>
      </c>
      <c r="Q134" s="45">
        <v>2019</v>
      </c>
    </row>
    <row r="135" spans="1:17">
      <c r="A135" s="45" t="s">
        <v>152</v>
      </c>
      <c r="B135" s="45" t="s">
        <v>511</v>
      </c>
      <c r="C135" s="45" t="s">
        <v>278</v>
      </c>
      <c r="D135" s="45" t="s">
        <v>152</v>
      </c>
      <c r="E135" s="45">
        <v>1.1000000000000001</v>
      </c>
      <c r="F135" s="45" t="s">
        <v>512</v>
      </c>
      <c r="G135" s="45">
        <v>22440</v>
      </c>
      <c r="H135" s="45">
        <v>5831</v>
      </c>
      <c r="I135" s="45">
        <v>66</v>
      </c>
      <c r="J135" s="45" t="s">
        <v>168</v>
      </c>
      <c r="K135" s="45" t="s">
        <v>157</v>
      </c>
      <c r="L135" s="45" t="s">
        <v>169</v>
      </c>
      <c r="M135" s="45" t="s">
        <v>152</v>
      </c>
      <c r="N135" s="45">
        <v>0.17</v>
      </c>
      <c r="O135" s="45" t="s">
        <v>170</v>
      </c>
      <c r="P135" s="46" t="s">
        <v>508</v>
      </c>
      <c r="Q135" s="45">
        <v>2019</v>
      </c>
    </row>
    <row r="136" spans="1:17">
      <c r="A136" s="45" t="s">
        <v>152</v>
      </c>
      <c r="B136" s="45" t="s">
        <v>513</v>
      </c>
      <c r="C136" s="45" t="s">
        <v>278</v>
      </c>
      <c r="D136" s="45" t="s">
        <v>152</v>
      </c>
      <c r="E136" s="45">
        <v>1.5</v>
      </c>
      <c r="F136" s="45" t="s">
        <v>514</v>
      </c>
      <c r="G136" s="45">
        <v>46831</v>
      </c>
      <c r="H136" s="45">
        <v>17085</v>
      </c>
      <c r="I136" s="45">
        <v>79</v>
      </c>
      <c r="J136" s="45" t="s">
        <v>168</v>
      </c>
      <c r="K136" s="45" t="s">
        <v>157</v>
      </c>
      <c r="L136" s="45" t="s">
        <v>169</v>
      </c>
      <c r="M136" s="45" t="s">
        <v>152</v>
      </c>
      <c r="N136" s="45">
        <v>0.18</v>
      </c>
      <c r="O136" s="45" t="s">
        <v>170</v>
      </c>
      <c r="P136" s="46" t="s">
        <v>508</v>
      </c>
      <c r="Q136" s="45">
        <v>2019</v>
      </c>
    </row>
    <row r="137" spans="1:17">
      <c r="A137" s="45" t="s">
        <v>152</v>
      </c>
      <c r="B137" s="45" t="s">
        <v>515</v>
      </c>
      <c r="C137" s="45" t="s">
        <v>255</v>
      </c>
      <c r="D137" s="45" t="s">
        <v>152</v>
      </c>
      <c r="E137" s="45">
        <v>0.41</v>
      </c>
      <c r="F137" s="45" t="s">
        <v>516</v>
      </c>
      <c r="G137" s="45">
        <v>33684</v>
      </c>
      <c r="H137" s="45">
        <v>16030</v>
      </c>
      <c r="I137" s="45">
        <v>75</v>
      </c>
      <c r="J137" s="45" t="s">
        <v>168</v>
      </c>
      <c r="K137" s="45" t="s">
        <v>157</v>
      </c>
      <c r="L137" s="45" t="s">
        <v>169</v>
      </c>
      <c r="M137" s="45" t="s">
        <v>152</v>
      </c>
      <c r="N137" s="45">
        <v>0.36</v>
      </c>
      <c r="O137" s="45" t="s">
        <v>170</v>
      </c>
      <c r="P137" s="46" t="s">
        <v>517</v>
      </c>
      <c r="Q137" s="45">
        <v>2019</v>
      </c>
    </row>
    <row r="138" spans="1:17">
      <c r="A138" s="45" t="s">
        <v>152</v>
      </c>
      <c r="B138" s="45" t="s">
        <v>518</v>
      </c>
      <c r="C138" s="45" t="s">
        <v>224</v>
      </c>
      <c r="D138" s="45">
        <v>2.92</v>
      </c>
      <c r="E138" s="45">
        <v>1.8</v>
      </c>
      <c r="F138" s="45" t="s">
        <v>519</v>
      </c>
      <c r="G138" s="45">
        <v>39232</v>
      </c>
      <c r="H138" s="45">
        <v>13693</v>
      </c>
      <c r="I138" s="45">
        <v>74</v>
      </c>
      <c r="J138" s="45" t="s">
        <v>156</v>
      </c>
      <c r="K138" s="45" t="s">
        <v>157</v>
      </c>
      <c r="L138" s="45" t="s">
        <v>158</v>
      </c>
      <c r="M138" s="45" t="s">
        <v>152</v>
      </c>
      <c r="N138" s="45">
        <v>2.5</v>
      </c>
      <c r="O138" s="45" t="s">
        <v>170</v>
      </c>
      <c r="P138" s="46" t="s">
        <v>517</v>
      </c>
      <c r="Q138" s="45">
        <v>2019</v>
      </c>
    </row>
    <row r="139" spans="1:17">
      <c r="A139" s="45" t="s">
        <v>152</v>
      </c>
      <c r="B139" s="45" t="s">
        <v>520</v>
      </c>
      <c r="C139" s="45" t="s">
        <v>162</v>
      </c>
      <c r="D139" s="45">
        <v>1.69</v>
      </c>
      <c r="E139" s="45">
        <v>1.1000000000000001</v>
      </c>
      <c r="F139" s="45" t="s">
        <v>521</v>
      </c>
      <c r="G139" s="45">
        <v>48185</v>
      </c>
      <c r="H139" s="45">
        <v>14222</v>
      </c>
      <c r="I139" s="45">
        <v>68</v>
      </c>
      <c r="J139" s="45" t="s">
        <v>156</v>
      </c>
      <c r="K139" s="45" t="s">
        <v>157</v>
      </c>
      <c r="L139" s="45" t="s">
        <v>193</v>
      </c>
      <c r="M139" s="45" t="s">
        <v>152</v>
      </c>
      <c r="N139" s="45">
        <v>0.88</v>
      </c>
      <c r="O139" s="45" t="s">
        <v>170</v>
      </c>
      <c r="P139" s="46" t="s">
        <v>522</v>
      </c>
      <c r="Q139" s="45">
        <v>2019</v>
      </c>
    </row>
    <row r="140" spans="1:17">
      <c r="A140" s="45" t="s">
        <v>152</v>
      </c>
      <c r="B140" s="45" t="s">
        <v>523</v>
      </c>
      <c r="C140" s="45" t="s">
        <v>274</v>
      </c>
      <c r="D140" s="45">
        <v>1.83</v>
      </c>
      <c r="E140" s="45">
        <v>1.3</v>
      </c>
      <c r="F140" s="45" t="s">
        <v>524</v>
      </c>
      <c r="G140" s="45">
        <v>29511</v>
      </c>
      <c r="H140" s="45">
        <v>8292</v>
      </c>
      <c r="I140" s="45">
        <v>74</v>
      </c>
      <c r="J140" s="45" t="s">
        <v>156</v>
      </c>
      <c r="K140" s="45" t="s">
        <v>175</v>
      </c>
      <c r="L140" s="45" t="s">
        <v>193</v>
      </c>
      <c r="M140" s="45" t="s">
        <v>152</v>
      </c>
      <c r="N140" s="45">
        <v>1.2</v>
      </c>
      <c r="O140" s="45" t="s">
        <v>170</v>
      </c>
      <c r="P140" s="46" t="s">
        <v>522</v>
      </c>
      <c r="Q140" s="45">
        <v>2019</v>
      </c>
    </row>
    <row r="141" spans="1:17">
      <c r="A141" s="45" t="s">
        <v>152</v>
      </c>
      <c r="B141" s="45" t="s">
        <v>525</v>
      </c>
      <c r="C141" s="45" t="s">
        <v>434</v>
      </c>
      <c r="D141" s="45">
        <v>2</v>
      </c>
      <c r="E141" s="45">
        <v>1.1000000000000001</v>
      </c>
      <c r="F141" s="45" t="s">
        <v>526</v>
      </c>
      <c r="G141" s="45">
        <v>37102</v>
      </c>
      <c r="H141" s="45">
        <v>12879</v>
      </c>
      <c r="I141" s="45">
        <v>77</v>
      </c>
      <c r="J141" s="45" t="s">
        <v>156</v>
      </c>
      <c r="K141" s="45" t="s">
        <v>175</v>
      </c>
      <c r="L141" s="45" t="s">
        <v>158</v>
      </c>
      <c r="M141" s="45" t="s">
        <v>152</v>
      </c>
      <c r="N141" s="45">
        <v>2.11</v>
      </c>
      <c r="O141" s="45" t="s">
        <v>170</v>
      </c>
      <c r="P141" s="46" t="s">
        <v>527</v>
      </c>
      <c r="Q141" s="45">
        <v>2019</v>
      </c>
    </row>
    <row r="142" spans="1:17">
      <c r="A142" s="45" t="s">
        <v>152</v>
      </c>
      <c r="B142" s="45" t="s">
        <v>528</v>
      </c>
      <c r="C142" s="45" t="s">
        <v>395</v>
      </c>
      <c r="D142" s="45">
        <v>2.41</v>
      </c>
      <c r="E142" s="45">
        <v>0.5</v>
      </c>
      <c r="F142" s="45" t="s">
        <v>529</v>
      </c>
      <c r="G142" s="45">
        <v>38804</v>
      </c>
      <c r="H142" s="45">
        <v>14001</v>
      </c>
      <c r="I142" s="45">
        <v>78</v>
      </c>
      <c r="J142" s="45" t="s">
        <v>156</v>
      </c>
      <c r="K142" s="45" t="s">
        <v>189</v>
      </c>
      <c r="L142" s="45" t="s">
        <v>158</v>
      </c>
      <c r="M142" s="45" t="s">
        <v>152</v>
      </c>
      <c r="N142" s="45">
        <v>0.5</v>
      </c>
      <c r="O142" s="45" t="s">
        <v>170</v>
      </c>
      <c r="P142" s="46" t="s">
        <v>530</v>
      </c>
      <c r="Q142" s="45">
        <v>2019</v>
      </c>
    </row>
    <row r="143" spans="1:17">
      <c r="A143" s="45" t="s">
        <v>152</v>
      </c>
      <c r="B143" s="45" t="s">
        <v>531</v>
      </c>
      <c r="C143" s="45" t="s">
        <v>187</v>
      </c>
      <c r="D143" s="45">
        <v>3.16</v>
      </c>
      <c r="E143" s="45">
        <v>0.67</v>
      </c>
      <c r="F143" s="45" t="s">
        <v>532</v>
      </c>
      <c r="G143" s="45">
        <v>33396</v>
      </c>
      <c r="H143" s="45">
        <v>15069</v>
      </c>
      <c r="I143" s="45">
        <v>81</v>
      </c>
      <c r="J143" s="45" t="s">
        <v>156</v>
      </c>
      <c r="K143" s="45" t="s">
        <v>189</v>
      </c>
      <c r="L143" s="45" t="s">
        <v>158</v>
      </c>
      <c r="M143" s="45" t="s">
        <v>152</v>
      </c>
      <c r="N143" s="45">
        <v>0.23</v>
      </c>
      <c r="O143" s="45" t="s">
        <v>170</v>
      </c>
      <c r="P143" s="46" t="s">
        <v>530</v>
      </c>
      <c r="Q143" s="45">
        <v>2019</v>
      </c>
    </row>
    <row r="144" spans="1:17">
      <c r="A144" s="45" t="s">
        <v>152</v>
      </c>
      <c r="B144" s="45" t="s">
        <v>533</v>
      </c>
      <c r="C144" s="45" t="s">
        <v>278</v>
      </c>
      <c r="D144" s="45" t="s">
        <v>152</v>
      </c>
      <c r="E144" s="45">
        <v>0.95</v>
      </c>
      <c r="F144" s="45" t="s">
        <v>534</v>
      </c>
      <c r="G144" s="45">
        <v>30879</v>
      </c>
      <c r="H144" s="45">
        <v>16606</v>
      </c>
      <c r="I144" s="45">
        <v>77</v>
      </c>
      <c r="J144" s="45" t="s">
        <v>168</v>
      </c>
      <c r="K144" s="45" t="s">
        <v>157</v>
      </c>
      <c r="L144" s="45" t="s">
        <v>169</v>
      </c>
      <c r="M144" s="45" t="s">
        <v>152</v>
      </c>
      <c r="N144" s="45">
        <v>0.32</v>
      </c>
      <c r="O144" s="45" t="s">
        <v>170</v>
      </c>
      <c r="P144" s="46" t="s">
        <v>530</v>
      </c>
      <c r="Q144" s="45">
        <v>2019</v>
      </c>
    </row>
    <row r="145" spans="1:17">
      <c r="A145" s="45" t="s">
        <v>152</v>
      </c>
      <c r="B145" s="45" t="s">
        <v>535</v>
      </c>
      <c r="C145" s="45" t="s">
        <v>162</v>
      </c>
      <c r="D145" s="45">
        <v>1.44</v>
      </c>
      <c r="E145" s="45">
        <v>1.3</v>
      </c>
      <c r="F145" s="45" t="s">
        <v>536</v>
      </c>
      <c r="G145" s="45">
        <v>23300</v>
      </c>
      <c r="H145" s="45">
        <v>15650</v>
      </c>
      <c r="I145" s="45">
        <v>70</v>
      </c>
      <c r="J145" s="45" t="s">
        <v>156</v>
      </c>
      <c r="K145" s="45" t="s">
        <v>157</v>
      </c>
      <c r="L145" s="45" t="s">
        <v>193</v>
      </c>
      <c r="M145" s="45" t="s">
        <v>152</v>
      </c>
      <c r="N145" s="45">
        <v>0.97</v>
      </c>
      <c r="O145" s="45" t="s">
        <v>170</v>
      </c>
      <c r="P145" s="46" t="s">
        <v>530</v>
      </c>
      <c r="Q145" s="45">
        <v>2019</v>
      </c>
    </row>
    <row r="146" spans="1:17">
      <c r="A146" s="45" t="s">
        <v>152</v>
      </c>
      <c r="B146" s="45" t="s">
        <v>537</v>
      </c>
      <c r="C146" s="45" t="s">
        <v>162</v>
      </c>
      <c r="D146" s="45">
        <v>1.44</v>
      </c>
      <c r="E146" s="45">
        <v>1.3</v>
      </c>
      <c r="F146" s="45" t="s">
        <v>536</v>
      </c>
      <c r="G146" s="45">
        <v>23300</v>
      </c>
      <c r="H146" s="45">
        <v>15650</v>
      </c>
      <c r="I146" s="45">
        <v>70</v>
      </c>
      <c r="J146" s="45" t="s">
        <v>156</v>
      </c>
      <c r="K146" s="45" t="s">
        <v>157</v>
      </c>
      <c r="L146" s="45" t="s">
        <v>193</v>
      </c>
      <c r="M146" s="45" t="s">
        <v>152</v>
      </c>
      <c r="N146" s="45">
        <v>0.97</v>
      </c>
      <c r="O146" s="45" t="s">
        <v>170</v>
      </c>
      <c r="P146" s="46" t="s">
        <v>530</v>
      </c>
      <c r="Q146" s="45">
        <v>2019</v>
      </c>
    </row>
    <row r="147" spans="1:17">
      <c r="A147" s="45" t="s">
        <v>152</v>
      </c>
      <c r="B147" s="45" t="s">
        <v>538</v>
      </c>
      <c r="C147" s="45" t="s">
        <v>196</v>
      </c>
      <c r="D147" s="45">
        <v>1.55</v>
      </c>
      <c r="E147" s="45">
        <v>1.9</v>
      </c>
      <c r="F147" s="45" t="s">
        <v>539</v>
      </c>
      <c r="G147" s="45">
        <v>23186</v>
      </c>
      <c r="H147" s="45">
        <v>13494</v>
      </c>
      <c r="I147" s="45">
        <v>72</v>
      </c>
      <c r="J147" s="45" t="s">
        <v>156</v>
      </c>
      <c r="K147" s="45" t="s">
        <v>157</v>
      </c>
      <c r="L147" s="45" t="s">
        <v>158</v>
      </c>
      <c r="M147" s="45" t="s">
        <v>152</v>
      </c>
      <c r="N147" s="45">
        <v>1.4</v>
      </c>
      <c r="O147" s="45" t="s">
        <v>170</v>
      </c>
      <c r="P147" s="46" t="s">
        <v>530</v>
      </c>
      <c r="Q147" s="45">
        <v>2019</v>
      </c>
    </row>
    <row r="148" spans="1:17">
      <c r="A148" s="45" t="s">
        <v>152</v>
      </c>
      <c r="B148" s="45" t="s">
        <v>540</v>
      </c>
      <c r="C148" s="45" t="s">
        <v>255</v>
      </c>
      <c r="D148" s="45" t="s">
        <v>152</v>
      </c>
      <c r="E148" s="45">
        <v>0.49</v>
      </c>
      <c r="F148" s="45" t="s">
        <v>541</v>
      </c>
      <c r="G148" s="45">
        <v>32788</v>
      </c>
      <c r="H148" s="45">
        <v>4814</v>
      </c>
      <c r="I148" s="45">
        <v>63</v>
      </c>
      <c r="J148" s="45" t="s">
        <v>168</v>
      </c>
      <c r="K148" s="45" t="s">
        <v>157</v>
      </c>
      <c r="L148" s="45" t="s">
        <v>169</v>
      </c>
      <c r="M148" s="45" t="s">
        <v>152</v>
      </c>
      <c r="N148" s="45">
        <v>0.1</v>
      </c>
      <c r="O148" s="45" t="s">
        <v>170</v>
      </c>
      <c r="P148" s="46" t="s">
        <v>542</v>
      </c>
      <c r="Q148" s="45">
        <v>2019</v>
      </c>
    </row>
    <row r="149" spans="1:17">
      <c r="A149" s="45" t="s">
        <v>152</v>
      </c>
      <c r="B149" s="45" t="s">
        <v>543</v>
      </c>
      <c r="C149" s="45" t="s">
        <v>187</v>
      </c>
      <c r="D149" s="45">
        <v>2.1800000000000002</v>
      </c>
      <c r="E149" s="45">
        <v>0.54</v>
      </c>
      <c r="F149" s="45" t="s">
        <v>544</v>
      </c>
      <c r="G149" s="45">
        <v>35845</v>
      </c>
      <c r="H149" s="45">
        <v>12317</v>
      </c>
      <c r="I149" s="45">
        <v>77</v>
      </c>
      <c r="J149" s="45" t="s">
        <v>156</v>
      </c>
      <c r="K149" s="45" t="s">
        <v>189</v>
      </c>
      <c r="L149" s="45" t="s">
        <v>158</v>
      </c>
      <c r="M149" s="45" t="s">
        <v>152</v>
      </c>
      <c r="N149" s="45">
        <v>1.1399999999999999</v>
      </c>
      <c r="O149" s="45" t="s">
        <v>170</v>
      </c>
      <c r="P149" s="46" t="s">
        <v>542</v>
      </c>
      <c r="Q149" s="45">
        <v>2019</v>
      </c>
    </row>
    <row r="150" spans="1:17">
      <c r="A150" s="45" t="s">
        <v>152</v>
      </c>
      <c r="B150" s="45" t="s">
        <v>545</v>
      </c>
      <c r="C150" s="45" t="s">
        <v>274</v>
      </c>
      <c r="D150" s="45">
        <v>3.04</v>
      </c>
      <c r="E150" s="45">
        <v>0.9</v>
      </c>
      <c r="F150" s="45" t="s">
        <v>546</v>
      </c>
      <c r="G150" s="45">
        <v>36174</v>
      </c>
      <c r="H150" s="45">
        <v>10704</v>
      </c>
      <c r="I150" s="45">
        <v>81</v>
      </c>
      <c r="J150" s="45" t="s">
        <v>156</v>
      </c>
      <c r="K150" s="45" t="s">
        <v>175</v>
      </c>
      <c r="L150" s="45" t="s">
        <v>193</v>
      </c>
      <c r="M150" s="45" t="s">
        <v>152</v>
      </c>
      <c r="N150" s="45">
        <v>0.39</v>
      </c>
      <c r="O150" s="45" t="s">
        <v>170</v>
      </c>
      <c r="P150" s="46" t="s">
        <v>542</v>
      </c>
      <c r="Q150" s="45">
        <v>2019</v>
      </c>
    </row>
    <row r="151" spans="1:17">
      <c r="A151" s="45" t="s">
        <v>152</v>
      </c>
      <c r="B151" s="45" t="s">
        <v>547</v>
      </c>
      <c r="C151" s="45" t="s">
        <v>548</v>
      </c>
      <c r="D151" s="45" t="s">
        <v>152</v>
      </c>
      <c r="E151" s="45">
        <v>1</v>
      </c>
      <c r="F151" s="45" t="s">
        <v>549</v>
      </c>
      <c r="G151" s="45">
        <v>31713</v>
      </c>
      <c r="H151" s="45">
        <v>5682</v>
      </c>
      <c r="I151" s="45">
        <v>66</v>
      </c>
      <c r="J151" s="45" t="s">
        <v>168</v>
      </c>
      <c r="K151" s="45" t="s">
        <v>157</v>
      </c>
      <c r="L151" s="45" t="s">
        <v>169</v>
      </c>
      <c r="M151" s="45" t="s">
        <v>152</v>
      </c>
      <c r="N151" s="45">
        <v>2E-3</v>
      </c>
      <c r="O151" s="45" t="s">
        <v>170</v>
      </c>
      <c r="P151" s="46" t="s">
        <v>542</v>
      </c>
      <c r="Q151" s="45">
        <v>2019</v>
      </c>
    </row>
    <row r="152" spans="1:17">
      <c r="A152" s="45" t="s">
        <v>152</v>
      </c>
      <c r="B152" s="45" t="s">
        <v>550</v>
      </c>
      <c r="C152" s="45" t="s">
        <v>182</v>
      </c>
      <c r="D152" s="45">
        <v>2.15</v>
      </c>
      <c r="E152" s="45">
        <v>1.7</v>
      </c>
      <c r="F152" s="45" t="s">
        <v>551</v>
      </c>
      <c r="G152" s="45">
        <v>55466</v>
      </c>
      <c r="H152" s="45">
        <v>13760</v>
      </c>
      <c r="I152" s="45">
        <v>76</v>
      </c>
      <c r="J152" s="45" t="s">
        <v>156</v>
      </c>
      <c r="K152" s="45" t="s">
        <v>189</v>
      </c>
      <c r="L152" s="45" t="s">
        <v>193</v>
      </c>
      <c r="M152" s="45" t="s">
        <v>552</v>
      </c>
      <c r="N152" s="45">
        <v>1.99</v>
      </c>
      <c r="O152" s="45" t="s">
        <v>170</v>
      </c>
      <c r="P152" s="46" t="s">
        <v>542</v>
      </c>
      <c r="Q152" s="45">
        <v>2019</v>
      </c>
    </row>
    <row r="153" spans="1:17">
      <c r="A153" s="45" t="s">
        <v>152</v>
      </c>
      <c r="B153" s="45" t="s">
        <v>553</v>
      </c>
      <c r="C153" s="45" t="s">
        <v>182</v>
      </c>
      <c r="D153" s="45">
        <v>4.2</v>
      </c>
      <c r="E153" s="45">
        <v>1.8</v>
      </c>
      <c r="F153" s="45" t="s">
        <v>554</v>
      </c>
      <c r="G153" s="45">
        <v>78046</v>
      </c>
      <c r="H153" s="45">
        <v>12947</v>
      </c>
      <c r="I153" s="45">
        <v>73</v>
      </c>
      <c r="J153" s="45" t="s">
        <v>156</v>
      </c>
      <c r="K153" s="45" t="s">
        <v>175</v>
      </c>
      <c r="L153" s="45" t="s">
        <v>193</v>
      </c>
      <c r="M153" s="45" t="s">
        <v>152</v>
      </c>
      <c r="N153" s="45">
        <v>2.7</v>
      </c>
      <c r="O153" s="45" t="s">
        <v>170</v>
      </c>
      <c r="P153" s="46" t="s">
        <v>542</v>
      </c>
      <c r="Q153" s="45">
        <v>2019</v>
      </c>
    </row>
    <row r="154" spans="1:17">
      <c r="A154" s="45" t="s">
        <v>152</v>
      </c>
      <c r="B154" s="45" t="s">
        <v>555</v>
      </c>
      <c r="C154" s="45" t="s">
        <v>274</v>
      </c>
      <c r="D154" s="45">
        <v>2.2400000000000002</v>
      </c>
      <c r="E154" s="45">
        <v>1</v>
      </c>
      <c r="F154" s="45" t="s">
        <v>556</v>
      </c>
      <c r="G154" s="45">
        <v>42995</v>
      </c>
      <c r="H154" s="45">
        <v>17178</v>
      </c>
      <c r="I154" s="45">
        <v>76</v>
      </c>
      <c r="J154" s="45" t="s">
        <v>156</v>
      </c>
      <c r="K154" s="45" t="s">
        <v>175</v>
      </c>
      <c r="L154" s="45" t="s">
        <v>193</v>
      </c>
      <c r="M154" s="45" t="s">
        <v>152</v>
      </c>
      <c r="N154" s="45">
        <v>0.34</v>
      </c>
      <c r="O154" s="45" t="s">
        <v>170</v>
      </c>
      <c r="P154" s="46" t="s">
        <v>557</v>
      </c>
      <c r="Q154" s="45">
        <v>2019</v>
      </c>
    </row>
    <row r="155" spans="1:17">
      <c r="A155" s="45" t="s">
        <v>152</v>
      </c>
      <c r="B155" s="45" t="s">
        <v>229</v>
      </c>
      <c r="C155" s="45" t="s">
        <v>182</v>
      </c>
      <c r="D155" s="45" t="s">
        <v>152</v>
      </c>
      <c r="E155" s="45">
        <v>1.2</v>
      </c>
      <c r="F155" s="45" t="s">
        <v>558</v>
      </c>
      <c r="G155" s="45">
        <v>35779</v>
      </c>
      <c r="H155" s="45">
        <v>10916</v>
      </c>
      <c r="I155" s="45">
        <v>77</v>
      </c>
      <c r="J155" s="45" t="s">
        <v>168</v>
      </c>
      <c r="K155" s="45" t="s">
        <v>157</v>
      </c>
      <c r="L155" s="45" t="s">
        <v>169</v>
      </c>
      <c r="M155" s="45" t="s">
        <v>152</v>
      </c>
      <c r="N155" s="45">
        <v>7.5999999999999998E-2</v>
      </c>
      <c r="O155" s="45" t="s">
        <v>170</v>
      </c>
      <c r="P155" s="46" t="s">
        <v>559</v>
      </c>
      <c r="Q155" s="45">
        <v>2020</v>
      </c>
    </row>
    <row r="156" spans="1:17">
      <c r="A156" s="45" t="s">
        <v>152</v>
      </c>
      <c r="B156" s="45" t="s">
        <v>560</v>
      </c>
      <c r="C156" s="45" t="s">
        <v>214</v>
      </c>
      <c r="D156" s="45" t="s">
        <v>152</v>
      </c>
      <c r="E156" s="45">
        <v>1.4</v>
      </c>
      <c r="F156" s="45" t="s">
        <v>561</v>
      </c>
      <c r="G156" s="45">
        <v>32990</v>
      </c>
      <c r="H156" s="45">
        <v>9664</v>
      </c>
      <c r="I156" s="45">
        <v>76</v>
      </c>
      <c r="J156" s="45" t="s">
        <v>168</v>
      </c>
      <c r="K156" s="45" t="s">
        <v>189</v>
      </c>
      <c r="L156" s="45" t="s">
        <v>169</v>
      </c>
      <c r="M156" s="45" t="s">
        <v>152</v>
      </c>
      <c r="N156" s="45">
        <v>1.4999999999999999E-2</v>
      </c>
      <c r="O156" s="45" t="s">
        <v>170</v>
      </c>
      <c r="P156" s="46" t="s">
        <v>559</v>
      </c>
      <c r="Q156" s="45">
        <v>2020</v>
      </c>
    </row>
    <row r="157" spans="1:17">
      <c r="A157" s="45" t="s">
        <v>152</v>
      </c>
      <c r="B157" s="45" t="s">
        <v>562</v>
      </c>
      <c r="C157" s="45" t="s">
        <v>398</v>
      </c>
      <c r="D157" s="45">
        <v>2.4</v>
      </c>
      <c r="E157" s="45">
        <v>1.9</v>
      </c>
      <c r="F157" s="45" t="s">
        <v>563</v>
      </c>
      <c r="G157" s="45">
        <v>38037</v>
      </c>
      <c r="H157" s="45">
        <v>31529</v>
      </c>
      <c r="I157" s="45">
        <v>75</v>
      </c>
      <c r="J157" s="45" t="s">
        <v>156</v>
      </c>
      <c r="K157" s="45" t="s">
        <v>175</v>
      </c>
      <c r="L157" s="45" t="s">
        <v>158</v>
      </c>
      <c r="M157" s="45" t="s">
        <v>152</v>
      </c>
      <c r="N157" s="45">
        <v>0.8</v>
      </c>
      <c r="O157" s="45" t="s">
        <v>170</v>
      </c>
      <c r="P157" s="46" t="s">
        <v>564</v>
      </c>
      <c r="Q157" s="45">
        <v>2020</v>
      </c>
    </row>
    <row r="158" spans="1:17">
      <c r="A158" s="45" t="s">
        <v>152</v>
      </c>
      <c r="B158" s="45" t="s">
        <v>565</v>
      </c>
      <c r="C158" s="45" t="s">
        <v>203</v>
      </c>
      <c r="D158" s="45">
        <v>3.22</v>
      </c>
      <c r="E158" s="45">
        <v>0.89</v>
      </c>
      <c r="F158" s="45" t="s">
        <v>566</v>
      </c>
      <c r="G158" s="45">
        <v>43263</v>
      </c>
      <c r="H158" s="45">
        <v>9324</v>
      </c>
      <c r="I158" s="45">
        <v>77</v>
      </c>
      <c r="J158" s="45" t="s">
        <v>156</v>
      </c>
      <c r="K158" s="45" t="s">
        <v>189</v>
      </c>
      <c r="L158" s="45" t="s">
        <v>193</v>
      </c>
      <c r="M158" s="45" t="s">
        <v>152</v>
      </c>
      <c r="N158" s="45">
        <v>0.27</v>
      </c>
      <c r="O158" s="45" t="s">
        <v>170</v>
      </c>
      <c r="P158" s="46" t="s">
        <v>567</v>
      </c>
      <c r="Q158" s="45">
        <v>2020</v>
      </c>
    </row>
    <row r="159" spans="1:17">
      <c r="A159" s="45" t="s">
        <v>152</v>
      </c>
      <c r="B159" s="45" t="s">
        <v>568</v>
      </c>
      <c r="C159" s="45" t="s">
        <v>569</v>
      </c>
      <c r="D159" s="45">
        <v>2</v>
      </c>
      <c r="E159" s="45">
        <v>1.5</v>
      </c>
      <c r="F159" s="45" t="s">
        <v>570</v>
      </c>
      <c r="G159" s="45">
        <v>70045</v>
      </c>
      <c r="H159" s="45">
        <v>16394</v>
      </c>
      <c r="I159" s="45">
        <v>75</v>
      </c>
      <c r="J159" s="45" t="s">
        <v>156</v>
      </c>
      <c r="K159" s="45" t="s">
        <v>157</v>
      </c>
      <c r="L159" s="45" t="s">
        <v>193</v>
      </c>
      <c r="M159" s="45" t="s">
        <v>152</v>
      </c>
      <c r="N159" s="45">
        <v>1.9370000000000001</v>
      </c>
      <c r="O159" s="45" t="s">
        <v>170</v>
      </c>
      <c r="P159" s="46" t="s">
        <v>567</v>
      </c>
      <c r="Q159" s="45">
        <v>2020</v>
      </c>
    </row>
    <row r="160" spans="1:17">
      <c r="A160" s="45" t="s">
        <v>152</v>
      </c>
      <c r="B160" s="45" t="s">
        <v>340</v>
      </c>
      <c r="C160" s="45" t="s">
        <v>341</v>
      </c>
      <c r="D160" s="45">
        <v>2.31</v>
      </c>
      <c r="E160" s="45">
        <v>1.9</v>
      </c>
      <c r="F160" s="45" t="s">
        <v>571</v>
      </c>
      <c r="G160" s="45">
        <v>36774</v>
      </c>
      <c r="H160" s="45">
        <v>33282</v>
      </c>
      <c r="I160" s="45">
        <v>63</v>
      </c>
      <c r="J160" s="45" t="s">
        <v>156</v>
      </c>
      <c r="K160" s="45" t="s">
        <v>157</v>
      </c>
      <c r="L160" s="45" t="s">
        <v>193</v>
      </c>
      <c r="M160" s="45" t="s">
        <v>152</v>
      </c>
      <c r="N160" s="45">
        <v>3.1</v>
      </c>
      <c r="O160" s="45" t="s">
        <v>170</v>
      </c>
      <c r="P160" s="46" t="s">
        <v>572</v>
      </c>
      <c r="Q160" s="45">
        <v>2020</v>
      </c>
    </row>
    <row r="161" spans="1:17">
      <c r="A161" s="45" t="s">
        <v>152</v>
      </c>
      <c r="B161" s="45" t="s">
        <v>573</v>
      </c>
      <c r="C161" s="45" t="s">
        <v>349</v>
      </c>
      <c r="D161" s="45">
        <v>0.69</v>
      </c>
      <c r="E161" s="45">
        <v>0.55000000000000004</v>
      </c>
      <c r="F161" s="45" t="s">
        <v>574</v>
      </c>
      <c r="G161" s="45">
        <v>25299</v>
      </c>
      <c r="H161" s="45">
        <v>6959</v>
      </c>
      <c r="I161" s="45">
        <v>80</v>
      </c>
      <c r="J161" s="45" t="s">
        <v>156</v>
      </c>
      <c r="K161" s="45" t="s">
        <v>157</v>
      </c>
      <c r="L161" s="45" t="s">
        <v>193</v>
      </c>
      <c r="M161" s="45" t="s">
        <v>152</v>
      </c>
      <c r="N161" s="45">
        <v>0.38</v>
      </c>
      <c r="O161" s="45" t="s">
        <v>170</v>
      </c>
      <c r="P161" s="46" t="s">
        <v>575</v>
      </c>
      <c r="Q161" s="45">
        <v>2020</v>
      </c>
    </row>
    <row r="162" spans="1:17">
      <c r="A162" s="45" t="s">
        <v>152</v>
      </c>
      <c r="B162" s="45" t="s">
        <v>576</v>
      </c>
      <c r="C162" s="45" t="s">
        <v>255</v>
      </c>
      <c r="D162" s="45">
        <v>2.3199999999999998</v>
      </c>
      <c r="E162" s="45">
        <v>0.91</v>
      </c>
      <c r="F162" s="45" t="s">
        <v>577</v>
      </c>
      <c r="G162" s="45">
        <v>48127</v>
      </c>
      <c r="H162" s="45">
        <v>17611</v>
      </c>
      <c r="I162" s="45">
        <v>72</v>
      </c>
      <c r="J162" s="45" t="s">
        <v>156</v>
      </c>
      <c r="K162" s="45" t="s">
        <v>157</v>
      </c>
      <c r="L162" s="45" t="s">
        <v>193</v>
      </c>
      <c r="M162" s="45" t="s">
        <v>152</v>
      </c>
      <c r="N162" s="45">
        <v>1.78</v>
      </c>
      <c r="O162" s="45" t="s">
        <v>170</v>
      </c>
      <c r="P162" s="46" t="s">
        <v>575</v>
      </c>
      <c r="Q162" s="45">
        <v>2020</v>
      </c>
    </row>
    <row r="163" spans="1:17">
      <c r="A163" s="45" t="s">
        <v>152</v>
      </c>
      <c r="B163" s="45" t="s">
        <v>578</v>
      </c>
      <c r="C163" s="45" t="s">
        <v>579</v>
      </c>
      <c r="D163" s="45">
        <v>2.48</v>
      </c>
      <c r="E163" s="45">
        <v>1.1000000000000001</v>
      </c>
      <c r="F163" s="45" t="s">
        <v>580</v>
      </c>
      <c r="G163" s="45">
        <v>59490</v>
      </c>
      <c r="H163" s="45">
        <v>13795</v>
      </c>
      <c r="I163" s="45">
        <v>70</v>
      </c>
      <c r="J163" s="45" t="s">
        <v>156</v>
      </c>
      <c r="K163" s="45" t="s">
        <v>157</v>
      </c>
      <c r="L163" s="45" t="s">
        <v>193</v>
      </c>
      <c r="M163" s="45" t="s">
        <v>152</v>
      </c>
      <c r="N163" s="45">
        <v>1.1000000000000001</v>
      </c>
      <c r="O163" s="45" t="s">
        <v>170</v>
      </c>
      <c r="P163" s="46" t="s">
        <v>575</v>
      </c>
      <c r="Q163" s="45">
        <v>2020</v>
      </c>
    </row>
    <row r="164" spans="1:17">
      <c r="A164" s="45" t="s">
        <v>152</v>
      </c>
      <c r="B164" s="45" t="s">
        <v>581</v>
      </c>
      <c r="C164" s="45" t="s">
        <v>196</v>
      </c>
      <c r="D164" s="45">
        <v>2.74</v>
      </c>
      <c r="E164" s="45">
        <v>1.7</v>
      </c>
      <c r="F164" s="45" t="s">
        <v>582</v>
      </c>
      <c r="G164" s="45">
        <v>65631</v>
      </c>
      <c r="H164" s="45">
        <v>13684</v>
      </c>
      <c r="I164" s="45">
        <v>69</v>
      </c>
      <c r="J164" s="45" t="s">
        <v>156</v>
      </c>
      <c r="K164" s="45" t="s">
        <v>157</v>
      </c>
      <c r="L164" s="45" t="s">
        <v>193</v>
      </c>
      <c r="M164" s="45" t="s">
        <v>152</v>
      </c>
      <c r="N164" s="45">
        <v>1.7</v>
      </c>
      <c r="O164" s="45" t="s">
        <v>170</v>
      </c>
      <c r="P164" s="46" t="s">
        <v>575</v>
      </c>
      <c r="Q164" s="45">
        <v>2020</v>
      </c>
    </row>
    <row r="165" spans="1:17">
      <c r="A165" s="45" t="s">
        <v>152</v>
      </c>
      <c r="B165" s="45" t="s">
        <v>583</v>
      </c>
      <c r="C165" s="45" t="s">
        <v>182</v>
      </c>
      <c r="D165" s="45">
        <v>2.21</v>
      </c>
      <c r="E165" s="45">
        <v>2.4</v>
      </c>
      <c r="F165" s="45" t="s">
        <v>584</v>
      </c>
      <c r="G165" s="45">
        <v>55395</v>
      </c>
      <c r="H165" s="45">
        <v>15853</v>
      </c>
      <c r="I165" s="45">
        <v>72</v>
      </c>
      <c r="J165" s="45" t="s">
        <v>156</v>
      </c>
      <c r="K165" s="45" t="s">
        <v>157</v>
      </c>
      <c r="L165" s="45" t="s">
        <v>193</v>
      </c>
      <c r="M165" s="45" t="s">
        <v>152</v>
      </c>
      <c r="N165" s="45">
        <v>2.06</v>
      </c>
      <c r="O165" s="45" t="s">
        <v>170</v>
      </c>
      <c r="P165" s="46" t="s">
        <v>575</v>
      </c>
      <c r="Q165" s="45">
        <v>2020</v>
      </c>
    </row>
    <row r="166" spans="1:17">
      <c r="A166" s="45" t="s">
        <v>152</v>
      </c>
      <c r="B166" s="45" t="s">
        <v>585</v>
      </c>
      <c r="C166" s="45" t="s">
        <v>579</v>
      </c>
      <c r="D166" s="45">
        <v>2.15</v>
      </c>
      <c r="E166" s="45">
        <v>1.8</v>
      </c>
      <c r="F166" s="45" t="s">
        <v>586</v>
      </c>
      <c r="G166" s="45">
        <v>52400</v>
      </c>
      <c r="H166" s="45">
        <v>13300</v>
      </c>
      <c r="I166" s="45">
        <v>73</v>
      </c>
      <c r="J166" s="45" t="s">
        <v>156</v>
      </c>
      <c r="K166" s="45" t="s">
        <v>157</v>
      </c>
      <c r="L166" s="45" t="s">
        <v>193</v>
      </c>
      <c r="M166" s="45" t="s">
        <v>152</v>
      </c>
      <c r="N166" s="45">
        <v>1.64</v>
      </c>
      <c r="O166" s="45" t="s">
        <v>170</v>
      </c>
      <c r="P166" s="46" t="s">
        <v>587</v>
      </c>
      <c r="Q166" s="45">
        <v>2020</v>
      </c>
    </row>
    <row r="167" spans="1:17">
      <c r="A167" s="45" t="s">
        <v>152</v>
      </c>
      <c r="B167" s="45" t="s">
        <v>588</v>
      </c>
      <c r="C167" s="45" t="s">
        <v>203</v>
      </c>
      <c r="D167" s="45">
        <v>2.8</v>
      </c>
      <c r="E167" s="45">
        <v>0.63</v>
      </c>
      <c r="F167" s="45" t="s">
        <v>589</v>
      </c>
      <c r="G167" s="45">
        <v>47220</v>
      </c>
      <c r="H167" s="45">
        <v>13149</v>
      </c>
      <c r="I167" s="45">
        <v>78</v>
      </c>
      <c r="J167" s="45" t="s">
        <v>156</v>
      </c>
      <c r="K167" s="45" t="s">
        <v>189</v>
      </c>
      <c r="L167" s="45" t="s">
        <v>193</v>
      </c>
      <c r="M167" s="45" t="s">
        <v>152</v>
      </c>
      <c r="N167" s="45">
        <v>0.16</v>
      </c>
      <c r="O167" s="45" t="s">
        <v>170</v>
      </c>
      <c r="P167" s="46" t="s">
        <v>590</v>
      </c>
      <c r="Q167" s="45">
        <v>2020</v>
      </c>
    </row>
    <row r="168" spans="1:17">
      <c r="A168" s="45" t="s">
        <v>152</v>
      </c>
      <c r="B168" s="45" t="s">
        <v>591</v>
      </c>
      <c r="C168" s="45" t="s">
        <v>203</v>
      </c>
      <c r="D168" s="45">
        <v>1.4</v>
      </c>
      <c r="E168" s="45">
        <v>0.85</v>
      </c>
      <c r="F168" s="45" t="s">
        <v>592</v>
      </c>
      <c r="G168" s="45">
        <v>46437</v>
      </c>
      <c r="H168" s="45">
        <v>9989</v>
      </c>
      <c r="I168" s="45">
        <v>80</v>
      </c>
      <c r="J168" s="45" t="s">
        <v>156</v>
      </c>
      <c r="K168" s="45" t="s">
        <v>175</v>
      </c>
      <c r="L168" s="45" t="s">
        <v>193</v>
      </c>
      <c r="M168" s="45" t="s">
        <v>152</v>
      </c>
      <c r="N168" s="45">
        <v>0.34</v>
      </c>
      <c r="O168" s="45" t="s">
        <v>170</v>
      </c>
      <c r="P168" s="46" t="s">
        <v>590</v>
      </c>
      <c r="Q168" s="45">
        <v>2020</v>
      </c>
    </row>
    <row r="169" spans="1:17">
      <c r="A169" s="45" t="s">
        <v>152</v>
      </c>
      <c r="B169" s="45" t="s">
        <v>593</v>
      </c>
      <c r="C169" s="45" t="s">
        <v>173</v>
      </c>
      <c r="D169" s="45">
        <v>2.5099999999999998</v>
      </c>
      <c r="E169" s="45">
        <v>1.3</v>
      </c>
      <c r="F169" s="45" t="s">
        <v>594</v>
      </c>
      <c r="G169" s="45">
        <v>54057</v>
      </c>
      <c r="H169" s="45">
        <v>19195</v>
      </c>
      <c r="I169" s="45">
        <v>72</v>
      </c>
      <c r="J169" s="45" t="s">
        <v>156</v>
      </c>
      <c r="K169" s="45" t="s">
        <v>157</v>
      </c>
      <c r="L169" s="45" t="s">
        <v>193</v>
      </c>
      <c r="M169" s="45" t="s">
        <v>152</v>
      </c>
      <c r="N169" s="45">
        <v>1.77</v>
      </c>
      <c r="O169" s="45" t="s">
        <v>170</v>
      </c>
      <c r="P169" s="46" t="s">
        <v>595</v>
      </c>
      <c r="Q169" s="45">
        <v>2020</v>
      </c>
    </row>
    <row r="170" spans="1:17">
      <c r="A170" s="45" t="s">
        <v>152</v>
      </c>
      <c r="B170" s="45" t="s">
        <v>596</v>
      </c>
      <c r="C170" s="45" t="s">
        <v>267</v>
      </c>
      <c r="D170" s="45">
        <v>2.86</v>
      </c>
      <c r="E170" s="45">
        <v>1.8</v>
      </c>
      <c r="F170" s="45" t="s">
        <v>597</v>
      </c>
      <c r="G170" s="45">
        <v>65853</v>
      </c>
      <c r="H170" s="45">
        <v>17521</v>
      </c>
      <c r="I170" s="45">
        <v>72</v>
      </c>
      <c r="J170" s="45" t="s">
        <v>156</v>
      </c>
      <c r="K170" s="45" t="s">
        <v>157</v>
      </c>
      <c r="L170" s="45" t="s">
        <v>193</v>
      </c>
      <c r="M170" s="45" t="s">
        <v>152</v>
      </c>
      <c r="N170" s="45">
        <v>1.9</v>
      </c>
      <c r="O170" s="45" t="s">
        <v>170</v>
      </c>
      <c r="P170" s="46" t="s">
        <v>595</v>
      </c>
      <c r="Q170" s="45">
        <v>2020</v>
      </c>
    </row>
    <row r="171" spans="1:17">
      <c r="A171" s="45" t="s">
        <v>152</v>
      </c>
      <c r="B171" s="45" t="s">
        <v>598</v>
      </c>
      <c r="C171" s="45" t="s">
        <v>203</v>
      </c>
      <c r="D171" s="45">
        <v>1.85</v>
      </c>
      <c r="E171" s="45">
        <v>1.1000000000000001</v>
      </c>
      <c r="F171" s="45" t="s">
        <v>599</v>
      </c>
      <c r="G171" s="45">
        <v>46460</v>
      </c>
      <c r="H171" s="45">
        <v>7606</v>
      </c>
      <c r="I171" s="45">
        <v>78</v>
      </c>
      <c r="J171" s="45" t="s">
        <v>156</v>
      </c>
      <c r="K171" s="45" t="s">
        <v>175</v>
      </c>
      <c r="L171" s="45" t="s">
        <v>193</v>
      </c>
      <c r="M171" s="45" t="s">
        <v>152</v>
      </c>
      <c r="N171" s="45">
        <v>0.2</v>
      </c>
      <c r="O171" s="45" t="s">
        <v>170</v>
      </c>
      <c r="P171" s="46" t="s">
        <v>600</v>
      </c>
      <c r="Q171" s="45">
        <v>2020</v>
      </c>
    </row>
    <row r="172" spans="1:17">
      <c r="A172" s="45" t="s">
        <v>152</v>
      </c>
      <c r="B172" s="45" t="s">
        <v>601</v>
      </c>
      <c r="C172" s="45" t="s">
        <v>267</v>
      </c>
      <c r="D172" s="45">
        <v>2.92</v>
      </c>
      <c r="E172" s="45">
        <v>2</v>
      </c>
      <c r="F172" s="45" t="s">
        <v>602</v>
      </c>
      <c r="G172" s="45">
        <v>39623</v>
      </c>
      <c r="H172" s="45">
        <v>16038</v>
      </c>
      <c r="I172" s="45">
        <v>70</v>
      </c>
      <c r="J172" s="45" t="s">
        <v>156</v>
      </c>
      <c r="K172" s="45" t="s">
        <v>157</v>
      </c>
      <c r="L172" s="45" t="s">
        <v>193</v>
      </c>
      <c r="M172" s="45" t="s">
        <v>152</v>
      </c>
      <c r="N172" s="45">
        <v>2.2999999999999998</v>
      </c>
      <c r="O172" s="45" t="s">
        <v>170</v>
      </c>
      <c r="P172" s="46" t="s">
        <v>600</v>
      </c>
      <c r="Q172" s="45">
        <v>2020</v>
      </c>
    </row>
    <row r="173" spans="1:17">
      <c r="A173" s="45" t="s">
        <v>152</v>
      </c>
      <c r="B173" s="45" t="s">
        <v>603</v>
      </c>
      <c r="C173" s="45" t="s">
        <v>604</v>
      </c>
      <c r="D173" s="45">
        <v>0.82</v>
      </c>
      <c r="E173" s="45">
        <v>2.5</v>
      </c>
      <c r="F173" s="45" t="s">
        <v>605</v>
      </c>
      <c r="G173" s="45">
        <v>31943</v>
      </c>
      <c r="H173" s="45">
        <v>11128</v>
      </c>
      <c r="I173" s="45">
        <v>78</v>
      </c>
      <c r="J173" s="45" t="s">
        <v>156</v>
      </c>
      <c r="K173" s="45" t="s">
        <v>157</v>
      </c>
      <c r="L173" s="45" t="s">
        <v>193</v>
      </c>
      <c r="M173" s="45" t="s">
        <v>152</v>
      </c>
      <c r="N173" s="45">
        <v>1.1000000000000001</v>
      </c>
      <c r="O173" s="45" t="s">
        <v>170</v>
      </c>
      <c r="P173" s="46" t="s">
        <v>600</v>
      </c>
      <c r="Q173" s="45">
        <v>2020</v>
      </c>
    </row>
    <row r="174" spans="1:17">
      <c r="A174" s="45" t="s">
        <v>152</v>
      </c>
      <c r="B174" s="45" t="s">
        <v>606</v>
      </c>
      <c r="C174" s="45" t="s">
        <v>255</v>
      </c>
      <c r="D174" s="45" t="s">
        <v>152</v>
      </c>
      <c r="E174" s="45">
        <v>1.9</v>
      </c>
      <c r="F174" s="45" t="s">
        <v>607</v>
      </c>
      <c r="G174" s="45">
        <v>24361</v>
      </c>
      <c r="H174" s="45">
        <v>11155</v>
      </c>
      <c r="I174" s="45">
        <v>62</v>
      </c>
      <c r="J174" s="45" t="s">
        <v>168</v>
      </c>
      <c r="K174" s="45" t="s">
        <v>157</v>
      </c>
      <c r="L174" s="45" t="s">
        <v>169</v>
      </c>
      <c r="M174" s="45" t="s">
        <v>152</v>
      </c>
      <c r="N174" s="45">
        <v>0</v>
      </c>
      <c r="O174" s="45" t="s">
        <v>170</v>
      </c>
      <c r="P174" s="46" t="s">
        <v>608</v>
      </c>
      <c r="Q174" s="45">
        <v>2020</v>
      </c>
    </row>
    <row r="175" spans="1:17">
      <c r="A175" s="45" t="s">
        <v>152</v>
      </c>
      <c r="B175" s="45" t="s">
        <v>609</v>
      </c>
      <c r="C175" s="45" t="s">
        <v>395</v>
      </c>
      <c r="D175" s="45">
        <v>2.76</v>
      </c>
      <c r="E175" s="45">
        <v>1.3</v>
      </c>
      <c r="F175" s="45" t="s">
        <v>610</v>
      </c>
      <c r="G175" s="45">
        <v>84311</v>
      </c>
      <c r="H175" s="45">
        <v>18962</v>
      </c>
      <c r="I175" s="45">
        <v>68</v>
      </c>
      <c r="J175" s="45" t="s">
        <v>156</v>
      </c>
      <c r="K175" s="45" t="s">
        <v>157</v>
      </c>
      <c r="L175" s="45" t="s">
        <v>193</v>
      </c>
      <c r="M175" s="45" t="s">
        <v>152</v>
      </c>
      <c r="N175" s="45">
        <v>1.06</v>
      </c>
      <c r="O175" s="45" t="s">
        <v>170</v>
      </c>
      <c r="P175" s="46" t="s">
        <v>611</v>
      </c>
      <c r="Q175" s="45">
        <v>2020</v>
      </c>
    </row>
    <row r="176" spans="1:17">
      <c r="A176" s="45" t="s">
        <v>152</v>
      </c>
      <c r="B176" s="45" t="s">
        <v>612</v>
      </c>
      <c r="C176" s="45" t="s">
        <v>173</v>
      </c>
      <c r="D176" s="45">
        <v>2.2999999999999998</v>
      </c>
      <c r="E176" s="45">
        <v>1.4</v>
      </c>
      <c r="F176" s="45" t="s">
        <v>613</v>
      </c>
      <c r="G176" s="45">
        <v>42203</v>
      </c>
      <c r="H176" s="45">
        <v>14215</v>
      </c>
      <c r="I176" s="45">
        <v>68</v>
      </c>
      <c r="J176" s="45" t="s">
        <v>156</v>
      </c>
      <c r="K176" s="45" t="s">
        <v>175</v>
      </c>
      <c r="L176" s="45" t="s">
        <v>193</v>
      </c>
      <c r="M176" s="45" t="s">
        <v>152</v>
      </c>
      <c r="N176" s="45">
        <v>0.43</v>
      </c>
      <c r="O176" s="45" t="s">
        <v>170</v>
      </c>
      <c r="P176" s="46" t="s">
        <v>614</v>
      </c>
      <c r="Q176" s="45">
        <v>2020</v>
      </c>
    </row>
    <row r="177" spans="1:17">
      <c r="A177" s="45" t="s">
        <v>152</v>
      </c>
      <c r="B177" s="45" t="s">
        <v>615</v>
      </c>
      <c r="C177" s="45" t="s">
        <v>307</v>
      </c>
      <c r="D177" s="45" t="s">
        <v>152</v>
      </c>
      <c r="E177" s="45">
        <v>0.88</v>
      </c>
      <c r="F177" s="45" t="s">
        <v>616</v>
      </c>
      <c r="G177" s="45">
        <v>26783</v>
      </c>
      <c r="H177" s="45">
        <v>16754</v>
      </c>
      <c r="I177" s="45">
        <v>75</v>
      </c>
      <c r="J177" s="45" t="s">
        <v>168</v>
      </c>
      <c r="K177" s="45" t="s">
        <v>157</v>
      </c>
      <c r="L177" s="45" t="s">
        <v>169</v>
      </c>
      <c r="M177" s="45" t="s">
        <v>152</v>
      </c>
      <c r="N177" s="45">
        <v>0.15</v>
      </c>
      <c r="O177" s="45" t="s">
        <v>170</v>
      </c>
      <c r="P177" s="46" t="s">
        <v>617</v>
      </c>
      <c r="Q177" s="45">
        <v>2020</v>
      </c>
    </row>
    <row r="178" spans="1:17">
      <c r="A178" s="45" t="s">
        <v>152</v>
      </c>
      <c r="B178" s="45" t="s">
        <v>618</v>
      </c>
      <c r="C178" s="45" t="s">
        <v>255</v>
      </c>
      <c r="D178" s="45">
        <v>2.68</v>
      </c>
      <c r="E178" s="45">
        <v>1.3</v>
      </c>
      <c r="F178" s="45" t="s">
        <v>619</v>
      </c>
      <c r="G178" s="45">
        <v>67992</v>
      </c>
      <c r="H178" s="45">
        <v>19778</v>
      </c>
      <c r="I178" s="45">
        <v>71</v>
      </c>
      <c r="J178" s="45" t="s">
        <v>156</v>
      </c>
      <c r="K178" s="45" t="s">
        <v>157</v>
      </c>
      <c r="L178" s="45" t="s">
        <v>193</v>
      </c>
      <c r="M178" s="45" t="s">
        <v>152</v>
      </c>
      <c r="N178" s="45">
        <v>1.6</v>
      </c>
      <c r="O178" s="45" t="s">
        <v>170</v>
      </c>
      <c r="P178" s="46" t="s">
        <v>617</v>
      </c>
      <c r="Q178" s="45">
        <v>2020</v>
      </c>
    </row>
    <row r="179" spans="1:17">
      <c r="A179" s="45" t="s">
        <v>152</v>
      </c>
      <c r="B179" s="45" t="s">
        <v>620</v>
      </c>
      <c r="C179" s="45" t="s">
        <v>182</v>
      </c>
      <c r="D179" s="45">
        <v>2.8</v>
      </c>
      <c r="E179" s="45">
        <v>1.7</v>
      </c>
      <c r="F179" s="45" t="s">
        <v>621</v>
      </c>
      <c r="G179" s="45">
        <v>66736</v>
      </c>
      <c r="H179" s="45">
        <v>17900</v>
      </c>
      <c r="I179" s="45">
        <v>73</v>
      </c>
      <c r="J179" s="45" t="s">
        <v>156</v>
      </c>
      <c r="K179" s="45" t="s">
        <v>157</v>
      </c>
      <c r="L179" s="45" t="s">
        <v>193</v>
      </c>
      <c r="M179" s="45" t="s">
        <v>152</v>
      </c>
      <c r="N179" s="45">
        <v>0.218</v>
      </c>
      <c r="O179" s="45" t="s">
        <v>170</v>
      </c>
      <c r="P179" s="46" t="s">
        <v>617</v>
      </c>
      <c r="Q179" s="45">
        <v>2020</v>
      </c>
    </row>
    <row r="180" spans="1:17">
      <c r="A180" s="45" t="s">
        <v>152</v>
      </c>
      <c r="B180" s="45" t="s">
        <v>622</v>
      </c>
      <c r="C180" s="45" t="s">
        <v>203</v>
      </c>
      <c r="D180" s="45">
        <v>3.22</v>
      </c>
      <c r="E180" s="45">
        <v>2.1</v>
      </c>
      <c r="F180" s="45" t="s">
        <v>623</v>
      </c>
      <c r="G180" s="45">
        <v>37583</v>
      </c>
      <c r="H180" s="45">
        <v>9465</v>
      </c>
      <c r="I180" s="45">
        <v>74</v>
      </c>
      <c r="J180" s="45" t="s">
        <v>156</v>
      </c>
      <c r="K180" s="45" t="s">
        <v>189</v>
      </c>
      <c r="L180" s="45" t="s">
        <v>193</v>
      </c>
      <c r="M180" s="45" t="s">
        <v>152</v>
      </c>
      <c r="N180" s="45">
        <v>0.56000000000000005</v>
      </c>
      <c r="O180" s="45" t="s">
        <v>170</v>
      </c>
      <c r="P180" s="46" t="s">
        <v>617</v>
      </c>
      <c r="Q180" s="45">
        <v>2020</v>
      </c>
    </row>
    <row r="181" spans="1:17">
      <c r="A181" s="45" t="s">
        <v>152</v>
      </c>
      <c r="B181" s="45" t="s">
        <v>624</v>
      </c>
      <c r="C181" s="45" t="s">
        <v>173</v>
      </c>
      <c r="D181" s="45">
        <v>3.2</v>
      </c>
      <c r="E181" s="45">
        <v>2.2999999999999998</v>
      </c>
      <c r="F181" s="45" t="s">
        <v>625</v>
      </c>
      <c r="G181" s="45">
        <v>37829</v>
      </c>
      <c r="H181" s="45">
        <v>12151</v>
      </c>
      <c r="I181" s="45">
        <v>75</v>
      </c>
      <c r="J181" s="45" t="s">
        <v>156</v>
      </c>
      <c r="K181" s="45" t="s">
        <v>175</v>
      </c>
      <c r="L181" s="45" t="s">
        <v>193</v>
      </c>
      <c r="M181" s="45" t="s">
        <v>152</v>
      </c>
      <c r="N181" s="45">
        <v>0.65</v>
      </c>
      <c r="O181" s="45" t="s">
        <v>170</v>
      </c>
      <c r="P181" s="46" t="s">
        <v>617</v>
      </c>
      <c r="Q181" s="45">
        <v>2020</v>
      </c>
    </row>
    <row r="182" spans="1:17">
      <c r="A182" s="45" t="s">
        <v>152</v>
      </c>
      <c r="B182" s="45" t="s">
        <v>626</v>
      </c>
      <c r="C182" s="45" t="s">
        <v>196</v>
      </c>
      <c r="D182" s="45">
        <v>2.1</v>
      </c>
      <c r="E182" s="45">
        <v>1.4</v>
      </c>
      <c r="F182" s="45" t="s">
        <v>627</v>
      </c>
      <c r="G182" s="45">
        <v>51530</v>
      </c>
      <c r="H182" s="45">
        <v>11005</v>
      </c>
      <c r="I182" s="45">
        <v>67</v>
      </c>
      <c r="J182" s="45" t="s">
        <v>156</v>
      </c>
      <c r="K182" s="45" t="s">
        <v>157</v>
      </c>
      <c r="L182" s="45" t="s">
        <v>193</v>
      </c>
      <c r="M182" s="45" t="s">
        <v>152</v>
      </c>
      <c r="N182" s="45">
        <v>1.6</v>
      </c>
      <c r="O182" s="45" t="s">
        <v>170</v>
      </c>
      <c r="P182" s="46" t="s">
        <v>628</v>
      </c>
      <c r="Q182" s="45">
        <v>2020</v>
      </c>
    </row>
    <row r="183" spans="1:17">
      <c r="A183" s="45" t="s">
        <v>152</v>
      </c>
      <c r="B183" s="45" t="s">
        <v>629</v>
      </c>
      <c r="C183" s="45" t="s">
        <v>569</v>
      </c>
      <c r="D183" s="45">
        <v>1.78</v>
      </c>
      <c r="E183" s="45">
        <v>2.2000000000000002</v>
      </c>
      <c r="F183" s="45" t="s">
        <v>630</v>
      </c>
      <c r="G183" s="45">
        <v>62789</v>
      </c>
      <c r="H183" s="45">
        <v>14208</v>
      </c>
      <c r="I183" s="45">
        <v>70</v>
      </c>
      <c r="J183" s="45" t="s">
        <v>156</v>
      </c>
      <c r="K183" s="45" t="s">
        <v>157</v>
      </c>
      <c r="L183" s="45" t="s">
        <v>193</v>
      </c>
      <c r="M183" s="45" t="s">
        <v>152</v>
      </c>
      <c r="N183" s="45">
        <v>1.532</v>
      </c>
      <c r="O183" s="45" t="s">
        <v>170</v>
      </c>
      <c r="P183" s="46" t="s">
        <v>628</v>
      </c>
      <c r="Q183" s="45">
        <v>2020</v>
      </c>
    </row>
    <row r="184" spans="1:17">
      <c r="A184" s="45" t="s">
        <v>152</v>
      </c>
      <c r="B184" s="45" t="s">
        <v>631</v>
      </c>
      <c r="C184" s="45" t="s">
        <v>278</v>
      </c>
      <c r="D184" s="45">
        <v>1.48</v>
      </c>
      <c r="E184" s="45">
        <v>1.7</v>
      </c>
      <c r="F184" s="45" t="s">
        <v>632</v>
      </c>
      <c r="G184" s="45">
        <v>29322</v>
      </c>
      <c r="H184" s="45">
        <v>13585</v>
      </c>
      <c r="I184" s="45">
        <v>76</v>
      </c>
      <c r="J184" s="45" t="s">
        <v>156</v>
      </c>
      <c r="K184" s="45" t="s">
        <v>157</v>
      </c>
      <c r="L184" s="45" t="s">
        <v>158</v>
      </c>
      <c r="M184" s="45" t="s">
        <v>152</v>
      </c>
      <c r="N184" s="45">
        <v>1.5</v>
      </c>
      <c r="O184" s="45" t="s">
        <v>170</v>
      </c>
      <c r="P184" s="46" t="s">
        <v>633</v>
      </c>
      <c r="Q184" s="45">
        <v>2020</v>
      </c>
    </row>
    <row r="185" spans="1:17">
      <c r="A185" s="45" t="s">
        <v>152</v>
      </c>
      <c r="B185" s="45" t="s">
        <v>634</v>
      </c>
      <c r="C185" s="45" t="s">
        <v>278</v>
      </c>
      <c r="D185" s="45">
        <v>2.2599999999999998</v>
      </c>
      <c r="E185" s="45">
        <v>1.6</v>
      </c>
      <c r="F185" s="45" t="s">
        <v>635</v>
      </c>
      <c r="G185" s="45">
        <v>36757</v>
      </c>
      <c r="H185" s="45">
        <v>13239</v>
      </c>
      <c r="I185" s="45">
        <v>74</v>
      </c>
      <c r="J185" s="45" t="s">
        <v>156</v>
      </c>
      <c r="K185" s="45" t="s">
        <v>157</v>
      </c>
      <c r="L185" s="45" t="s">
        <v>158</v>
      </c>
      <c r="M185" s="45" t="s">
        <v>152</v>
      </c>
      <c r="N185" s="45">
        <v>1.9</v>
      </c>
      <c r="O185" s="45" t="s">
        <v>170</v>
      </c>
      <c r="P185" s="46" t="s">
        <v>636</v>
      </c>
      <c r="Q185" s="45">
        <v>2020</v>
      </c>
    </row>
    <row r="186" spans="1:17">
      <c r="A186" s="45" t="s">
        <v>137</v>
      </c>
      <c r="B186" s="45" t="s">
        <v>637</v>
      </c>
      <c r="C186" s="45" t="s">
        <v>638</v>
      </c>
      <c r="D186" s="45">
        <v>1.47</v>
      </c>
      <c r="E186" s="45">
        <v>2</v>
      </c>
      <c r="F186" s="45" t="s">
        <v>639</v>
      </c>
      <c r="G186" s="45">
        <v>68531</v>
      </c>
      <c r="H186" s="45">
        <v>14108</v>
      </c>
      <c r="I186" s="45">
        <v>67</v>
      </c>
      <c r="J186" s="45" t="s">
        <v>156</v>
      </c>
      <c r="K186" s="45" t="s">
        <v>157</v>
      </c>
      <c r="L186" s="45" t="s">
        <v>193</v>
      </c>
      <c r="M186" s="45" t="s">
        <v>152</v>
      </c>
      <c r="N186" s="45">
        <v>1.258</v>
      </c>
      <c r="O186" s="45" t="s">
        <v>170</v>
      </c>
      <c r="P186" s="46" t="s">
        <v>636</v>
      </c>
      <c r="Q186" s="45">
        <v>2020</v>
      </c>
    </row>
    <row r="187" spans="1:17">
      <c r="A187" s="45" t="s">
        <v>152</v>
      </c>
      <c r="B187" s="45" t="s">
        <v>640</v>
      </c>
      <c r="C187" s="45" t="s">
        <v>278</v>
      </c>
      <c r="D187" s="45">
        <v>1.82</v>
      </c>
      <c r="E187" s="45">
        <v>1.1000000000000001</v>
      </c>
      <c r="F187" s="45" t="s">
        <v>641</v>
      </c>
      <c r="G187" s="45">
        <v>49428</v>
      </c>
      <c r="H187" s="45">
        <v>12252</v>
      </c>
      <c r="I187" s="45">
        <v>77</v>
      </c>
      <c r="J187" s="45" t="s">
        <v>156</v>
      </c>
      <c r="K187" s="45" t="s">
        <v>157</v>
      </c>
      <c r="L187" s="45" t="s">
        <v>193</v>
      </c>
      <c r="M187" s="45" t="s">
        <v>152</v>
      </c>
      <c r="N187" s="45">
        <v>2.39</v>
      </c>
      <c r="O187" s="45" t="s">
        <v>170</v>
      </c>
      <c r="P187" s="46" t="s">
        <v>642</v>
      </c>
      <c r="Q187" s="45">
        <v>2020</v>
      </c>
    </row>
    <row r="188" spans="1:17">
      <c r="A188" s="45" t="s">
        <v>152</v>
      </c>
      <c r="B188" s="45" t="s">
        <v>643</v>
      </c>
      <c r="C188" s="45" t="s">
        <v>278</v>
      </c>
      <c r="D188" s="45">
        <v>1.82</v>
      </c>
      <c r="E188" s="45">
        <v>1.2</v>
      </c>
      <c r="F188" s="45" t="s">
        <v>644</v>
      </c>
      <c r="G188" s="45">
        <v>41943</v>
      </c>
      <c r="H188" s="45">
        <v>14518</v>
      </c>
      <c r="I188" s="45">
        <v>78</v>
      </c>
      <c r="J188" s="45" t="s">
        <v>156</v>
      </c>
      <c r="K188" s="45" t="s">
        <v>175</v>
      </c>
      <c r="L188" s="45" t="s">
        <v>193</v>
      </c>
      <c r="M188" s="45" t="s">
        <v>152</v>
      </c>
      <c r="N188" s="45">
        <v>2.0499999999999998</v>
      </c>
      <c r="O188" s="45" t="s">
        <v>170</v>
      </c>
      <c r="P188" s="46" t="s">
        <v>645</v>
      </c>
      <c r="Q188" s="45">
        <v>2020</v>
      </c>
    </row>
    <row r="189" spans="1:17">
      <c r="A189" s="45" t="s">
        <v>152</v>
      </c>
      <c r="B189" s="45" t="s">
        <v>646</v>
      </c>
      <c r="C189" s="45" t="s">
        <v>278</v>
      </c>
      <c r="D189" s="45" t="s">
        <v>152</v>
      </c>
      <c r="E189" s="45">
        <v>1.5</v>
      </c>
      <c r="F189" s="45" t="s">
        <v>647</v>
      </c>
      <c r="G189" s="45">
        <v>30614</v>
      </c>
      <c r="H189" s="45">
        <v>10546</v>
      </c>
      <c r="I189" s="45">
        <v>68</v>
      </c>
      <c r="J189" s="45" t="s">
        <v>168</v>
      </c>
      <c r="K189" s="45" t="s">
        <v>157</v>
      </c>
      <c r="L189" s="45" t="s">
        <v>169</v>
      </c>
      <c r="M189" s="45" t="s">
        <v>152</v>
      </c>
      <c r="N189" s="45">
        <v>7.0000000000000007E-2</v>
      </c>
      <c r="O189" s="45" t="s">
        <v>170</v>
      </c>
      <c r="P189" s="46" t="s">
        <v>648</v>
      </c>
      <c r="Q189" s="45">
        <v>2020</v>
      </c>
    </row>
    <row r="190" spans="1:17">
      <c r="A190" s="45" t="s">
        <v>152</v>
      </c>
      <c r="B190" s="45" t="s">
        <v>649</v>
      </c>
      <c r="C190" s="45" t="s">
        <v>162</v>
      </c>
      <c r="D190" s="45">
        <v>2.67</v>
      </c>
      <c r="E190" s="45">
        <v>0.95</v>
      </c>
      <c r="F190" s="45" t="s">
        <v>650</v>
      </c>
      <c r="G190" s="45">
        <v>57041</v>
      </c>
      <c r="H190" s="45">
        <v>15841</v>
      </c>
      <c r="I190" s="45">
        <v>71</v>
      </c>
      <c r="J190" s="45" t="s">
        <v>156</v>
      </c>
      <c r="K190" s="45" t="s">
        <v>157</v>
      </c>
      <c r="L190" s="45" t="s">
        <v>193</v>
      </c>
      <c r="M190" s="45" t="s">
        <v>152</v>
      </c>
      <c r="N190" s="45">
        <v>1.02</v>
      </c>
      <c r="O190" s="45" t="s">
        <v>170</v>
      </c>
      <c r="P190" s="46" t="s">
        <v>651</v>
      </c>
      <c r="Q190" s="45">
        <v>2020</v>
      </c>
    </row>
    <row r="191" spans="1:17">
      <c r="A191" s="45" t="s">
        <v>152</v>
      </c>
      <c r="B191" s="45" t="s">
        <v>652</v>
      </c>
      <c r="C191" s="45" t="s">
        <v>214</v>
      </c>
      <c r="D191" s="45" t="s">
        <v>152</v>
      </c>
      <c r="E191" s="45">
        <v>1.2</v>
      </c>
      <c r="F191" s="45" t="s">
        <v>653</v>
      </c>
      <c r="G191" s="45">
        <v>35844</v>
      </c>
      <c r="H191" s="45">
        <v>19019</v>
      </c>
      <c r="I191" s="45">
        <v>81</v>
      </c>
      <c r="J191" s="45" t="s">
        <v>168</v>
      </c>
      <c r="K191" s="45" t="s">
        <v>157</v>
      </c>
      <c r="L191" s="45" t="s">
        <v>169</v>
      </c>
      <c r="M191" s="45" t="s">
        <v>152</v>
      </c>
      <c r="N191" s="45">
        <v>0</v>
      </c>
      <c r="O191" s="45" t="s">
        <v>170</v>
      </c>
      <c r="P191" s="46" t="s">
        <v>654</v>
      </c>
      <c r="Q191" s="45">
        <v>2020</v>
      </c>
    </row>
    <row r="192" spans="1:17">
      <c r="A192" s="45" t="s">
        <v>152</v>
      </c>
      <c r="B192" s="45" t="s">
        <v>655</v>
      </c>
      <c r="C192" s="45" t="s">
        <v>214</v>
      </c>
      <c r="D192" s="45" t="s">
        <v>152</v>
      </c>
      <c r="E192" s="45">
        <v>1.5</v>
      </c>
      <c r="F192" s="45" t="s">
        <v>656</v>
      </c>
      <c r="G192" s="45">
        <v>44391</v>
      </c>
      <c r="H192" s="45">
        <v>18813</v>
      </c>
      <c r="I192" s="45">
        <v>84</v>
      </c>
      <c r="J192" s="45" t="s">
        <v>168</v>
      </c>
      <c r="K192" s="45" t="s">
        <v>157</v>
      </c>
      <c r="L192" s="45" t="s">
        <v>169</v>
      </c>
      <c r="M192" s="45" t="s">
        <v>152</v>
      </c>
      <c r="N192" s="45">
        <v>0</v>
      </c>
      <c r="O192" s="45" t="s">
        <v>170</v>
      </c>
      <c r="P192" s="46" t="s">
        <v>654</v>
      </c>
      <c r="Q192" s="45">
        <v>2020</v>
      </c>
    </row>
    <row r="193" spans="1:17">
      <c r="A193" s="45" t="s">
        <v>152</v>
      </c>
      <c r="B193" s="45" t="s">
        <v>657</v>
      </c>
      <c r="C193" s="45" t="s">
        <v>255</v>
      </c>
      <c r="D193" s="45">
        <v>1.2</v>
      </c>
      <c r="E193" s="45">
        <v>0.94</v>
      </c>
      <c r="F193" s="45" t="s">
        <v>658</v>
      </c>
      <c r="G193" s="45">
        <v>38544</v>
      </c>
      <c r="H193" s="45">
        <v>9762</v>
      </c>
      <c r="I193" s="45">
        <v>69</v>
      </c>
      <c r="J193" s="45" t="s">
        <v>168</v>
      </c>
      <c r="K193" s="45" t="s">
        <v>157</v>
      </c>
      <c r="L193" s="45" t="s">
        <v>169</v>
      </c>
      <c r="M193" s="45" t="s">
        <v>152</v>
      </c>
      <c r="N193" s="45">
        <v>0.46</v>
      </c>
      <c r="O193" s="45" t="s">
        <v>170</v>
      </c>
      <c r="P193" s="46" t="s">
        <v>659</v>
      </c>
      <c r="Q193" s="45">
        <v>2020</v>
      </c>
    </row>
    <row r="194" spans="1:17">
      <c r="A194" s="45" t="s">
        <v>152</v>
      </c>
      <c r="B194" s="45" t="s">
        <v>660</v>
      </c>
      <c r="C194" s="45" t="s">
        <v>162</v>
      </c>
      <c r="D194" s="45">
        <v>2.61</v>
      </c>
      <c r="E194" s="45">
        <v>0.99</v>
      </c>
      <c r="F194" s="45" t="s">
        <v>661</v>
      </c>
      <c r="G194" s="45">
        <v>49654</v>
      </c>
      <c r="H194" s="45">
        <v>18057</v>
      </c>
      <c r="I194" s="45">
        <v>66</v>
      </c>
      <c r="J194" s="45" t="s">
        <v>156</v>
      </c>
      <c r="K194" s="45" t="s">
        <v>157</v>
      </c>
      <c r="L194" s="45" t="s">
        <v>193</v>
      </c>
      <c r="M194" s="45" t="s">
        <v>152</v>
      </c>
      <c r="N194" s="45">
        <v>0.83</v>
      </c>
      <c r="O194" s="45" t="s">
        <v>170</v>
      </c>
      <c r="P194" s="46" t="s">
        <v>659</v>
      </c>
      <c r="Q194" s="45">
        <v>2020</v>
      </c>
    </row>
    <row r="195" spans="1:17">
      <c r="A195" s="45" t="s">
        <v>152</v>
      </c>
      <c r="B195" s="45" t="s">
        <v>662</v>
      </c>
      <c r="C195" s="45" t="s">
        <v>579</v>
      </c>
      <c r="D195" s="45">
        <v>2.61</v>
      </c>
      <c r="E195" s="45">
        <v>1.9</v>
      </c>
      <c r="F195" s="45" t="s">
        <v>663</v>
      </c>
      <c r="G195" s="45">
        <v>62745</v>
      </c>
      <c r="H195" s="45">
        <v>10367</v>
      </c>
      <c r="I195" s="45">
        <v>80</v>
      </c>
      <c r="J195" s="45" t="s">
        <v>156</v>
      </c>
      <c r="K195" s="45" t="s">
        <v>175</v>
      </c>
      <c r="L195" s="45" t="s">
        <v>193</v>
      </c>
      <c r="M195" s="45" t="s">
        <v>152</v>
      </c>
      <c r="N195" s="45">
        <v>0.54200000000000004</v>
      </c>
      <c r="O195" s="45" t="s">
        <v>170</v>
      </c>
      <c r="P195" s="46" t="s">
        <v>659</v>
      </c>
      <c r="Q195" s="45">
        <v>2020</v>
      </c>
    </row>
    <row r="196" spans="1:17">
      <c r="A196" s="45" t="s">
        <v>152</v>
      </c>
      <c r="B196" s="45" t="s">
        <v>664</v>
      </c>
      <c r="C196" s="45" t="s">
        <v>224</v>
      </c>
      <c r="D196" s="45" t="s">
        <v>152</v>
      </c>
      <c r="E196" s="45">
        <v>1.5</v>
      </c>
      <c r="F196" s="45" t="s">
        <v>665</v>
      </c>
      <c r="G196" s="45">
        <v>30916</v>
      </c>
      <c r="H196" s="45">
        <v>8949</v>
      </c>
      <c r="I196" s="45">
        <v>65</v>
      </c>
      <c r="J196" s="45" t="s">
        <v>168</v>
      </c>
      <c r="K196" s="45" t="s">
        <v>157</v>
      </c>
      <c r="L196" s="45" t="s">
        <v>169</v>
      </c>
      <c r="M196" s="45" t="s">
        <v>152</v>
      </c>
      <c r="N196" s="45">
        <v>0.34</v>
      </c>
      <c r="O196" s="45" t="s">
        <v>170</v>
      </c>
      <c r="P196" s="46" t="s">
        <v>666</v>
      </c>
      <c r="Q196" s="45">
        <v>2020</v>
      </c>
    </row>
    <row r="197" spans="1:17">
      <c r="A197" s="45" t="s">
        <v>152</v>
      </c>
      <c r="B197" s="45" t="s">
        <v>667</v>
      </c>
      <c r="C197" s="45" t="s">
        <v>199</v>
      </c>
      <c r="D197" s="45">
        <v>2.98</v>
      </c>
      <c r="E197" s="45">
        <v>1.6</v>
      </c>
      <c r="F197" s="45" t="s">
        <v>668</v>
      </c>
      <c r="G197" s="45">
        <v>49358</v>
      </c>
      <c r="H197" s="45">
        <v>19029</v>
      </c>
      <c r="I197" s="45">
        <v>66</v>
      </c>
      <c r="J197" s="45" t="s">
        <v>156</v>
      </c>
      <c r="K197" s="45" t="s">
        <v>157</v>
      </c>
      <c r="L197" s="45" t="s">
        <v>193</v>
      </c>
      <c r="M197" s="45" t="s">
        <v>152</v>
      </c>
      <c r="N197" s="45">
        <v>2.14</v>
      </c>
      <c r="O197" s="45" t="s">
        <v>170</v>
      </c>
      <c r="P197" s="46" t="s">
        <v>666</v>
      </c>
      <c r="Q197" s="45">
        <v>2020</v>
      </c>
    </row>
    <row r="198" spans="1:17">
      <c r="A198" s="45" t="s">
        <v>152</v>
      </c>
      <c r="B198" s="45" t="s">
        <v>669</v>
      </c>
      <c r="C198" s="45" t="s">
        <v>255</v>
      </c>
      <c r="D198" s="45">
        <v>1.2</v>
      </c>
      <c r="E198" s="45">
        <v>1.8</v>
      </c>
      <c r="F198" s="45" t="s">
        <v>670</v>
      </c>
      <c r="G198" s="45">
        <v>33050</v>
      </c>
      <c r="H198" s="45">
        <v>9487</v>
      </c>
      <c r="I198" s="45">
        <v>66</v>
      </c>
      <c r="J198" s="45" t="s">
        <v>156</v>
      </c>
      <c r="K198" s="45" t="s">
        <v>157</v>
      </c>
      <c r="L198" s="45" t="s">
        <v>193</v>
      </c>
      <c r="M198" s="45" t="s">
        <v>152</v>
      </c>
      <c r="N198" s="45">
        <v>2.0299999999999998</v>
      </c>
      <c r="O198" s="45" t="s">
        <v>170</v>
      </c>
      <c r="P198" s="46" t="s">
        <v>666</v>
      </c>
      <c r="Q198" s="45">
        <v>2020</v>
      </c>
    </row>
    <row r="199" spans="1:17">
      <c r="A199" s="45" t="s">
        <v>152</v>
      </c>
      <c r="B199" s="45" t="s">
        <v>671</v>
      </c>
      <c r="C199" s="45" t="s">
        <v>196</v>
      </c>
      <c r="D199" s="45">
        <v>2.1</v>
      </c>
      <c r="E199" s="45">
        <v>2</v>
      </c>
      <c r="F199" s="45" t="s">
        <v>672</v>
      </c>
      <c r="G199" s="45">
        <v>59861</v>
      </c>
      <c r="H199" s="45">
        <v>15845</v>
      </c>
      <c r="I199" s="45">
        <v>72</v>
      </c>
      <c r="J199" s="45" t="s">
        <v>156</v>
      </c>
      <c r="K199" s="45" t="s">
        <v>157</v>
      </c>
      <c r="L199" s="45" t="s">
        <v>193</v>
      </c>
      <c r="M199" s="45" t="s">
        <v>152</v>
      </c>
      <c r="N199" s="45">
        <v>2.1</v>
      </c>
      <c r="O199" s="45" t="s">
        <v>170</v>
      </c>
      <c r="P199" s="46" t="s">
        <v>673</v>
      </c>
      <c r="Q199" s="45">
        <v>2020</v>
      </c>
    </row>
    <row r="200" spans="1:17">
      <c r="A200" s="45" t="s">
        <v>152</v>
      </c>
      <c r="B200" s="45" t="s">
        <v>674</v>
      </c>
      <c r="C200" s="45" t="s">
        <v>307</v>
      </c>
      <c r="D200" s="45" t="s">
        <v>152</v>
      </c>
      <c r="E200" s="45">
        <v>0.43</v>
      </c>
      <c r="F200" s="45" t="s">
        <v>675</v>
      </c>
      <c r="G200" s="45">
        <v>15844</v>
      </c>
      <c r="H200" s="45">
        <v>9045</v>
      </c>
      <c r="I200" s="45">
        <v>77</v>
      </c>
      <c r="J200" s="45" t="s">
        <v>168</v>
      </c>
      <c r="K200" s="45" t="s">
        <v>157</v>
      </c>
      <c r="L200" s="45" t="s">
        <v>169</v>
      </c>
      <c r="M200" s="45" t="s">
        <v>152</v>
      </c>
      <c r="N200" s="45">
        <v>0.08</v>
      </c>
      <c r="O200" s="45" t="s">
        <v>170</v>
      </c>
      <c r="P200" s="46" t="s">
        <v>676</v>
      </c>
      <c r="Q200" s="45">
        <v>2021</v>
      </c>
    </row>
    <row r="201" spans="1:17">
      <c r="A201" s="45" t="s">
        <v>152</v>
      </c>
      <c r="B201" s="45" t="s">
        <v>677</v>
      </c>
      <c r="C201" s="45" t="s">
        <v>199</v>
      </c>
      <c r="D201" s="45">
        <v>2.2400000000000002</v>
      </c>
      <c r="E201" s="45">
        <v>1.8</v>
      </c>
      <c r="F201" s="45" t="s">
        <v>678</v>
      </c>
      <c r="G201" s="45">
        <v>25944</v>
      </c>
      <c r="H201" s="45">
        <v>10125</v>
      </c>
      <c r="I201" s="45">
        <v>67</v>
      </c>
      <c r="J201" s="45" t="s">
        <v>156</v>
      </c>
      <c r="K201" s="45" t="s">
        <v>157</v>
      </c>
      <c r="L201" s="45" t="s">
        <v>158</v>
      </c>
      <c r="M201" s="45" t="s">
        <v>152</v>
      </c>
      <c r="N201" s="45">
        <v>1.7</v>
      </c>
      <c r="O201" s="45" t="s">
        <v>170</v>
      </c>
      <c r="P201" s="46" t="s">
        <v>679</v>
      </c>
      <c r="Q201" s="45">
        <v>2022</v>
      </c>
    </row>
    <row r="202" spans="1:17">
      <c r="A202" s="45" t="s">
        <v>152</v>
      </c>
      <c r="B202" s="45" t="s">
        <v>680</v>
      </c>
      <c r="C202" s="45" t="s">
        <v>681</v>
      </c>
      <c r="D202" s="45" t="s">
        <v>152</v>
      </c>
      <c r="E202" s="45">
        <v>0.22</v>
      </c>
      <c r="F202" s="45" t="s">
        <v>682</v>
      </c>
      <c r="G202" s="45">
        <v>26029</v>
      </c>
      <c r="H202" s="45">
        <v>7887</v>
      </c>
      <c r="I202" s="45">
        <v>85</v>
      </c>
      <c r="J202" s="45" t="s">
        <v>168</v>
      </c>
      <c r="K202" s="45" t="s">
        <v>157</v>
      </c>
      <c r="L202" s="45" t="s">
        <v>169</v>
      </c>
      <c r="M202" s="45" t="s">
        <v>152</v>
      </c>
      <c r="N202" s="45">
        <v>4.0000000000000001E-3</v>
      </c>
      <c r="O202" s="45" t="s">
        <v>170</v>
      </c>
      <c r="P202" s="46" t="s">
        <v>152</v>
      </c>
    </row>
    <row r="203" spans="1:17">
      <c r="A203" s="45" t="s">
        <v>152</v>
      </c>
      <c r="B203" s="45" t="s">
        <v>683</v>
      </c>
      <c r="C203" s="45" t="s">
        <v>278</v>
      </c>
      <c r="D203" s="45" t="s">
        <v>152</v>
      </c>
      <c r="E203" s="45">
        <v>0.28000000000000003</v>
      </c>
      <c r="F203" s="45" t="s">
        <v>684</v>
      </c>
      <c r="G203" s="45">
        <v>25000</v>
      </c>
      <c r="H203" s="45">
        <v>9600</v>
      </c>
      <c r="I203" s="45" t="s">
        <v>152</v>
      </c>
      <c r="J203" s="45" t="s">
        <v>168</v>
      </c>
      <c r="K203" s="45" t="s">
        <v>157</v>
      </c>
      <c r="L203" s="45" t="s">
        <v>169</v>
      </c>
      <c r="M203" s="45" t="s">
        <v>152</v>
      </c>
      <c r="N203" s="45" t="s">
        <v>152</v>
      </c>
      <c r="O203" s="45" t="s">
        <v>159</v>
      </c>
      <c r="P203" s="46" t="s">
        <v>152</v>
      </c>
    </row>
    <row r="204" spans="1:17">
      <c r="A204" s="45" t="s">
        <v>152</v>
      </c>
      <c r="B204" s="45" t="s">
        <v>685</v>
      </c>
      <c r="C204" s="45" t="s">
        <v>182</v>
      </c>
      <c r="D204" s="45" t="s">
        <v>152</v>
      </c>
      <c r="E204" s="45">
        <v>0.45</v>
      </c>
      <c r="F204" s="45" t="s">
        <v>686</v>
      </c>
      <c r="G204" s="45">
        <v>39400</v>
      </c>
      <c r="H204" s="45">
        <v>10800</v>
      </c>
      <c r="I204" s="45">
        <v>80</v>
      </c>
      <c r="J204" s="45" t="s">
        <v>156</v>
      </c>
      <c r="K204" s="45" t="s">
        <v>175</v>
      </c>
      <c r="L204" s="45" t="s">
        <v>158</v>
      </c>
      <c r="M204" s="45" t="s">
        <v>152</v>
      </c>
      <c r="N204" s="45" t="s">
        <v>152</v>
      </c>
      <c r="O204" s="45" t="s">
        <v>159</v>
      </c>
      <c r="P204" s="46" t="s">
        <v>152</v>
      </c>
    </row>
    <row r="205" spans="1:17">
      <c r="A205" s="45" t="s">
        <v>152</v>
      </c>
      <c r="B205" s="45" t="s">
        <v>687</v>
      </c>
      <c r="C205" s="45" t="s">
        <v>688</v>
      </c>
      <c r="D205" s="45" t="s">
        <v>152</v>
      </c>
      <c r="E205" s="45">
        <v>0.5</v>
      </c>
      <c r="F205" s="45" t="s">
        <v>689</v>
      </c>
      <c r="G205" s="45">
        <v>31800</v>
      </c>
      <c r="H205" s="45">
        <v>9000</v>
      </c>
      <c r="I205" s="45" t="s">
        <v>152</v>
      </c>
      <c r="J205" s="45" t="s">
        <v>168</v>
      </c>
      <c r="K205" s="45" t="s">
        <v>157</v>
      </c>
      <c r="L205" s="45" t="s">
        <v>169</v>
      </c>
      <c r="M205" s="45" t="s">
        <v>152</v>
      </c>
      <c r="N205" s="45" t="s">
        <v>152</v>
      </c>
      <c r="O205" s="45" t="s">
        <v>159</v>
      </c>
      <c r="P205" s="46" t="s">
        <v>152</v>
      </c>
    </row>
    <row r="206" spans="1:17">
      <c r="A206" s="45" t="s">
        <v>152</v>
      </c>
      <c r="B206" s="45" t="s">
        <v>690</v>
      </c>
      <c r="C206" s="45" t="s">
        <v>278</v>
      </c>
      <c r="D206" s="45" t="s">
        <v>152</v>
      </c>
      <c r="E206" s="45">
        <v>0.5</v>
      </c>
      <c r="F206" s="45" t="s">
        <v>691</v>
      </c>
      <c r="G206" s="45">
        <v>42200</v>
      </c>
      <c r="H206" s="45">
        <v>13900</v>
      </c>
      <c r="I206" s="45" t="s">
        <v>152</v>
      </c>
      <c r="J206" s="45" t="s">
        <v>168</v>
      </c>
      <c r="K206" s="45" t="s">
        <v>157</v>
      </c>
      <c r="L206" s="45" t="s">
        <v>169</v>
      </c>
      <c r="M206" s="45" t="s">
        <v>152</v>
      </c>
      <c r="N206" s="45" t="s">
        <v>152</v>
      </c>
      <c r="O206" s="45" t="s">
        <v>159</v>
      </c>
      <c r="P206" s="46" t="s">
        <v>152</v>
      </c>
    </row>
    <row r="207" spans="1:17">
      <c r="A207" s="45" t="s">
        <v>152</v>
      </c>
      <c r="B207" s="45" t="s">
        <v>692</v>
      </c>
      <c r="C207" s="45" t="s">
        <v>203</v>
      </c>
      <c r="D207" s="45" t="s">
        <v>152</v>
      </c>
      <c r="E207" s="45">
        <v>0.5</v>
      </c>
      <c r="F207" s="45" t="s">
        <v>693</v>
      </c>
      <c r="G207" s="45">
        <v>45317</v>
      </c>
      <c r="H207" s="45">
        <v>14426</v>
      </c>
      <c r="I207" s="45">
        <v>77</v>
      </c>
      <c r="J207" s="45" t="s">
        <v>156</v>
      </c>
      <c r="K207" s="45" t="s">
        <v>189</v>
      </c>
      <c r="L207" s="45" t="s">
        <v>158</v>
      </c>
      <c r="M207" s="45" t="s">
        <v>152</v>
      </c>
      <c r="N207" s="45">
        <v>0.04</v>
      </c>
      <c r="O207" s="45" t="s">
        <v>170</v>
      </c>
      <c r="P207" s="46" t="s">
        <v>152</v>
      </c>
    </row>
    <row r="208" spans="1:17">
      <c r="A208" s="45" t="s">
        <v>152</v>
      </c>
      <c r="B208" s="45" t="s">
        <v>694</v>
      </c>
      <c r="C208" s="45" t="s">
        <v>695</v>
      </c>
      <c r="D208" s="45" t="s">
        <v>152</v>
      </c>
      <c r="E208" s="45">
        <v>0.5</v>
      </c>
      <c r="F208" s="45" t="s">
        <v>696</v>
      </c>
      <c r="G208" s="45">
        <v>39900</v>
      </c>
      <c r="H208" s="45">
        <v>6900</v>
      </c>
      <c r="I208" s="45" t="s">
        <v>152</v>
      </c>
      <c r="J208" s="45" t="s">
        <v>168</v>
      </c>
      <c r="K208" s="45" t="s">
        <v>157</v>
      </c>
      <c r="L208" s="45" t="s">
        <v>169</v>
      </c>
      <c r="M208" s="45" t="s">
        <v>152</v>
      </c>
      <c r="N208" s="45" t="s">
        <v>152</v>
      </c>
      <c r="O208" s="45" t="s">
        <v>159</v>
      </c>
      <c r="P208" s="46" t="s">
        <v>152</v>
      </c>
    </row>
    <row r="209" spans="1:16">
      <c r="A209" s="45" t="s">
        <v>152</v>
      </c>
      <c r="B209" s="45" t="s">
        <v>697</v>
      </c>
      <c r="C209" s="45" t="s">
        <v>548</v>
      </c>
      <c r="D209" s="45" t="s">
        <v>152</v>
      </c>
      <c r="E209" s="45">
        <v>0.53</v>
      </c>
      <c r="F209" s="45" t="s">
        <v>698</v>
      </c>
      <c r="G209" s="45">
        <v>30089</v>
      </c>
      <c r="H209" s="45">
        <v>6293</v>
      </c>
      <c r="I209" s="45">
        <v>70</v>
      </c>
      <c r="J209" s="45" t="s">
        <v>168</v>
      </c>
      <c r="K209" s="45" t="s">
        <v>157</v>
      </c>
      <c r="L209" s="45" t="s">
        <v>169</v>
      </c>
      <c r="M209" s="45" t="s">
        <v>152</v>
      </c>
      <c r="N209" s="45">
        <v>2E-3</v>
      </c>
      <c r="O209" s="45" t="s">
        <v>170</v>
      </c>
      <c r="P209" s="46" t="s">
        <v>152</v>
      </c>
    </row>
    <row r="210" spans="1:16">
      <c r="A210" s="45" t="s">
        <v>152</v>
      </c>
      <c r="B210" s="45" t="s">
        <v>699</v>
      </c>
      <c r="C210" s="45" t="s">
        <v>700</v>
      </c>
      <c r="D210" s="45" t="s">
        <v>152</v>
      </c>
      <c r="E210" s="45">
        <v>0.54</v>
      </c>
      <c r="F210" s="45" t="s">
        <v>701</v>
      </c>
      <c r="G210" s="45">
        <v>22999</v>
      </c>
      <c r="H210" s="45">
        <v>8637</v>
      </c>
      <c r="I210" s="45">
        <v>70</v>
      </c>
      <c r="J210" s="45" t="s">
        <v>168</v>
      </c>
      <c r="K210" s="45" t="s">
        <v>157</v>
      </c>
      <c r="L210" s="45" t="s">
        <v>169</v>
      </c>
      <c r="M210" s="45" t="s">
        <v>152</v>
      </c>
      <c r="N210" s="45">
        <v>0.22</v>
      </c>
      <c r="O210" s="45" t="s">
        <v>170</v>
      </c>
      <c r="P210" s="46" t="s">
        <v>152</v>
      </c>
    </row>
    <row r="211" spans="1:16">
      <c r="A211" s="45" t="s">
        <v>152</v>
      </c>
      <c r="B211" s="45" t="s">
        <v>702</v>
      </c>
      <c r="C211" s="45" t="s">
        <v>703</v>
      </c>
      <c r="D211" s="45" t="s">
        <v>152</v>
      </c>
      <c r="E211" s="45">
        <v>0.56000000000000005</v>
      </c>
      <c r="F211" s="45" t="s">
        <v>704</v>
      </c>
      <c r="G211" s="45">
        <v>27818</v>
      </c>
      <c r="H211" s="45">
        <v>7441</v>
      </c>
      <c r="I211" s="45">
        <v>78</v>
      </c>
      <c r="J211" s="45" t="s">
        <v>168</v>
      </c>
      <c r="K211" s="45" t="s">
        <v>157</v>
      </c>
      <c r="L211" s="45" t="s">
        <v>169</v>
      </c>
      <c r="M211" s="45" t="s">
        <v>152</v>
      </c>
      <c r="N211" s="45">
        <v>0.05</v>
      </c>
      <c r="O211" s="45" t="s">
        <v>170</v>
      </c>
      <c r="P211" s="46" t="s">
        <v>152</v>
      </c>
    </row>
    <row r="212" spans="1:16">
      <c r="A212" s="45" t="s">
        <v>152</v>
      </c>
      <c r="B212" s="45" t="s">
        <v>705</v>
      </c>
      <c r="C212" s="45" t="s">
        <v>267</v>
      </c>
      <c r="D212" s="45" t="s">
        <v>152</v>
      </c>
      <c r="E212" s="45">
        <v>0.56000000000000005</v>
      </c>
      <c r="F212" s="45" t="s">
        <v>706</v>
      </c>
      <c r="G212" s="45">
        <v>36144</v>
      </c>
      <c r="H212" s="45">
        <v>15997</v>
      </c>
      <c r="I212" s="45">
        <v>79</v>
      </c>
      <c r="J212" s="45" t="s">
        <v>168</v>
      </c>
      <c r="K212" s="45" t="s">
        <v>157</v>
      </c>
      <c r="L212" s="45" t="s">
        <v>169</v>
      </c>
      <c r="M212" s="45" t="s">
        <v>152</v>
      </c>
      <c r="N212" s="45">
        <v>0.82</v>
      </c>
      <c r="O212" s="45" t="s">
        <v>170</v>
      </c>
      <c r="P212" s="46" t="s">
        <v>152</v>
      </c>
    </row>
    <row r="213" spans="1:16">
      <c r="A213" s="45" t="s">
        <v>152</v>
      </c>
      <c r="B213" s="45" t="s">
        <v>707</v>
      </c>
      <c r="C213" s="45" t="s">
        <v>182</v>
      </c>
      <c r="D213" s="45" t="s">
        <v>152</v>
      </c>
      <c r="E213" s="45">
        <v>0.57999999999999996</v>
      </c>
      <c r="F213" s="45" t="s">
        <v>708</v>
      </c>
      <c r="G213" s="45">
        <v>35300</v>
      </c>
      <c r="H213" s="45">
        <v>8500</v>
      </c>
      <c r="I213" s="45">
        <v>80</v>
      </c>
      <c r="J213" s="45" t="s">
        <v>156</v>
      </c>
      <c r="K213" s="45" t="s">
        <v>175</v>
      </c>
      <c r="L213" s="45" t="s">
        <v>158</v>
      </c>
      <c r="M213" s="45" t="s">
        <v>152</v>
      </c>
      <c r="N213" s="45" t="s">
        <v>152</v>
      </c>
      <c r="O213" s="45" t="s">
        <v>159</v>
      </c>
      <c r="P213" s="46" t="s">
        <v>152</v>
      </c>
    </row>
    <row r="214" spans="1:16">
      <c r="A214" s="45" t="s">
        <v>152</v>
      </c>
      <c r="B214" s="45" t="s">
        <v>709</v>
      </c>
      <c r="C214" s="45" t="s">
        <v>710</v>
      </c>
      <c r="D214" s="45" t="s">
        <v>152</v>
      </c>
      <c r="E214" s="45">
        <v>0.59</v>
      </c>
      <c r="F214" s="45" t="s">
        <v>711</v>
      </c>
      <c r="G214" s="45">
        <v>44978</v>
      </c>
      <c r="H214" s="45">
        <v>15940</v>
      </c>
      <c r="I214" s="45">
        <v>87</v>
      </c>
      <c r="J214" s="45" t="s">
        <v>168</v>
      </c>
      <c r="K214" s="45" t="s">
        <v>157</v>
      </c>
      <c r="L214" s="45" t="s">
        <v>169</v>
      </c>
      <c r="M214" s="45" t="s">
        <v>152</v>
      </c>
      <c r="N214" s="45">
        <v>0.05</v>
      </c>
      <c r="O214" s="45" t="s">
        <v>170</v>
      </c>
      <c r="P214" s="46" t="s">
        <v>152</v>
      </c>
    </row>
    <row r="215" spans="1:16">
      <c r="A215" s="45" t="s">
        <v>152</v>
      </c>
      <c r="B215" s="45" t="s">
        <v>712</v>
      </c>
      <c r="C215" s="45" t="s">
        <v>713</v>
      </c>
      <c r="D215" s="45" t="s">
        <v>152</v>
      </c>
      <c r="E215" s="45">
        <v>0.6</v>
      </c>
      <c r="F215" s="45" t="s">
        <v>714</v>
      </c>
      <c r="G215" s="45">
        <v>32900</v>
      </c>
      <c r="H215" s="45">
        <v>6200</v>
      </c>
      <c r="I215" s="45" t="s">
        <v>152</v>
      </c>
      <c r="J215" s="45" t="s">
        <v>156</v>
      </c>
      <c r="K215" s="45" t="s">
        <v>175</v>
      </c>
      <c r="L215" s="45" t="s">
        <v>152</v>
      </c>
      <c r="M215" s="45" t="s">
        <v>152</v>
      </c>
      <c r="N215" s="45" t="s">
        <v>152</v>
      </c>
      <c r="O215" s="45" t="s">
        <v>159</v>
      </c>
      <c r="P215" s="46" t="s">
        <v>152</v>
      </c>
    </row>
    <row r="216" spans="1:16">
      <c r="A216" s="45" t="s">
        <v>152</v>
      </c>
      <c r="B216" s="45" t="s">
        <v>715</v>
      </c>
      <c r="C216" s="45" t="s">
        <v>716</v>
      </c>
      <c r="D216" s="45" t="s">
        <v>152</v>
      </c>
      <c r="E216" s="45">
        <v>0.6</v>
      </c>
      <c r="F216" s="45" t="s">
        <v>717</v>
      </c>
      <c r="G216" s="45">
        <v>24100</v>
      </c>
      <c r="H216" s="45">
        <v>10400</v>
      </c>
      <c r="I216" s="45" t="s">
        <v>152</v>
      </c>
      <c r="J216" s="45" t="s">
        <v>168</v>
      </c>
      <c r="K216" s="45" t="s">
        <v>157</v>
      </c>
      <c r="L216" s="45" t="s">
        <v>169</v>
      </c>
      <c r="M216" s="45" t="s">
        <v>152</v>
      </c>
      <c r="N216" s="45" t="s">
        <v>152</v>
      </c>
      <c r="O216" s="45" t="s">
        <v>159</v>
      </c>
      <c r="P216" s="46" t="s">
        <v>152</v>
      </c>
    </row>
    <row r="217" spans="1:16">
      <c r="A217" s="45" t="s">
        <v>152</v>
      </c>
      <c r="B217" s="45" t="s">
        <v>718</v>
      </c>
      <c r="C217" s="45" t="s">
        <v>719</v>
      </c>
      <c r="D217" s="45" t="s">
        <v>152</v>
      </c>
      <c r="E217" s="45">
        <v>0.6</v>
      </c>
      <c r="F217" s="45" t="s">
        <v>720</v>
      </c>
      <c r="G217" s="45">
        <v>21300</v>
      </c>
      <c r="H217" s="45">
        <v>10000</v>
      </c>
      <c r="I217" s="45" t="s">
        <v>152</v>
      </c>
      <c r="J217" s="45" t="s">
        <v>168</v>
      </c>
      <c r="K217" s="45" t="s">
        <v>157</v>
      </c>
      <c r="L217" s="45" t="s">
        <v>169</v>
      </c>
      <c r="M217" s="45" t="s">
        <v>152</v>
      </c>
      <c r="N217" s="45" t="s">
        <v>152</v>
      </c>
      <c r="O217" s="45" t="s">
        <v>159</v>
      </c>
      <c r="P217" s="46" t="s">
        <v>152</v>
      </c>
    </row>
    <row r="218" spans="1:16">
      <c r="A218" s="45" t="s">
        <v>152</v>
      </c>
      <c r="B218" s="45" t="s">
        <v>721</v>
      </c>
      <c r="C218" s="45" t="s">
        <v>722</v>
      </c>
      <c r="D218" s="45" t="s">
        <v>152</v>
      </c>
      <c r="E218" s="45">
        <v>0.6</v>
      </c>
      <c r="F218" s="45" t="s">
        <v>723</v>
      </c>
      <c r="G218" s="45">
        <v>34000</v>
      </c>
      <c r="H218" s="45">
        <v>13400</v>
      </c>
      <c r="I218" s="45">
        <v>78</v>
      </c>
      <c r="J218" s="45" t="s">
        <v>168</v>
      </c>
      <c r="K218" s="45" t="s">
        <v>157</v>
      </c>
      <c r="L218" s="45" t="s">
        <v>169</v>
      </c>
      <c r="M218" s="45" t="s">
        <v>152</v>
      </c>
      <c r="N218" s="45">
        <v>0.38</v>
      </c>
      <c r="O218" s="45" t="s">
        <v>170</v>
      </c>
      <c r="P218" s="46" t="s">
        <v>152</v>
      </c>
    </row>
    <row r="219" spans="1:16">
      <c r="A219" s="45" t="s">
        <v>152</v>
      </c>
      <c r="B219" s="45" t="s">
        <v>712</v>
      </c>
      <c r="C219" s="45" t="s">
        <v>434</v>
      </c>
      <c r="D219" s="45" t="s">
        <v>152</v>
      </c>
      <c r="E219" s="45">
        <v>0.6</v>
      </c>
      <c r="F219" s="45" t="s">
        <v>714</v>
      </c>
      <c r="G219" s="45">
        <v>32900</v>
      </c>
      <c r="H219" s="45">
        <v>6200</v>
      </c>
      <c r="I219" s="45" t="s">
        <v>152</v>
      </c>
      <c r="J219" s="45" t="s">
        <v>156</v>
      </c>
      <c r="K219" s="45" t="s">
        <v>175</v>
      </c>
      <c r="L219" s="45" t="s">
        <v>158</v>
      </c>
      <c r="M219" s="45" t="s">
        <v>152</v>
      </c>
      <c r="N219" s="45" t="s">
        <v>152</v>
      </c>
      <c r="O219" s="45" t="s">
        <v>159</v>
      </c>
      <c r="P219" s="46" t="s">
        <v>152</v>
      </c>
    </row>
    <row r="220" spans="1:16">
      <c r="A220" s="45" t="s">
        <v>152</v>
      </c>
      <c r="B220" s="45" t="s">
        <v>724</v>
      </c>
      <c r="C220" s="45" t="s">
        <v>703</v>
      </c>
      <c r="D220" s="45" t="s">
        <v>152</v>
      </c>
      <c r="E220" s="45">
        <v>0.61</v>
      </c>
      <c r="F220" s="45" t="s">
        <v>725</v>
      </c>
      <c r="G220" s="45">
        <v>30596</v>
      </c>
      <c r="H220" s="45">
        <v>8420</v>
      </c>
      <c r="I220" s="45">
        <v>79</v>
      </c>
      <c r="J220" s="45" t="s">
        <v>168</v>
      </c>
      <c r="K220" s="45" t="s">
        <v>157</v>
      </c>
      <c r="L220" s="45" t="s">
        <v>169</v>
      </c>
      <c r="M220" s="45" t="s">
        <v>152</v>
      </c>
      <c r="N220" s="45">
        <v>0.06</v>
      </c>
      <c r="O220" s="45" t="s">
        <v>170</v>
      </c>
      <c r="P220" s="46" t="s">
        <v>152</v>
      </c>
    </row>
    <row r="221" spans="1:16">
      <c r="A221" s="45" t="s">
        <v>152</v>
      </c>
      <c r="B221" s="45" t="s">
        <v>726</v>
      </c>
      <c r="C221" s="45" t="s">
        <v>722</v>
      </c>
      <c r="D221" s="45" t="s">
        <v>152</v>
      </c>
      <c r="E221" s="45">
        <v>0.62</v>
      </c>
      <c r="F221" s="45" t="s">
        <v>727</v>
      </c>
      <c r="G221" s="45">
        <v>37500</v>
      </c>
      <c r="H221" s="45">
        <v>13800</v>
      </c>
      <c r="I221" s="45">
        <v>79</v>
      </c>
      <c r="J221" s="45" t="s">
        <v>168</v>
      </c>
      <c r="K221" s="45" t="s">
        <v>157</v>
      </c>
      <c r="L221" s="45" t="s">
        <v>169</v>
      </c>
      <c r="M221" s="45" t="s">
        <v>152</v>
      </c>
      <c r="N221" s="45">
        <v>0.02</v>
      </c>
      <c r="O221" s="45" t="s">
        <v>159</v>
      </c>
      <c r="P221" s="46" t="s">
        <v>152</v>
      </c>
    </row>
    <row r="222" spans="1:16">
      <c r="A222" s="45" t="s">
        <v>152</v>
      </c>
      <c r="B222" s="45" t="s">
        <v>728</v>
      </c>
      <c r="C222" s="45" t="s">
        <v>278</v>
      </c>
      <c r="D222" s="45" t="s">
        <v>152</v>
      </c>
      <c r="E222" s="45">
        <v>0.62</v>
      </c>
      <c r="F222" s="45" t="s">
        <v>729</v>
      </c>
      <c r="G222" s="45">
        <v>25210</v>
      </c>
      <c r="H222" s="45">
        <v>6253</v>
      </c>
      <c r="I222" s="45">
        <v>71</v>
      </c>
      <c r="J222" s="45" t="s">
        <v>168</v>
      </c>
      <c r="K222" s="45" t="s">
        <v>157</v>
      </c>
      <c r="L222" s="45" t="s">
        <v>169</v>
      </c>
      <c r="M222" s="45" t="s">
        <v>152</v>
      </c>
      <c r="N222" s="45">
        <v>7.0000000000000007E-2</v>
      </c>
      <c r="O222" s="45" t="s">
        <v>170</v>
      </c>
      <c r="P222" s="46" t="s">
        <v>152</v>
      </c>
    </row>
    <row r="223" spans="1:16">
      <c r="A223" s="45" t="s">
        <v>152</v>
      </c>
      <c r="B223" s="45" t="s">
        <v>730</v>
      </c>
      <c r="C223" s="45" t="s">
        <v>722</v>
      </c>
      <c r="D223" s="45" t="s">
        <v>152</v>
      </c>
      <c r="E223" s="45">
        <v>0.62</v>
      </c>
      <c r="F223" s="45" t="s">
        <v>731</v>
      </c>
      <c r="G223" s="45">
        <v>37800</v>
      </c>
      <c r="H223" s="45">
        <v>12900</v>
      </c>
      <c r="I223" s="45">
        <v>79</v>
      </c>
      <c r="J223" s="45" t="s">
        <v>168</v>
      </c>
      <c r="K223" s="45" t="s">
        <v>157</v>
      </c>
      <c r="L223" s="45" t="s">
        <v>169</v>
      </c>
      <c r="M223" s="45" t="s">
        <v>152</v>
      </c>
      <c r="N223" s="45">
        <v>0.05</v>
      </c>
      <c r="O223" s="45" t="s">
        <v>170</v>
      </c>
      <c r="P223" s="46" t="s">
        <v>152</v>
      </c>
    </row>
    <row r="224" spans="1:16">
      <c r="A224" s="45" t="s">
        <v>152</v>
      </c>
      <c r="B224" s="45" t="s">
        <v>732</v>
      </c>
      <c r="C224" s="45" t="s">
        <v>548</v>
      </c>
      <c r="D224" s="45" t="s">
        <v>152</v>
      </c>
      <c r="E224" s="45">
        <v>0.66</v>
      </c>
      <c r="F224" s="45" t="s">
        <v>733</v>
      </c>
      <c r="G224" s="45">
        <v>25380</v>
      </c>
      <c r="H224" s="45">
        <v>6956</v>
      </c>
      <c r="I224" s="45">
        <v>63</v>
      </c>
      <c r="J224" s="45" t="s">
        <v>168</v>
      </c>
      <c r="K224" s="45" t="s">
        <v>157</v>
      </c>
      <c r="L224" s="45" t="s">
        <v>169</v>
      </c>
      <c r="M224" s="45" t="s">
        <v>152</v>
      </c>
      <c r="N224" s="45">
        <v>0.1</v>
      </c>
      <c r="O224" s="45" t="s">
        <v>170</v>
      </c>
      <c r="P224" s="46" t="s">
        <v>152</v>
      </c>
    </row>
    <row r="225" spans="1:16">
      <c r="A225" s="45" t="s">
        <v>152</v>
      </c>
      <c r="B225" s="45" t="s">
        <v>220</v>
      </c>
      <c r="C225" s="45" t="s">
        <v>182</v>
      </c>
      <c r="D225" s="45" t="s">
        <v>152</v>
      </c>
      <c r="E225" s="45">
        <v>0.66</v>
      </c>
      <c r="F225" s="45" t="s">
        <v>734</v>
      </c>
      <c r="G225" s="45">
        <v>31200</v>
      </c>
      <c r="H225" s="45">
        <v>9300</v>
      </c>
      <c r="I225" s="45" t="s">
        <v>152</v>
      </c>
      <c r="J225" s="45" t="s">
        <v>168</v>
      </c>
      <c r="K225" s="45" t="s">
        <v>157</v>
      </c>
      <c r="L225" s="45" t="s">
        <v>169</v>
      </c>
      <c r="M225" s="45" t="s">
        <v>152</v>
      </c>
      <c r="N225" s="45" t="s">
        <v>152</v>
      </c>
      <c r="O225" s="45" t="s">
        <v>159</v>
      </c>
      <c r="P225" s="46" t="s">
        <v>152</v>
      </c>
    </row>
    <row r="226" spans="1:16">
      <c r="A226" s="45" t="s">
        <v>152</v>
      </c>
      <c r="B226" s="45" t="s">
        <v>735</v>
      </c>
      <c r="C226" s="45" t="s">
        <v>182</v>
      </c>
      <c r="D226" s="45" t="s">
        <v>152</v>
      </c>
      <c r="E226" s="45">
        <v>0.67</v>
      </c>
      <c r="F226" s="45" t="s">
        <v>736</v>
      </c>
      <c r="G226" s="45">
        <v>33000</v>
      </c>
      <c r="H226" s="45">
        <v>9600</v>
      </c>
      <c r="I226" s="45" t="s">
        <v>152</v>
      </c>
      <c r="J226" s="45" t="s">
        <v>168</v>
      </c>
      <c r="K226" s="45" t="s">
        <v>157</v>
      </c>
      <c r="L226" s="45" t="s">
        <v>169</v>
      </c>
      <c r="M226" s="45" t="s">
        <v>152</v>
      </c>
      <c r="N226" s="45" t="s">
        <v>152</v>
      </c>
      <c r="O226" s="45" t="s">
        <v>159</v>
      </c>
      <c r="P226" s="46" t="s">
        <v>152</v>
      </c>
    </row>
    <row r="227" spans="1:16">
      <c r="A227" s="45" t="s">
        <v>152</v>
      </c>
      <c r="B227" s="45" t="s">
        <v>737</v>
      </c>
      <c r="C227" s="45" t="s">
        <v>196</v>
      </c>
      <c r="D227" s="45" t="s">
        <v>152</v>
      </c>
      <c r="E227" s="45">
        <v>0.69</v>
      </c>
      <c r="F227" s="45" t="s">
        <v>738</v>
      </c>
      <c r="G227" s="45">
        <v>25617</v>
      </c>
      <c r="H227" s="45">
        <v>6033</v>
      </c>
      <c r="I227" s="45">
        <v>73</v>
      </c>
      <c r="J227" s="45" t="s">
        <v>168</v>
      </c>
      <c r="K227" s="45" t="s">
        <v>157</v>
      </c>
      <c r="L227" s="45" t="s">
        <v>169</v>
      </c>
      <c r="M227" s="45" t="s">
        <v>152</v>
      </c>
      <c r="N227" s="45">
        <v>0.83</v>
      </c>
      <c r="O227" s="45" t="s">
        <v>170</v>
      </c>
      <c r="P227" s="46" t="s">
        <v>152</v>
      </c>
    </row>
    <row r="228" spans="1:16">
      <c r="A228" s="45" t="s">
        <v>152</v>
      </c>
      <c r="B228" s="45" t="s">
        <v>739</v>
      </c>
      <c r="C228" s="45" t="s">
        <v>722</v>
      </c>
      <c r="D228" s="45" t="s">
        <v>152</v>
      </c>
      <c r="E228" s="45">
        <v>0.7</v>
      </c>
      <c r="F228" s="45" t="s">
        <v>740</v>
      </c>
      <c r="G228" s="45">
        <v>34500</v>
      </c>
      <c r="H228" s="45">
        <v>10750</v>
      </c>
      <c r="I228" s="45">
        <v>80</v>
      </c>
      <c r="J228" s="45" t="s">
        <v>168</v>
      </c>
      <c r="K228" s="45" t="s">
        <v>157</v>
      </c>
      <c r="L228" s="45" t="s">
        <v>169</v>
      </c>
      <c r="M228" s="45" t="s">
        <v>152</v>
      </c>
      <c r="N228" s="45">
        <v>0.04</v>
      </c>
      <c r="O228" s="45" t="s">
        <v>170</v>
      </c>
      <c r="P228" s="46" t="s">
        <v>152</v>
      </c>
    </row>
    <row r="229" spans="1:16">
      <c r="A229" s="45" t="s">
        <v>152</v>
      </c>
      <c r="B229" s="45" t="s">
        <v>741</v>
      </c>
      <c r="C229" s="45" t="s">
        <v>413</v>
      </c>
      <c r="D229" s="45" t="s">
        <v>152</v>
      </c>
      <c r="E229" s="45">
        <v>0.7</v>
      </c>
      <c r="F229" s="45" t="s">
        <v>742</v>
      </c>
      <c r="G229" s="45">
        <v>31927</v>
      </c>
      <c r="H229" s="45">
        <v>8996</v>
      </c>
      <c r="I229" s="45">
        <v>84</v>
      </c>
      <c r="J229" s="45" t="s">
        <v>168</v>
      </c>
      <c r="K229" s="45" t="s">
        <v>157</v>
      </c>
      <c r="L229" s="45" t="s">
        <v>169</v>
      </c>
      <c r="M229" s="45" t="s">
        <v>152</v>
      </c>
      <c r="N229" s="45">
        <v>0.03</v>
      </c>
      <c r="O229" s="45" t="s">
        <v>170</v>
      </c>
      <c r="P229" s="46" t="s">
        <v>152</v>
      </c>
    </row>
    <row r="230" spans="1:16">
      <c r="A230" s="45" t="s">
        <v>152</v>
      </c>
      <c r="B230" s="45" t="s">
        <v>743</v>
      </c>
      <c r="C230" s="45" t="s">
        <v>744</v>
      </c>
      <c r="D230" s="45" t="s">
        <v>152</v>
      </c>
      <c r="E230" s="45">
        <v>0.7</v>
      </c>
      <c r="F230" s="45" t="s">
        <v>745</v>
      </c>
      <c r="G230" s="45">
        <v>23900</v>
      </c>
      <c r="H230" s="45">
        <v>9600</v>
      </c>
      <c r="I230" s="45" t="s">
        <v>152</v>
      </c>
      <c r="J230" s="45" t="s">
        <v>168</v>
      </c>
      <c r="K230" s="45" t="s">
        <v>157</v>
      </c>
      <c r="L230" s="45" t="s">
        <v>169</v>
      </c>
      <c r="M230" s="45" t="s">
        <v>152</v>
      </c>
      <c r="N230" s="45" t="s">
        <v>152</v>
      </c>
      <c r="O230" s="45" t="s">
        <v>159</v>
      </c>
      <c r="P230" s="46" t="s">
        <v>152</v>
      </c>
    </row>
    <row r="231" spans="1:16">
      <c r="A231" s="45" t="s">
        <v>152</v>
      </c>
      <c r="B231" s="45" t="s">
        <v>746</v>
      </c>
      <c r="C231" s="45" t="s">
        <v>434</v>
      </c>
      <c r="D231" s="45" t="s">
        <v>152</v>
      </c>
      <c r="E231" s="45">
        <v>0.7</v>
      </c>
      <c r="F231" s="45" t="s">
        <v>747</v>
      </c>
      <c r="G231" s="45">
        <v>24000</v>
      </c>
      <c r="H231" s="45">
        <v>10600</v>
      </c>
      <c r="I231" s="45" t="s">
        <v>152</v>
      </c>
      <c r="J231" s="45" t="s">
        <v>156</v>
      </c>
      <c r="K231" s="45" t="s">
        <v>157</v>
      </c>
      <c r="L231" s="45" t="s">
        <v>158</v>
      </c>
      <c r="M231" s="45" t="s">
        <v>152</v>
      </c>
      <c r="N231" s="45" t="s">
        <v>152</v>
      </c>
      <c r="O231" s="45" t="s">
        <v>159</v>
      </c>
      <c r="P231" s="46" t="s">
        <v>152</v>
      </c>
    </row>
    <row r="232" spans="1:16">
      <c r="A232" s="45" t="s">
        <v>152</v>
      </c>
      <c r="B232" s="45" t="s">
        <v>748</v>
      </c>
      <c r="C232" s="45" t="s">
        <v>182</v>
      </c>
      <c r="D232" s="45" t="s">
        <v>152</v>
      </c>
      <c r="E232" s="45">
        <v>0.73</v>
      </c>
      <c r="F232" s="45" t="s">
        <v>749</v>
      </c>
      <c r="G232" s="45">
        <v>41000</v>
      </c>
      <c r="H232" s="45">
        <v>12000</v>
      </c>
      <c r="I232" s="45" t="s">
        <v>152</v>
      </c>
      <c r="J232" s="45" t="s">
        <v>168</v>
      </c>
      <c r="K232" s="45" t="s">
        <v>157</v>
      </c>
      <c r="L232" s="45" t="s">
        <v>169</v>
      </c>
      <c r="M232" s="45" t="s">
        <v>152</v>
      </c>
      <c r="N232" s="45" t="s">
        <v>152</v>
      </c>
      <c r="O232" s="45" t="s">
        <v>159</v>
      </c>
      <c r="P232" s="46" t="s">
        <v>152</v>
      </c>
    </row>
    <row r="233" spans="1:16">
      <c r="A233" s="45" t="s">
        <v>152</v>
      </c>
      <c r="B233" s="45" t="s">
        <v>750</v>
      </c>
      <c r="C233" s="45" t="s">
        <v>722</v>
      </c>
      <c r="D233" s="45" t="s">
        <v>152</v>
      </c>
      <c r="E233" s="45">
        <v>0.74</v>
      </c>
      <c r="F233" s="45" t="s">
        <v>751</v>
      </c>
      <c r="G233" s="45">
        <v>31500</v>
      </c>
      <c r="H233" s="45">
        <v>10300</v>
      </c>
      <c r="I233" s="45">
        <v>76</v>
      </c>
      <c r="J233" s="45" t="s">
        <v>168</v>
      </c>
      <c r="K233" s="45" t="s">
        <v>157</v>
      </c>
      <c r="L233" s="45" t="s">
        <v>169</v>
      </c>
      <c r="M233" s="45" t="s">
        <v>152</v>
      </c>
      <c r="N233" s="45">
        <v>0.16</v>
      </c>
      <c r="O233" s="45" t="s">
        <v>170</v>
      </c>
      <c r="P233" s="46" t="s">
        <v>152</v>
      </c>
    </row>
    <row r="234" spans="1:16">
      <c r="A234" s="45" t="s">
        <v>152</v>
      </c>
      <c r="B234" s="45" t="s">
        <v>752</v>
      </c>
      <c r="C234" s="45" t="s">
        <v>278</v>
      </c>
      <c r="D234" s="45" t="s">
        <v>152</v>
      </c>
      <c r="E234" s="45">
        <v>0.74</v>
      </c>
      <c r="F234" s="45" t="s">
        <v>753</v>
      </c>
      <c r="G234" s="45">
        <v>32400</v>
      </c>
      <c r="H234" s="45">
        <v>9300</v>
      </c>
      <c r="I234" s="45" t="s">
        <v>152</v>
      </c>
      <c r="J234" s="45" t="s">
        <v>168</v>
      </c>
      <c r="K234" s="45" t="s">
        <v>157</v>
      </c>
      <c r="L234" s="45" t="s">
        <v>169</v>
      </c>
      <c r="M234" s="45" t="s">
        <v>152</v>
      </c>
      <c r="N234" s="45" t="s">
        <v>152</v>
      </c>
      <c r="O234" s="45" t="s">
        <v>159</v>
      </c>
      <c r="P234" s="46" t="s">
        <v>152</v>
      </c>
    </row>
    <row r="235" spans="1:16">
      <c r="A235" s="45" t="s">
        <v>152</v>
      </c>
      <c r="B235" s="45" t="s">
        <v>754</v>
      </c>
      <c r="C235" s="45" t="s">
        <v>700</v>
      </c>
      <c r="D235" s="45" t="s">
        <v>152</v>
      </c>
      <c r="E235" s="45">
        <v>0.77</v>
      </c>
      <c r="F235" s="45" t="s">
        <v>755</v>
      </c>
      <c r="G235" s="45">
        <v>16701</v>
      </c>
      <c r="H235" s="45">
        <v>7038</v>
      </c>
      <c r="I235" s="45">
        <v>66</v>
      </c>
      <c r="J235" s="45" t="s">
        <v>168</v>
      </c>
      <c r="K235" s="45" t="s">
        <v>157</v>
      </c>
      <c r="L235" s="45" t="s">
        <v>169</v>
      </c>
      <c r="M235" s="45" t="s">
        <v>152</v>
      </c>
      <c r="N235" s="45">
        <v>0.3</v>
      </c>
      <c r="O235" s="45" t="s">
        <v>170</v>
      </c>
      <c r="P235" s="46" t="s">
        <v>152</v>
      </c>
    </row>
    <row r="236" spans="1:16">
      <c r="A236" s="45" t="s">
        <v>152</v>
      </c>
      <c r="B236" s="45" t="s">
        <v>756</v>
      </c>
      <c r="C236" s="45" t="s">
        <v>434</v>
      </c>
      <c r="D236" s="45" t="s">
        <v>152</v>
      </c>
      <c r="E236" s="45">
        <v>0.8</v>
      </c>
      <c r="F236" s="45" t="s">
        <v>757</v>
      </c>
      <c r="G236" s="45">
        <v>44400</v>
      </c>
      <c r="H236" s="45">
        <v>10600</v>
      </c>
      <c r="I236" s="45" t="s">
        <v>152</v>
      </c>
      <c r="J236" s="45" t="s">
        <v>156</v>
      </c>
      <c r="K236" s="45" t="s">
        <v>175</v>
      </c>
      <c r="L236" s="45" t="s">
        <v>158</v>
      </c>
      <c r="M236" s="45" t="s">
        <v>152</v>
      </c>
      <c r="N236" s="45" t="s">
        <v>152</v>
      </c>
      <c r="O236" s="45" t="s">
        <v>159</v>
      </c>
      <c r="P236" s="46" t="s">
        <v>152</v>
      </c>
    </row>
    <row r="237" spans="1:16">
      <c r="A237" s="45" t="s">
        <v>152</v>
      </c>
      <c r="B237" s="45" t="s">
        <v>758</v>
      </c>
      <c r="C237" s="45" t="s">
        <v>713</v>
      </c>
      <c r="D237" s="45" t="s">
        <v>152</v>
      </c>
      <c r="E237" s="45">
        <v>0.8</v>
      </c>
      <c r="F237" s="45" t="s">
        <v>757</v>
      </c>
      <c r="G237" s="45">
        <v>44400</v>
      </c>
      <c r="H237" s="45">
        <v>10600</v>
      </c>
      <c r="I237" s="45" t="s">
        <v>152</v>
      </c>
      <c r="J237" s="45" t="s">
        <v>156</v>
      </c>
      <c r="K237" s="45" t="s">
        <v>175</v>
      </c>
      <c r="L237" s="45" t="s">
        <v>152</v>
      </c>
      <c r="M237" s="45" t="s">
        <v>152</v>
      </c>
      <c r="N237" s="45" t="s">
        <v>152</v>
      </c>
      <c r="O237" s="45" t="s">
        <v>159</v>
      </c>
      <c r="P237" s="46" t="s">
        <v>152</v>
      </c>
    </row>
    <row r="238" spans="1:16">
      <c r="A238" s="45" t="s">
        <v>152</v>
      </c>
      <c r="B238" s="45" t="s">
        <v>759</v>
      </c>
      <c r="C238" s="45" t="s">
        <v>154</v>
      </c>
      <c r="D238" s="45">
        <v>2.9</v>
      </c>
      <c r="E238" s="45">
        <v>0.8</v>
      </c>
      <c r="F238" s="45" t="s">
        <v>760</v>
      </c>
      <c r="G238" s="45">
        <v>27116</v>
      </c>
      <c r="H238" s="45">
        <v>11553</v>
      </c>
      <c r="I238" s="45">
        <v>76</v>
      </c>
      <c r="J238" s="45" t="s">
        <v>156</v>
      </c>
      <c r="K238" s="45" t="s">
        <v>175</v>
      </c>
      <c r="L238" s="45" t="s">
        <v>158</v>
      </c>
      <c r="M238" s="45" t="s">
        <v>152</v>
      </c>
      <c r="N238" s="45">
        <v>0.85</v>
      </c>
      <c r="O238" s="45" t="s">
        <v>170</v>
      </c>
      <c r="P238" s="46" t="s">
        <v>152</v>
      </c>
    </row>
    <row r="239" spans="1:16">
      <c r="A239" s="45" t="s">
        <v>152</v>
      </c>
      <c r="B239" s="45" t="s">
        <v>761</v>
      </c>
      <c r="C239" s="45" t="s">
        <v>154</v>
      </c>
      <c r="D239" s="45" t="s">
        <v>152</v>
      </c>
      <c r="E239" s="45">
        <v>0.8</v>
      </c>
      <c r="F239" s="45" t="s">
        <v>762</v>
      </c>
      <c r="G239" s="45">
        <v>28600</v>
      </c>
      <c r="H239" s="45">
        <v>6100</v>
      </c>
      <c r="I239" s="45">
        <v>80</v>
      </c>
      <c r="J239" s="45" t="s">
        <v>156</v>
      </c>
      <c r="K239" s="45" t="s">
        <v>175</v>
      </c>
      <c r="L239" s="45" t="s">
        <v>158</v>
      </c>
      <c r="M239" s="45" t="s">
        <v>152</v>
      </c>
      <c r="N239" s="45" t="s">
        <v>152</v>
      </c>
      <c r="O239" s="45" t="s">
        <v>159</v>
      </c>
      <c r="P239" s="46" t="s">
        <v>152</v>
      </c>
    </row>
    <row r="240" spans="1:16">
      <c r="A240" s="45" t="s">
        <v>152</v>
      </c>
      <c r="B240" s="45" t="s">
        <v>763</v>
      </c>
      <c r="C240" s="45" t="s">
        <v>764</v>
      </c>
      <c r="D240" s="45" t="s">
        <v>152</v>
      </c>
      <c r="E240" s="45">
        <v>0.82</v>
      </c>
      <c r="F240" s="45" t="s">
        <v>765</v>
      </c>
      <c r="G240" s="45">
        <v>17732</v>
      </c>
      <c r="H240" s="45">
        <v>7943</v>
      </c>
      <c r="I240" s="45">
        <v>63</v>
      </c>
      <c r="J240" s="45" t="s">
        <v>168</v>
      </c>
      <c r="K240" s="45" t="s">
        <v>157</v>
      </c>
      <c r="L240" s="45" t="s">
        <v>169</v>
      </c>
      <c r="M240" s="45" t="s">
        <v>152</v>
      </c>
      <c r="N240" s="45">
        <v>0.56000000000000005</v>
      </c>
      <c r="O240" s="45" t="s">
        <v>170</v>
      </c>
      <c r="P240" s="46" t="s">
        <v>152</v>
      </c>
    </row>
    <row r="241" spans="1:16">
      <c r="A241" s="45" t="s">
        <v>152</v>
      </c>
      <c r="B241" s="45" t="s">
        <v>766</v>
      </c>
      <c r="C241" s="45" t="s">
        <v>767</v>
      </c>
      <c r="D241" s="45" t="s">
        <v>152</v>
      </c>
      <c r="E241" s="45">
        <v>0.87</v>
      </c>
      <c r="F241" s="45" t="s">
        <v>768</v>
      </c>
      <c r="G241" s="45">
        <v>29600</v>
      </c>
      <c r="H241" s="45">
        <v>10200</v>
      </c>
      <c r="I241" s="45" t="s">
        <v>152</v>
      </c>
      <c r="J241" s="45" t="s">
        <v>156</v>
      </c>
      <c r="K241" s="45" t="s">
        <v>157</v>
      </c>
      <c r="L241" s="45" t="s">
        <v>158</v>
      </c>
      <c r="M241" s="45" t="s">
        <v>152</v>
      </c>
      <c r="N241" s="45" t="s">
        <v>152</v>
      </c>
      <c r="O241" s="45" t="s">
        <v>159</v>
      </c>
      <c r="P241" s="46" t="s">
        <v>152</v>
      </c>
    </row>
    <row r="242" spans="1:16">
      <c r="A242" s="45" t="s">
        <v>152</v>
      </c>
      <c r="B242" s="45" t="s">
        <v>769</v>
      </c>
      <c r="C242" s="45" t="s">
        <v>182</v>
      </c>
      <c r="D242" s="45" t="s">
        <v>152</v>
      </c>
      <c r="E242" s="45">
        <v>0.89</v>
      </c>
      <c r="F242" s="45" t="s">
        <v>770</v>
      </c>
      <c r="G242" s="45">
        <v>31400</v>
      </c>
      <c r="H242" s="45">
        <v>9800</v>
      </c>
      <c r="I242" s="45">
        <v>76</v>
      </c>
      <c r="J242" s="45" t="s">
        <v>156</v>
      </c>
      <c r="K242" s="45" t="s">
        <v>175</v>
      </c>
      <c r="L242" s="45" t="s">
        <v>158</v>
      </c>
      <c r="M242" s="45" t="s">
        <v>152</v>
      </c>
      <c r="N242" s="45" t="s">
        <v>152</v>
      </c>
      <c r="O242" s="45" t="s">
        <v>159</v>
      </c>
      <c r="P242" s="46" t="s">
        <v>152</v>
      </c>
    </row>
    <row r="243" spans="1:16">
      <c r="A243" s="45" t="s">
        <v>152</v>
      </c>
      <c r="B243" s="45" t="s">
        <v>771</v>
      </c>
      <c r="C243" s="45" t="s">
        <v>772</v>
      </c>
      <c r="D243" s="45" t="s">
        <v>152</v>
      </c>
      <c r="E243" s="45">
        <v>0.9</v>
      </c>
      <c r="F243" s="45" t="s">
        <v>773</v>
      </c>
      <c r="G243" s="45">
        <v>33400</v>
      </c>
      <c r="H243" s="45">
        <v>10500</v>
      </c>
      <c r="I243" s="45" t="s">
        <v>152</v>
      </c>
      <c r="J243" s="45" t="s">
        <v>168</v>
      </c>
      <c r="K243" s="45" t="s">
        <v>157</v>
      </c>
      <c r="L243" s="45" t="s">
        <v>169</v>
      </c>
      <c r="M243" s="45" t="s">
        <v>152</v>
      </c>
      <c r="N243" s="45" t="s">
        <v>152</v>
      </c>
      <c r="O243" s="45" t="s">
        <v>159</v>
      </c>
      <c r="P243" s="46" t="s">
        <v>152</v>
      </c>
    </row>
    <row r="244" spans="1:16">
      <c r="A244" s="45" t="s">
        <v>152</v>
      </c>
      <c r="B244" s="45" t="s">
        <v>771</v>
      </c>
      <c r="C244" s="45" t="s">
        <v>774</v>
      </c>
      <c r="D244" s="45" t="s">
        <v>152</v>
      </c>
      <c r="E244" s="45">
        <v>0.9</v>
      </c>
      <c r="F244" s="45" t="s">
        <v>773</v>
      </c>
      <c r="G244" s="45">
        <v>33400</v>
      </c>
      <c r="H244" s="45">
        <v>10500</v>
      </c>
      <c r="I244" s="45" t="s">
        <v>152</v>
      </c>
      <c r="J244" s="45" t="s">
        <v>168</v>
      </c>
      <c r="K244" s="45" t="s">
        <v>157</v>
      </c>
      <c r="L244" s="45" t="s">
        <v>169</v>
      </c>
      <c r="M244" s="45" t="s">
        <v>152</v>
      </c>
      <c r="N244" s="45" t="s">
        <v>152</v>
      </c>
      <c r="O244" s="45" t="s">
        <v>159</v>
      </c>
      <c r="P244" s="46" t="s">
        <v>152</v>
      </c>
    </row>
    <row r="245" spans="1:16">
      <c r="A245" s="45" t="s">
        <v>152</v>
      </c>
      <c r="B245" s="45" t="s">
        <v>775</v>
      </c>
      <c r="C245" s="45" t="s">
        <v>154</v>
      </c>
      <c r="D245" s="45">
        <v>2.2999999999999998</v>
      </c>
      <c r="E245" s="45">
        <v>0.9</v>
      </c>
      <c r="F245" s="45" t="s">
        <v>776</v>
      </c>
      <c r="G245" s="45">
        <v>26290</v>
      </c>
      <c r="H245" s="45">
        <v>10097</v>
      </c>
      <c r="I245" s="45">
        <v>77</v>
      </c>
      <c r="J245" s="45" t="s">
        <v>156</v>
      </c>
      <c r="K245" s="45" t="s">
        <v>175</v>
      </c>
      <c r="L245" s="45" t="s">
        <v>158</v>
      </c>
      <c r="M245" s="45" t="s">
        <v>152</v>
      </c>
      <c r="N245" s="45">
        <v>0.35</v>
      </c>
      <c r="O245" s="45" t="s">
        <v>170</v>
      </c>
      <c r="P245" s="46" t="s">
        <v>152</v>
      </c>
    </row>
    <row r="246" spans="1:16">
      <c r="A246" s="45" t="s">
        <v>152</v>
      </c>
      <c r="B246" s="45" t="s">
        <v>771</v>
      </c>
      <c r="C246" s="45" t="s">
        <v>777</v>
      </c>
      <c r="D246" s="45" t="s">
        <v>152</v>
      </c>
      <c r="E246" s="45">
        <v>0.9</v>
      </c>
      <c r="F246" s="45" t="s">
        <v>773</v>
      </c>
      <c r="G246" s="45">
        <v>33400</v>
      </c>
      <c r="H246" s="45">
        <v>10500</v>
      </c>
      <c r="I246" s="45" t="s">
        <v>152</v>
      </c>
      <c r="J246" s="45" t="s">
        <v>168</v>
      </c>
      <c r="K246" s="45" t="s">
        <v>157</v>
      </c>
      <c r="L246" s="45" t="s">
        <v>169</v>
      </c>
      <c r="M246" s="45" t="s">
        <v>152</v>
      </c>
      <c r="N246" s="45" t="s">
        <v>152</v>
      </c>
      <c r="O246" s="45" t="s">
        <v>159</v>
      </c>
      <c r="P246" s="46" t="s">
        <v>152</v>
      </c>
    </row>
    <row r="247" spans="1:16">
      <c r="A247" s="45" t="s">
        <v>152</v>
      </c>
      <c r="B247" s="45" t="s">
        <v>778</v>
      </c>
      <c r="C247" s="45" t="s">
        <v>710</v>
      </c>
      <c r="D247" s="45" t="s">
        <v>152</v>
      </c>
      <c r="E247" s="45">
        <v>0.93</v>
      </c>
      <c r="F247" s="45" t="s">
        <v>779</v>
      </c>
      <c r="G247" s="45">
        <v>37218</v>
      </c>
      <c r="H247" s="45">
        <v>12606</v>
      </c>
      <c r="I247" s="45">
        <v>82</v>
      </c>
      <c r="J247" s="45" t="s">
        <v>168</v>
      </c>
      <c r="K247" s="45" t="s">
        <v>157</v>
      </c>
      <c r="L247" s="45" t="s">
        <v>169</v>
      </c>
      <c r="M247" s="45" t="s">
        <v>152</v>
      </c>
      <c r="N247" s="45">
        <v>0.04</v>
      </c>
      <c r="O247" s="45" t="s">
        <v>170</v>
      </c>
      <c r="P247" s="46" t="s">
        <v>152</v>
      </c>
    </row>
    <row r="248" spans="1:16">
      <c r="A248" s="45" t="s">
        <v>152</v>
      </c>
      <c r="B248" s="45" t="s">
        <v>780</v>
      </c>
      <c r="C248" s="45" t="s">
        <v>255</v>
      </c>
      <c r="D248" s="45" t="s">
        <v>152</v>
      </c>
      <c r="E248" s="45">
        <v>0.94</v>
      </c>
      <c r="F248" s="45" t="s">
        <v>781</v>
      </c>
      <c r="G248" s="45">
        <v>34000</v>
      </c>
      <c r="H248" s="45">
        <v>8200</v>
      </c>
      <c r="I248" s="45" t="s">
        <v>152</v>
      </c>
      <c r="J248" s="45" t="s">
        <v>168</v>
      </c>
      <c r="K248" s="45" t="s">
        <v>157</v>
      </c>
      <c r="L248" s="45" t="s">
        <v>169</v>
      </c>
      <c r="M248" s="45" t="s">
        <v>152</v>
      </c>
      <c r="N248" s="45" t="s">
        <v>152</v>
      </c>
      <c r="O248" s="45" t="s">
        <v>159</v>
      </c>
      <c r="P248" s="46" t="s">
        <v>152</v>
      </c>
    </row>
    <row r="249" spans="1:16">
      <c r="A249" s="45" t="s">
        <v>152</v>
      </c>
      <c r="B249" s="45" t="s">
        <v>782</v>
      </c>
      <c r="C249" s="45" t="s">
        <v>154</v>
      </c>
      <c r="D249" s="45" t="s">
        <v>152</v>
      </c>
      <c r="E249" s="45">
        <v>0.97</v>
      </c>
      <c r="F249" s="45" t="s">
        <v>783</v>
      </c>
      <c r="G249" s="45">
        <v>27300</v>
      </c>
      <c r="H249" s="45">
        <v>11200</v>
      </c>
      <c r="I249" s="45">
        <v>75</v>
      </c>
      <c r="J249" s="45" t="s">
        <v>156</v>
      </c>
      <c r="K249" s="45" t="s">
        <v>175</v>
      </c>
      <c r="L249" s="45" t="s">
        <v>158</v>
      </c>
      <c r="M249" s="45" t="s">
        <v>152</v>
      </c>
      <c r="N249" s="45" t="s">
        <v>152</v>
      </c>
      <c r="O249" s="45" t="s">
        <v>159</v>
      </c>
      <c r="P249" s="46" t="s">
        <v>152</v>
      </c>
    </row>
    <row r="250" spans="1:16">
      <c r="A250" s="45" t="s">
        <v>152</v>
      </c>
      <c r="B250" s="45" t="s">
        <v>784</v>
      </c>
      <c r="C250" s="45" t="s">
        <v>274</v>
      </c>
      <c r="D250" s="45" t="s">
        <v>152</v>
      </c>
      <c r="E250" s="45">
        <v>1</v>
      </c>
      <c r="F250" s="45" t="s">
        <v>785</v>
      </c>
      <c r="G250" s="45">
        <v>20386</v>
      </c>
      <c r="H250" s="45">
        <v>14244</v>
      </c>
      <c r="I250" s="45">
        <v>78</v>
      </c>
      <c r="J250" s="45" t="s">
        <v>156</v>
      </c>
      <c r="K250" s="45" t="s">
        <v>175</v>
      </c>
      <c r="L250" s="45" t="s">
        <v>158</v>
      </c>
      <c r="M250" s="45" t="s">
        <v>152</v>
      </c>
      <c r="N250" s="45">
        <v>0.32</v>
      </c>
      <c r="O250" s="45" t="s">
        <v>170</v>
      </c>
      <c r="P250" s="46" t="s">
        <v>152</v>
      </c>
    </row>
    <row r="251" spans="1:16">
      <c r="A251" s="45" t="s">
        <v>152</v>
      </c>
      <c r="B251" s="45" t="s">
        <v>786</v>
      </c>
      <c r="C251" s="45" t="s">
        <v>203</v>
      </c>
      <c r="D251" s="45" t="s">
        <v>152</v>
      </c>
      <c r="E251" s="45">
        <v>1</v>
      </c>
      <c r="F251" s="45" t="s">
        <v>787</v>
      </c>
      <c r="G251" s="45">
        <v>57000</v>
      </c>
      <c r="H251" s="45">
        <v>12300</v>
      </c>
      <c r="I251" s="45">
        <v>82</v>
      </c>
      <c r="J251" s="45" t="s">
        <v>156</v>
      </c>
      <c r="K251" s="45" t="s">
        <v>189</v>
      </c>
      <c r="L251" s="45" t="s">
        <v>158</v>
      </c>
      <c r="M251" s="45" t="s">
        <v>152</v>
      </c>
      <c r="N251" s="45" t="s">
        <v>152</v>
      </c>
      <c r="O251" s="45" t="s">
        <v>159</v>
      </c>
      <c r="P251" s="46" t="s">
        <v>152</v>
      </c>
    </row>
    <row r="252" spans="1:16">
      <c r="A252" s="45" t="s">
        <v>152</v>
      </c>
      <c r="B252" s="45" t="s">
        <v>788</v>
      </c>
      <c r="C252" s="45" t="s">
        <v>789</v>
      </c>
      <c r="D252" s="45" t="s">
        <v>152</v>
      </c>
      <c r="E252" s="45">
        <v>1</v>
      </c>
      <c r="F252" s="45" t="s">
        <v>790</v>
      </c>
      <c r="G252" s="45">
        <v>35700</v>
      </c>
      <c r="H252" s="45">
        <v>11000</v>
      </c>
      <c r="I252" s="45" t="s">
        <v>152</v>
      </c>
      <c r="J252" s="45" t="s">
        <v>168</v>
      </c>
      <c r="K252" s="45" t="s">
        <v>157</v>
      </c>
      <c r="L252" s="45" t="s">
        <v>169</v>
      </c>
      <c r="M252" s="45" t="s">
        <v>152</v>
      </c>
      <c r="N252" s="45" t="s">
        <v>152</v>
      </c>
      <c r="O252" s="45" t="s">
        <v>159</v>
      </c>
      <c r="P252" s="46" t="s">
        <v>152</v>
      </c>
    </row>
    <row r="253" spans="1:16">
      <c r="A253" s="45" t="s">
        <v>152</v>
      </c>
      <c r="B253" s="45" t="s">
        <v>791</v>
      </c>
      <c r="C253" s="45" t="s">
        <v>434</v>
      </c>
      <c r="D253" s="45" t="s">
        <v>152</v>
      </c>
      <c r="E253" s="45">
        <v>1</v>
      </c>
      <c r="F253" s="45" t="s">
        <v>792</v>
      </c>
      <c r="G253" s="45">
        <v>32300</v>
      </c>
      <c r="H253" s="45">
        <v>11800</v>
      </c>
      <c r="I253" s="45" t="s">
        <v>152</v>
      </c>
      <c r="J253" s="45" t="s">
        <v>156</v>
      </c>
      <c r="K253" s="45" t="s">
        <v>157</v>
      </c>
      <c r="L253" s="45" t="s">
        <v>152</v>
      </c>
      <c r="M253" s="45" t="s">
        <v>152</v>
      </c>
      <c r="N253" s="45" t="s">
        <v>152</v>
      </c>
      <c r="O253" s="45" t="s">
        <v>159</v>
      </c>
      <c r="P253" s="46" t="s">
        <v>152</v>
      </c>
    </row>
    <row r="254" spans="1:16">
      <c r="A254" s="45" t="s">
        <v>152</v>
      </c>
      <c r="B254" s="45" t="s">
        <v>793</v>
      </c>
      <c r="C254" s="45" t="s">
        <v>772</v>
      </c>
      <c r="D254" s="45" t="s">
        <v>152</v>
      </c>
      <c r="E254" s="45">
        <v>1</v>
      </c>
      <c r="F254" s="45" t="s">
        <v>794</v>
      </c>
      <c r="G254" s="45">
        <v>33100</v>
      </c>
      <c r="H254" s="45">
        <v>7800</v>
      </c>
      <c r="I254" s="45" t="s">
        <v>152</v>
      </c>
      <c r="J254" s="45" t="s">
        <v>168</v>
      </c>
      <c r="K254" s="45" t="s">
        <v>157</v>
      </c>
      <c r="L254" s="45" t="s">
        <v>169</v>
      </c>
      <c r="M254" s="45" t="s">
        <v>152</v>
      </c>
      <c r="N254" s="45" t="s">
        <v>152</v>
      </c>
      <c r="O254" s="45" t="s">
        <v>159</v>
      </c>
      <c r="P254" s="46" t="s">
        <v>152</v>
      </c>
    </row>
    <row r="255" spans="1:16">
      <c r="A255" s="45" t="s">
        <v>152</v>
      </c>
      <c r="B255" s="45" t="s">
        <v>795</v>
      </c>
      <c r="C255" s="45" t="s">
        <v>703</v>
      </c>
      <c r="D255" s="45" t="s">
        <v>152</v>
      </c>
      <c r="E255" s="45">
        <v>1</v>
      </c>
      <c r="F255" s="45" t="s">
        <v>796</v>
      </c>
      <c r="G255" s="45">
        <v>27113</v>
      </c>
      <c r="H255" s="45">
        <v>8077</v>
      </c>
      <c r="I255" s="45">
        <v>76</v>
      </c>
      <c r="J255" s="45" t="s">
        <v>168</v>
      </c>
      <c r="K255" s="45" t="s">
        <v>157</v>
      </c>
      <c r="L255" s="45" t="s">
        <v>169</v>
      </c>
      <c r="M255" s="45" t="s">
        <v>152</v>
      </c>
      <c r="N255" s="45">
        <v>0.13</v>
      </c>
      <c r="O255" s="45" t="s">
        <v>170</v>
      </c>
      <c r="P255" s="46" t="s">
        <v>152</v>
      </c>
    </row>
    <row r="256" spans="1:16">
      <c r="A256" s="45" t="s">
        <v>152</v>
      </c>
      <c r="B256" s="45" t="s">
        <v>797</v>
      </c>
      <c r="C256" s="45" t="s">
        <v>255</v>
      </c>
      <c r="D256" s="45" t="s">
        <v>152</v>
      </c>
      <c r="E256" s="45">
        <v>1</v>
      </c>
      <c r="F256" s="45" t="s">
        <v>798</v>
      </c>
      <c r="G256" s="45">
        <v>27492</v>
      </c>
      <c r="H256" s="45">
        <v>13281</v>
      </c>
      <c r="I256" s="45">
        <v>69</v>
      </c>
      <c r="J256" s="45" t="s">
        <v>168</v>
      </c>
      <c r="K256" s="45" t="s">
        <v>157</v>
      </c>
      <c r="L256" s="45" t="s">
        <v>169</v>
      </c>
      <c r="M256" s="45" t="s">
        <v>152</v>
      </c>
      <c r="N256" s="45">
        <v>0.1</v>
      </c>
      <c r="O256" s="45" t="s">
        <v>170</v>
      </c>
      <c r="P256" s="46" t="s">
        <v>152</v>
      </c>
    </row>
    <row r="257" spans="1:16">
      <c r="A257" s="45" t="s">
        <v>152</v>
      </c>
      <c r="B257" s="45" t="s">
        <v>793</v>
      </c>
      <c r="C257" s="45" t="s">
        <v>774</v>
      </c>
      <c r="D257" s="45" t="s">
        <v>152</v>
      </c>
      <c r="E257" s="45">
        <v>1</v>
      </c>
      <c r="F257" s="45" t="s">
        <v>794</v>
      </c>
      <c r="G257" s="45">
        <v>33100</v>
      </c>
      <c r="H257" s="45">
        <v>7800</v>
      </c>
      <c r="I257" s="45" t="s">
        <v>152</v>
      </c>
      <c r="J257" s="45" t="s">
        <v>168</v>
      </c>
      <c r="K257" s="45" t="s">
        <v>157</v>
      </c>
      <c r="L257" s="45" t="s">
        <v>169</v>
      </c>
      <c r="M257" s="45" t="s">
        <v>152</v>
      </c>
      <c r="N257" s="45" t="s">
        <v>152</v>
      </c>
      <c r="O257" s="45" t="s">
        <v>159</v>
      </c>
      <c r="P257" s="46" t="s">
        <v>152</v>
      </c>
    </row>
    <row r="258" spans="1:16">
      <c r="A258" s="45" t="s">
        <v>152</v>
      </c>
      <c r="B258" s="45" t="s">
        <v>799</v>
      </c>
      <c r="C258" s="45" t="s">
        <v>224</v>
      </c>
      <c r="D258" s="45" t="s">
        <v>152</v>
      </c>
      <c r="E258" s="45">
        <v>1</v>
      </c>
      <c r="F258" s="45" t="s">
        <v>800</v>
      </c>
      <c r="G258" s="45">
        <v>25900</v>
      </c>
      <c r="H258" s="45">
        <v>11200</v>
      </c>
      <c r="I258" s="45" t="s">
        <v>152</v>
      </c>
      <c r="J258" s="45" t="s">
        <v>168</v>
      </c>
      <c r="K258" s="45" t="s">
        <v>157</v>
      </c>
      <c r="L258" s="45" t="s">
        <v>169</v>
      </c>
      <c r="M258" s="45" t="s">
        <v>152</v>
      </c>
      <c r="N258" s="45" t="s">
        <v>152</v>
      </c>
      <c r="O258" s="45" t="s">
        <v>159</v>
      </c>
      <c r="P258" s="46" t="s">
        <v>152</v>
      </c>
    </row>
    <row r="259" spans="1:16">
      <c r="A259" s="45" t="s">
        <v>152</v>
      </c>
      <c r="B259" s="45" t="s">
        <v>801</v>
      </c>
      <c r="C259" s="45" t="s">
        <v>166</v>
      </c>
      <c r="D259" s="45" t="s">
        <v>152</v>
      </c>
      <c r="E259" s="45">
        <v>1</v>
      </c>
      <c r="F259" s="45" t="s">
        <v>802</v>
      </c>
      <c r="G259" s="45">
        <v>45500</v>
      </c>
      <c r="H259" s="45">
        <v>9300</v>
      </c>
      <c r="I259" s="45" t="s">
        <v>152</v>
      </c>
      <c r="J259" s="45" t="s">
        <v>168</v>
      </c>
      <c r="K259" s="45" t="s">
        <v>157</v>
      </c>
      <c r="L259" s="45" t="s">
        <v>169</v>
      </c>
      <c r="M259" s="45" t="s">
        <v>152</v>
      </c>
      <c r="N259" s="45" t="s">
        <v>152</v>
      </c>
      <c r="O259" s="45" t="s">
        <v>159</v>
      </c>
      <c r="P259" s="46" t="s">
        <v>152</v>
      </c>
    </row>
    <row r="260" spans="1:16">
      <c r="A260" s="45" t="s">
        <v>152</v>
      </c>
      <c r="B260" s="45" t="s">
        <v>803</v>
      </c>
      <c r="C260" s="45" t="s">
        <v>182</v>
      </c>
      <c r="D260" s="45" t="s">
        <v>152</v>
      </c>
      <c r="E260" s="45">
        <v>1</v>
      </c>
      <c r="F260" s="45" t="s">
        <v>804</v>
      </c>
      <c r="G260" s="45">
        <v>37900</v>
      </c>
      <c r="H260" s="45">
        <v>11200</v>
      </c>
      <c r="I260" s="45" t="s">
        <v>152</v>
      </c>
      <c r="J260" s="45" t="s">
        <v>156</v>
      </c>
      <c r="K260" s="45" t="s">
        <v>175</v>
      </c>
      <c r="L260" s="45" t="s">
        <v>152</v>
      </c>
      <c r="M260" s="45" t="s">
        <v>152</v>
      </c>
      <c r="N260" s="45" t="s">
        <v>152</v>
      </c>
      <c r="O260" s="45" t="s">
        <v>159</v>
      </c>
      <c r="P260" s="46" t="s">
        <v>152</v>
      </c>
    </row>
    <row r="261" spans="1:16">
      <c r="A261" s="45" t="s">
        <v>152</v>
      </c>
      <c r="B261" s="45" t="s">
        <v>805</v>
      </c>
      <c r="C261" s="45" t="s">
        <v>806</v>
      </c>
      <c r="D261" s="45" t="s">
        <v>152</v>
      </c>
      <c r="E261" s="45">
        <v>1</v>
      </c>
      <c r="F261" s="45" t="s">
        <v>807</v>
      </c>
      <c r="G261" s="45">
        <v>20607</v>
      </c>
      <c r="H261" s="45">
        <v>4917</v>
      </c>
      <c r="I261" s="45">
        <v>67</v>
      </c>
      <c r="J261" s="45" t="s">
        <v>168</v>
      </c>
      <c r="K261" s="45" t="s">
        <v>157</v>
      </c>
      <c r="L261" s="45" t="s">
        <v>169</v>
      </c>
      <c r="M261" s="45" t="s">
        <v>152</v>
      </c>
      <c r="N261" s="45">
        <v>0.23</v>
      </c>
      <c r="O261" s="45" t="s">
        <v>170</v>
      </c>
      <c r="P261" s="46" t="s">
        <v>152</v>
      </c>
    </row>
    <row r="262" spans="1:16">
      <c r="A262" s="45" t="s">
        <v>152</v>
      </c>
      <c r="B262" s="45" t="s">
        <v>808</v>
      </c>
      <c r="C262" s="45" t="s">
        <v>806</v>
      </c>
      <c r="D262" s="45" t="s">
        <v>152</v>
      </c>
      <c r="E262" s="45">
        <v>1</v>
      </c>
      <c r="F262" s="45" t="s">
        <v>809</v>
      </c>
      <c r="G262" s="45">
        <v>25519</v>
      </c>
      <c r="H262" s="45">
        <v>10330</v>
      </c>
      <c r="I262" s="45">
        <v>73</v>
      </c>
      <c r="J262" s="45" t="s">
        <v>168</v>
      </c>
      <c r="K262" s="45" t="s">
        <v>157</v>
      </c>
      <c r="L262" s="45" t="s">
        <v>169</v>
      </c>
      <c r="M262" s="45" t="s">
        <v>152</v>
      </c>
      <c r="N262" s="45">
        <v>0.11</v>
      </c>
      <c r="O262" s="45" t="s">
        <v>170</v>
      </c>
      <c r="P262" s="46" t="s">
        <v>152</v>
      </c>
    </row>
    <row r="263" spans="1:16">
      <c r="A263" s="45" t="s">
        <v>152</v>
      </c>
      <c r="B263" s="45" t="s">
        <v>810</v>
      </c>
      <c r="C263" s="45" t="s">
        <v>811</v>
      </c>
      <c r="D263" s="45" t="s">
        <v>152</v>
      </c>
      <c r="E263" s="45">
        <v>1</v>
      </c>
      <c r="F263" s="45" t="s">
        <v>812</v>
      </c>
      <c r="G263" s="45">
        <v>32700</v>
      </c>
      <c r="H263" s="45">
        <v>11000</v>
      </c>
      <c r="I263" s="45" t="s">
        <v>152</v>
      </c>
      <c r="J263" s="45" t="s">
        <v>168</v>
      </c>
      <c r="K263" s="45" t="s">
        <v>157</v>
      </c>
      <c r="L263" s="45" t="s">
        <v>169</v>
      </c>
      <c r="M263" s="45" t="s">
        <v>152</v>
      </c>
      <c r="N263" s="45" t="s">
        <v>152</v>
      </c>
      <c r="O263" s="45" t="s">
        <v>159</v>
      </c>
      <c r="P263" s="46" t="s">
        <v>152</v>
      </c>
    </row>
    <row r="264" spans="1:16">
      <c r="A264" s="45" t="s">
        <v>152</v>
      </c>
      <c r="B264" s="45" t="s">
        <v>813</v>
      </c>
      <c r="C264" s="45" t="s">
        <v>233</v>
      </c>
      <c r="D264" s="45" t="s">
        <v>152</v>
      </c>
      <c r="E264" s="45">
        <v>1</v>
      </c>
      <c r="F264" s="45" t="s">
        <v>814</v>
      </c>
      <c r="G264" s="45">
        <v>45500</v>
      </c>
      <c r="H264" s="45">
        <v>9400</v>
      </c>
      <c r="I264" s="45" t="s">
        <v>152</v>
      </c>
      <c r="J264" s="45" t="s">
        <v>168</v>
      </c>
      <c r="K264" s="45" t="s">
        <v>157</v>
      </c>
      <c r="L264" s="45" t="s">
        <v>169</v>
      </c>
      <c r="M264" s="45" t="s">
        <v>152</v>
      </c>
      <c r="N264" s="45" t="s">
        <v>152</v>
      </c>
      <c r="O264" s="45" t="s">
        <v>159</v>
      </c>
      <c r="P264" s="46" t="s">
        <v>152</v>
      </c>
    </row>
    <row r="265" spans="1:16">
      <c r="A265" s="45" t="s">
        <v>152</v>
      </c>
      <c r="B265" s="45" t="s">
        <v>815</v>
      </c>
      <c r="C265" s="45" t="s">
        <v>713</v>
      </c>
      <c r="D265" s="45" t="s">
        <v>152</v>
      </c>
      <c r="E265" s="45">
        <v>1</v>
      </c>
      <c r="F265" s="45" t="s">
        <v>816</v>
      </c>
      <c r="G265" s="45">
        <v>18300</v>
      </c>
      <c r="H265" s="45">
        <v>5700</v>
      </c>
      <c r="I265" s="45" t="s">
        <v>152</v>
      </c>
      <c r="J265" s="45" t="s">
        <v>156</v>
      </c>
      <c r="K265" s="45" t="s">
        <v>175</v>
      </c>
      <c r="L265" s="45" t="s">
        <v>152</v>
      </c>
      <c r="M265" s="45" t="s">
        <v>152</v>
      </c>
      <c r="N265" s="45" t="s">
        <v>152</v>
      </c>
      <c r="O265" s="45" t="s">
        <v>159</v>
      </c>
      <c r="P265" s="46" t="s">
        <v>152</v>
      </c>
    </row>
    <row r="266" spans="1:16">
      <c r="A266" s="45" t="s">
        <v>152</v>
      </c>
      <c r="B266" s="45" t="s">
        <v>817</v>
      </c>
      <c r="C266" s="45" t="s">
        <v>713</v>
      </c>
      <c r="D266" s="45" t="s">
        <v>152</v>
      </c>
      <c r="E266" s="45">
        <v>1</v>
      </c>
      <c r="F266" s="45" t="s">
        <v>792</v>
      </c>
      <c r="G266" s="45">
        <v>32300</v>
      </c>
      <c r="H266" s="45">
        <v>11800</v>
      </c>
      <c r="I266" s="45" t="s">
        <v>152</v>
      </c>
      <c r="J266" s="45" t="s">
        <v>156</v>
      </c>
      <c r="K266" s="45" t="s">
        <v>157</v>
      </c>
      <c r="L266" s="45" t="s">
        <v>152</v>
      </c>
      <c r="M266" s="45" t="s">
        <v>152</v>
      </c>
      <c r="N266" s="45" t="s">
        <v>152</v>
      </c>
      <c r="O266" s="45" t="s">
        <v>159</v>
      </c>
      <c r="P266" s="46" t="s">
        <v>152</v>
      </c>
    </row>
    <row r="267" spans="1:16">
      <c r="A267" s="45" t="s">
        <v>152</v>
      </c>
      <c r="B267" s="45" t="s">
        <v>818</v>
      </c>
      <c r="C267" s="45" t="s">
        <v>789</v>
      </c>
      <c r="D267" s="45" t="s">
        <v>152</v>
      </c>
      <c r="E267" s="45">
        <v>1</v>
      </c>
      <c r="F267" s="45" t="s">
        <v>819</v>
      </c>
      <c r="G267" s="45">
        <v>37800</v>
      </c>
      <c r="H267" s="45">
        <v>9100</v>
      </c>
      <c r="I267" s="45" t="s">
        <v>152</v>
      </c>
      <c r="J267" s="45" t="s">
        <v>168</v>
      </c>
      <c r="K267" s="45" t="s">
        <v>157</v>
      </c>
      <c r="L267" s="45" t="s">
        <v>169</v>
      </c>
      <c r="M267" s="45" t="s">
        <v>152</v>
      </c>
      <c r="N267" s="45" t="s">
        <v>152</v>
      </c>
      <c r="O267" s="45" t="s">
        <v>159</v>
      </c>
      <c r="P267" s="46" t="s">
        <v>152</v>
      </c>
    </row>
    <row r="268" spans="1:16">
      <c r="A268" s="45" t="s">
        <v>152</v>
      </c>
      <c r="B268" s="45" t="s">
        <v>820</v>
      </c>
      <c r="C268" s="45" t="s">
        <v>789</v>
      </c>
      <c r="D268" s="45" t="s">
        <v>152</v>
      </c>
      <c r="E268" s="45">
        <v>1</v>
      </c>
      <c r="F268" s="45" t="s">
        <v>819</v>
      </c>
      <c r="G268" s="45">
        <v>37800</v>
      </c>
      <c r="H268" s="45">
        <v>9100</v>
      </c>
      <c r="I268" s="45" t="s">
        <v>152</v>
      </c>
      <c r="J268" s="45" t="s">
        <v>168</v>
      </c>
      <c r="K268" s="45" t="s">
        <v>157</v>
      </c>
      <c r="L268" s="45" t="s">
        <v>169</v>
      </c>
      <c r="M268" s="45" t="s">
        <v>152</v>
      </c>
      <c r="N268" s="45" t="s">
        <v>152</v>
      </c>
      <c r="O268" s="45" t="s">
        <v>159</v>
      </c>
      <c r="P268" s="46" t="s">
        <v>152</v>
      </c>
    </row>
    <row r="269" spans="1:16">
      <c r="A269" s="45" t="s">
        <v>152</v>
      </c>
      <c r="B269" s="45" t="s">
        <v>821</v>
      </c>
      <c r="C269" s="45" t="s">
        <v>789</v>
      </c>
      <c r="D269" s="45" t="s">
        <v>152</v>
      </c>
      <c r="E269" s="45">
        <v>1</v>
      </c>
      <c r="F269" s="45" t="s">
        <v>800</v>
      </c>
      <c r="G269" s="45">
        <v>25900</v>
      </c>
      <c r="H269" s="45">
        <v>11200</v>
      </c>
      <c r="I269" s="45" t="s">
        <v>152</v>
      </c>
      <c r="J269" s="45" t="s">
        <v>168</v>
      </c>
      <c r="K269" s="45" t="s">
        <v>157</v>
      </c>
      <c r="L269" s="45" t="s">
        <v>169</v>
      </c>
      <c r="M269" s="45" t="s">
        <v>152</v>
      </c>
      <c r="N269" s="45" t="s">
        <v>152</v>
      </c>
      <c r="O269" s="45" t="s">
        <v>159</v>
      </c>
      <c r="P269" s="46" t="s">
        <v>152</v>
      </c>
    </row>
    <row r="270" spans="1:16">
      <c r="A270" s="45" t="s">
        <v>152</v>
      </c>
      <c r="B270" s="45" t="s">
        <v>791</v>
      </c>
      <c r="C270" s="45" t="s">
        <v>822</v>
      </c>
      <c r="D270" s="45" t="s">
        <v>152</v>
      </c>
      <c r="E270" s="45">
        <v>1</v>
      </c>
      <c r="F270" s="45" t="s">
        <v>792</v>
      </c>
      <c r="G270" s="45">
        <v>32300</v>
      </c>
      <c r="H270" s="45">
        <v>11800</v>
      </c>
      <c r="I270" s="45" t="s">
        <v>152</v>
      </c>
      <c r="J270" s="45" t="s">
        <v>156</v>
      </c>
      <c r="K270" s="45" t="s">
        <v>157</v>
      </c>
      <c r="L270" s="45" t="s">
        <v>152</v>
      </c>
      <c r="M270" s="45" t="s">
        <v>152</v>
      </c>
      <c r="N270" s="45" t="s">
        <v>152</v>
      </c>
      <c r="O270" s="45" t="s">
        <v>159</v>
      </c>
      <c r="P270" s="46" t="s">
        <v>152</v>
      </c>
    </row>
    <row r="271" spans="1:16">
      <c r="A271" s="45" t="s">
        <v>152</v>
      </c>
      <c r="B271" s="45" t="s">
        <v>823</v>
      </c>
      <c r="C271" s="45" t="s">
        <v>824</v>
      </c>
      <c r="D271" s="45" t="s">
        <v>152</v>
      </c>
      <c r="E271" s="45">
        <v>1</v>
      </c>
      <c r="F271" s="45" t="s">
        <v>825</v>
      </c>
      <c r="G271" s="45">
        <v>15300</v>
      </c>
      <c r="H271" s="45">
        <v>6700</v>
      </c>
      <c r="I271" s="45" t="s">
        <v>152</v>
      </c>
      <c r="J271" s="45" t="s">
        <v>156</v>
      </c>
      <c r="K271" s="45" t="s">
        <v>157</v>
      </c>
      <c r="L271" s="45" t="s">
        <v>152</v>
      </c>
      <c r="M271" s="45" t="s">
        <v>152</v>
      </c>
      <c r="N271" s="45" t="s">
        <v>152</v>
      </c>
      <c r="O271" s="45" t="s">
        <v>159</v>
      </c>
      <c r="P271" s="46" t="s">
        <v>152</v>
      </c>
    </row>
    <row r="272" spans="1:16">
      <c r="A272" s="45" t="s">
        <v>152</v>
      </c>
      <c r="B272" s="45" t="s">
        <v>826</v>
      </c>
      <c r="C272" s="45" t="s">
        <v>278</v>
      </c>
      <c r="D272" s="45" t="s">
        <v>152</v>
      </c>
      <c r="E272" s="45">
        <v>1.1000000000000001</v>
      </c>
      <c r="F272" s="45" t="s">
        <v>827</v>
      </c>
      <c r="G272" s="45">
        <v>50262</v>
      </c>
      <c r="H272" s="45">
        <v>11186</v>
      </c>
      <c r="I272" s="45">
        <v>76</v>
      </c>
      <c r="J272" s="45" t="s">
        <v>168</v>
      </c>
      <c r="K272" s="45" t="s">
        <v>157</v>
      </c>
      <c r="L272" s="45" t="s">
        <v>169</v>
      </c>
      <c r="M272" s="45" t="s">
        <v>152</v>
      </c>
      <c r="N272" s="45">
        <v>0.25</v>
      </c>
      <c r="O272" s="45" t="s">
        <v>170</v>
      </c>
      <c r="P272" s="46" t="s">
        <v>152</v>
      </c>
    </row>
    <row r="273" spans="1:16">
      <c r="A273" s="45" t="s">
        <v>152</v>
      </c>
      <c r="B273" s="45" t="s">
        <v>828</v>
      </c>
      <c r="C273" s="45" t="s">
        <v>233</v>
      </c>
      <c r="D273" s="45" t="s">
        <v>152</v>
      </c>
      <c r="E273" s="45">
        <v>1.1000000000000001</v>
      </c>
      <c r="F273" s="45" t="s">
        <v>829</v>
      </c>
      <c r="G273" s="45">
        <v>33500</v>
      </c>
      <c r="H273" s="45">
        <v>11000</v>
      </c>
      <c r="I273" s="45">
        <v>81</v>
      </c>
      <c r="J273" s="45" t="s">
        <v>156</v>
      </c>
      <c r="K273" s="45" t="s">
        <v>175</v>
      </c>
      <c r="L273" s="45" t="s">
        <v>158</v>
      </c>
      <c r="M273" s="45" t="s">
        <v>152</v>
      </c>
      <c r="N273" s="45" t="s">
        <v>152</v>
      </c>
      <c r="O273" s="45" t="s">
        <v>159</v>
      </c>
      <c r="P273" s="46" t="s">
        <v>152</v>
      </c>
    </row>
    <row r="274" spans="1:16">
      <c r="A274" s="45" t="s">
        <v>152</v>
      </c>
      <c r="B274" s="45" t="s">
        <v>830</v>
      </c>
      <c r="C274" s="45" t="s">
        <v>255</v>
      </c>
      <c r="D274" s="45" t="s">
        <v>152</v>
      </c>
      <c r="E274" s="45">
        <v>1.1000000000000001</v>
      </c>
      <c r="F274" s="45" t="s">
        <v>831</v>
      </c>
      <c r="G274" s="45">
        <v>14000</v>
      </c>
      <c r="H274" s="45">
        <v>7300</v>
      </c>
      <c r="I274" s="45" t="s">
        <v>152</v>
      </c>
      <c r="J274" s="45" t="s">
        <v>156</v>
      </c>
      <c r="K274" s="45" t="s">
        <v>157</v>
      </c>
      <c r="L274" s="45" t="s">
        <v>152</v>
      </c>
      <c r="M274" s="45" t="s">
        <v>152</v>
      </c>
      <c r="N274" s="45" t="s">
        <v>152</v>
      </c>
      <c r="O274" s="45" t="s">
        <v>159</v>
      </c>
      <c r="P274" s="46" t="s">
        <v>152</v>
      </c>
    </row>
    <row r="275" spans="1:16">
      <c r="A275" s="45" t="s">
        <v>152</v>
      </c>
      <c r="B275" s="45" t="s">
        <v>832</v>
      </c>
      <c r="C275" s="45" t="s">
        <v>434</v>
      </c>
      <c r="D275" s="45" t="s">
        <v>152</v>
      </c>
      <c r="E275" s="45">
        <v>1.1000000000000001</v>
      </c>
      <c r="F275" s="45" t="s">
        <v>833</v>
      </c>
      <c r="G275" s="45">
        <v>34000</v>
      </c>
      <c r="H275" s="45">
        <v>10000</v>
      </c>
      <c r="I275" s="45" t="s">
        <v>152</v>
      </c>
      <c r="J275" s="45" t="s">
        <v>156</v>
      </c>
      <c r="K275" s="45" t="s">
        <v>157</v>
      </c>
      <c r="L275" s="45" t="s">
        <v>158</v>
      </c>
      <c r="M275" s="45" t="s">
        <v>152</v>
      </c>
      <c r="N275" s="45" t="s">
        <v>152</v>
      </c>
      <c r="O275" s="45" t="s">
        <v>159</v>
      </c>
      <c r="P275" s="46" t="s">
        <v>152</v>
      </c>
    </row>
    <row r="276" spans="1:16">
      <c r="A276" s="45" t="s">
        <v>152</v>
      </c>
      <c r="B276" s="45" t="s">
        <v>834</v>
      </c>
      <c r="C276" s="45" t="s">
        <v>835</v>
      </c>
      <c r="D276" s="45" t="s">
        <v>152</v>
      </c>
      <c r="E276" s="45">
        <v>1.1000000000000001</v>
      </c>
      <c r="F276" s="45" t="s">
        <v>836</v>
      </c>
      <c r="G276" s="45">
        <v>22266</v>
      </c>
      <c r="H276" s="45">
        <v>9831</v>
      </c>
      <c r="I276" s="45">
        <v>70</v>
      </c>
      <c r="J276" s="45" t="s">
        <v>168</v>
      </c>
      <c r="K276" s="45" t="s">
        <v>157</v>
      </c>
      <c r="L276" s="45" t="s">
        <v>169</v>
      </c>
      <c r="M276" s="45" t="s">
        <v>152</v>
      </c>
      <c r="N276" s="45" t="s">
        <v>152</v>
      </c>
      <c r="O276" s="45" t="s">
        <v>170</v>
      </c>
      <c r="P276" s="46" t="s">
        <v>152</v>
      </c>
    </row>
    <row r="277" spans="1:16">
      <c r="A277" s="45" t="s">
        <v>152</v>
      </c>
      <c r="B277" s="45" t="s">
        <v>837</v>
      </c>
      <c r="C277" s="45" t="s">
        <v>710</v>
      </c>
      <c r="D277" s="45" t="s">
        <v>152</v>
      </c>
      <c r="E277" s="45">
        <v>1.1000000000000001</v>
      </c>
      <c r="F277" s="45" t="s">
        <v>838</v>
      </c>
      <c r="G277" s="45">
        <v>28441</v>
      </c>
      <c r="H277" s="45">
        <v>10243</v>
      </c>
      <c r="I277" s="45">
        <v>85</v>
      </c>
      <c r="J277" s="45" t="s">
        <v>168</v>
      </c>
      <c r="K277" s="45" t="s">
        <v>157</v>
      </c>
      <c r="L277" s="45" t="s">
        <v>169</v>
      </c>
      <c r="M277" s="45" t="s">
        <v>152</v>
      </c>
      <c r="N277" s="45">
        <v>0.1</v>
      </c>
      <c r="O277" s="45" t="s">
        <v>170</v>
      </c>
      <c r="P277" s="46" t="s">
        <v>152</v>
      </c>
    </row>
    <row r="278" spans="1:16">
      <c r="A278" s="45" t="s">
        <v>152</v>
      </c>
      <c r="B278" s="45" t="s">
        <v>839</v>
      </c>
      <c r="C278" s="45" t="s">
        <v>278</v>
      </c>
      <c r="D278" s="45" t="s">
        <v>152</v>
      </c>
      <c r="E278" s="45">
        <v>1.1000000000000001</v>
      </c>
      <c r="F278" s="45" t="s">
        <v>840</v>
      </c>
      <c r="G278" s="45">
        <v>47378</v>
      </c>
      <c r="H278" s="45">
        <v>11055</v>
      </c>
      <c r="I278" s="45">
        <v>82</v>
      </c>
      <c r="J278" s="45" t="s">
        <v>168</v>
      </c>
      <c r="K278" s="45" t="s">
        <v>157</v>
      </c>
      <c r="L278" s="45" t="s">
        <v>169</v>
      </c>
      <c r="M278" s="45" t="s">
        <v>152</v>
      </c>
      <c r="N278" s="45">
        <v>0.43</v>
      </c>
      <c r="O278" s="45" t="s">
        <v>170</v>
      </c>
      <c r="P278" s="46" t="s">
        <v>152</v>
      </c>
    </row>
    <row r="279" spans="1:16">
      <c r="A279" s="45" t="s">
        <v>152</v>
      </c>
      <c r="B279" s="45" t="s">
        <v>841</v>
      </c>
      <c r="C279" s="45" t="s">
        <v>278</v>
      </c>
      <c r="D279" s="45" t="s">
        <v>152</v>
      </c>
      <c r="E279" s="45">
        <v>1.1000000000000001</v>
      </c>
      <c r="F279" s="45" t="s">
        <v>842</v>
      </c>
      <c r="G279" s="45">
        <v>38300</v>
      </c>
      <c r="H279" s="45">
        <v>11800</v>
      </c>
      <c r="I279" s="45">
        <v>74</v>
      </c>
      <c r="J279" s="45" t="s">
        <v>156</v>
      </c>
      <c r="K279" s="45" t="s">
        <v>157</v>
      </c>
      <c r="L279" s="45" t="s">
        <v>158</v>
      </c>
      <c r="M279" s="45" t="s">
        <v>152</v>
      </c>
      <c r="N279" s="45">
        <v>1.6</v>
      </c>
      <c r="O279" s="45" t="s">
        <v>159</v>
      </c>
      <c r="P279" s="46" t="s">
        <v>152</v>
      </c>
    </row>
    <row r="280" spans="1:16">
      <c r="A280" s="45" t="s">
        <v>152</v>
      </c>
      <c r="B280" s="45" t="s">
        <v>843</v>
      </c>
      <c r="C280" s="45" t="s">
        <v>844</v>
      </c>
      <c r="D280" s="45" t="s">
        <v>152</v>
      </c>
      <c r="E280" s="45">
        <v>1.1000000000000001</v>
      </c>
      <c r="F280" s="45" t="s">
        <v>845</v>
      </c>
      <c r="G280" s="45">
        <v>27900</v>
      </c>
      <c r="H280" s="45">
        <v>10500</v>
      </c>
      <c r="I280" s="45" t="s">
        <v>152</v>
      </c>
      <c r="J280" s="45" t="s">
        <v>156</v>
      </c>
      <c r="K280" s="45" t="s">
        <v>157</v>
      </c>
      <c r="L280" s="45" t="s">
        <v>158</v>
      </c>
      <c r="M280" s="45" t="s">
        <v>152</v>
      </c>
      <c r="N280" s="45" t="s">
        <v>152</v>
      </c>
      <c r="O280" s="45" t="s">
        <v>159</v>
      </c>
      <c r="P280" s="46" t="s">
        <v>152</v>
      </c>
    </row>
    <row r="281" spans="1:16">
      <c r="A281" s="45" t="s">
        <v>152</v>
      </c>
      <c r="B281" s="45" t="s">
        <v>846</v>
      </c>
      <c r="C281" s="45" t="s">
        <v>434</v>
      </c>
      <c r="D281" s="45" t="s">
        <v>152</v>
      </c>
      <c r="E281" s="45">
        <v>1.1000000000000001</v>
      </c>
      <c r="F281" s="45" t="s">
        <v>847</v>
      </c>
      <c r="G281" s="45">
        <v>27300</v>
      </c>
      <c r="H281" s="45">
        <v>6600</v>
      </c>
      <c r="I281" s="45" t="s">
        <v>152</v>
      </c>
      <c r="J281" s="45" t="s">
        <v>156</v>
      </c>
      <c r="K281" s="45" t="s">
        <v>175</v>
      </c>
      <c r="L281" s="45" t="s">
        <v>158</v>
      </c>
      <c r="M281" s="45" t="s">
        <v>152</v>
      </c>
      <c r="N281" s="45" t="s">
        <v>152</v>
      </c>
      <c r="O281" s="45" t="s">
        <v>159</v>
      </c>
      <c r="P281" s="46" t="s">
        <v>152</v>
      </c>
    </row>
    <row r="282" spans="1:16">
      <c r="A282" s="45" t="s">
        <v>152</v>
      </c>
      <c r="B282" s="45" t="s">
        <v>848</v>
      </c>
      <c r="C282" s="45" t="s">
        <v>434</v>
      </c>
      <c r="D282" s="45" t="s">
        <v>152</v>
      </c>
      <c r="E282" s="45">
        <v>1.1000000000000001</v>
      </c>
      <c r="F282" s="45" t="s">
        <v>849</v>
      </c>
      <c r="G282" s="45">
        <v>34000</v>
      </c>
      <c r="H282" s="45">
        <v>11400</v>
      </c>
      <c r="I282" s="45" t="s">
        <v>152</v>
      </c>
      <c r="J282" s="45" t="s">
        <v>156</v>
      </c>
      <c r="K282" s="45" t="s">
        <v>175</v>
      </c>
      <c r="L282" s="45" t="s">
        <v>158</v>
      </c>
      <c r="M282" s="45" t="s">
        <v>152</v>
      </c>
      <c r="N282" s="45" t="s">
        <v>152</v>
      </c>
      <c r="O282" s="45" t="s">
        <v>159</v>
      </c>
      <c r="P282" s="46" t="s">
        <v>152</v>
      </c>
    </row>
    <row r="283" spans="1:16">
      <c r="A283" s="45" t="s">
        <v>152</v>
      </c>
      <c r="B283" s="45" t="s">
        <v>850</v>
      </c>
      <c r="C283" s="45" t="s">
        <v>224</v>
      </c>
      <c r="D283" s="45" t="s">
        <v>152</v>
      </c>
      <c r="E283" s="45">
        <v>1.1000000000000001</v>
      </c>
      <c r="F283" s="45" t="s">
        <v>851</v>
      </c>
      <c r="G283" s="45">
        <v>21300</v>
      </c>
      <c r="H283" s="45">
        <v>7500</v>
      </c>
      <c r="I283" s="45" t="s">
        <v>152</v>
      </c>
      <c r="J283" s="45" t="s">
        <v>168</v>
      </c>
      <c r="K283" s="45" t="s">
        <v>157</v>
      </c>
      <c r="L283" s="45" t="s">
        <v>169</v>
      </c>
      <c r="M283" s="45" t="s">
        <v>152</v>
      </c>
      <c r="N283" s="45" t="s">
        <v>152</v>
      </c>
      <c r="O283" s="45" t="s">
        <v>159</v>
      </c>
      <c r="P283" s="46" t="s">
        <v>152</v>
      </c>
    </row>
    <row r="284" spans="1:16">
      <c r="A284" s="45" t="s">
        <v>152</v>
      </c>
      <c r="B284" s="45" t="s">
        <v>852</v>
      </c>
      <c r="C284" s="45" t="s">
        <v>278</v>
      </c>
      <c r="D284" s="45" t="s">
        <v>152</v>
      </c>
      <c r="E284" s="45">
        <v>1.1000000000000001</v>
      </c>
      <c r="F284" s="45" t="s">
        <v>853</v>
      </c>
      <c r="G284" s="45">
        <v>43200</v>
      </c>
      <c r="H284" s="45">
        <v>11900</v>
      </c>
      <c r="I284" s="45">
        <v>74</v>
      </c>
      <c r="J284" s="45" t="s">
        <v>156</v>
      </c>
      <c r="K284" s="45" t="s">
        <v>157</v>
      </c>
      <c r="L284" s="45" t="s">
        <v>158</v>
      </c>
      <c r="M284" s="45" t="s">
        <v>152</v>
      </c>
      <c r="N284" s="45">
        <v>1.5</v>
      </c>
      <c r="O284" s="45" t="s">
        <v>159</v>
      </c>
      <c r="P284" s="46" t="s">
        <v>152</v>
      </c>
    </row>
    <row r="285" spans="1:16">
      <c r="A285" s="45" t="s">
        <v>152</v>
      </c>
      <c r="B285" s="45" t="s">
        <v>854</v>
      </c>
      <c r="C285" s="45" t="s">
        <v>278</v>
      </c>
      <c r="D285" s="45" t="s">
        <v>152</v>
      </c>
      <c r="E285" s="45">
        <v>1.1000000000000001</v>
      </c>
      <c r="F285" s="45" t="s">
        <v>855</v>
      </c>
      <c r="G285" s="45">
        <v>37600</v>
      </c>
      <c r="H285" s="45">
        <v>13500</v>
      </c>
      <c r="I285" s="45">
        <v>70</v>
      </c>
      <c r="J285" s="45" t="s">
        <v>168</v>
      </c>
      <c r="K285" s="45" t="s">
        <v>157</v>
      </c>
      <c r="L285" s="45" t="s">
        <v>169</v>
      </c>
      <c r="M285" s="45" t="s">
        <v>152</v>
      </c>
      <c r="N285" s="45" t="s">
        <v>152</v>
      </c>
      <c r="O285" s="45" t="s">
        <v>159</v>
      </c>
      <c r="P285" s="46" t="s">
        <v>152</v>
      </c>
    </row>
    <row r="286" spans="1:16">
      <c r="A286" s="45" t="s">
        <v>152</v>
      </c>
      <c r="B286" s="45" t="s">
        <v>856</v>
      </c>
      <c r="C286" s="45" t="s">
        <v>806</v>
      </c>
      <c r="D286" s="45" t="s">
        <v>152</v>
      </c>
      <c r="E286" s="45">
        <v>1.1000000000000001</v>
      </c>
      <c r="F286" s="45" t="s">
        <v>857</v>
      </c>
      <c r="G286" s="45">
        <v>24028</v>
      </c>
      <c r="H286" s="45">
        <v>10247</v>
      </c>
      <c r="I286" s="45">
        <v>71</v>
      </c>
      <c r="J286" s="45" t="s">
        <v>168</v>
      </c>
      <c r="K286" s="45" t="s">
        <v>157</v>
      </c>
      <c r="L286" s="45" t="s">
        <v>169</v>
      </c>
      <c r="M286" s="45" t="s">
        <v>152</v>
      </c>
      <c r="N286" s="45">
        <v>0.24</v>
      </c>
      <c r="O286" s="45" t="s">
        <v>170</v>
      </c>
      <c r="P286" s="46" t="s">
        <v>152</v>
      </c>
    </row>
    <row r="287" spans="1:16">
      <c r="A287" s="45" t="s">
        <v>152</v>
      </c>
      <c r="B287" s="45" t="s">
        <v>858</v>
      </c>
      <c r="C287" s="45" t="s">
        <v>548</v>
      </c>
      <c r="D287" s="45" t="s">
        <v>152</v>
      </c>
      <c r="E287" s="45">
        <v>1.1000000000000001</v>
      </c>
      <c r="F287" s="45" t="s">
        <v>859</v>
      </c>
      <c r="G287" s="45">
        <v>27455</v>
      </c>
      <c r="H287" s="45">
        <v>7232</v>
      </c>
      <c r="I287" s="45">
        <v>66</v>
      </c>
      <c r="J287" s="45" t="s">
        <v>168</v>
      </c>
      <c r="K287" s="45" t="s">
        <v>157</v>
      </c>
      <c r="L287" s="45" t="s">
        <v>169</v>
      </c>
      <c r="M287" s="45" t="s">
        <v>152</v>
      </c>
      <c r="N287" s="45">
        <v>0.19</v>
      </c>
      <c r="O287" s="45" t="s">
        <v>170</v>
      </c>
      <c r="P287" s="46" t="s">
        <v>152</v>
      </c>
    </row>
    <row r="288" spans="1:16">
      <c r="A288" s="45" t="s">
        <v>152</v>
      </c>
      <c r="B288" s="45" t="s">
        <v>860</v>
      </c>
      <c r="C288" s="45" t="s">
        <v>166</v>
      </c>
      <c r="D288" s="45" t="s">
        <v>152</v>
      </c>
      <c r="E288" s="45">
        <v>1.1000000000000001</v>
      </c>
      <c r="F288" s="45" t="s">
        <v>861</v>
      </c>
      <c r="G288" s="45">
        <v>40000</v>
      </c>
      <c r="H288" s="45">
        <v>6500</v>
      </c>
      <c r="I288" s="45" t="s">
        <v>152</v>
      </c>
      <c r="J288" s="45" t="s">
        <v>168</v>
      </c>
      <c r="K288" s="45" t="s">
        <v>157</v>
      </c>
      <c r="L288" s="45" t="s">
        <v>169</v>
      </c>
      <c r="M288" s="45" t="s">
        <v>152</v>
      </c>
      <c r="N288" s="45" t="s">
        <v>152</v>
      </c>
      <c r="O288" s="45" t="s">
        <v>159</v>
      </c>
      <c r="P288" s="46" t="s">
        <v>152</v>
      </c>
    </row>
    <row r="289" spans="1:16">
      <c r="A289" s="45" t="s">
        <v>152</v>
      </c>
      <c r="B289" s="45" t="s">
        <v>862</v>
      </c>
      <c r="C289" s="45" t="s">
        <v>278</v>
      </c>
      <c r="D289" s="45" t="s">
        <v>152</v>
      </c>
      <c r="E289" s="45">
        <v>1.1000000000000001</v>
      </c>
      <c r="F289" s="45" t="s">
        <v>863</v>
      </c>
      <c r="G289" s="45">
        <v>34900</v>
      </c>
      <c r="H289" s="45">
        <v>11200</v>
      </c>
      <c r="I289" s="45" t="s">
        <v>152</v>
      </c>
      <c r="J289" s="45" t="s">
        <v>156</v>
      </c>
      <c r="K289" s="45" t="s">
        <v>157</v>
      </c>
      <c r="L289" s="45" t="s">
        <v>158</v>
      </c>
      <c r="M289" s="45" t="s">
        <v>152</v>
      </c>
      <c r="N289" s="45" t="s">
        <v>152</v>
      </c>
      <c r="O289" s="45" t="s">
        <v>159</v>
      </c>
      <c r="P289" s="46" t="s">
        <v>152</v>
      </c>
    </row>
    <row r="290" spans="1:16">
      <c r="A290" s="45" t="s">
        <v>152</v>
      </c>
      <c r="B290" s="45" t="s">
        <v>864</v>
      </c>
      <c r="C290" s="45" t="s">
        <v>713</v>
      </c>
      <c r="D290" s="45" t="s">
        <v>152</v>
      </c>
      <c r="E290" s="45">
        <v>1.1000000000000001</v>
      </c>
      <c r="F290" s="45" t="s">
        <v>847</v>
      </c>
      <c r="G290" s="45">
        <v>27300</v>
      </c>
      <c r="H290" s="45">
        <v>6600</v>
      </c>
      <c r="I290" s="45" t="s">
        <v>152</v>
      </c>
      <c r="J290" s="45" t="s">
        <v>156</v>
      </c>
      <c r="K290" s="45" t="s">
        <v>175</v>
      </c>
      <c r="L290" s="45" t="s">
        <v>152</v>
      </c>
      <c r="M290" s="45" t="s">
        <v>152</v>
      </c>
      <c r="N290" s="45" t="s">
        <v>152</v>
      </c>
      <c r="O290" s="45" t="s">
        <v>159</v>
      </c>
      <c r="P290" s="46" t="s">
        <v>152</v>
      </c>
    </row>
    <row r="291" spans="1:16">
      <c r="A291" s="45" t="s">
        <v>152</v>
      </c>
      <c r="B291" s="45" t="s">
        <v>865</v>
      </c>
      <c r="C291" s="45" t="s">
        <v>866</v>
      </c>
      <c r="D291" s="45" t="s">
        <v>152</v>
      </c>
      <c r="E291" s="45">
        <v>1.1000000000000001</v>
      </c>
      <c r="F291" s="45" t="s">
        <v>851</v>
      </c>
      <c r="G291" s="45">
        <v>21300</v>
      </c>
      <c r="H291" s="45">
        <v>7500</v>
      </c>
      <c r="I291" s="45" t="s">
        <v>152</v>
      </c>
      <c r="J291" s="45" t="s">
        <v>168</v>
      </c>
      <c r="K291" s="45" t="s">
        <v>157</v>
      </c>
      <c r="L291" s="45" t="s">
        <v>169</v>
      </c>
      <c r="M291" s="45" t="s">
        <v>152</v>
      </c>
      <c r="N291" s="45" t="s">
        <v>152</v>
      </c>
      <c r="O291" s="45" t="s">
        <v>159</v>
      </c>
      <c r="P291" s="46" t="s">
        <v>152</v>
      </c>
    </row>
    <row r="292" spans="1:16">
      <c r="A292" s="45" t="s">
        <v>152</v>
      </c>
      <c r="B292" s="45" t="s">
        <v>867</v>
      </c>
      <c r="C292" s="45" t="s">
        <v>789</v>
      </c>
      <c r="D292" s="45" t="s">
        <v>152</v>
      </c>
      <c r="E292" s="45">
        <v>1.1000000000000001</v>
      </c>
      <c r="F292" s="45" t="s">
        <v>851</v>
      </c>
      <c r="G292" s="45">
        <v>21300</v>
      </c>
      <c r="H292" s="45">
        <v>7500</v>
      </c>
      <c r="I292" s="45" t="s">
        <v>152</v>
      </c>
      <c r="J292" s="45" t="s">
        <v>168</v>
      </c>
      <c r="K292" s="45" t="s">
        <v>157</v>
      </c>
      <c r="L292" s="45" t="s">
        <v>169</v>
      </c>
      <c r="M292" s="45" t="s">
        <v>152</v>
      </c>
      <c r="N292" s="45" t="s">
        <v>152</v>
      </c>
      <c r="O292" s="45" t="s">
        <v>159</v>
      </c>
      <c r="P292" s="46" t="s">
        <v>152</v>
      </c>
    </row>
    <row r="293" spans="1:16">
      <c r="A293" s="45" t="s">
        <v>152</v>
      </c>
      <c r="B293" s="45" t="s">
        <v>868</v>
      </c>
      <c r="C293" s="45" t="s">
        <v>307</v>
      </c>
      <c r="D293" s="45" t="s">
        <v>152</v>
      </c>
      <c r="E293" s="45">
        <v>1.2</v>
      </c>
      <c r="F293" s="45" t="s">
        <v>869</v>
      </c>
      <c r="G293" s="45">
        <v>8947</v>
      </c>
      <c r="H293" s="45">
        <v>4361</v>
      </c>
      <c r="I293" s="45">
        <v>59</v>
      </c>
      <c r="J293" s="45" t="s">
        <v>168</v>
      </c>
      <c r="K293" s="45" t="s">
        <v>157</v>
      </c>
      <c r="L293" s="45" t="s">
        <v>169</v>
      </c>
      <c r="M293" s="45" t="s">
        <v>152</v>
      </c>
      <c r="N293" s="45">
        <v>0.16</v>
      </c>
      <c r="O293" s="45" t="s">
        <v>170</v>
      </c>
      <c r="P293" s="46" t="s">
        <v>152</v>
      </c>
    </row>
    <row r="294" spans="1:16">
      <c r="A294" s="45" t="s">
        <v>152</v>
      </c>
      <c r="B294" s="45" t="s">
        <v>870</v>
      </c>
      <c r="C294" s="45" t="s">
        <v>871</v>
      </c>
      <c r="D294" s="45" t="s">
        <v>152</v>
      </c>
      <c r="E294" s="45">
        <v>1.2</v>
      </c>
      <c r="F294" s="45" t="s">
        <v>872</v>
      </c>
      <c r="G294" s="45">
        <v>42246</v>
      </c>
      <c r="H294" s="45">
        <v>21425</v>
      </c>
      <c r="I294" s="45">
        <v>83</v>
      </c>
      <c r="J294" s="45" t="s">
        <v>168</v>
      </c>
      <c r="K294" s="45" t="s">
        <v>157</v>
      </c>
      <c r="L294" s="45" t="s">
        <v>169</v>
      </c>
      <c r="M294" s="45" t="s">
        <v>152</v>
      </c>
      <c r="N294" s="45" t="s">
        <v>152</v>
      </c>
      <c r="O294" s="45" t="s">
        <v>159</v>
      </c>
      <c r="P294" s="46" t="s">
        <v>152</v>
      </c>
    </row>
    <row r="295" spans="1:16">
      <c r="A295" s="45" t="s">
        <v>152</v>
      </c>
      <c r="B295" s="45" t="s">
        <v>873</v>
      </c>
      <c r="C295" s="45" t="s">
        <v>214</v>
      </c>
      <c r="D295" s="45" t="s">
        <v>152</v>
      </c>
      <c r="E295" s="45">
        <v>1.2</v>
      </c>
      <c r="F295" s="45" t="s">
        <v>872</v>
      </c>
      <c r="G295" s="45">
        <v>42246</v>
      </c>
      <c r="H295" s="45">
        <v>21425</v>
      </c>
      <c r="I295" s="45">
        <v>83</v>
      </c>
      <c r="J295" s="45" t="s">
        <v>168</v>
      </c>
      <c r="K295" s="45" t="s">
        <v>157</v>
      </c>
      <c r="L295" s="45" t="s">
        <v>169</v>
      </c>
      <c r="M295" s="45" t="s">
        <v>152</v>
      </c>
      <c r="N295" s="45">
        <v>0.12</v>
      </c>
      <c r="O295" s="45" t="s">
        <v>170</v>
      </c>
      <c r="P295" s="46" t="s">
        <v>152</v>
      </c>
    </row>
    <row r="296" spans="1:16">
      <c r="A296" s="45" t="s">
        <v>152</v>
      </c>
      <c r="B296" s="45" t="s">
        <v>874</v>
      </c>
      <c r="C296" s="45" t="s">
        <v>162</v>
      </c>
      <c r="D296" s="45" t="s">
        <v>152</v>
      </c>
      <c r="E296" s="45">
        <v>1.2</v>
      </c>
      <c r="F296" s="45" t="s">
        <v>875</v>
      </c>
      <c r="G296" s="45">
        <v>29800</v>
      </c>
      <c r="H296" s="45">
        <v>8600</v>
      </c>
      <c r="I296" s="45" t="s">
        <v>152</v>
      </c>
      <c r="J296" s="45" t="s">
        <v>168</v>
      </c>
      <c r="K296" s="45" t="s">
        <v>189</v>
      </c>
      <c r="L296" s="45" t="s">
        <v>169</v>
      </c>
      <c r="M296" s="45" t="s">
        <v>152</v>
      </c>
      <c r="N296" s="45" t="s">
        <v>152</v>
      </c>
      <c r="O296" s="45" t="s">
        <v>159</v>
      </c>
      <c r="P296" s="46" t="s">
        <v>152</v>
      </c>
    </row>
    <row r="297" spans="1:16">
      <c r="A297" s="45" t="s">
        <v>152</v>
      </c>
      <c r="B297" s="45" t="s">
        <v>876</v>
      </c>
      <c r="C297" s="45" t="s">
        <v>307</v>
      </c>
      <c r="D297" s="45" t="s">
        <v>152</v>
      </c>
      <c r="E297" s="45">
        <v>1.2</v>
      </c>
      <c r="F297" s="45" t="s">
        <v>877</v>
      </c>
      <c r="G297" s="45">
        <v>35700</v>
      </c>
      <c r="H297" s="45">
        <v>12800</v>
      </c>
      <c r="I297" s="45" t="s">
        <v>152</v>
      </c>
      <c r="J297" s="45" t="s">
        <v>168</v>
      </c>
      <c r="K297" s="45" t="s">
        <v>157</v>
      </c>
      <c r="L297" s="45" t="s">
        <v>169</v>
      </c>
      <c r="M297" s="45" t="s">
        <v>152</v>
      </c>
      <c r="N297" s="45" t="s">
        <v>152</v>
      </c>
      <c r="O297" s="45" t="s">
        <v>159</v>
      </c>
      <c r="P297" s="46" t="s">
        <v>152</v>
      </c>
    </row>
    <row r="298" spans="1:16">
      <c r="A298" s="45" t="s">
        <v>152</v>
      </c>
      <c r="B298" s="45" t="s">
        <v>878</v>
      </c>
      <c r="C298" s="45" t="s">
        <v>278</v>
      </c>
      <c r="D298" s="45" t="s">
        <v>152</v>
      </c>
      <c r="E298" s="45">
        <v>1.2</v>
      </c>
      <c r="F298" s="45" t="s">
        <v>879</v>
      </c>
      <c r="G298" s="45">
        <v>58500</v>
      </c>
      <c r="H298" s="45">
        <v>11900</v>
      </c>
      <c r="I298" s="45" t="s">
        <v>152</v>
      </c>
      <c r="J298" s="45" t="s">
        <v>156</v>
      </c>
      <c r="K298" s="45" t="s">
        <v>157</v>
      </c>
      <c r="L298" s="45" t="s">
        <v>158</v>
      </c>
      <c r="M298" s="45" t="s">
        <v>152</v>
      </c>
      <c r="N298" s="45" t="s">
        <v>152</v>
      </c>
      <c r="O298" s="45" t="s">
        <v>159</v>
      </c>
      <c r="P298" s="46" t="s">
        <v>152</v>
      </c>
    </row>
    <row r="299" spans="1:16">
      <c r="A299" s="45" t="s">
        <v>152</v>
      </c>
      <c r="B299" s="45" t="s">
        <v>880</v>
      </c>
      <c r="C299" s="45" t="s">
        <v>881</v>
      </c>
      <c r="D299" s="45" t="s">
        <v>152</v>
      </c>
      <c r="E299" s="45">
        <v>1.2</v>
      </c>
      <c r="F299" s="45" t="s">
        <v>882</v>
      </c>
      <c r="G299" s="45">
        <v>46900</v>
      </c>
      <c r="H299" s="45">
        <v>9800</v>
      </c>
      <c r="I299" s="45" t="s">
        <v>152</v>
      </c>
      <c r="J299" s="45" t="s">
        <v>156</v>
      </c>
      <c r="K299" s="45" t="s">
        <v>175</v>
      </c>
      <c r="L299" s="45" t="s">
        <v>152</v>
      </c>
      <c r="M299" s="45" t="s">
        <v>152</v>
      </c>
      <c r="N299" s="45" t="s">
        <v>152</v>
      </c>
      <c r="O299" s="45" t="s">
        <v>159</v>
      </c>
      <c r="P299" s="46" t="s">
        <v>152</v>
      </c>
    </row>
    <row r="300" spans="1:16">
      <c r="A300" s="45" t="s">
        <v>152</v>
      </c>
      <c r="B300" s="45" t="s">
        <v>883</v>
      </c>
      <c r="C300" s="45" t="s">
        <v>884</v>
      </c>
      <c r="D300" s="45" t="s">
        <v>152</v>
      </c>
      <c r="E300" s="45">
        <v>1.2</v>
      </c>
      <c r="F300" s="45" t="s">
        <v>885</v>
      </c>
      <c r="G300" s="45">
        <v>21700</v>
      </c>
      <c r="H300" s="45">
        <v>8700</v>
      </c>
      <c r="I300" s="45" t="s">
        <v>152</v>
      </c>
      <c r="J300" s="45" t="s">
        <v>168</v>
      </c>
      <c r="K300" s="45" t="s">
        <v>157</v>
      </c>
      <c r="L300" s="45" t="s">
        <v>169</v>
      </c>
      <c r="M300" s="45" t="s">
        <v>152</v>
      </c>
      <c r="N300" s="45" t="s">
        <v>152</v>
      </c>
      <c r="O300" s="45" t="s">
        <v>159</v>
      </c>
      <c r="P300" s="46" t="s">
        <v>152</v>
      </c>
    </row>
    <row r="301" spans="1:16">
      <c r="A301" s="45" t="s">
        <v>152</v>
      </c>
      <c r="B301" s="45" t="s">
        <v>886</v>
      </c>
      <c r="C301" s="45" t="s">
        <v>579</v>
      </c>
      <c r="D301" s="45" t="s">
        <v>152</v>
      </c>
      <c r="E301" s="45">
        <v>1.2</v>
      </c>
      <c r="F301" s="45" t="s">
        <v>887</v>
      </c>
      <c r="G301" s="45">
        <v>51200</v>
      </c>
      <c r="H301" s="45">
        <v>8800</v>
      </c>
      <c r="I301" s="45" t="s">
        <v>152</v>
      </c>
      <c r="J301" s="45" t="s">
        <v>156</v>
      </c>
      <c r="K301" s="45" t="s">
        <v>175</v>
      </c>
      <c r="L301" s="45" t="s">
        <v>158</v>
      </c>
      <c r="M301" s="45" t="s">
        <v>152</v>
      </c>
      <c r="N301" s="45" t="s">
        <v>152</v>
      </c>
      <c r="O301" s="45" t="s">
        <v>159</v>
      </c>
      <c r="P301" s="46" t="s">
        <v>152</v>
      </c>
    </row>
    <row r="302" spans="1:16">
      <c r="A302" s="45" t="s">
        <v>152</v>
      </c>
      <c r="B302" s="45" t="s">
        <v>888</v>
      </c>
      <c r="C302" s="45" t="s">
        <v>579</v>
      </c>
      <c r="D302" s="45" t="s">
        <v>152</v>
      </c>
      <c r="E302" s="45">
        <v>1.2</v>
      </c>
      <c r="F302" s="45" t="s">
        <v>889</v>
      </c>
      <c r="G302" s="45">
        <v>27900</v>
      </c>
      <c r="H302" s="45">
        <v>8100</v>
      </c>
      <c r="I302" s="45" t="s">
        <v>152</v>
      </c>
      <c r="J302" s="45" t="s">
        <v>156</v>
      </c>
      <c r="K302" s="45" t="s">
        <v>175</v>
      </c>
      <c r="L302" s="45" t="s">
        <v>152</v>
      </c>
      <c r="M302" s="45" t="s">
        <v>152</v>
      </c>
      <c r="N302" s="45" t="s">
        <v>152</v>
      </c>
      <c r="O302" s="45" t="s">
        <v>159</v>
      </c>
      <c r="P302" s="46" t="s">
        <v>152</v>
      </c>
    </row>
    <row r="303" spans="1:16">
      <c r="A303" s="45" t="s">
        <v>152</v>
      </c>
      <c r="B303" s="45" t="s">
        <v>890</v>
      </c>
      <c r="C303" s="45" t="s">
        <v>891</v>
      </c>
      <c r="D303" s="45" t="s">
        <v>152</v>
      </c>
      <c r="E303" s="45">
        <v>1.3</v>
      </c>
      <c r="F303" s="45" t="s">
        <v>892</v>
      </c>
      <c r="G303" s="45">
        <v>28800</v>
      </c>
      <c r="H303" s="45">
        <v>12800</v>
      </c>
      <c r="I303" s="45">
        <v>77</v>
      </c>
      <c r="J303" s="45" t="s">
        <v>156</v>
      </c>
      <c r="K303" s="45" t="s">
        <v>175</v>
      </c>
      <c r="L303" s="45" t="s">
        <v>193</v>
      </c>
      <c r="M303" s="45" t="s">
        <v>152</v>
      </c>
      <c r="N303" s="45">
        <v>0.38</v>
      </c>
      <c r="O303" s="45" t="s">
        <v>170</v>
      </c>
      <c r="P303" s="46" t="s">
        <v>152</v>
      </c>
    </row>
    <row r="304" spans="1:16">
      <c r="A304" s="45" t="s">
        <v>152</v>
      </c>
      <c r="B304" s="45" t="s">
        <v>893</v>
      </c>
      <c r="C304" s="45" t="s">
        <v>255</v>
      </c>
      <c r="D304" s="45" t="s">
        <v>152</v>
      </c>
      <c r="E304" s="45">
        <v>1.3</v>
      </c>
      <c r="F304" s="45" t="s">
        <v>894</v>
      </c>
      <c r="G304" s="45">
        <v>26386</v>
      </c>
      <c r="H304" s="45">
        <v>12293</v>
      </c>
      <c r="I304" s="45">
        <v>72</v>
      </c>
      <c r="J304" s="45" t="s">
        <v>168</v>
      </c>
      <c r="K304" s="45" t="s">
        <v>157</v>
      </c>
      <c r="L304" s="45" t="s">
        <v>169</v>
      </c>
      <c r="M304" s="45" t="s">
        <v>152</v>
      </c>
      <c r="N304" s="45">
        <v>0.21</v>
      </c>
      <c r="O304" s="45" t="s">
        <v>170</v>
      </c>
      <c r="P304" s="46" t="s">
        <v>152</v>
      </c>
    </row>
    <row r="305" spans="1:16">
      <c r="A305" s="45" t="s">
        <v>152</v>
      </c>
      <c r="B305" s="45" t="s">
        <v>895</v>
      </c>
      <c r="C305" s="45" t="s">
        <v>224</v>
      </c>
      <c r="D305" s="45" t="s">
        <v>152</v>
      </c>
      <c r="E305" s="45">
        <v>1.3</v>
      </c>
      <c r="F305" s="45" t="s">
        <v>896</v>
      </c>
      <c r="G305" s="45">
        <v>39519</v>
      </c>
      <c r="H305" s="45">
        <v>13899</v>
      </c>
      <c r="I305" s="45">
        <v>79</v>
      </c>
      <c r="J305" s="45" t="s">
        <v>156</v>
      </c>
      <c r="K305" s="45" t="s">
        <v>175</v>
      </c>
      <c r="L305" s="45" t="s">
        <v>158</v>
      </c>
      <c r="M305" s="45" t="s">
        <v>152</v>
      </c>
      <c r="N305" s="45">
        <v>2.36</v>
      </c>
      <c r="O305" s="45" t="s">
        <v>170</v>
      </c>
      <c r="P305" s="46" t="s">
        <v>152</v>
      </c>
    </row>
    <row r="306" spans="1:16">
      <c r="A306" s="45" t="s">
        <v>152</v>
      </c>
      <c r="B306" s="45" t="s">
        <v>897</v>
      </c>
      <c r="C306" s="45" t="s">
        <v>871</v>
      </c>
      <c r="D306" s="45" t="s">
        <v>152</v>
      </c>
      <c r="E306" s="45">
        <v>1.3</v>
      </c>
      <c r="F306" s="45" t="s">
        <v>898</v>
      </c>
      <c r="G306" s="45">
        <v>33548</v>
      </c>
      <c r="H306" s="45">
        <v>14820</v>
      </c>
      <c r="I306" s="45">
        <v>79</v>
      </c>
      <c r="J306" s="45" t="s">
        <v>168</v>
      </c>
      <c r="K306" s="45" t="s">
        <v>157</v>
      </c>
      <c r="L306" s="45" t="s">
        <v>169</v>
      </c>
      <c r="M306" s="45" t="s">
        <v>152</v>
      </c>
      <c r="N306" s="45" t="s">
        <v>152</v>
      </c>
      <c r="O306" s="45" t="s">
        <v>159</v>
      </c>
      <c r="P306" s="46" t="s">
        <v>152</v>
      </c>
    </row>
    <row r="307" spans="1:16">
      <c r="A307" s="45" t="s">
        <v>152</v>
      </c>
      <c r="B307" s="45" t="s">
        <v>899</v>
      </c>
      <c r="C307" s="45" t="s">
        <v>154</v>
      </c>
      <c r="D307" s="45" t="s">
        <v>152</v>
      </c>
      <c r="E307" s="45">
        <v>1.3</v>
      </c>
      <c r="F307" s="45" t="s">
        <v>900</v>
      </c>
      <c r="G307" s="45">
        <v>27550</v>
      </c>
      <c r="H307" s="45">
        <v>8822</v>
      </c>
      <c r="I307" s="45">
        <v>77</v>
      </c>
      <c r="J307" s="45" t="s">
        <v>156</v>
      </c>
      <c r="K307" s="45" t="s">
        <v>175</v>
      </c>
      <c r="L307" s="45" t="s">
        <v>158</v>
      </c>
      <c r="M307" s="45" t="s">
        <v>152</v>
      </c>
      <c r="N307" s="45" t="s">
        <v>152</v>
      </c>
      <c r="O307" s="45" t="s">
        <v>159</v>
      </c>
      <c r="P307" s="46" t="s">
        <v>152</v>
      </c>
    </row>
    <row r="308" spans="1:16">
      <c r="A308" s="45" t="s">
        <v>152</v>
      </c>
      <c r="B308" s="45" t="s">
        <v>901</v>
      </c>
      <c r="C308" s="45" t="s">
        <v>434</v>
      </c>
      <c r="D308" s="45" t="s">
        <v>152</v>
      </c>
      <c r="E308" s="45">
        <v>1.3</v>
      </c>
      <c r="F308" s="45" t="s">
        <v>902</v>
      </c>
      <c r="G308" s="45">
        <v>28000</v>
      </c>
      <c r="H308" s="45">
        <v>8300</v>
      </c>
      <c r="I308" s="45" t="s">
        <v>152</v>
      </c>
      <c r="J308" s="45" t="s">
        <v>156</v>
      </c>
      <c r="K308" s="45" t="s">
        <v>175</v>
      </c>
      <c r="L308" s="45" t="s">
        <v>158</v>
      </c>
      <c r="M308" s="45" t="s">
        <v>152</v>
      </c>
      <c r="N308" s="45" t="s">
        <v>152</v>
      </c>
      <c r="O308" s="45" t="s">
        <v>159</v>
      </c>
      <c r="P308" s="46" t="s">
        <v>152</v>
      </c>
    </row>
    <row r="309" spans="1:16">
      <c r="A309" s="45" t="s">
        <v>152</v>
      </c>
      <c r="B309" s="45" t="s">
        <v>903</v>
      </c>
      <c r="C309" s="45" t="s">
        <v>434</v>
      </c>
      <c r="D309" s="45" t="s">
        <v>152</v>
      </c>
      <c r="E309" s="45">
        <v>1.3</v>
      </c>
      <c r="F309" s="45" t="s">
        <v>904</v>
      </c>
      <c r="G309" s="45">
        <v>26500</v>
      </c>
      <c r="H309" s="45">
        <v>10400</v>
      </c>
      <c r="I309" s="45" t="s">
        <v>152</v>
      </c>
      <c r="J309" s="45" t="s">
        <v>156</v>
      </c>
      <c r="K309" s="45" t="s">
        <v>175</v>
      </c>
      <c r="L309" s="45" t="s">
        <v>152</v>
      </c>
      <c r="M309" s="45" t="s">
        <v>152</v>
      </c>
      <c r="N309" s="45" t="s">
        <v>152</v>
      </c>
      <c r="O309" s="45" t="s">
        <v>159</v>
      </c>
      <c r="P309" s="46" t="s">
        <v>152</v>
      </c>
    </row>
    <row r="310" spans="1:16">
      <c r="A310" s="45" t="s">
        <v>152</v>
      </c>
      <c r="B310" s="45" t="s">
        <v>905</v>
      </c>
      <c r="C310" s="45" t="s">
        <v>434</v>
      </c>
      <c r="D310" s="45" t="s">
        <v>152</v>
      </c>
      <c r="E310" s="45">
        <v>1.3</v>
      </c>
      <c r="F310" s="45" t="s">
        <v>906</v>
      </c>
      <c r="G310" s="45">
        <v>26500</v>
      </c>
      <c r="H310" s="45">
        <v>11300</v>
      </c>
      <c r="I310" s="45" t="s">
        <v>152</v>
      </c>
      <c r="J310" s="45" t="s">
        <v>156</v>
      </c>
      <c r="K310" s="45" t="s">
        <v>157</v>
      </c>
      <c r="L310" s="45" t="s">
        <v>158</v>
      </c>
      <c r="M310" s="45" t="s">
        <v>152</v>
      </c>
      <c r="N310" s="45" t="s">
        <v>152</v>
      </c>
      <c r="O310" s="45" t="s">
        <v>159</v>
      </c>
      <c r="P310" s="46" t="s">
        <v>152</v>
      </c>
    </row>
    <row r="311" spans="1:16">
      <c r="A311" s="45" t="s">
        <v>152</v>
      </c>
      <c r="B311" s="45" t="s">
        <v>907</v>
      </c>
      <c r="C311" s="45" t="s">
        <v>187</v>
      </c>
      <c r="D311" s="45" t="s">
        <v>152</v>
      </c>
      <c r="E311" s="45">
        <v>1.3</v>
      </c>
      <c r="F311" s="45" t="s">
        <v>908</v>
      </c>
      <c r="G311" s="45">
        <v>31200</v>
      </c>
      <c r="H311" s="45">
        <v>15300</v>
      </c>
      <c r="I311" s="45" t="s">
        <v>152</v>
      </c>
      <c r="J311" s="45" t="s">
        <v>156</v>
      </c>
      <c r="K311" s="45" t="s">
        <v>152</v>
      </c>
      <c r="L311" s="45" t="s">
        <v>152</v>
      </c>
      <c r="M311" s="45" t="s">
        <v>152</v>
      </c>
      <c r="N311" s="45" t="s">
        <v>152</v>
      </c>
      <c r="O311" s="45" t="s">
        <v>159</v>
      </c>
      <c r="P311" s="46" t="s">
        <v>152</v>
      </c>
    </row>
    <row r="312" spans="1:16">
      <c r="A312" s="45" t="s">
        <v>152</v>
      </c>
      <c r="B312" s="45" t="s">
        <v>897</v>
      </c>
      <c r="C312" s="45" t="s">
        <v>214</v>
      </c>
      <c r="D312" s="45" t="s">
        <v>152</v>
      </c>
      <c r="E312" s="45">
        <v>1.3</v>
      </c>
      <c r="F312" s="45" t="s">
        <v>909</v>
      </c>
      <c r="G312" s="45">
        <v>33458</v>
      </c>
      <c r="H312" s="45">
        <v>14820</v>
      </c>
      <c r="I312" s="45">
        <v>79</v>
      </c>
      <c r="J312" s="45" t="s">
        <v>168</v>
      </c>
      <c r="K312" s="45" t="s">
        <v>157</v>
      </c>
      <c r="L312" s="45" t="s">
        <v>169</v>
      </c>
      <c r="M312" s="45" t="s">
        <v>152</v>
      </c>
      <c r="N312" s="45">
        <v>1.3</v>
      </c>
      <c r="O312" s="45" t="s">
        <v>170</v>
      </c>
      <c r="P312" s="46" t="s">
        <v>152</v>
      </c>
    </row>
    <row r="313" spans="1:16">
      <c r="A313" s="45" t="s">
        <v>152</v>
      </c>
      <c r="B313" s="45" t="s">
        <v>910</v>
      </c>
      <c r="C313" s="45" t="s">
        <v>301</v>
      </c>
      <c r="D313" s="45" t="s">
        <v>152</v>
      </c>
      <c r="E313" s="45">
        <v>1.3</v>
      </c>
      <c r="F313" s="45" t="s">
        <v>911</v>
      </c>
      <c r="G313" s="45">
        <v>34057</v>
      </c>
      <c r="H313" s="45">
        <v>33721</v>
      </c>
      <c r="I313" s="45">
        <v>60</v>
      </c>
      <c r="J313" s="45" t="s">
        <v>156</v>
      </c>
      <c r="K313" s="45" t="s">
        <v>157</v>
      </c>
      <c r="L313" s="45" t="s">
        <v>912</v>
      </c>
      <c r="M313" s="45" t="s">
        <v>152</v>
      </c>
      <c r="N313" s="45">
        <v>2.38</v>
      </c>
      <c r="O313" s="45" t="s">
        <v>170</v>
      </c>
      <c r="P313" s="46" t="s">
        <v>152</v>
      </c>
    </row>
    <row r="314" spans="1:16">
      <c r="A314" s="45" t="s">
        <v>152</v>
      </c>
      <c r="B314" s="45" t="s">
        <v>913</v>
      </c>
      <c r="C314" s="45" t="s">
        <v>187</v>
      </c>
      <c r="D314" s="45" t="s">
        <v>152</v>
      </c>
      <c r="E314" s="45">
        <v>1.3</v>
      </c>
      <c r="F314" s="45" t="s">
        <v>908</v>
      </c>
      <c r="G314" s="45">
        <v>31200</v>
      </c>
      <c r="H314" s="45">
        <v>15300</v>
      </c>
      <c r="I314" s="45" t="s">
        <v>152</v>
      </c>
      <c r="J314" s="45" t="s">
        <v>156</v>
      </c>
      <c r="K314" s="45" t="s">
        <v>157</v>
      </c>
      <c r="L314" s="45" t="s">
        <v>158</v>
      </c>
      <c r="M314" s="45" t="s">
        <v>152</v>
      </c>
      <c r="N314" s="45" t="s">
        <v>152</v>
      </c>
      <c r="O314" s="45" t="s">
        <v>159</v>
      </c>
      <c r="P314" s="46" t="s">
        <v>152</v>
      </c>
    </row>
    <row r="315" spans="1:16">
      <c r="A315" s="45" t="s">
        <v>152</v>
      </c>
      <c r="B315" s="45" t="s">
        <v>914</v>
      </c>
      <c r="C315" s="45" t="s">
        <v>166</v>
      </c>
      <c r="D315" s="45" t="s">
        <v>152</v>
      </c>
      <c r="E315" s="45">
        <v>1.3</v>
      </c>
      <c r="F315" s="45" t="s">
        <v>915</v>
      </c>
      <c r="G315" s="45">
        <v>22900</v>
      </c>
      <c r="H315" s="45">
        <v>8200</v>
      </c>
      <c r="I315" s="45" t="s">
        <v>152</v>
      </c>
      <c r="J315" s="45" t="s">
        <v>168</v>
      </c>
      <c r="K315" s="45" t="s">
        <v>157</v>
      </c>
      <c r="L315" s="45" t="s">
        <v>169</v>
      </c>
      <c r="M315" s="45" t="s">
        <v>152</v>
      </c>
      <c r="N315" s="45" t="s">
        <v>152</v>
      </c>
      <c r="O315" s="45" t="s">
        <v>159</v>
      </c>
      <c r="P315" s="46" t="s">
        <v>152</v>
      </c>
    </row>
    <row r="316" spans="1:16">
      <c r="A316" s="45" t="s">
        <v>152</v>
      </c>
      <c r="B316" s="45" t="s">
        <v>916</v>
      </c>
      <c r="C316" s="45" t="s">
        <v>278</v>
      </c>
      <c r="D316" s="45" t="s">
        <v>152</v>
      </c>
      <c r="E316" s="45">
        <v>1.3</v>
      </c>
      <c r="F316" s="45" t="s">
        <v>917</v>
      </c>
      <c r="G316" s="45">
        <v>31300</v>
      </c>
      <c r="H316" s="45">
        <v>12600</v>
      </c>
      <c r="I316" s="45">
        <v>70</v>
      </c>
      <c r="J316" s="45" t="s">
        <v>168</v>
      </c>
      <c r="K316" s="45" t="s">
        <v>157</v>
      </c>
      <c r="L316" s="45" t="s">
        <v>169</v>
      </c>
      <c r="M316" s="45" t="s">
        <v>152</v>
      </c>
      <c r="N316" s="45" t="s">
        <v>152</v>
      </c>
      <c r="O316" s="45" t="s">
        <v>159</v>
      </c>
      <c r="P316" s="46" t="s">
        <v>152</v>
      </c>
    </row>
    <row r="317" spans="1:16">
      <c r="A317" s="45" t="s">
        <v>152</v>
      </c>
      <c r="B317" s="45" t="s">
        <v>918</v>
      </c>
      <c r="C317" s="45" t="s">
        <v>278</v>
      </c>
      <c r="D317" s="45" t="s">
        <v>152</v>
      </c>
      <c r="E317" s="45">
        <v>1.3</v>
      </c>
      <c r="F317" s="45" t="s">
        <v>919</v>
      </c>
      <c r="G317" s="45">
        <v>53500</v>
      </c>
      <c r="H317" s="45">
        <v>11800</v>
      </c>
      <c r="I317" s="45">
        <v>73</v>
      </c>
      <c r="J317" s="45" t="s">
        <v>168</v>
      </c>
      <c r="K317" s="45" t="s">
        <v>157</v>
      </c>
      <c r="L317" s="45" t="s">
        <v>169</v>
      </c>
      <c r="M317" s="45" t="s">
        <v>152</v>
      </c>
      <c r="N317" s="45">
        <v>0.1</v>
      </c>
      <c r="O317" s="45" t="s">
        <v>159</v>
      </c>
      <c r="P317" s="46" t="s">
        <v>152</v>
      </c>
    </row>
    <row r="318" spans="1:16">
      <c r="A318" s="45" t="s">
        <v>152</v>
      </c>
      <c r="B318" s="45" t="s">
        <v>920</v>
      </c>
      <c r="C318" s="45" t="s">
        <v>278</v>
      </c>
      <c r="D318" s="45" t="s">
        <v>152</v>
      </c>
      <c r="E318" s="45">
        <v>1.3</v>
      </c>
      <c r="F318" s="45" t="s">
        <v>921</v>
      </c>
      <c r="G318" s="45">
        <v>34600</v>
      </c>
      <c r="H318" s="45">
        <v>11500</v>
      </c>
      <c r="I318" s="45" t="s">
        <v>152</v>
      </c>
      <c r="J318" s="45" t="s">
        <v>168</v>
      </c>
      <c r="K318" s="45" t="s">
        <v>157</v>
      </c>
      <c r="L318" s="45" t="s">
        <v>169</v>
      </c>
      <c r="M318" s="45" t="s">
        <v>152</v>
      </c>
      <c r="N318" s="45" t="s">
        <v>152</v>
      </c>
      <c r="O318" s="45" t="s">
        <v>159</v>
      </c>
      <c r="P318" s="46" t="s">
        <v>152</v>
      </c>
    </row>
    <row r="319" spans="1:16">
      <c r="A319" s="45" t="s">
        <v>152</v>
      </c>
      <c r="B319" s="45" t="s">
        <v>922</v>
      </c>
      <c r="C319" s="45" t="s">
        <v>203</v>
      </c>
      <c r="D319" s="45" t="s">
        <v>152</v>
      </c>
      <c r="E319" s="45">
        <v>1.3</v>
      </c>
      <c r="F319" s="45" t="s">
        <v>923</v>
      </c>
      <c r="G319" s="45">
        <v>73200</v>
      </c>
      <c r="H319" s="45">
        <v>12500</v>
      </c>
      <c r="I319" s="45">
        <v>81</v>
      </c>
      <c r="J319" s="45" t="s">
        <v>156</v>
      </c>
      <c r="K319" s="45" t="s">
        <v>189</v>
      </c>
      <c r="L319" s="45" t="s">
        <v>158</v>
      </c>
      <c r="M319" s="45" t="s">
        <v>152</v>
      </c>
      <c r="N319" s="45" t="s">
        <v>152</v>
      </c>
      <c r="O319" s="45" t="s">
        <v>159</v>
      </c>
      <c r="P319" s="46" t="s">
        <v>152</v>
      </c>
    </row>
    <row r="320" spans="1:16">
      <c r="A320" s="45" t="s">
        <v>152</v>
      </c>
      <c r="B320" s="45" t="s">
        <v>924</v>
      </c>
      <c r="C320" s="45" t="s">
        <v>925</v>
      </c>
      <c r="D320" s="45" t="s">
        <v>152</v>
      </c>
      <c r="E320" s="45">
        <v>1.3</v>
      </c>
      <c r="F320" s="45" t="s">
        <v>926</v>
      </c>
      <c r="G320" s="45">
        <v>42000</v>
      </c>
      <c r="H320" s="45">
        <v>8500</v>
      </c>
      <c r="I320" s="45" t="s">
        <v>152</v>
      </c>
      <c r="J320" s="45" t="s">
        <v>168</v>
      </c>
      <c r="K320" s="45" t="s">
        <v>157</v>
      </c>
      <c r="L320" s="45" t="s">
        <v>169</v>
      </c>
      <c r="M320" s="45" t="s">
        <v>152</v>
      </c>
      <c r="N320" s="45" t="s">
        <v>152</v>
      </c>
      <c r="O320" s="45" t="s">
        <v>159</v>
      </c>
      <c r="P320" s="46" t="s">
        <v>152</v>
      </c>
    </row>
    <row r="321" spans="1:16">
      <c r="A321" s="45" t="s">
        <v>152</v>
      </c>
      <c r="B321" s="45" t="s">
        <v>927</v>
      </c>
      <c r="C321" s="45" t="s">
        <v>278</v>
      </c>
      <c r="D321" s="45" t="s">
        <v>152</v>
      </c>
      <c r="E321" s="45">
        <v>1.3</v>
      </c>
      <c r="F321" s="45" t="s">
        <v>928</v>
      </c>
      <c r="G321" s="45">
        <v>46900</v>
      </c>
      <c r="H321" s="45">
        <v>11400</v>
      </c>
      <c r="I321" s="45" t="s">
        <v>152</v>
      </c>
      <c r="J321" s="45" t="s">
        <v>156</v>
      </c>
      <c r="K321" s="45" t="s">
        <v>157</v>
      </c>
      <c r="L321" s="45" t="s">
        <v>158</v>
      </c>
      <c r="M321" s="45" t="s">
        <v>152</v>
      </c>
      <c r="N321" s="45" t="s">
        <v>152</v>
      </c>
      <c r="O321" s="45" t="s">
        <v>159</v>
      </c>
      <c r="P321" s="46" t="s">
        <v>152</v>
      </c>
    </row>
    <row r="322" spans="1:16">
      <c r="A322" s="45" t="s">
        <v>152</v>
      </c>
      <c r="B322" s="45" t="s">
        <v>929</v>
      </c>
      <c r="C322" s="45" t="s">
        <v>154</v>
      </c>
      <c r="D322" s="45" t="s">
        <v>152</v>
      </c>
      <c r="E322" s="45">
        <v>1.3</v>
      </c>
      <c r="F322" s="45" t="s">
        <v>930</v>
      </c>
      <c r="G322" s="45">
        <v>22700</v>
      </c>
      <c r="H322" s="45">
        <v>11400</v>
      </c>
      <c r="I322" s="45">
        <v>77</v>
      </c>
      <c r="J322" s="45" t="s">
        <v>156</v>
      </c>
      <c r="K322" s="45" t="s">
        <v>175</v>
      </c>
      <c r="L322" s="45" t="s">
        <v>158</v>
      </c>
      <c r="M322" s="45" t="s">
        <v>152</v>
      </c>
      <c r="N322" s="45" t="s">
        <v>152</v>
      </c>
      <c r="O322" s="45" t="s">
        <v>159</v>
      </c>
      <c r="P322" s="46" t="s">
        <v>152</v>
      </c>
    </row>
    <row r="323" spans="1:16">
      <c r="A323" s="45" t="s">
        <v>152</v>
      </c>
      <c r="B323" s="45" t="s">
        <v>905</v>
      </c>
      <c r="C323" s="45" t="s">
        <v>713</v>
      </c>
      <c r="D323" s="45" t="s">
        <v>152</v>
      </c>
      <c r="E323" s="45">
        <v>1.3</v>
      </c>
      <c r="F323" s="45" t="s">
        <v>906</v>
      </c>
      <c r="G323" s="45">
        <v>26500</v>
      </c>
      <c r="H323" s="45">
        <v>11300</v>
      </c>
      <c r="I323" s="45" t="s">
        <v>152</v>
      </c>
      <c r="J323" s="45" t="s">
        <v>156</v>
      </c>
      <c r="K323" s="45" t="s">
        <v>157</v>
      </c>
      <c r="L323" s="45" t="s">
        <v>152</v>
      </c>
      <c r="M323" s="45" t="s">
        <v>152</v>
      </c>
      <c r="N323" s="45" t="s">
        <v>152</v>
      </c>
      <c r="O323" s="45" t="s">
        <v>159</v>
      </c>
      <c r="P323" s="46" t="s">
        <v>152</v>
      </c>
    </row>
    <row r="324" spans="1:16">
      <c r="A324" s="45" t="s">
        <v>152</v>
      </c>
      <c r="B324" s="45" t="s">
        <v>931</v>
      </c>
      <c r="C324" s="45" t="s">
        <v>713</v>
      </c>
      <c r="D324" s="45" t="s">
        <v>152</v>
      </c>
      <c r="E324" s="45">
        <v>1.3</v>
      </c>
      <c r="F324" s="45" t="s">
        <v>902</v>
      </c>
      <c r="G324" s="45">
        <v>28000</v>
      </c>
      <c r="H324" s="45">
        <v>8300</v>
      </c>
      <c r="I324" s="45" t="s">
        <v>152</v>
      </c>
      <c r="J324" s="45" t="s">
        <v>156</v>
      </c>
      <c r="K324" s="45" t="s">
        <v>175</v>
      </c>
      <c r="L324" s="45" t="s">
        <v>152</v>
      </c>
      <c r="M324" s="45" t="s">
        <v>152</v>
      </c>
      <c r="N324" s="45" t="s">
        <v>152</v>
      </c>
      <c r="O324" s="45" t="s">
        <v>159</v>
      </c>
      <c r="P324" s="46" t="s">
        <v>152</v>
      </c>
    </row>
    <row r="325" spans="1:16">
      <c r="A325" s="45" t="s">
        <v>152</v>
      </c>
      <c r="B325" s="45" t="s">
        <v>903</v>
      </c>
      <c r="C325" s="45" t="s">
        <v>713</v>
      </c>
      <c r="D325" s="45" t="s">
        <v>152</v>
      </c>
      <c r="E325" s="45">
        <v>1.3</v>
      </c>
      <c r="F325" s="45" t="s">
        <v>904</v>
      </c>
      <c r="G325" s="45">
        <v>26500</v>
      </c>
      <c r="H325" s="45">
        <v>10400</v>
      </c>
      <c r="I325" s="45" t="s">
        <v>152</v>
      </c>
      <c r="J325" s="45" t="s">
        <v>156</v>
      </c>
      <c r="K325" s="45" t="s">
        <v>175</v>
      </c>
      <c r="L325" s="45" t="s">
        <v>152</v>
      </c>
      <c r="M325" s="45" t="s">
        <v>152</v>
      </c>
      <c r="N325" s="45" t="s">
        <v>152</v>
      </c>
      <c r="O325" s="45" t="s">
        <v>159</v>
      </c>
      <c r="P325" s="46" t="s">
        <v>152</v>
      </c>
    </row>
    <row r="326" spans="1:16">
      <c r="A326" s="45" t="s">
        <v>152</v>
      </c>
      <c r="B326" s="45" t="s">
        <v>932</v>
      </c>
      <c r="C326" s="45" t="s">
        <v>789</v>
      </c>
      <c r="D326" s="45" t="s">
        <v>152</v>
      </c>
      <c r="E326" s="45">
        <v>1.3</v>
      </c>
      <c r="F326" s="45" t="s">
        <v>933</v>
      </c>
      <c r="G326" s="45">
        <v>35100</v>
      </c>
      <c r="H326" s="45">
        <v>10900</v>
      </c>
      <c r="I326" s="45" t="s">
        <v>152</v>
      </c>
      <c r="J326" s="45" t="s">
        <v>168</v>
      </c>
      <c r="K326" s="45" t="s">
        <v>157</v>
      </c>
      <c r="L326" s="45" t="s">
        <v>169</v>
      </c>
      <c r="M326" s="45" t="s">
        <v>152</v>
      </c>
      <c r="N326" s="45" t="s">
        <v>152</v>
      </c>
      <c r="O326" s="45" t="s">
        <v>159</v>
      </c>
      <c r="P326" s="46" t="s">
        <v>152</v>
      </c>
    </row>
    <row r="327" spans="1:16">
      <c r="A327" s="45" t="s">
        <v>152</v>
      </c>
      <c r="B327" s="45" t="s">
        <v>934</v>
      </c>
      <c r="C327" s="45" t="s">
        <v>935</v>
      </c>
      <c r="D327" s="45" t="s">
        <v>152</v>
      </c>
      <c r="E327" s="45">
        <v>1.3</v>
      </c>
      <c r="F327" s="45" t="s">
        <v>936</v>
      </c>
      <c r="G327" s="45">
        <v>27100</v>
      </c>
      <c r="H327" s="45">
        <v>7400</v>
      </c>
      <c r="I327" s="45" t="s">
        <v>152</v>
      </c>
      <c r="J327" s="45" t="s">
        <v>168</v>
      </c>
      <c r="K327" s="45" t="s">
        <v>157</v>
      </c>
      <c r="L327" s="45" t="s">
        <v>169</v>
      </c>
      <c r="M327" s="45" t="s">
        <v>152</v>
      </c>
      <c r="N327" s="45" t="s">
        <v>152</v>
      </c>
      <c r="O327" s="45" t="s">
        <v>159</v>
      </c>
      <c r="P327" s="46" t="s">
        <v>152</v>
      </c>
    </row>
    <row r="328" spans="1:16">
      <c r="A328" s="45" t="s">
        <v>152</v>
      </c>
      <c r="B328" s="45" t="s">
        <v>937</v>
      </c>
      <c r="C328" s="45" t="s">
        <v>166</v>
      </c>
      <c r="D328" s="45" t="s">
        <v>152</v>
      </c>
      <c r="E328" s="45">
        <v>1.3</v>
      </c>
      <c r="F328" s="45" t="s">
        <v>938</v>
      </c>
      <c r="G328" s="45">
        <v>30000</v>
      </c>
      <c r="H328" s="45">
        <v>25700</v>
      </c>
      <c r="I328" s="45" t="s">
        <v>152</v>
      </c>
      <c r="J328" s="45" t="s">
        <v>168</v>
      </c>
      <c r="K328" s="45" t="s">
        <v>157</v>
      </c>
      <c r="L328" s="45" t="s">
        <v>169</v>
      </c>
      <c r="M328" s="45" t="s">
        <v>152</v>
      </c>
      <c r="N328" s="45" t="s">
        <v>152</v>
      </c>
      <c r="O328" s="45" t="s">
        <v>159</v>
      </c>
      <c r="P328" s="46" t="s">
        <v>152</v>
      </c>
    </row>
    <row r="329" spans="1:16">
      <c r="A329" s="45" t="s">
        <v>152</v>
      </c>
      <c r="B329" s="45" t="s">
        <v>939</v>
      </c>
      <c r="C329" s="45" t="s">
        <v>301</v>
      </c>
      <c r="D329" s="45" t="s">
        <v>152</v>
      </c>
      <c r="E329" s="45">
        <v>1.4</v>
      </c>
      <c r="F329" s="45" t="s">
        <v>940</v>
      </c>
      <c r="G329" s="45">
        <v>22563</v>
      </c>
      <c r="H329" s="45">
        <v>21131</v>
      </c>
      <c r="I329" s="45">
        <v>66</v>
      </c>
      <c r="J329" s="45" t="s">
        <v>156</v>
      </c>
      <c r="K329" s="45" t="s">
        <v>157</v>
      </c>
      <c r="L329" s="45" t="s">
        <v>158</v>
      </c>
      <c r="M329" s="45" t="s">
        <v>152</v>
      </c>
      <c r="N329" s="45">
        <v>1.5</v>
      </c>
      <c r="O329" s="45" t="s">
        <v>170</v>
      </c>
      <c r="P329" s="46" t="s">
        <v>152</v>
      </c>
    </row>
    <row r="330" spans="1:16">
      <c r="A330" s="45" t="s">
        <v>152</v>
      </c>
      <c r="B330" s="45" t="s">
        <v>941</v>
      </c>
      <c r="C330" s="45" t="s">
        <v>196</v>
      </c>
      <c r="D330" s="45" t="s">
        <v>152</v>
      </c>
      <c r="E330" s="45">
        <v>1.4</v>
      </c>
      <c r="F330" s="45" t="s">
        <v>942</v>
      </c>
      <c r="G330" s="45">
        <v>17623</v>
      </c>
      <c r="H330" s="45">
        <v>13084</v>
      </c>
      <c r="I330" s="45">
        <v>73</v>
      </c>
      <c r="J330" s="45" t="s">
        <v>156</v>
      </c>
      <c r="K330" s="45" t="s">
        <v>157</v>
      </c>
      <c r="L330" s="45" t="s">
        <v>158</v>
      </c>
      <c r="M330" s="45" t="s">
        <v>152</v>
      </c>
      <c r="N330" s="45">
        <v>0.77</v>
      </c>
      <c r="O330" s="45" t="s">
        <v>170</v>
      </c>
      <c r="P330" s="46" t="s">
        <v>152</v>
      </c>
    </row>
    <row r="331" spans="1:16">
      <c r="A331" s="45" t="s">
        <v>152</v>
      </c>
      <c r="B331" s="45" t="s">
        <v>943</v>
      </c>
      <c r="C331" s="45" t="s">
        <v>434</v>
      </c>
      <c r="D331" s="45" t="s">
        <v>152</v>
      </c>
      <c r="E331" s="45">
        <v>1.4</v>
      </c>
      <c r="F331" s="45" t="s">
        <v>944</v>
      </c>
      <c r="G331" s="45">
        <v>29500</v>
      </c>
      <c r="H331" s="45">
        <v>10700</v>
      </c>
      <c r="I331" s="45" t="s">
        <v>152</v>
      </c>
      <c r="J331" s="45" t="s">
        <v>156</v>
      </c>
      <c r="K331" s="45" t="s">
        <v>175</v>
      </c>
      <c r="L331" s="45" t="s">
        <v>158</v>
      </c>
      <c r="M331" s="45" t="s">
        <v>152</v>
      </c>
      <c r="N331" s="45" t="s">
        <v>152</v>
      </c>
      <c r="O331" s="45" t="s">
        <v>159</v>
      </c>
      <c r="P331" s="46" t="s">
        <v>152</v>
      </c>
    </row>
    <row r="332" spans="1:16">
      <c r="A332" s="45" t="s">
        <v>152</v>
      </c>
      <c r="B332" s="45" t="s">
        <v>945</v>
      </c>
      <c r="C332" s="45" t="s">
        <v>434</v>
      </c>
      <c r="D332" s="45" t="s">
        <v>152</v>
      </c>
      <c r="E332" s="45">
        <v>1.4</v>
      </c>
      <c r="F332" s="45" t="s">
        <v>946</v>
      </c>
      <c r="G332" s="45">
        <v>25100</v>
      </c>
      <c r="H332" s="45">
        <v>7800</v>
      </c>
      <c r="I332" s="45" t="s">
        <v>152</v>
      </c>
      <c r="J332" s="45" t="s">
        <v>156</v>
      </c>
      <c r="K332" s="45" t="s">
        <v>157</v>
      </c>
      <c r="L332" s="45" t="s">
        <v>158</v>
      </c>
      <c r="M332" s="45" t="s">
        <v>152</v>
      </c>
      <c r="N332" s="45" t="s">
        <v>152</v>
      </c>
      <c r="O332" s="45" t="s">
        <v>159</v>
      </c>
      <c r="P332" s="46" t="s">
        <v>152</v>
      </c>
    </row>
    <row r="333" spans="1:16">
      <c r="A333" s="45" t="s">
        <v>152</v>
      </c>
      <c r="B333" s="45" t="s">
        <v>947</v>
      </c>
      <c r="C333" s="45" t="s">
        <v>267</v>
      </c>
      <c r="D333" s="45" t="s">
        <v>152</v>
      </c>
      <c r="E333" s="45">
        <v>1.4</v>
      </c>
      <c r="F333" s="45" t="s">
        <v>948</v>
      </c>
      <c r="G333" s="45">
        <v>23466</v>
      </c>
      <c r="H333" s="45">
        <v>11993</v>
      </c>
      <c r="I333" s="45">
        <v>76</v>
      </c>
      <c r="J333" s="45" t="s">
        <v>168</v>
      </c>
      <c r="K333" s="45" t="s">
        <v>157</v>
      </c>
      <c r="L333" s="45" t="s">
        <v>169</v>
      </c>
      <c r="M333" s="45" t="s">
        <v>152</v>
      </c>
      <c r="N333" s="45">
        <v>0.27</v>
      </c>
      <c r="O333" s="45" t="s">
        <v>170</v>
      </c>
      <c r="P333" s="46" t="s">
        <v>152</v>
      </c>
    </row>
    <row r="334" spans="1:16">
      <c r="A334" s="45" t="s">
        <v>152</v>
      </c>
      <c r="B334" s="45" t="s">
        <v>949</v>
      </c>
      <c r="C334" s="45" t="s">
        <v>196</v>
      </c>
      <c r="D334" s="45" t="s">
        <v>152</v>
      </c>
      <c r="E334" s="45">
        <v>1.4</v>
      </c>
      <c r="F334" s="45" t="s">
        <v>950</v>
      </c>
      <c r="G334" s="45">
        <v>27949</v>
      </c>
      <c r="H334" s="45">
        <v>6672</v>
      </c>
      <c r="I334" s="45">
        <v>72</v>
      </c>
      <c r="J334" s="45" t="s">
        <v>168</v>
      </c>
      <c r="K334" s="45" t="s">
        <v>157</v>
      </c>
      <c r="L334" s="45" t="s">
        <v>169</v>
      </c>
      <c r="M334" s="45" t="s">
        <v>152</v>
      </c>
      <c r="N334" s="45">
        <v>0.27</v>
      </c>
      <c r="O334" s="45" t="s">
        <v>170</v>
      </c>
      <c r="P334" s="46" t="s">
        <v>152</v>
      </c>
    </row>
    <row r="335" spans="1:16">
      <c r="A335" s="45" t="s">
        <v>152</v>
      </c>
      <c r="B335" s="45" t="s">
        <v>951</v>
      </c>
      <c r="C335" s="45" t="s">
        <v>278</v>
      </c>
      <c r="D335" s="45" t="s">
        <v>152</v>
      </c>
      <c r="E335" s="45">
        <v>1.4</v>
      </c>
      <c r="F335" s="45" t="s">
        <v>952</v>
      </c>
      <c r="G335" s="45">
        <v>46399</v>
      </c>
      <c r="H335" s="45">
        <v>10164</v>
      </c>
      <c r="I335" s="45">
        <v>77</v>
      </c>
      <c r="J335" s="45" t="s">
        <v>168</v>
      </c>
      <c r="K335" s="45" t="s">
        <v>157</v>
      </c>
      <c r="L335" s="45" t="s">
        <v>169</v>
      </c>
      <c r="M335" s="45" t="s">
        <v>152</v>
      </c>
      <c r="N335" s="45">
        <v>0.93</v>
      </c>
      <c r="O335" s="45" t="s">
        <v>170</v>
      </c>
      <c r="P335" s="46" t="s">
        <v>152</v>
      </c>
    </row>
    <row r="336" spans="1:16">
      <c r="A336" s="45" t="s">
        <v>152</v>
      </c>
      <c r="B336" s="45" t="s">
        <v>953</v>
      </c>
      <c r="C336" s="45" t="s">
        <v>434</v>
      </c>
      <c r="D336" s="45" t="s">
        <v>152</v>
      </c>
      <c r="E336" s="45">
        <v>1.4</v>
      </c>
      <c r="F336" s="45" t="s">
        <v>946</v>
      </c>
      <c r="G336" s="45">
        <v>25100</v>
      </c>
      <c r="H336" s="45">
        <v>7800</v>
      </c>
      <c r="I336" s="45" t="s">
        <v>152</v>
      </c>
      <c r="J336" s="45" t="s">
        <v>156</v>
      </c>
      <c r="K336" s="45" t="s">
        <v>157</v>
      </c>
      <c r="L336" s="45" t="s">
        <v>158</v>
      </c>
      <c r="M336" s="45" t="s">
        <v>152</v>
      </c>
      <c r="N336" s="45" t="s">
        <v>152</v>
      </c>
      <c r="O336" s="45" t="s">
        <v>159</v>
      </c>
      <c r="P336" s="46" t="s">
        <v>152</v>
      </c>
    </row>
    <row r="337" spans="1:16">
      <c r="A337" s="45" t="s">
        <v>152</v>
      </c>
      <c r="B337" s="45" t="s">
        <v>954</v>
      </c>
      <c r="C337" s="45" t="s">
        <v>255</v>
      </c>
      <c r="D337" s="45" t="s">
        <v>152</v>
      </c>
      <c r="E337" s="45">
        <v>1.4</v>
      </c>
      <c r="F337" s="45" t="s">
        <v>955</v>
      </c>
      <c r="G337" s="45">
        <v>34785</v>
      </c>
      <c r="H337" s="45">
        <v>6568</v>
      </c>
      <c r="I337" s="45" t="s">
        <v>152</v>
      </c>
      <c r="J337" s="45" t="s">
        <v>168</v>
      </c>
      <c r="K337" s="45" t="s">
        <v>157</v>
      </c>
      <c r="L337" s="45" t="s">
        <v>169</v>
      </c>
      <c r="M337" s="45" t="s">
        <v>152</v>
      </c>
      <c r="N337" s="45" t="s">
        <v>152</v>
      </c>
      <c r="O337" s="45" t="s">
        <v>159</v>
      </c>
      <c r="P337" s="46" t="s">
        <v>152</v>
      </c>
    </row>
    <row r="338" spans="1:16">
      <c r="A338" s="45" t="s">
        <v>152</v>
      </c>
      <c r="B338" s="45" t="s">
        <v>956</v>
      </c>
      <c r="C338" s="45" t="s">
        <v>203</v>
      </c>
      <c r="D338" s="45" t="s">
        <v>152</v>
      </c>
      <c r="E338" s="45">
        <v>1.4</v>
      </c>
      <c r="F338" s="45" t="s">
        <v>957</v>
      </c>
      <c r="G338" s="45">
        <v>42900</v>
      </c>
      <c r="H338" s="45">
        <v>10900</v>
      </c>
      <c r="I338" s="45" t="s">
        <v>152</v>
      </c>
      <c r="J338" s="45" t="s">
        <v>156</v>
      </c>
      <c r="K338" s="45" t="s">
        <v>175</v>
      </c>
      <c r="L338" s="45" t="s">
        <v>158</v>
      </c>
      <c r="M338" s="45" t="s">
        <v>152</v>
      </c>
      <c r="N338" s="45" t="s">
        <v>152</v>
      </c>
      <c r="O338" s="45" t="s">
        <v>159</v>
      </c>
      <c r="P338" s="46" t="s">
        <v>152</v>
      </c>
    </row>
    <row r="339" spans="1:16">
      <c r="A339" s="45" t="s">
        <v>152</v>
      </c>
      <c r="B339" s="45" t="s">
        <v>958</v>
      </c>
      <c r="C339" s="45" t="s">
        <v>713</v>
      </c>
      <c r="D339" s="45" t="s">
        <v>152</v>
      </c>
      <c r="E339" s="45">
        <v>1.4</v>
      </c>
      <c r="F339" s="45" t="s">
        <v>946</v>
      </c>
      <c r="G339" s="45">
        <v>25100</v>
      </c>
      <c r="H339" s="45">
        <v>7800</v>
      </c>
      <c r="I339" s="45" t="s">
        <v>152</v>
      </c>
      <c r="J339" s="45" t="s">
        <v>156</v>
      </c>
      <c r="K339" s="45" t="s">
        <v>157</v>
      </c>
      <c r="L339" s="45" t="s">
        <v>152</v>
      </c>
      <c r="M339" s="45" t="s">
        <v>152</v>
      </c>
      <c r="N339" s="45" t="s">
        <v>152</v>
      </c>
      <c r="O339" s="45" t="s">
        <v>159</v>
      </c>
      <c r="P339" s="46" t="s">
        <v>152</v>
      </c>
    </row>
    <row r="340" spans="1:16">
      <c r="A340" s="45" t="s">
        <v>152</v>
      </c>
      <c r="B340" s="45" t="s">
        <v>943</v>
      </c>
      <c r="C340" s="45" t="s">
        <v>713</v>
      </c>
      <c r="D340" s="45" t="s">
        <v>152</v>
      </c>
      <c r="E340" s="45">
        <v>1.4</v>
      </c>
      <c r="F340" s="45" t="s">
        <v>944</v>
      </c>
      <c r="G340" s="45">
        <v>29500</v>
      </c>
      <c r="H340" s="45">
        <v>10700</v>
      </c>
      <c r="I340" s="45" t="s">
        <v>152</v>
      </c>
      <c r="J340" s="45" t="s">
        <v>156</v>
      </c>
      <c r="K340" s="45" t="s">
        <v>175</v>
      </c>
      <c r="L340" s="45" t="s">
        <v>152</v>
      </c>
      <c r="M340" s="45" t="s">
        <v>152</v>
      </c>
      <c r="N340" s="45" t="s">
        <v>152</v>
      </c>
      <c r="O340" s="45" t="s">
        <v>159</v>
      </c>
      <c r="P340" s="46" t="s">
        <v>152</v>
      </c>
    </row>
    <row r="341" spans="1:16">
      <c r="A341" s="45" t="s">
        <v>152</v>
      </c>
      <c r="B341" s="45" t="s">
        <v>959</v>
      </c>
      <c r="C341" s="45" t="s">
        <v>267</v>
      </c>
      <c r="D341" s="45" t="s">
        <v>152</v>
      </c>
      <c r="E341" s="45">
        <v>1.4</v>
      </c>
      <c r="F341" s="45" t="s">
        <v>960</v>
      </c>
      <c r="G341" s="45">
        <v>25100</v>
      </c>
      <c r="H341" s="45">
        <v>10700</v>
      </c>
      <c r="I341" s="45" t="s">
        <v>152</v>
      </c>
      <c r="J341" s="45" t="s">
        <v>168</v>
      </c>
      <c r="K341" s="45" t="s">
        <v>157</v>
      </c>
      <c r="L341" s="45" t="s">
        <v>169</v>
      </c>
      <c r="M341" s="45" t="s">
        <v>152</v>
      </c>
      <c r="N341" s="45" t="s">
        <v>152</v>
      </c>
      <c r="O341" s="45" t="s">
        <v>159</v>
      </c>
      <c r="P341" s="46" t="s">
        <v>152</v>
      </c>
    </row>
    <row r="342" spans="1:16">
      <c r="A342" s="45" t="s">
        <v>152</v>
      </c>
      <c r="B342" s="45" t="s">
        <v>961</v>
      </c>
      <c r="C342" s="45" t="s">
        <v>935</v>
      </c>
      <c r="D342" s="45" t="s">
        <v>152</v>
      </c>
      <c r="E342" s="45">
        <v>1.4</v>
      </c>
      <c r="F342" s="45" t="s">
        <v>962</v>
      </c>
      <c r="G342" s="45">
        <v>24500</v>
      </c>
      <c r="H342" s="45">
        <v>8200</v>
      </c>
      <c r="I342" s="45" t="s">
        <v>152</v>
      </c>
      <c r="J342" s="45" t="s">
        <v>168</v>
      </c>
      <c r="K342" s="45" t="s">
        <v>157</v>
      </c>
      <c r="L342" s="45" t="s">
        <v>169</v>
      </c>
      <c r="M342" s="45" t="s">
        <v>152</v>
      </c>
      <c r="N342" s="45" t="s">
        <v>152</v>
      </c>
      <c r="O342" s="45" t="s">
        <v>159</v>
      </c>
      <c r="P342" s="46" t="s">
        <v>152</v>
      </c>
    </row>
    <row r="343" spans="1:16">
      <c r="A343" s="45" t="s">
        <v>152</v>
      </c>
      <c r="B343" s="45" t="s">
        <v>963</v>
      </c>
      <c r="C343" s="45" t="s">
        <v>964</v>
      </c>
      <c r="D343" s="45" t="s">
        <v>152</v>
      </c>
      <c r="E343" s="45">
        <v>1.4</v>
      </c>
      <c r="F343" s="45" t="s">
        <v>965</v>
      </c>
      <c r="G343" s="45">
        <v>29400</v>
      </c>
      <c r="H343" s="45">
        <v>11000</v>
      </c>
      <c r="I343" s="45" t="s">
        <v>152</v>
      </c>
      <c r="J343" s="45" t="s">
        <v>156</v>
      </c>
      <c r="K343" s="45" t="s">
        <v>175</v>
      </c>
      <c r="L343" s="45" t="s">
        <v>158</v>
      </c>
      <c r="M343" s="45" t="s">
        <v>152</v>
      </c>
      <c r="N343" s="45" t="s">
        <v>152</v>
      </c>
      <c r="O343" s="45" t="s">
        <v>159</v>
      </c>
      <c r="P343" s="46" t="s">
        <v>152</v>
      </c>
    </row>
    <row r="344" spans="1:16">
      <c r="A344" s="45" t="s">
        <v>152</v>
      </c>
      <c r="B344" s="45" t="s">
        <v>966</v>
      </c>
      <c r="C344" s="45" t="s">
        <v>967</v>
      </c>
      <c r="D344" s="45" t="s">
        <v>152</v>
      </c>
      <c r="E344" s="45">
        <v>1.4</v>
      </c>
      <c r="F344" s="45" t="s">
        <v>968</v>
      </c>
      <c r="G344" s="45">
        <v>40000</v>
      </c>
      <c r="H344" s="45">
        <v>7800</v>
      </c>
      <c r="I344" s="45" t="s">
        <v>152</v>
      </c>
      <c r="J344" s="45" t="s">
        <v>156</v>
      </c>
      <c r="K344" s="45" t="s">
        <v>175</v>
      </c>
      <c r="L344" s="45" t="s">
        <v>152</v>
      </c>
      <c r="M344" s="45" t="s">
        <v>152</v>
      </c>
      <c r="N344" s="45" t="s">
        <v>152</v>
      </c>
      <c r="O344" s="45" t="s">
        <v>159</v>
      </c>
      <c r="P344" s="46" t="s">
        <v>152</v>
      </c>
    </row>
    <row r="345" spans="1:16">
      <c r="A345" s="45" t="s">
        <v>152</v>
      </c>
      <c r="B345" s="45" t="s">
        <v>969</v>
      </c>
      <c r="C345" s="45" t="s">
        <v>970</v>
      </c>
      <c r="D345" s="45" t="s">
        <v>152</v>
      </c>
      <c r="E345" s="45">
        <v>1.5</v>
      </c>
      <c r="F345" s="45" t="s">
        <v>971</v>
      </c>
      <c r="G345" s="45">
        <v>32183</v>
      </c>
      <c r="H345" s="45">
        <v>19573</v>
      </c>
      <c r="I345" s="45">
        <v>79</v>
      </c>
      <c r="J345" s="45" t="s">
        <v>168</v>
      </c>
      <c r="K345" s="45" t="s">
        <v>157</v>
      </c>
      <c r="L345" s="45" t="s">
        <v>169</v>
      </c>
      <c r="M345" s="45" t="s">
        <v>152</v>
      </c>
      <c r="N345" s="45">
        <v>1.6</v>
      </c>
      <c r="O345" s="45" t="s">
        <v>170</v>
      </c>
      <c r="P345" s="46" t="s">
        <v>152</v>
      </c>
    </row>
    <row r="346" spans="1:16">
      <c r="A346" s="45" t="s">
        <v>152</v>
      </c>
      <c r="B346" s="45" t="s">
        <v>972</v>
      </c>
      <c r="C346" s="45" t="s">
        <v>461</v>
      </c>
      <c r="D346" s="45" t="s">
        <v>152</v>
      </c>
      <c r="E346" s="45">
        <v>1.5</v>
      </c>
      <c r="F346" s="45" t="s">
        <v>973</v>
      </c>
      <c r="G346" s="45">
        <v>27025</v>
      </c>
      <c r="H346" s="45">
        <v>8928</v>
      </c>
      <c r="I346" s="45">
        <v>77</v>
      </c>
      <c r="J346" s="45" t="s">
        <v>156</v>
      </c>
      <c r="K346" s="45" t="s">
        <v>157</v>
      </c>
      <c r="L346" s="45" t="s">
        <v>158</v>
      </c>
      <c r="M346" s="45" t="s">
        <v>152</v>
      </c>
      <c r="N346" s="45">
        <v>0.91</v>
      </c>
      <c r="O346" s="45" t="s">
        <v>170</v>
      </c>
      <c r="P346" s="46" t="s">
        <v>152</v>
      </c>
    </row>
    <row r="347" spans="1:16">
      <c r="A347" s="45" t="s">
        <v>152</v>
      </c>
      <c r="B347" s="45" t="s">
        <v>974</v>
      </c>
      <c r="C347" s="45" t="s">
        <v>278</v>
      </c>
      <c r="D347" s="45" t="s">
        <v>152</v>
      </c>
      <c r="E347" s="45">
        <v>1.5</v>
      </c>
      <c r="F347" s="45" t="s">
        <v>975</v>
      </c>
      <c r="G347" s="45">
        <v>28800</v>
      </c>
      <c r="H347" s="45">
        <v>9600</v>
      </c>
      <c r="I347" s="45">
        <v>70</v>
      </c>
      <c r="J347" s="45" t="s">
        <v>168</v>
      </c>
      <c r="K347" s="45" t="s">
        <v>157</v>
      </c>
      <c r="L347" s="45" t="s">
        <v>152</v>
      </c>
      <c r="M347" s="45" t="s">
        <v>152</v>
      </c>
      <c r="N347" s="45">
        <v>0</v>
      </c>
      <c r="O347" s="45" t="s">
        <v>159</v>
      </c>
      <c r="P347" s="46" t="s">
        <v>152</v>
      </c>
    </row>
    <row r="348" spans="1:16">
      <c r="A348" s="45" t="s">
        <v>152</v>
      </c>
      <c r="B348" s="45" t="s">
        <v>976</v>
      </c>
      <c r="C348" s="45" t="s">
        <v>335</v>
      </c>
      <c r="D348" s="45" t="s">
        <v>152</v>
      </c>
      <c r="E348" s="45">
        <v>1.5</v>
      </c>
      <c r="F348" s="45" t="s">
        <v>977</v>
      </c>
      <c r="G348" s="45">
        <v>27015</v>
      </c>
      <c r="H348" s="45">
        <v>22432</v>
      </c>
      <c r="I348" s="45">
        <v>70</v>
      </c>
      <c r="J348" s="45" t="s">
        <v>156</v>
      </c>
      <c r="K348" s="45" t="s">
        <v>157</v>
      </c>
      <c r="L348" s="45" t="s">
        <v>158</v>
      </c>
      <c r="M348" s="45" t="s">
        <v>152</v>
      </c>
      <c r="N348" s="45">
        <v>1.6</v>
      </c>
      <c r="O348" s="45" t="s">
        <v>170</v>
      </c>
      <c r="P348" s="46" t="s">
        <v>152</v>
      </c>
    </row>
    <row r="349" spans="1:16">
      <c r="A349" s="45" t="s">
        <v>152</v>
      </c>
      <c r="B349" s="45" t="s">
        <v>254</v>
      </c>
      <c r="C349" s="45" t="s">
        <v>255</v>
      </c>
      <c r="D349" s="45" t="s">
        <v>152</v>
      </c>
      <c r="E349" s="45">
        <v>1.5</v>
      </c>
      <c r="F349" s="45" t="s">
        <v>978</v>
      </c>
      <c r="G349" s="45">
        <v>32500</v>
      </c>
      <c r="H349" s="45">
        <v>4900</v>
      </c>
      <c r="I349" s="45" t="s">
        <v>152</v>
      </c>
      <c r="J349" s="45" t="s">
        <v>168</v>
      </c>
      <c r="K349" s="45" t="s">
        <v>157</v>
      </c>
      <c r="L349" s="45" t="s">
        <v>169</v>
      </c>
      <c r="M349" s="45" t="s">
        <v>152</v>
      </c>
      <c r="N349" s="45" t="s">
        <v>152</v>
      </c>
      <c r="O349" s="45" t="s">
        <v>159</v>
      </c>
      <c r="P349" s="46" t="s">
        <v>152</v>
      </c>
    </row>
    <row r="350" spans="1:16">
      <c r="A350" s="45" t="s">
        <v>152</v>
      </c>
      <c r="B350" s="45" t="s">
        <v>979</v>
      </c>
      <c r="C350" s="45" t="s">
        <v>255</v>
      </c>
      <c r="D350" s="45" t="s">
        <v>152</v>
      </c>
      <c r="E350" s="45">
        <v>1.5</v>
      </c>
      <c r="F350" s="45" t="s">
        <v>980</v>
      </c>
      <c r="G350" s="45">
        <v>29900</v>
      </c>
      <c r="H350" s="45">
        <v>8500</v>
      </c>
      <c r="I350" s="45" t="s">
        <v>152</v>
      </c>
      <c r="J350" s="45" t="s">
        <v>168</v>
      </c>
      <c r="K350" s="45" t="s">
        <v>157</v>
      </c>
      <c r="L350" s="45" t="s">
        <v>169</v>
      </c>
      <c r="M350" s="45" t="s">
        <v>152</v>
      </c>
      <c r="N350" s="45" t="s">
        <v>152</v>
      </c>
      <c r="O350" s="45" t="s">
        <v>159</v>
      </c>
      <c r="P350" s="46" t="s">
        <v>152</v>
      </c>
    </row>
    <row r="351" spans="1:16">
      <c r="A351" s="45" t="s">
        <v>152</v>
      </c>
      <c r="B351" s="45" t="s">
        <v>981</v>
      </c>
      <c r="C351" s="45" t="s">
        <v>255</v>
      </c>
      <c r="D351" s="45" t="s">
        <v>152</v>
      </c>
      <c r="E351" s="45">
        <v>1.5</v>
      </c>
      <c r="F351" s="45" t="s">
        <v>982</v>
      </c>
      <c r="G351" s="45">
        <v>31600</v>
      </c>
      <c r="H351" s="45">
        <v>6600</v>
      </c>
      <c r="I351" s="45" t="s">
        <v>152</v>
      </c>
      <c r="J351" s="45" t="s">
        <v>168</v>
      </c>
      <c r="K351" s="45" t="s">
        <v>157</v>
      </c>
      <c r="L351" s="45" t="s">
        <v>169</v>
      </c>
      <c r="M351" s="45" t="s">
        <v>152</v>
      </c>
      <c r="N351" s="45" t="s">
        <v>152</v>
      </c>
      <c r="O351" s="45" t="s">
        <v>159</v>
      </c>
      <c r="P351" s="46" t="s">
        <v>152</v>
      </c>
    </row>
    <row r="352" spans="1:16">
      <c r="A352" s="45" t="s">
        <v>152</v>
      </c>
      <c r="B352" s="45" t="s">
        <v>983</v>
      </c>
      <c r="C352" s="45" t="s">
        <v>278</v>
      </c>
      <c r="D352" s="45" t="s">
        <v>152</v>
      </c>
      <c r="E352" s="45">
        <v>1.5</v>
      </c>
      <c r="F352" s="45" t="s">
        <v>984</v>
      </c>
      <c r="G352" s="45">
        <v>39105</v>
      </c>
      <c r="H352" s="45">
        <v>9001</v>
      </c>
      <c r="I352" s="45">
        <v>75</v>
      </c>
      <c r="J352" s="45" t="s">
        <v>168</v>
      </c>
      <c r="K352" s="45" t="s">
        <v>157</v>
      </c>
      <c r="L352" s="45" t="s">
        <v>169</v>
      </c>
      <c r="M352" s="45" t="s">
        <v>152</v>
      </c>
      <c r="N352" s="45">
        <v>0.51</v>
      </c>
      <c r="O352" s="45" t="s">
        <v>170</v>
      </c>
      <c r="P352" s="46" t="s">
        <v>152</v>
      </c>
    </row>
    <row r="353" spans="1:16">
      <c r="A353" s="45" t="s">
        <v>152</v>
      </c>
      <c r="B353" s="45" t="s">
        <v>985</v>
      </c>
      <c r="C353" s="45" t="s">
        <v>986</v>
      </c>
      <c r="D353" s="45" t="s">
        <v>152</v>
      </c>
      <c r="E353" s="45">
        <v>1.5</v>
      </c>
      <c r="F353" s="45" t="s">
        <v>987</v>
      </c>
      <c r="G353" s="45">
        <v>52800</v>
      </c>
      <c r="H353" s="45">
        <v>10700</v>
      </c>
      <c r="I353" s="45" t="s">
        <v>152</v>
      </c>
      <c r="J353" s="45" t="s">
        <v>156</v>
      </c>
      <c r="K353" s="45" t="s">
        <v>175</v>
      </c>
      <c r="L353" s="45" t="s">
        <v>152</v>
      </c>
      <c r="M353" s="45" t="s">
        <v>152</v>
      </c>
      <c r="N353" s="45" t="s">
        <v>152</v>
      </c>
      <c r="O353" s="45" t="s">
        <v>159</v>
      </c>
      <c r="P353" s="46" t="s">
        <v>152</v>
      </c>
    </row>
    <row r="354" spans="1:16">
      <c r="A354" s="45" t="s">
        <v>152</v>
      </c>
      <c r="B354" s="45" t="s">
        <v>988</v>
      </c>
      <c r="C354" s="45" t="s">
        <v>434</v>
      </c>
      <c r="D354" s="45" t="s">
        <v>152</v>
      </c>
      <c r="E354" s="45">
        <v>1.5</v>
      </c>
      <c r="F354" s="45" t="s">
        <v>989</v>
      </c>
      <c r="G354" s="45">
        <v>25300</v>
      </c>
      <c r="H354" s="45">
        <v>10600</v>
      </c>
      <c r="I354" s="45" t="s">
        <v>152</v>
      </c>
      <c r="J354" s="45" t="s">
        <v>156</v>
      </c>
      <c r="K354" s="45" t="s">
        <v>157</v>
      </c>
      <c r="L354" s="45" t="s">
        <v>158</v>
      </c>
      <c r="M354" s="45" t="s">
        <v>152</v>
      </c>
      <c r="N354" s="45" t="s">
        <v>152</v>
      </c>
      <c r="O354" s="45" t="s">
        <v>159</v>
      </c>
      <c r="P354" s="46" t="s">
        <v>152</v>
      </c>
    </row>
    <row r="355" spans="1:16">
      <c r="A355" s="45" t="s">
        <v>152</v>
      </c>
      <c r="B355" s="45" t="s">
        <v>990</v>
      </c>
      <c r="C355" s="45" t="s">
        <v>278</v>
      </c>
      <c r="D355" s="45" t="s">
        <v>152</v>
      </c>
      <c r="E355" s="45">
        <v>1.5</v>
      </c>
      <c r="F355" s="45" t="s">
        <v>991</v>
      </c>
      <c r="G355" s="45">
        <v>39800</v>
      </c>
      <c r="H355" s="45">
        <v>10300</v>
      </c>
      <c r="I355" s="45">
        <v>76</v>
      </c>
      <c r="J355" s="45" t="s">
        <v>168</v>
      </c>
      <c r="K355" s="45" t="s">
        <v>157</v>
      </c>
      <c r="L355" s="45" t="s">
        <v>169</v>
      </c>
      <c r="M355" s="45" t="s">
        <v>152</v>
      </c>
      <c r="N355" s="45">
        <v>0.3</v>
      </c>
      <c r="O355" s="45" t="s">
        <v>159</v>
      </c>
      <c r="P355" s="46" t="s">
        <v>152</v>
      </c>
    </row>
    <row r="356" spans="1:16">
      <c r="A356" s="45" t="s">
        <v>152</v>
      </c>
      <c r="B356" s="45" t="s">
        <v>992</v>
      </c>
      <c r="C356" s="45" t="s">
        <v>719</v>
      </c>
      <c r="D356" s="45" t="s">
        <v>152</v>
      </c>
      <c r="E356" s="45">
        <v>1.5</v>
      </c>
      <c r="F356" s="45" t="s">
        <v>993</v>
      </c>
      <c r="G356" s="45">
        <v>29400</v>
      </c>
      <c r="H356" s="45">
        <v>9700</v>
      </c>
      <c r="I356" s="45" t="s">
        <v>152</v>
      </c>
      <c r="J356" s="45" t="s">
        <v>168</v>
      </c>
      <c r="K356" s="45" t="s">
        <v>157</v>
      </c>
      <c r="L356" s="45" t="s">
        <v>169</v>
      </c>
      <c r="M356" s="45" t="s">
        <v>152</v>
      </c>
      <c r="N356" s="45" t="s">
        <v>152</v>
      </c>
      <c r="O356" s="45" t="s">
        <v>159</v>
      </c>
      <c r="P356" s="46" t="s">
        <v>152</v>
      </c>
    </row>
    <row r="357" spans="1:16">
      <c r="A357" s="45" t="s">
        <v>152</v>
      </c>
      <c r="B357" s="45" t="s">
        <v>994</v>
      </c>
      <c r="C357" s="45" t="s">
        <v>233</v>
      </c>
      <c r="D357" s="45" t="s">
        <v>152</v>
      </c>
      <c r="E357" s="45">
        <v>1.5</v>
      </c>
      <c r="F357" s="45" t="s">
        <v>995</v>
      </c>
      <c r="G357" s="45">
        <v>42000</v>
      </c>
      <c r="H357" s="45">
        <v>11700</v>
      </c>
      <c r="I357" s="45">
        <v>79</v>
      </c>
      <c r="J357" s="45" t="s">
        <v>156</v>
      </c>
      <c r="K357" s="45" t="s">
        <v>175</v>
      </c>
      <c r="L357" s="45" t="s">
        <v>152</v>
      </c>
      <c r="M357" s="45" t="s">
        <v>152</v>
      </c>
      <c r="N357" s="45" t="s">
        <v>152</v>
      </c>
      <c r="O357" s="45" t="s">
        <v>159</v>
      </c>
      <c r="P357" s="46" t="s">
        <v>152</v>
      </c>
    </row>
    <row r="358" spans="1:16">
      <c r="A358" s="45" t="s">
        <v>152</v>
      </c>
      <c r="B358" s="45" t="s">
        <v>996</v>
      </c>
      <c r="C358" s="45" t="s">
        <v>278</v>
      </c>
      <c r="D358" s="45" t="s">
        <v>152</v>
      </c>
      <c r="E358" s="45">
        <v>1.5</v>
      </c>
      <c r="F358" s="45" t="s">
        <v>997</v>
      </c>
      <c r="G358" s="45">
        <v>32800</v>
      </c>
      <c r="H358" s="45">
        <v>6200</v>
      </c>
      <c r="I358" s="45" t="s">
        <v>152</v>
      </c>
      <c r="J358" s="45" t="s">
        <v>168</v>
      </c>
      <c r="K358" s="45" t="s">
        <v>157</v>
      </c>
      <c r="L358" s="45" t="s">
        <v>169</v>
      </c>
      <c r="M358" s="45" t="s">
        <v>152</v>
      </c>
      <c r="N358" s="45" t="s">
        <v>152</v>
      </c>
      <c r="O358" s="45" t="s">
        <v>159</v>
      </c>
      <c r="P358" s="46" t="s">
        <v>152</v>
      </c>
    </row>
    <row r="359" spans="1:16">
      <c r="A359" s="45" t="s">
        <v>152</v>
      </c>
      <c r="B359" s="45" t="s">
        <v>988</v>
      </c>
      <c r="C359" s="45" t="s">
        <v>713</v>
      </c>
      <c r="D359" s="45" t="s">
        <v>152</v>
      </c>
      <c r="E359" s="45">
        <v>1.5</v>
      </c>
      <c r="F359" s="45" t="s">
        <v>989</v>
      </c>
      <c r="G359" s="45">
        <v>25300</v>
      </c>
      <c r="H359" s="45">
        <v>10600</v>
      </c>
      <c r="I359" s="45" t="s">
        <v>152</v>
      </c>
      <c r="J359" s="45" t="s">
        <v>156</v>
      </c>
      <c r="K359" s="45" t="s">
        <v>157</v>
      </c>
      <c r="L359" s="45" t="s">
        <v>152</v>
      </c>
      <c r="M359" s="45" t="s">
        <v>152</v>
      </c>
      <c r="N359" s="45" t="s">
        <v>152</v>
      </c>
      <c r="O359" s="45" t="s">
        <v>159</v>
      </c>
      <c r="P359" s="46" t="s">
        <v>152</v>
      </c>
    </row>
    <row r="360" spans="1:16">
      <c r="A360" s="45" t="s">
        <v>152</v>
      </c>
      <c r="B360" s="45" t="s">
        <v>998</v>
      </c>
      <c r="C360" s="45" t="s">
        <v>999</v>
      </c>
      <c r="D360" s="45" t="s">
        <v>152</v>
      </c>
      <c r="E360" s="45">
        <v>1.5</v>
      </c>
      <c r="F360" s="45" t="s">
        <v>1000</v>
      </c>
      <c r="G360" s="45">
        <v>46800</v>
      </c>
      <c r="H360" s="45">
        <v>10600</v>
      </c>
      <c r="I360" s="45" t="s">
        <v>152</v>
      </c>
      <c r="J360" s="45" t="s">
        <v>156</v>
      </c>
      <c r="K360" s="45" t="s">
        <v>175</v>
      </c>
      <c r="L360" s="45" t="s">
        <v>152</v>
      </c>
      <c r="M360" s="45" t="s">
        <v>152</v>
      </c>
      <c r="N360" s="45" t="s">
        <v>152</v>
      </c>
      <c r="O360" s="45" t="s">
        <v>159</v>
      </c>
      <c r="P360" s="46" t="s">
        <v>152</v>
      </c>
    </row>
    <row r="361" spans="1:16">
      <c r="A361" s="45" t="s">
        <v>152</v>
      </c>
      <c r="B361" s="45" t="s">
        <v>1001</v>
      </c>
      <c r="C361" s="45" t="s">
        <v>1002</v>
      </c>
      <c r="D361" s="45" t="s">
        <v>152</v>
      </c>
      <c r="E361" s="45">
        <v>1.5</v>
      </c>
      <c r="F361" s="45" t="s">
        <v>1003</v>
      </c>
      <c r="G361" s="45">
        <v>35000</v>
      </c>
      <c r="H361" s="45">
        <v>8500</v>
      </c>
      <c r="I361" s="45" t="s">
        <v>152</v>
      </c>
      <c r="J361" s="45" t="s">
        <v>168</v>
      </c>
      <c r="K361" s="45" t="s">
        <v>157</v>
      </c>
      <c r="L361" s="45" t="s">
        <v>169</v>
      </c>
      <c r="M361" s="45" t="s">
        <v>152</v>
      </c>
      <c r="N361" s="45" t="s">
        <v>152</v>
      </c>
      <c r="O361" s="45" t="s">
        <v>159</v>
      </c>
      <c r="P361" s="46" t="s">
        <v>152</v>
      </c>
    </row>
    <row r="362" spans="1:16">
      <c r="A362" s="45" t="s">
        <v>152</v>
      </c>
      <c r="B362" s="45" t="s">
        <v>1004</v>
      </c>
      <c r="C362" s="45" t="s">
        <v>434</v>
      </c>
      <c r="D362" s="45" t="s">
        <v>152</v>
      </c>
      <c r="E362" s="45">
        <v>1.6</v>
      </c>
      <c r="F362" s="45" t="s">
        <v>833</v>
      </c>
      <c r="G362" s="45">
        <v>34000</v>
      </c>
      <c r="H362" s="45">
        <v>10000</v>
      </c>
      <c r="I362" s="45" t="s">
        <v>152</v>
      </c>
      <c r="J362" s="45" t="s">
        <v>156</v>
      </c>
      <c r="K362" s="45" t="s">
        <v>157</v>
      </c>
      <c r="L362" s="45" t="s">
        <v>158</v>
      </c>
      <c r="M362" s="45" t="s">
        <v>152</v>
      </c>
      <c r="N362" s="45" t="s">
        <v>152</v>
      </c>
      <c r="O362" s="45" t="s">
        <v>159</v>
      </c>
      <c r="P362" s="46" t="s">
        <v>152</v>
      </c>
    </row>
    <row r="363" spans="1:16">
      <c r="A363" s="45" t="s">
        <v>152</v>
      </c>
      <c r="B363" s="45" t="s">
        <v>1005</v>
      </c>
      <c r="C363" s="45" t="s">
        <v>162</v>
      </c>
      <c r="D363" s="45">
        <v>4.28</v>
      </c>
      <c r="E363" s="45">
        <v>1.6</v>
      </c>
      <c r="F363" s="45" t="s">
        <v>1006</v>
      </c>
      <c r="G363" s="45">
        <v>43000</v>
      </c>
      <c r="H363" s="45">
        <v>16600</v>
      </c>
      <c r="I363" s="45">
        <v>64</v>
      </c>
      <c r="J363" s="45" t="s">
        <v>156</v>
      </c>
      <c r="K363" s="45" t="s">
        <v>157</v>
      </c>
      <c r="L363" s="45" t="s">
        <v>193</v>
      </c>
      <c r="M363" s="45" t="s">
        <v>152</v>
      </c>
      <c r="N363" s="45">
        <v>2.6</v>
      </c>
      <c r="O363" s="45" t="s">
        <v>170</v>
      </c>
      <c r="P363" s="46" t="s">
        <v>152</v>
      </c>
    </row>
    <row r="364" spans="1:16">
      <c r="A364" s="45" t="s">
        <v>152</v>
      </c>
      <c r="B364" s="45" t="s">
        <v>1007</v>
      </c>
      <c r="C364" s="45" t="s">
        <v>267</v>
      </c>
      <c r="D364" s="45" t="s">
        <v>152</v>
      </c>
      <c r="E364" s="45">
        <v>1.6</v>
      </c>
      <c r="F364" s="45" t="s">
        <v>1008</v>
      </c>
      <c r="G364" s="45">
        <v>26400</v>
      </c>
      <c r="H364" s="45">
        <v>10500</v>
      </c>
      <c r="I364" s="45" t="s">
        <v>152</v>
      </c>
      <c r="J364" s="45" t="s">
        <v>168</v>
      </c>
      <c r="K364" s="45" t="s">
        <v>157</v>
      </c>
      <c r="L364" s="45" t="s">
        <v>169</v>
      </c>
      <c r="M364" s="45" t="s">
        <v>152</v>
      </c>
      <c r="N364" s="45" t="s">
        <v>152</v>
      </c>
      <c r="O364" s="45" t="s">
        <v>159</v>
      </c>
      <c r="P364" s="46" t="s">
        <v>152</v>
      </c>
    </row>
    <row r="365" spans="1:16">
      <c r="A365" s="45" t="s">
        <v>152</v>
      </c>
      <c r="B365" s="45" t="s">
        <v>1009</v>
      </c>
      <c r="C365" s="45" t="s">
        <v>548</v>
      </c>
      <c r="D365" s="45" t="s">
        <v>152</v>
      </c>
      <c r="E365" s="45">
        <v>1.6</v>
      </c>
      <c r="F365" s="45" t="s">
        <v>1010</v>
      </c>
      <c r="G365" s="45">
        <v>35989</v>
      </c>
      <c r="H365" s="45">
        <v>13723</v>
      </c>
      <c r="I365" s="45">
        <v>67</v>
      </c>
      <c r="J365" s="45" t="s">
        <v>168</v>
      </c>
      <c r="K365" s="45" t="s">
        <v>157</v>
      </c>
      <c r="L365" s="45" t="s">
        <v>169</v>
      </c>
      <c r="M365" s="45" t="s">
        <v>152</v>
      </c>
      <c r="N365" s="45">
        <v>0.33</v>
      </c>
      <c r="O365" s="45" t="s">
        <v>170</v>
      </c>
      <c r="P365" s="46" t="s">
        <v>152</v>
      </c>
    </row>
    <row r="366" spans="1:16">
      <c r="A366" s="45" t="s">
        <v>152</v>
      </c>
      <c r="B366" s="45" t="s">
        <v>1011</v>
      </c>
      <c r="C366" s="45" t="s">
        <v>187</v>
      </c>
      <c r="D366" s="45">
        <v>4.28</v>
      </c>
      <c r="E366" s="45">
        <v>1.6</v>
      </c>
      <c r="F366" s="45" t="s">
        <v>1006</v>
      </c>
      <c r="G366" s="45">
        <v>43000</v>
      </c>
      <c r="H366" s="45">
        <v>16600</v>
      </c>
      <c r="I366" s="45">
        <v>64</v>
      </c>
      <c r="J366" s="45" t="s">
        <v>156</v>
      </c>
      <c r="K366" s="45" t="s">
        <v>157</v>
      </c>
      <c r="L366" s="45" t="s">
        <v>193</v>
      </c>
      <c r="M366" s="45" t="s">
        <v>152</v>
      </c>
      <c r="N366" s="45">
        <v>2.6</v>
      </c>
      <c r="O366" s="45" t="s">
        <v>170</v>
      </c>
      <c r="P366" s="46" t="s">
        <v>152</v>
      </c>
    </row>
    <row r="367" spans="1:16">
      <c r="A367" s="45" t="s">
        <v>152</v>
      </c>
      <c r="B367" s="45" t="s">
        <v>1012</v>
      </c>
      <c r="C367" s="45" t="s">
        <v>196</v>
      </c>
      <c r="D367" s="45" t="s">
        <v>152</v>
      </c>
      <c r="E367" s="45">
        <v>1.6</v>
      </c>
      <c r="F367" s="45" t="s">
        <v>1013</v>
      </c>
      <c r="G367" s="45">
        <v>29208</v>
      </c>
      <c r="H367" s="45">
        <v>13931</v>
      </c>
      <c r="I367" s="45">
        <v>73</v>
      </c>
      <c r="J367" s="45" t="s">
        <v>156</v>
      </c>
      <c r="K367" s="45" t="s">
        <v>157</v>
      </c>
      <c r="L367" s="45" t="s">
        <v>158</v>
      </c>
      <c r="M367" s="45" t="s">
        <v>152</v>
      </c>
      <c r="N367" s="45">
        <v>0.77</v>
      </c>
      <c r="O367" s="45" t="s">
        <v>170</v>
      </c>
      <c r="P367" s="46" t="s">
        <v>152</v>
      </c>
    </row>
    <row r="368" spans="1:16">
      <c r="A368" s="45" t="s">
        <v>152</v>
      </c>
      <c r="B368" s="45" t="s">
        <v>1014</v>
      </c>
      <c r="C368" s="45" t="s">
        <v>255</v>
      </c>
      <c r="D368" s="45" t="s">
        <v>152</v>
      </c>
      <c r="E368" s="45">
        <v>1.6</v>
      </c>
      <c r="F368" s="45" t="s">
        <v>1015</v>
      </c>
      <c r="G368" s="45">
        <v>38900</v>
      </c>
      <c r="H368" s="45">
        <v>12800</v>
      </c>
      <c r="I368" s="45" t="s">
        <v>152</v>
      </c>
      <c r="J368" s="45" t="s">
        <v>156</v>
      </c>
      <c r="K368" s="45" t="s">
        <v>175</v>
      </c>
      <c r="L368" s="45" t="s">
        <v>152</v>
      </c>
      <c r="M368" s="45" t="s">
        <v>152</v>
      </c>
      <c r="N368" s="45" t="s">
        <v>152</v>
      </c>
      <c r="O368" s="45" t="s">
        <v>159</v>
      </c>
      <c r="P368" s="46" t="s">
        <v>152</v>
      </c>
    </row>
    <row r="369" spans="1:16">
      <c r="A369" s="45" t="s">
        <v>152</v>
      </c>
      <c r="B369" s="45" t="s">
        <v>1016</v>
      </c>
      <c r="C369" s="45" t="s">
        <v>1017</v>
      </c>
      <c r="D369" s="45" t="s">
        <v>152</v>
      </c>
      <c r="E369" s="45">
        <v>1.6</v>
      </c>
      <c r="F369" s="45" t="s">
        <v>1018</v>
      </c>
      <c r="G369" s="45">
        <v>30400</v>
      </c>
      <c r="H369" s="45">
        <v>12600</v>
      </c>
      <c r="I369" s="45" t="s">
        <v>152</v>
      </c>
      <c r="J369" s="45" t="s">
        <v>168</v>
      </c>
      <c r="K369" s="45" t="s">
        <v>157</v>
      </c>
      <c r="L369" s="45" t="s">
        <v>169</v>
      </c>
      <c r="M369" s="45" t="s">
        <v>152</v>
      </c>
      <c r="N369" s="45" t="s">
        <v>152</v>
      </c>
      <c r="O369" s="45" t="s">
        <v>159</v>
      </c>
      <c r="P369" s="46" t="s">
        <v>152</v>
      </c>
    </row>
    <row r="370" spans="1:16">
      <c r="A370" s="45" t="s">
        <v>152</v>
      </c>
      <c r="B370" s="45" t="s">
        <v>1019</v>
      </c>
      <c r="C370" s="45" t="s">
        <v>986</v>
      </c>
      <c r="D370" s="45" t="s">
        <v>152</v>
      </c>
      <c r="E370" s="45">
        <v>1.6</v>
      </c>
      <c r="F370" s="45" t="s">
        <v>1020</v>
      </c>
      <c r="G370" s="45">
        <v>54600</v>
      </c>
      <c r="H370" s="45">
        <v>9800</v>
      </c>
      <c r="I370" s="45" t="s">
        <v>152</v>
      </c>
      <c r="J370" s="45" t="s">
        <v>156</v>
      </c>
      <c r="K370" s="45" t="s">
        <v>175</v>
      </c>
      <c r="L370" s="45" t="s">
        <v>152</v>
      </c>
      <c r="M370" s="45" t="s">
        <v>152</v>
      </c>
      <c r="N370" s="45" t="s">
        <v>152</v>
      </c>
      <c r="O370" s="45" t="s">
        <v>159</v>
      </c>
      <c r="P370" s="46" t="s">
        <v>152</v>
      </c>
    </row>
    <row r="371" spans="1:16">
      <c r="A371" s="45" t="s">
        <v>152</v>
      </c>
      <c r="B371" s="45" t="s">
        <v>1021</v>
      </c>
      <c r="C371" s="45" t="s">
        <v>434</v>
      </c>
      <c r="D371" s="45" t="s">
        <v>152</v>
      </c>
      <c r="E371" s="45">
        <v>1.6</v>
      </c>
      <c r="F371" s="45" t="s">
        <v>1022</v>
      </c>
      <c r="G371" s="45">
        <v>26700</v>
      </c>
      <c r="H371" s="45">
        <v>6600</v>
      </c>
      <c r="I371" s="45" t="s">
        <v>152</v>
      </c>
      <c r="J371" s="45" t="s">
        <v>156</v>
      </c>
      <c r="K371" s="45" t="s">
        <v>175</v>
      </c>
      <c r="L371" s="45" t="s">
        <v>152</v>
      </c>
      <c r="M371" s="45" t="s">
        <v>152</v>
      </c>
      <c r="N371" s="45" t="s">
        <v>152</v>
      </c>
      <c r="O371" s="45" t="s">
        <v>159</v>
      </c>
      <c r="P371" s="46" t="s">
        <v>152</v>
      </c>
    </row>
    <row r="372" spans="1:16">
      <c r="A372" s="45" t="s">
        <v>152</v>
      </c>
      <c r="B372" s="45" t="s">
        <v>1023</v>
      </c>
      <c r="C372" s="45" t="s">
        <v>434</v>
      </c>
      <c r="D372" s="45" t="s">
        <v>152</v>
      </c>
      <c r="E372" s="45">
        <v>1.6</v>
      </c>
      <c r="F372" s="45" t="s">
        <v>1024</v>
      </c>
      <c r="G372" s="45">
        <v>41700</v>
      </c>
      <c r="H372" s="45">
        <v>8700</v>
      </c>
      <c r="I372" s="45" t="s">
        <v>152</v>
      </c>
      <c r="J372" s="45" t="s">
        <v>156</v>
      </c>
      <c r="K372" s="45" t="s">
        <v>175</v>
      </c>
      <c r="L372" s="45" t="s">
        <v>158</v>
      </c>
      <c r="M372" s="45" t="s">
        <v>152</v>
      </c>
      <c r="N372" s="45" t="s">
        <v>152</v>
      </c>
      <c r="O372" s="45" t="s">
        <v>159</v>
      </c>
      <c r="P372" s="46" t="s">
        <v>152</v>
      </c>
    </row>
    <row r="373" spans="1:16">
      <c r="A373" s="45" t="s">
        <v>152</v>
      </c>
      <c r="B373" s="45" t="s">
        <v>1025</v>
      </c>
      <c r="C373" s="45" t="s">
        <v>224</v>
      </c>
      <c r="D373" s="45" t="s">
        <v>152</v>
      </c>
      <c r="E373" s="45">
        <v>1.6</v>
      </c>
      <c r="F373" s="45" t="s">
        <v>1026</v>
      </c>
      <c r="G373" s="45">
        <v>41200</v>
      </c>
      <c r="H373" s="45">
        <v>12500</v>
      </c>
      <c r="I373" s="45" t="s">
        <v>152</v>
      </c>
      <c r="J373" s="45" t="s">
        <v>156</v>
      </c>
      <c r="K373" s="45" t="s">
        <v>157</v>
      </c>
      <c r="L373" s="45" t="s">
        <v>158</v>
      </c>
      <c r="M373" s="45" t="s">
        <v>152</v>
      </c>
      <c r="N373" s="45" t="s">
        <v>152</v>
      </c>
      <c r="O373" s="45" t="s">
        <v>159</v>
      </c>
      <c r="P373" s="46" t="s">
        <v>152</v>
      </c>
    </row>
    <row r="374" spans="1:16">
      <c r="A374" s="45" t="s">
        <v>152</v>
      </c>
      <c r="B374" s="45" t="s">
        <v>1027</v>
      </c>
      <c r="C374" s="45" t="s">
        <v>278</v>
      </c>
      <c r="D374" s="45" t="s">
        <v>152</v>
      </c>
      <c r="E374" s="45">
        <v>1.6</v>
      </c>
      <c r="F374" s="45" t="s">
        <v>1028</v>
      </c>
      <c r="G374" s="45">
        <v>35000</v>
      </c>
      <c r="H374" s="45">
        <v>10600</v>
      </c>
      <c r="I374" s="45">
        <v>76</v>
      </c>
      <c r="J374" s="45" t="s">
        <v>168</v>
      </c>
      <c r="K374" s="45" t="s">
        <v>157</v>
      </c>
      <c r="L374" s="45" t="s">
        <v>169</v>
      </c>
      <c r="M374" s="45" t="s">
        <v>152</v>
      </c>
      <c r="N374" s="45">
        <v>0.2</v>
      </c>
      <c r="O374" s="45" t="s">
        <v>159</v>
      </c>
      <c r="P374" s="46" t="s">
        <v>152</v>
      </c>
    </row>
    <row r="375" spans="1:16">
      <c r="A375" s="45" t="s">
        <v>152</v>
      </c>
      <c r="B375" s="45" t="s">
        <v>1029</v>
      </c>
      <c r="C375" s="45" t="s">
        <v>1030</v>
      </c>
      <c r="D375" s="45" t="s">
        <v>152</v>
      </c>
      <c r="E375" s="45">
        <v>1.6</v>
      </c>
      <c r="F375" s="45" t="s">
        <v>1031</v>
      </c>
      <c r="G375" s="45">
        <v>27900</v>
      </c>
      <c r="H375" s="45">
        <v>8500</v>
      </c>
      <c r="I375" s="45" t="s">
        <v>152</v>
      </c>
      <c r="J375" s="45" t="s">
        <v>168</v>
      </c>
      <c r="K375" s="45" t="s">
        <v>157</v>
      </c>
      <c r="L375" s="45" t="s">
        <v>169</v>
      </c>
      <c r="M375" s="45" t="s">
        <v>152</v>
      </c>
      <c r="N375" s="45" t="s">
        <v>152</v>
      </c>
      <c r="O375" s="45" t="s">
        <v>159</v>
      </c>
      <c r="P375" s="46" t="s">
        <v>152</v>
      </c>
    </row>
    <row r="376" spans="1:16">
      <c r="A376" s="45" t="s">
        <v>152</v>
      </c>
      <c r="B376" s="45" t="s">
        <v>1032</v>
      </c>
      <c r="C376" s="45" t="s">
        <v>267</v>
      </c>
      <c r="D376" s="45" t="s">
        <v>152</v>
      </c>
      <c r="E376" s="45">
        <v>1.6</v>
      </c>
      <c r="F376" s="45" t="s">
        <v>1033</v>
      </c>
      <c r="G376" s="45">
        <v>28300</v>
      </c>
      <c r="H376" s="45">
        <v>12000</v>
      </c>
      <c r="I376" s="45" t="s">
        <v>152</v>
      </c>
      <c r="J376" s="45" t="s">
        <v>156</v>
      </c>
      <c r="K376" s="45" t="s">
        <v>157</v>
      </c>
      <c r="L376" s="45" t="s">
        <v>158</v>
      </c>
      <c r="M376" s="45" t="s">
        <v>152</v>
      </c>
      <c r="N376" s="45" t="s">
        <v>152</v>
      </c>
      <c r="O376" s="45" t="s">
        <v>159</v>
      </c>
      <c r="P376" s="46" t="s">
        <v>152</v>
      </c>
    </row>
    <row r="377" spans="1:16">
      <c r="A377" s="45" t="s">
        <v>152</v>
      </c>
      <c r="B377" s="45" t="s">
        <v>1021</v>
      </c>
      <c r="C377" s="45" t="s">
        <v>713</v>
      </c>
      <c r="D377" s="45" t="s">
        <v>152</v>
      </c>
      <c r="E377" s="45">
        <v>1.6</v>
      </c>
      <c r="F377" s="45" t="s">
        <v>1022</v>
      </c>
      <c r="G377" s="45">
        <v>26700</v>
      </c>
      <c r="H377" s="45">
        <v>6600</v>
      </c>
      <c r="I377" s="45" t="s">
        <v>152</v>
      </c>
      <c r="J377" s="45" t="s">
        <v>156</v>
      </c>
      <c r="K377" s="45" t="s">
        <v>175</v>
      </c>
      <c r="L377" s="45" t="s">
        <v>152</v>
      </c>
      <c r="M377" s="45" t="s">
        <v>152</v>
      </c>
      <c r="N377" s="45" t="s">
        <v>152</v>
      </c>
      <c r="O377" s="45" t="s">
        <v>159</v>
      </c>
      <c r="P377" s="46" t="s">
        <v>152</v>
      </c>
    </row>
    <row r="378" spans="1:16">
      <c r="A378" s="45" t="s">
        <v>152</v>
      </c>
      <c r="B378" s="45" t="s">
        <v>1023</v>
      </c>
      <c r="C378" s="45" t="s">
        <v>713</v>
      </c>
      <c r="D378" s="45" t="s">
        <v>152</v>
      </c>
      <c r="E378" s="45">
        <v>1.6</v>
      </c>
      <c r="F378" s="45" t="s">
        <v>1024</v>
      </c>
      <c r="G378" s="45">
        <v>41700</v>
      </c>
      <c r="H378" s="45">
        <v>8700</v>
      </c>
      <c r="I378" s="45" t="s">
        <v>152</v>
      </c>
      <c r="J378" s="45" t="s">
        <v>156</v>
      </c>
      <c r="K378" s="45" t="s">
        <v>175</v>
      </c>
      <c r="L378" s="45" t="s">
        <v>152</v>
      </c>
      <c r="M378" s="45" t="s">
        <v>152</v>
      </c>
      <c r="N378" s="45" t="s">
        <v>152</v>
      </c>
      <c r="O378" s="45" t="s">
        <v>159</v>
      </c>
      <c r="P378" s="46" t="s">
        <v>152</v>
      </c>
    </row>
    <row r="379" spans="1:16">
      <c r="A379" s="45" t="s">
        <v>152</v>
      </c>
      <c r="B379" s="45" t="s">
        <v>1034</v>
      </c>
      <c r="C379" s="45" t="s">
        <v>866</v>
      </c>
      <c r="D379" s="45" t="s">
        <v>152</v>
      </c>
      <c r="E379" s="45">
        <v>1.6</v>
      </c>
      <c r="F379" s="45" t="s">
        <v>1026</v>
      </c>
      <c r="G379" s="45">
        <v>41200</v>
      </c>
      <c r="H379" s="45">
        <v>12500</v>
      </c>
      <c r="I379" s="45" t="s">
        <v>152</v>
      </c>
      <c r="J379" s="45" t="s">
        <v>156</v>
      </c>
      <c r="K379" s="45" t="s">
        <v>157</v>
      </c>
      <c r="L379" s="45" t="s">
        <v>152</v>
      </c>
      <c r="M379" s="45" t="s">
        <v>152</v>
      </c>
      <c r="N379" s="45" t="s">
        <v>152</v>
      </c>
      <c r="O379" s="45" t="s">
        <v>159</v>
      </c>
      <c r="P379" s="46" t="s">
        <v>152</v>
      </c>
    </row>
    <row r="380" spans="1:16">
      <c r="A380" s="45" t="s">
        <v>152</v>
      </c>
      <c r="B380" s="45" t="s">
        <v>1035</v>
      </c>
      <c r="C380" s="45" t="s">
        <v>789</v>
      </c>
      <c r="D380" s="45" t="s">
        <v>152</v>
      </c>
      <c r="E380" s="45">
        <v>1.6</v>
      </c>
      <c r="F380" s="45" t="s">
        <v>1026</v>
      </c>
      <c r="G380" s="45">
        <v>41200</v>
      </c>
      <c r="H380" s="45">
        <v>12500</v>
      </c>
      <c r="I380" s="45" t="s">
        <v>152</v>
      </c>
      <c r="J380" s="45" t="s">
        <v>156</v>
      </c>
      <c r="K380" s="45" t="s">
        <v>157</v>
      </c>
      <c r="L380" s="45" t="s">
        <v>152</v>
      </c>
      <c r="M380" s="45" t="s">
        <v>152</v>
      </c>
      <c r="N380" s="45" t="s">
        <v>152</v>
      </c>
      <c r="O380" s="45" t="s">
        <v>159</v>
      </c>
      <c r="P380" s="46" t="s">
        <v>152</v>
      </c>
    </row>
    <row r="381" spans="1:16">
      <c r="A381" s="45" t="s">
        <v>152</v>
      </c>
      <c r="B381" s="45" t="s">
        <v>1036</v>
      </c>
      <c r="C381" s="45" t="s">
        <v>1037</v>
      </c>
      <c r="D381" s="45" t="s">
        <v>152</v>
      </c>
      <c r="E381" s="45">
        <v>1.6</v>
      </c>
      <c r="F381" s="45" t="s">
        <v>1038</v>
      </c>
      <c r="G381" s="45">
        <v>36500</v>
      </c>
      <c r="H381" s="45">
        <v>10300</v>
      </c>
      <c r="I381" s="45" t="s">
        <v>152</v>
      </c>
      <c r="J381" s="45" t="s">
        <v>156</v>
      </c>
      <c r="K381" s="45" t="s">
        <v>175</v>
      </c>
      <c r="L381" s="45" t="s">
        <v>152</v>
      </c>
      <c r="M381" s="45" t="s">
        <v>152</v>
      </c>
      <c r="N381" s="45" t="s">
        <v>152</v>
      </c>
      <c r="O381" s="45" t="s">
        <v>159</v>
      </c>
      <c r="P381" s="46" t="s">
        <v>152</v>
      </c>
    </row>
    <row r="382" spans="1:16">
      <c r="A382" s="45" t="s">
        <v>152</v>
      </c>
      <c r="B382" s="45" t="s">
        <v>1039</v>
      </c>
      <c r="C382" s="45" t="s">
        <v>166</v>
      </c>
      <c r="D382" s="45" t="s">
        <v>152</v>
      </c>
      <c r="E382" s="45">
        <v>1.6</v>
      </c>
      <c r="F382" s="45" t="s">
        <v>1040</v>
      </c>
      <c r="G382" s="45">
        <v>30100</v>
      </c>
      <c r="H382" s="45">
        <v>22600</v>
      </c>
      <c r="I382" s="45" t="s">
        <v>152</v>
      </c>
      <c r="J382" s="45" t="s">
        <v>168</v>
      </c>
      <c r="K382" s="45" t="s">
        <v>157</v>
      </c>
      <c r="L382" s="45" t="s">
        <v>169</v>
      </c>
      <c r="M382" s="45" t="s">
        <v>152</v>
      </c>
      <c r="N382" s="45" t="s">
        <v>152</v>
      </c>
      <c r="O382" s="45" t="s">
        <v>159</v>
      </c>
      <c r="P382" s="46" t="s">
        <v>152</v>
      </c>
    </row>
    <row r="383" spans="1:16">
      <c r="A383" s="45" t="s">
        <v>152</v>
      </c>
      <c r="B383" s="45" t="s">
        <v>1041</v>
      </c>
      <c r="C383" s="45" t="s">
        <v>278</v>
      </c>
      <c r="D383" s="45" t="s">
        <v>152</v>
      </c>
      <c r="E383" s="45">
        <v>1.7</v>
      </c>
      <c r="F383" s="45" t="s">
        <v>1042</v>
      </c>
      <c r="G383" s="45">
        <v>45100</v>
      </c>
      <c r="H383" s="45">
        <v>10600</v>
      </c>
      <c r="I383" s="45">
        <v>73</v>
      </c>
      <c r="J383" s="45" t="s">
        <v>168</v>
      </c>
      <c r="K383" s="45" t="s">
        <v>157</v>
      </c>
      <c r="L383" s="45" t="s">
        <v>169</v>
      </c>
      <c r="M383" s="45" t="s">
        <v>152</v>
      </c>
      <c r="N383" s="45">
        <v>0.05</v>
      </c>
      <c r="O383" s="45" t="s">
        <v>159</v>
      </c>
      <c r="P383" s="46" t="s">
        <v>152</v>
      </c>
    </row>
    <row r="384" spans="1:16">
      <c r="A384" s="45" t="s">
        <v>152</v>
      </c>
      <c r="B384" s="45" t="s">
        <v>1043</v>
      </c>
      <c r="C384" s="45" t="s">
        <v>278</v>
      </c>
      <c r="D384" s="45" t="s">
        <v>152</v>
      </c>
      <c r="E384" s="45">
        <v>1.7</v>
      </c>
      <c r="F384" s="45" t="s">
        <v>1044</v>
      </c>
      <c r="G384" s="45">
        <v>40200</v>
      </c>
      <c r="H384" s="45">
        <v>12500</v>
      </c>
      <c r="I384" s="45">
        <v>71</v>
      </c>
      <c r="J384" s="45" t="s">
        <v>168</v>
      </c>
      <c r="K384" s="45" t="s">
        <v>157</v>
      </c>
      <c r="L384" s="45" t="s">
        <v>169</v>
      </c>
      <c r="M384" s="45" t="s">
        <v>152</v>
      </c>
      <c r="N384" s="45" t="s">
        <v>152</v>
      </c>
      <c r="O384" s="45" t="s">
        <v>159</v>
      </c>
      <c r="P384" s="46" t="s">
        <v>152</v>
      </c>
    </row>
    <row r="385" spans="1:16">
      <c r="A385" s="45" t="s">
        <v>152</v>
      </c>
      <c r="B385" s="45" t="s">
        <v>1045</v>
      </c>
      <c r="C385" s="45" t="s">
        <v>1046</v>
      </c>
      <c r="D385" s="45" t="s">
        <v>152</v>
      </c>
      <c r="E385" s="45">
        <v>1.7</v>
      </c>
      <c r="F385" s="45" t="s">
        <v>1047</v>
      </c>
      <c r="G385" s="45">
        <v>18773</v>
      </c>
      <c r="H385" s="45">
        <v>9098</v>
      </c>
      <c r="I385" s="45">
        <v>58</v>
      </c>
      <c r="J385" s="45" t="s">
        <v>168</v>
      </c>
      <c r="K385" s="45" t="s">
        <v>157</v>
      </c>
      <c r="L385" s="45" t="s">
        <v>169</v>
      </c>
      <c r="M385" s="45" t="s">
        <v>152</v>
      </c>
      <c r="N385" s="45">
        <v>0.28000000000000003</v>
      </c>
      <c r="O385" s="45" t="s">
        <v>170</v>
      </c>
      <c r="P385" s="46" t="s">
        <v>152</v>
      </c>
    </row>
    <row r="386" spans="1:16">
      <c r="A386" s="45" t="s">
        <v>152</v>
      </c>
      <c r="B386" s="45" t="s">
        <v>1048</v>
      </c>
      <c r="C386" s="45" t="s">
        <v>278</v>
      </c>
      <c r="D386" s="45" t="s">
        <v>152</v>
      </c>
      <c r="E386" s="45">
        <v>1.7</v>
      </c>
      <c r="F386" s="45" t="s">
        <v>1049</v>
      </c>
      <c r="G386" s="45">
        <v>35283</v>
      </c>
      <c r="H386" s="45">
        <v>7096</v>
      </c>
      <c r="I386" s="45">
        <v>72</v>
      </c>
      <c r="J386" s="45" t="s">
        <v>168</v>
      </c>
      <c r="K386" s="45" t="s">
        <v>157</v>
      </c>
      <c r="L386" s="45" t="s">
        <v>169</v>
      </c>
      <c r="M386" s="45" t="s">
        <v>152</v>
      </c>
      <c r="N386" s="45">
        <v>0.57999999999999996</v>
      </c>
      <c r="O386" s="45" t="s">
        <v>170</v>
      </c>
      <c r="P386" s="46" t="s">
        <v>152</v>
      </c>
    </row>
    <row r="387" spans="1:16">
      <c r="A387" s="45" t="s">
        <v>152</v>
      </c>
      <c r="B387" s="45" t="s">
        <v>1050</v>
      </c>
      <c r="C387" s="45" t="s">
        <v>255</v>
      </c>
      <c r="D387" s="45" t="s">
        <v>152</v>
      </c>
      <c r="E387" s="45">
        <v>1.7</v>
      </c>
      <c r="F387" s="45" t="s">
        <v>1051</v>
      </c>
      <c r="G387" s="45">
        <v>34000</v>
      </c>
      <c r="H387" s="45">
        <v>7300</v>
      </c>
      <c r="I387" s="45" t="s">
        <v>152</v>
      </c>
      <c r="J387" s="45" t="s">
        <v>168</v>
      </c>
      <c r="K387" s="45" t="s">
        <v>157</v>
      </c>
      <c r="L387" s="45" t="s">
        <v>169</v>
      </c>
      <c r="M387" s="45" t="s">
        <v>152</v>
      </c>
      <c r="N387" s="45" t="s">
        <v>152</v>
      </c>
      <c r="O387" s="45" t="s">
        <v>159</v>
      </c>
      <c r="P387" s="46" t="s">
        <v>152</v>
      </c>
    </row>
    <row r="388" spans="1:16">
      <c r="A388" s="45" t="s">
        <v>152</v>
      </c>
      <c r="B388" s="45" t="s">
        <v>1052</v>
      </c>
      <c r="C388" s="45" t="s">
        <v>278</v>
      </c>
      <c r="D388" s="45" t="s">
        <v>152</v>
      </c>
      <c r="E388" s="45">
        <v>1.7</v>
      </c>
      <c r="F388" s="45" t="s">
        <v>1053</v>
      </c>
      <c r="G388" s="45">
        <v>31400</v>
      </c>
      <c r="H388" s="45">
        <v>11900</v>
      </c>
      <c r="I388" s="45" t="s">
        <v>152</v>
      </c>
      <c r="J388" s="45" t="s">
        <v>168</v>
      </c>
      <c r="K388" s="45" t="s">
        <v>157</v>
      </c>
      <c r="L388" s="45" t="s">
        <v>169</v>
      </c>
      <c r="M388" s="45" t="s">
        <v>152</v>
      </c>
      <c r="N388" s="45" t="s">
        <v>152</v>
      </c>
      <c r="O388" s="45" t="s">
        <v>159</v>
      </c>
      <c r="P388" s="46" t="s">
        <v>152</v>
      </c>
    </row>
    <row r="389" spans="1:16">
      <c r="A389" s="45" t="s">
        <v>152</v>
      </c>
      <c r="B389" s="45" t="s">
        <v>1054</v>
      </c>
      <c r="C389" s="45" t="s">
        <v>166</v>
      </c>
      <c r="D389" s="45" t="s">
        <v>152</v>
      </c>
      <c r="E389" s="45">
        <v>1.7</v>
      </c>
      <c r="F389" s="45" t="s">
        <v>1055</v>
      </c>
      <c r="G389" s="45">
        <v>35700</v>
      </c>
      <c r="H389" s="45">
        <v>27800</v>
      </c>
      <c r="I389" s="45" t="s">
        <v>152</v>
      </c>
      <c r="J389" s="45" t="s">
        <v>168</v>
      </c>
      <c r="K389" s="45" t="s">
        <v>157</v>
      </c>
      <c r="L389" s="45" t="s">
        <v>169</v>
      </c>
      <c r="M389" s="45" t="s">
        <v>152</v>
      </c>
      <c r="N389" s="45" t="s">
        <v>152</v>
      </c>
      <c r="O389" s="45" t="s">
        <v>159</v>
      </c>
      <c r="P389" s="46" t="s">
        <v>152</v>
      </c>
    </row>
    <row r="390" spans="1:16">
      <c r="A390" s="45" t="s">
        <v>152</v>
      </c>
      <c r="B390" s="45" t="s">
        <v>1056</v>
      </c>
      <c r="C390" s="45" t="s">
        <v>1002</v>
      </c>
      <c r="D390" s="45" t="s">
        <v>152</v>
      </c>
      <c r="E390" s="45">
        <v>1.7</v>
      </c>
      <c r="F390" s="45" t="s">
        <v>1057</v>
      </c>
      <c r="G390" s="45">
        <v>50000</v>
      </c>
      <c r="H390" s="45">
        <v>8500</v>
      </c>
      <c r="I390" s="45" t="s">
        <v>152</v>
      </c>
      <c r="J390" s="45" t="s">
        <v>168</v>
      </c>
      <c r="K390" s="45" t="s">
        <v>157</v>
      </c>
      <c r="L390" s="45" t="s">
        <v>169</v>
      </c>
      <c r="M390" s="45" t="s">
        <v>152</v>
      </c>
      <c r="N390" s="45" t="s">
        <v>152</v>
      </c>
      <c r="O390" s="45" t="s">
        <v>159</v>
      </c>
      <c r="P390" s="46" t="s">
        <v>152</v>
      </c>
    </row>
    <row r="391" spans="1:16">
      <c r="A391" s="45" t="s">
        <v>152</v>
      </c>
      <c r="B391" s="45" t="s">
        <v>1058</v>
      </c>
      <c r="C391" s="45" t="s">
        <v>162</v>
      </c>
      <c r="D391" s="45" t="s">
        <v>152</v>
      </c>
      <c r="E391" s="45">
        <v>1.7</v>
      </c>
      <c r="F391" s="45" t="s">
        <v>1059</v>
      </c>
      <c r="G391" s="45">
        <v>24500</v>
      </c>
      <c r="H391" s="45">
        <v>7500</v>
      </c>
      <c r="I391" s="45" t="s">
        <v>152</v>
      </c>
      <c r="J391" s="45" t="s">
        <v>168</v>
      </c>
      <c r="K391" s="45" t="s">
        <v>157</v>
      </c>
      <c r="L391" s="45" t="s">
        <v>169</v>
      </c>
      <c r="M391" s="45" t="s">
        <v>152</v>
      </c>
      <c r="N391" s="45" t="s">
        <v>152</v>
      </c>
      <c r="O391" s="45" t="s">
        <v>159</v>
      </c>
      <c r="P391" s="46" t="s">
        <v>152</v>
      </c>
    </row>
    <row r="392" spans="1:16">
      <c r="A392" s="45" t="s">
        <v>152</v>
      </c>
      <c r="B392" s="45" t="s">
        <v>1060</v>
      </c>
      <c r="C392" s="45" t="s">
        <v>999</v>
      </c>
      <c r="D392" s="45" t="s">
        <v>152</v>
      </c>
      <c r="E392" s="45">
        <v>1.7</v>
      </c>
      <c r="F392" s="45" t="s">
        <v>1061</v>
      </c>
      <c r="G392" s="45">
        <v>37800</v>
      </c>
      <c r="H392" s="45">
        <v>9600</v>
      </c>
      <c r="I392" s="45" t="s">
        <v>152</v>
      </c>
      <c r="J392" s="45" t="s">
        <v>156</v>
      </c>
      <c r="K392" s="45" t="s">
        <v>175</v>
      </c>
      <c r="L392" s="45" t="s">
        <v>152</v>
      </c>
      <c r="M392" s="45" t="s">
        <v>152</v>
      </c>
      <c r="N392" s="45" t="s">
        <v>152</v>
      </c>
      <c r="O392" s="45" t="s">
        <v>159</v>
      </c>
      <c r="P392" s="46" t="s">
        <v>152</v>
      </c>
    </row>
    <row r="393" spans="1:16">
      <c r="A393" s="45" t="s">
        <v>152</v>
      </c>
      <c r="B393" s="45" t="s">
        <v>1062</v>
      </c>
      <c r="C393" s="45" t="s">
        <v>579</v>
      </c>
      <c r="D393" s="45" t="s">
        <v>152</v>
      </c>
      <c r="E393" s="45">
        <v>1.7</v>
      </c>
      <c r="F393" s="45" t="s">
        <v>1063</v>
      </c>
      <c r="G393" s="45">
        <v>28901</v>
      </c>
      <c r="H393" s="45">
        <v>11079</v>
      </c>
      <c r="I393" s="45">
        <v>70</v>
      </c>
      <c r="J393" s="45" t="s">
        <v>156</v>
      </c>
      <c r="K393" s="45" t="s">
        <v>157</v>
      </c>
      <c r="L393" s="45" t="s">
        <v>158</v>
      </c>
      <c r="M393" s="45" t="s">
        <v>152</v>
      </c>
      <c r="N393" s="45">
        <v>6.1</v>
      </c>
      <c r="O393" s="45" t="s">
        <v>170</v>
      </c>
      <c r="P393" s="46" t="s">
        <v>152</v>
      </c>
    </row>
    <row r="394" spans="1:16">
      <c r="A394" s="45" t="s">
        <v>152</v>
      </c>
      <c r="B394" s="45" t="s">
        <v>1064</v>
      </c>
      <c r="C394" s="45" t="s">
        <v>349</v>
      </c>
      <c r="D394" s="45" t="s">
        <v>152</v>
      </c>
      <c r="E394" s="45">
        <v>1.8</v>
      </c>
      <c r="F394" s="45" t="s">
        <v>1065</v>
      </c>
      <c r="G394" s="45">
        <v>24733</v>
      </c>
      <c r="H394" s="45">
        <v>13250</v>
      </c>
      <c r="I394" s="45">
        <v>73</v>
      </c>
      <c r="J394" s="45" t="s">
        <v>156</v>
      </c>
      <c r="K394" s="45" t="s">
        <v>157</v>
      </c>
      <c r="L394" s="45" t="s">
        <v>158</v>
      </c>
      <c r="M394" s="45" t="s">
        <v>152</v>
      </c>
      <c r="N394" s="45">
        <v>0.95</v>
      </c>
      <c r="O394" s="45" t="s">
        <v>170</v>
      </c>
      <c r="P394" s="46" t="s">
        <v>152</v>
      </c>
    </row>
    <row r="395" spans="1:16">
      <c r="A395" s="45" t="s">
        <v>152</v>
      </c>
      <c r="B395" s="45" t="s">
        <v>1066</v>
      </c>
      <c r="C395" s="45" t="s">
        <v>196</v>
      </c>
      <c r="D395" s="45" t="s">
        <v>152</v>
      </c>
      <c r="E395" s="45">
        <v>1.8</v>
      </c>
      <c r="F395" s="45" t="s">
        <v>1067</v>
      </c>
      <c r="G395" s="45">
        <v>38177</v>
      </c>
      <c r="H395" s="45">
        <v>12518</v>
      </c>
      <c r="I395" s="45">
        <v>71</v>
      </c>
      <c r="J395" s="45" t="s">
        <v>156</v>
      </c>
      <c r="K395" s="45" t="s">
        <v>157</v>
      </c>
      <c r="L395" s="45" t="s">
        <v>158</v>
      </c>
      <c r="M395" s="45" t="s">
        <v>152</v>
      </c>
      <c r="N395" s="45">
        <v>2</v>
      </c>
      <c r="O395" s="45" t="s">
        <v>170</v>
      </c>
      <c r="P395" s="46" t="s">
        <v>152</v>
      </c>
    </row>
    <row r="396" spans="1:16">
      <c r="A396" s="45" t="s">
        <v>152</v>
      </c>
      <c r="B396" s="45" t="s">
        <v>1068</v>
      </c>
      <c r="C396" s="45" t="s">
        <v>278</v>
      </c>
      <c r="D396" s="45" t="s">
        <v>152</v>
      </c>
      <c r="E396" s="45">
        <v>1.8</v>
      </c>
      <c r="F396" s="45" t="s">
        <v>1069</v>
      </c>
      <c r="G396" s="45">
        <v>38284</v>
      </c>
      <c r="H396" s="45">
        <v>12772</v>
      </c>
      <c r="I396" s="45">
        <v>74</v>
      </c>
      <c r="J396" s="45" t="s">
        <v>156</v>
      </c>
      <c r="K396" s="45" t="s">
        <v>157</v>
      </c>
      <c r="L396" s="45" t="s">
        <v>158</v>
      </c>
      <c r="M396" s="45" t="s">
        <v>152</v>
      </c>
      <c r="N396" s="45">
        <v>2.5</v>
      </c>
      <c r="O396" s="45" t="s">
        <v>170</v>
      </c>
      <c r="P396" s="46" t="s">
        <v>152</v>
      </c>
    </row>
    <row r="397" spans="1:16">
      <c r="A397" s="45" t="s">
        <v>152</v>
      </c>
      <c r="B397" s="45" t="s">
        <v>1070</v>
      </c>
      <c r="C397" s="45" t="s">
        <v>278</v>
      </c>
      <c r="D397" s="45" t="s">
        <v>152</v>
      </c>
      <c r="E397" s="45">
        <v>1.8</v>
      </c>
      <c r="F397" s="45" t="s">
        <v>1071</v>
      </c>
      <c r="G397" s="45">
        <v>28200</v>
      </c>
      <c r="H397" s="45">
        <v>8500</v>
      </c>
      <c r="I397" s="45" t="s">
        <v>152</v>
      </c>
      <c r="J397" s="45" t="s">
        <v>168</v>
      </c>
      <c r="K397" s="45" t="s">
        <v>157</v>
      </c>
      <c r="L397" s="45" t="s">
        <v>169</v>
      </c>
      <c r="M397" s="45" t="s">
        <v>152</v>
      </c>
      <c r="N397" s="45" t="s">
        <v>152</v>
      </c>
      <c r="O397" s="45" t="s">
        <v>159</v>
      </c>
      <c r="P397" s="46" t="s">
        <v>152</v>
      </c>
    </row>
    <row r="398" spans="1:16">
      <c r="A398" s="45" t="s">
        <v>152</v>
      </c>
      <c r="B398" s="45" t="s">
        <v>1072</v>
      </c>
      <c r="C398" s="45" t="s">
        <v>255</v>
      </c>
      <c r="D398" s="45" t="s">
        <v>152</v>
      </c>
      <c r="E398" s="45">
        <v>1.8</v>
      </c>
      <c r="F398" s="45" t="s">
        <v>1073</v>
      </c>
      <c r="G398" s="45">
        <v>10700</v>
      </c>
      <c r="H398" s="45">
        <v>6300</v>
      </c>
      <c r="I398" s="45" t="s">
        <v>152</v>
      </c>
      <c r="J398" s="45" t="s">
        <v>168</v>
      </c>
      <c r="K398" s="45" t="s">
        <v>157</v>
      </c>
      <c r="L398" s="45" t="s">
        <v>169</v>
      </c>
      <c r="M398" s="45" t="s">
        <v>152</v>
      </c>
      <c r="N398" s="45" t="s">
        <v>152</v>
      </c>
      <c r="O398" s="45" t="s">
        <v>159</v>
      </c>
      <c r="P398" s="46" t="s">
        <v>152</v>
      </c>
    </row>
    <row r="399" spans="1:16">
      <c r="A399" s="45" t="s">
        <v>152</v>
      </c>
      <c r="B399" s="45" t="s">
        <v>1074</v>
      </c>
      <c r="C399" s="45" t="s">
        <v>233</v>
      </c>
      <c r="D399" s="45" t="s">
        <v>152</v>
      </c>
      <c r="E399" s="45">
        <v>1.8</v>
      </c>
      <c r="F399" s="45" t="s">
        <v>1075</v>
      </c>
      <c r="G399" s="45">
        <v>27500</v>
      </c>
      <c r="H399" s="45">
        <v>15200</v>
      </c>
      <c r="I399" s="45">
        <v>80</v>
      </c>
      <c r="J399" s="45" t="s">
        <v>156</v>
      </c>
      <c r="K399" s="45" t="s">
        <v>175</v>
      </c>
      <c r="L399" s="45" t="s">
        <v>158</v>
      </c>
      <c r="M399" s="45" t="s">
        <v>152</v>
      </c>
      <c r="N399" s="45" t="s">
        <v>152</v>
      </c>
      <c r="O399" s="45" t="s">
        <v>159</v>
      </c>
      <c r="P399" s="46" t="s">
        <v>152</v>
      </c>
    </row>
    <row r="400" spans="1:16">
      <c r="A400" s="45" t="s">
        <v>152</v>
      </c>
      <c r="B400" s="45" t="s">
        <v>1076</v>
      </c>
      <c r="C400" s="45" t="s">
        <v>267</v>
      </c>
      <c r="D400" s="45" t="s">
        <v>152</v>
      </c>
      <c r="E400" s="45">
        <v>1.8</v>
      </c>
      <c r="F400" s="45" t="s">
        <v>1077</v>
      </c>
      <c r="G400" s="45">
        <v>35023</v>
      </c>
      <c r="H400" s="45">
        <v>14108</v>
      </c>
      <c r="I400" s="45" t="s">
        <v>152</v>
      </c>
      <c r="J400" s="45" t="s">
        <v>168</v>
      </c>
      <c r="K400" s="45" t="s">
        <v>157</v>
      </c>
      <c r="L400" s="45" t="s">
        <v>169</v>
      </c>
      <c r="M400" s="45" t="s">
        <v>152</v>
      </c>
      <c r="N400" s="45" t="s">
        <v>152</v>
      </c>
      <c r="O400" s="45" t="s">
        <v>159</v>
      </c>
      <c r="P400" s="46" t="s">
        <v>152</v>
      </c>
    </row>
    <row r="401" spans="1:16">
      <c r="A401" s="45" t="s">
        <v>152</v>
      </c>
      <c r="B401" s="45" t="s">
        <v>1078</v>
      </c>
      <c r="C401" s="45" t="s">
        <v>935</v>
      </c>
      <c r="D401" s="45" t="s">
        <v>152</v>
      </c>
      <c r="E401" s="45">
        <v>1.8</v>
      </c>
      <c r="F401" s="45" t="s">
        <v>1079</v>
      </c>
      <c r="G401" s="45">
        <v>31800</v>
      </c>
      <c r="H401" s="45">
        <v>9700</v>
      </c>
      <c r="I401" s="45" t="s">
        <v>152</v>
      </c>
      <c r="J401" s="45" t="s">
        <v>168</v>
      </c>
      <c r="K401" s="45" t="s">
        <v>157</v>
      </c>
      <c r="L401" s="45" t="s">
        <v>169</v>
      </c>
      <c r="M401" s="45" t="s">
        <v>152</v>
      </c>
      <c r="N401" s="45" t="s">
        <v>152</v>
      </c>
      <c r="O401" s="45" t="s">
        <v>159</v>
      </c>
      <c r="P401" s="46" t="s">
        <v>152</v>
      </c>
    </row>
    <row r="402" spans="1:16">
      <c r="A402" s="45" t="s">
        <v>152</v>
      </c>
      <c r="B402" s="45" t="s">
        <v>1080</v>
      </c>
      <c r="C402" s="45" t="s">
        <v>713</v>
      </c>
      <c r="D402" s="45" t="s">
        <v>152</v>
      </c>
      <c r="E402" s="45">
        <v>1.8</v>
      </c>
      <c r="F402" s="45" t="s">
        <v>1081</v>
      </c>
      <c r="G402" s="45">
        <v>41300</v>
      </c>
      <c r="H402" s="45">
        <v>9000</v>
      </c>
      <c r="I402" s="45" t="s">
        <v>152</v>
      </c>
      <c r="J402" s="45" t="s">
        <v>156</v>
      </c>
      <c r="K402" s="45" t="s">
        <v>175</v>
      </c>
      <c r="L402" s="45" t="s">
        <v>152</v>
      </c>
      <c r="M402" s="45" t="s">
        <v>152</v>
      </c>
      <c r="N402" s="45" t="s">
        <v>152</v>
      </c>
      <c r="O402" s="45" t="s">
        <v>159</v>
      </c>
      <c r="P402" s="46" t="s">
        <v>152</v>
      </c>
    </row>
    <row r="403" spans="1:16">
      <c r="A403" s="45" t="s">
        <v>152</v>
      </c>
      <c r="B403" s="45" t="s">
        <v>1082</v>
      </c>
      <c r="C403" s="45" t="s">
        <v>154</v>
      </c>
      <c r="D403" s="45" t="s">
        <v>152</v>
      </c>
      <c r="E403" s="45">
        <v>1.8</v>
      </c>
      <c r="F403" s="45" t="s">
        <v>1083</v>
      </c>
      <c r="G403" s="45">
        <v>39800</v>
      </c>
      <c r="H403" s="45">
        <v>9100</v>
      </c>
      <c r="I403" s="45">
        <v>82</v>
      </c>
      <c r="J403" s="45" t="s">
        <v>156</v>
      </c>
      <c r="K403" s="45" t="s">
        <v>175</v>
      </c>
      <c r="L403" s="45" t="s">
        <v>158</v>
      </c>
      <c r="M403" s="45" t="s">
        <v>152</v>
      </c>
      <c r="N403" s="45" t="s">
        <v>152</v>
      </c>
      <c r="O403" s="45" t="s">
        <v>159</v>
      </c>
      <c r="P403" s="46" t="s">
        <v>152</v>
      </c>
    </row>
    <row r="404" spans="1:16">
      <c r="A404" s="45" t="s">
        <v>152</v>
      </c>
      <c r="B404" s="45" t="s">
        <v>1084</v>
      </c>
      <c r="C404" s="45" t="s">
        <v>1085</v>
      </c>
      <c r="D404" s="45" t="s">
        <v>152</v>
      </c>
      <c r="E404" s="45">
        <v>1.8</v>
      </c>
      <c r="F404" s="45" t="s">
        <v>1086</v>
      </c>
      <c r="G404" s="45">
        <v>33000</v>
      </c>
      <c r="H404" s="45">
        <v>10700</v>
      </c>
      <c r="I404" s="45" t="s">
        <v>152</v>
      </c>
      <c r="J404" s="45" t="s">
        <v>156</v>
      </c>
      <c r="K404" s="45" t="s">
        <v>175</v>
      </c>
      <c r="L404" s="45" t="s">
        <v>152</v>
      </c>
      <c r="M404" s="45" t="s">
        <v>152</v>
      </c>
      <c r="N404" s="45" t="s">
        <v>152</v>
      </c>
      <c r="O404" s="45" t="s">
        <v>159</v>
      </c>
      <c r="P404" s="46" t="s">
        <v>152</v>
      </c>
    </row>
    <row r="405" spans="1:16">
      <c r="A405" s="45" t="s">
        <v>152</v>
      </c>
      <c r="B405" s="45" t="s">
        <v>1087</v>
      </c>
      <c r="C405" s="45" t="s">
        <v>166</v>
      </c>
      <c r="D405" s="45" t="s">
        <v>152</v>
      </c>
      <c r="E405" s="45">
        <v>1.8</v>
      </c>
      <c r="F405" s="45" t="s">
        <v>1088</v>
      </c>
      <c r="G405" s="45">
        <v>25989</v>
      </c>
      <c r="H405" s="45">
        <v>10190</v>
      </c>
      <c r="I405" s="45">
        <v>58</v>
      </c>
      <c r="J405" s="45" t="s">
        <v>168</v>
      </c>
      <c r="K405" s="45" t="s">
        <v>157</v>
      </c>
      <c r="L405" s="45" t="s">
        <v>169</v>
      </c>
      <c r="M405" s="45" t="s">
        <v>152</v>
      </c>
      <c r="N405" s="45" t="s">
        <v>152</v>
      </c>
      <c r="O405" s="45" t="s">
        <v>159</v>
      </c>
      <c r="P405" s="46" t="s">
        <v>152</v>
      </c>
    </row>
    <row r="406" spans="1:16">
      <c r="A406" s="45" t="s">
        <v>152</v>
      </c>
      <c r="B406" s="45" t="s">
        <v>1089</v>
      </c>
      <c r="C406" s="45" t="s">
        <v>278</v>
      </c>
      <c r="D406" s="45" t="s">
        <v>152</v>
      </c>
      <c r="E406" s="45">
        <v>1.8</v>
      </c>
      <c r="F406" s="45" t="s">
        <v>1090</v>
      </c>
      <c r="G406" s="45">
        <v>29468</v>
      </c>
      <c r="H406" s="45">
        <v>5411</v>
      </c>
      <c r="I406" s="45">
        <v>67</v>
      </c>
      <c r="J406" s="45" t="s">
        <v>168</v>
      </c>
      <c r="K406" s="45" t="s">
        <v>157</v>
      </c>
      <c r="L406" s="45" t="s">
        <v>169</v>
      </c>
      <c r="M406" s="45" t="s">
        <v>152</v>
      </c>
      <c r="N406" s="45" t="s">
        <v>152</v>
      </c>
      <c r="O406" s="45" t="s">
        <v>159</v>
      </c>
      <c r="P406" s="46" t="s">
        <v>152</v>
      </c>
    </row>
    <row r="407" spans="1:16">
      <c r="A407" s="45" t="s">
        <v>152</v>
      </c>
      <c r="B407" s="45" t="s">
        <v>1091</v>
      </c>
      <c r="C407" s="45" t="s">
        <v>278</v>
      </c>
      <c r="D407" s="45" t="s">
        <v>152</v>
      </c>
      <c r="E407" s="45">
        <v>1.8</v>
      </c>
      <c r="F407" s="45" t="s">
        <v>1092</v>
      </c>
      <c r="G407" s="45">
        <v>33900</v>
      </c>
      <c r="H407" s="45">
        <v>11800</v>
      </c>
      <c r="I407" s="45" t="s">
        <v>152</v>
      </c>
      <c r="J407" s="45" t="s">
        <v>168</v>
      </c>
      <c r="K407" s="45" t="s">
        <v>157</v>
      </c>
      <c r="L407" s="45" t="s">
        <v>169</v>
      </c>
      <c r="M407" s="45" t="s">
        <v>152</v>
      </c>
      <c r="N407" s="45" t="s">
        <v>152</v>
      </c>
      <c r="O407" s="45" t="s">
        <v>159</v>
      </c>
      <c r="P407" s="46" t="s">
        <v>152</v>
      </c>
    </row>
    <row r="408" spans="1:16">
      <c r="A408" s="45" t="s">
        <v>152</v>
      </c>
      <c r="B408" s="45" t="s">
        <v>1093</v>
      </c>
      <c r="C408" s="45" t="s">
        <v>278</v>
      </c>
      <c r="D408" s="45" t="s">
        <v>152</v>
      </c>
      <c r="E408" s="45">
        <v>1.8</v>
      </c>
      <c r="F408" s="45" t="s">
        <v>1094</v>
      </c>
      <c r="G408" s="45">
        <v>36900</v>
      </c>
      <c r="H408" s="45">
        <v>10600</v>
      </c>
      <c r="I408" s="45">
        <v>66</v>
      </c>
      <c r="J408" s="45" t="s">
        <v>168</v>
      </c>
      <c r="K408" s="45" t="s">
        <v>157</v>
      </c>
      <c r="L408" s="45" t="s">
        <v>169</v>
      </c>
      <c r="M408" s="45" t="s">
        <v>152</v>
      </c>
      <c r="N408" s="45">
        <v>0.3</v>
      </c>
      <c r="O408" s="45" t="s">
        <v>159</v>
      </c>
      <c r="P408" s="46" t="s">
        <v>152</v>
      </c>
    </row>
    <row r="409" spans="1:16">
      <c r="A409" s="45" t="s">
        <v>152</v>
      </c>
      <c r="B409" s="45" t="s">
        <v>1080</v>
      </c>
      <c r="C409" s="45" t="s">
        <v>434</v>
      </c>
      <c r="D409" s="45" t="s">
        <v>152</v>
      </c>
      <c r="E409" s="45">
        <v>1.8</v>
      </c>
      <c r="F409" s="45" t="s">
        <v>1081</v>
      </c>
      <c r="G409" s="45">
        <v>41300</v>
      </c>
      <c r="H409" s="45">
        <v>9000</v>
      </c>
      <c r="I409" s="45" t="s">
        <v>152</v>
      </c>
      <c r="J409" s="45" t="s">
        <v>156</v>
      </c>
      <c r="K409" s="45" t="s">
        <v>175</v>
      </c>
      <c r="L409" s="45" t="s">
        <v>152</v>
      </c>
      <c r="M409" s="45" t="s">
        <v>152</v>
      </c>
      <c r="N409" s="45" t="s">
        <v>152</v>
      </c>
      <c r="O409" s="45" t="s">
        <v>159</v>
      </c>
      <c r="P409" s="46" t="s">
        <v>152</v>
      </c>
    </row>
    <row r="410" spans="1:16">
      <c r="A410" s="45" t="s">
        <v>152</v>
      </c>
      <c r="B410" s="45" t="s">
        <v>1084</v>
      </c>
      <c r="C410" s="45" t="s">
        <v>1095</v>
      </c>
      <c r="D410" s="45" t="s">
        <v>152</v>
      </c>
      <c r="E410" s="45">
        <v>1.8</v>
      </c>
      <c r="F410" s="45" t="s">
        <v>1086</v>
      </c>
      <c r="G410" s="45">
        <v>33000</v>
      </c>
      <c r="H410" s="45">
        <v>10700</v>
      </c>
      <c r="I410" s="45" t="s">
        <v>152</v>
      </c>
      <c r="J410" s="45" t="s">
        <v>156</v>
      </c>
      <c r="K410" s="45" t="s">
        <v>175</v>
      </c>
      <c r="L410" s="45" t="s">
        <v>152</v>
      </c>
      <c r="M410" s="45" t="s">
        <v>152</v>
      </c>
      <c r="N410" s="45" t="s">
        <v>152</v>
      </c>
      <c r="O410" s="45" t="s">
        <v>159</v>
      </c>
      <c r="P410" s="46" t="s">
        <v>152</v>
      </c>
    </row>
    <row r="411" spans="1:16">
      <c r="A411" s="45" t="s">
        <v>152</v>
      </c>
      <c r="B411" s="45" t="s">
        <v>1096</v>
      </c>
      <c r="C411" s="45" t="s">
        <v>162</v>
      </c>
      <c r="D411" s="45" t="s">
        <v>152</v>
      </c>
      <c r="E411" s="45">
        <v>1.8</v>
      </c>
      <c r="F411" s="45" t="s">
        <v>825</v>
      </c>
      <c r="G411" s="45">
        <v>15300</v>
      </c>
      <c r="H411" s="45">
        <v>6700</v>
      </c>
      <c r="I411" s="45" t="s">
        <v>152</v>
      </c>
      <c r="J411" s="45" t="s">
        <v>168</v>
      </c>
      <c r="K411" s="45" t="s">
        <v>157</v>
      </c>
      <c r="L411" s="45" t="s">
        <v>169</v>
      </c>
      <c r="M411" s="45" t="s">
        <v>152</v>
      </c>
      <c r="N411" s="45" t="s">
        <v>152</v>
      </c>
      <c r="O411" s="45" t="s">
        <v>159</v>
      </c>
      <c r="P411" s="46" t="s">
        <v>152</v>
      </c>
    </row>
    <row r="412" spans="1:16">
      <c r="A412" s="45" t="s">
        <v>152</v>
      </c>
      <c r="B412" s="45" t="s">
        <v>1097</v>
      </c>
      <c r="C412" s="45" t="s">
        <v>187</v>
      </c>
      <c r="D412" s="45" t="s">
        <v>152</v>
      </c>
      <c r="E412" s="45">
        <v>1.9</v>
      </c>
      <c r="F412" s="45" t="s">
        <v>1098</v>
      </c>
      <c r="G412" s="45">
        <v>33600</v>
      </c>
      <c r="H412" s="45">
        <v>10500</v>
      </c>
      <c r="I412" s="45">
        <v>68</v>
      </c>
      <c r="J412" s="45" t="s">
        <v>156</v>
      </c>
      <c r="K412" s="45" t="s">
        <v>157</v>
      </c>
      <c r="L412" s="45" t="s">
        <v>158</v>
      </c>
      <c r="M412" s="45" t="s">
        <v>152</v>
      </c>
      <c r="N412" s="45" t="s">
        <v>152</v>
      </c>
      <c r="O412" s="45" t="s">
        <v>159</v>
      </c>
      <c r="P412" s="46" t="s">
        <v>152</v>
      </c>
    </row>
    <row r="413" spans="1:16">
      <c r="A413" s="45" t="s">
        <v>152</v>
      </c>
      <c r="B413" s="45" t="s">
        <v>1099</v>
      </c>
      <c r="C413" s="45" t="s">
        <v>182</v>
      </c>
      <c r="D413" s="45" t="s">
        <v>152</v>
      </c>
      <c r="E413" s="45">
        <v>1.9</v>
      </c>
      <c r="F413" s="45" t="s">
        <v>1100</v>
      </c>
      <c r="G413" s="45">
        <v>42200</v>
      </c>
      <c r="H413" s="45">
        <v>9300</v>
      </c>
      <c r="I413" s="45" t="s">
        <v>152</v>
      </c>
      <c r="J413" s="45" t="s">
        <v>156</v>
      </c>
      <c r="K413" s="45" t="s">
        <v>152</v>
      </c>
      <c r="L413" s="45" t="s">
        <v>152</v>
      </c>
      <c r="M413" s="45" t="s">
        <v>152</v>
      </c>
      <c r="N413" s="45" t="s">
        <v>152</v>
      </c>
      <c r="O413" s="45" t="s">
        <v>159</v>
      </c>
      <c r="P413" s="46" t="s">
        <v>152</v>
      </c>
    </row>
    <row r="414" spans="1:16">
      <c r="A414" s="45" t="s">
        <v>152</v>
      </c>
      <c r="B414" s="45" t="s">
        <v>1101</v>
      </c>
      <c r="C414" s="45" t="s">
        <v>182</v>
      </c>
      <c r="D414" s="45" t="s">
        <v>152</v>
      </c>
      <c r="E414" s="45">
        <v>1.9</v>
      </c>
      <c r="F414" s="45" t="s">
        <v>1100</v>
      </c>
      <c r="G414" s="45">
        <v>42200</v>
      </c>
      <c r="H414" s="45">
        <v>9300</v>
      </c>
      <c r="I414" s="45" t="s">
        <v>152</v>
      </c>
      <c r="J414" s="45" t="s">
        <v>156</v>
      </c>
      <c r="K414" s="45" t="s">
        <v>157</v>
      </c>
      <c r="L414" s="45" t="s">
        <v>158</v>
      </c>
      <c r="M414" s="45" t="s">
        <v>152</v>
      </c>
      <c r="N414" s="45" t="s">
        <v>152</v>
      </c>
      <c r="O414" s="45" t="s">
        <v>159</v>
      </c>
      <c r="P414" s="46" t="s">
        <v>152</v>
      </c>
    </row>
    <row r="415" spans="1:16">
      <c r="A415" s="45" t="s">
        <v>152</v>
      </c>
      <c r="B415" s="45" t="s">
        <v>1102</v>
      </c>
      <c r="C415" s="45" t="s">
        <v>255</v>
      </c>
      <c r="D415" s="45" t="s">
        <v>152</v>
      </c>
      <c r="E415" s="45">
        <v>1.9</v>
      </c>
      <c r="F415" s="45" t="s">
        <v>113</v>
      </c>
      <c r="G415" s="45" t="s">
        <v>152</v>
      </c>
      <c r="H415" s="45" t="s">
        <v>152</v>
      </c>
      <c r="I415" s="45" t="s">
        <v>152</v>
      </c>
      <c r="J415" s="45" t="s">
        <v>156</v>
      </c>
      <c r="K415" s="45" t="s">
        <v>157</v>
      </c>
      <c r="L415" s="45" t="s">
        <v>152</v>
      </c>
      <c r="M415" s="45" t="s">
        <v>152</v>
      </c>
      <c r="N415" s="45" t="s">
        <v>152</v>
      </c>
      <c r="O415" s="45" t="s">
        <v>159</v>
      </c>
      <c r="P415" s="46" t="s">
        <v>152</v>
      </c>
    </row>
    <row r="416" spans="1:16">
      <c r="A416" s="45" t="s">
        <v>152</v>
      </c>
      <c r="B416" s="45" t="s">
        <v>1103</v>
      </c>
      <c r="C416" s="45" t="s">
        <v>1104</v>
      </c>
      <c r="D416" s="45" t="s">
        <v>152</v>
      </c>
      <c r="E416" s="45">
        <v>1.9</v>
      </c>
      <c r="F416" s="45" t="s">
        <v>1105</v>
      </c>
      <c r="G416" s="45">
        <v>18300</v>
      </c>
      <c r="H416" s="45">
        <v>13000</v>
      </c>
      <c r="I416" s="45">
        <v>73</v>
      </c>
      <c r="J416" s="45" t="s">
        <v>156</v>
      </c>
      <c r="K416" s="45" t="s">
        <v>157</v>
      </c>
      <c r="L416" s="45" t="s">
        <v>158</v>
      </c>
      <c r="M416" s="45" t="s">
        <v>152</v>
      </c>
      <c r="N416" s="45" t="s">
        <v>152</v>
      </c>
      <c r="O416" s="45" t="s">
        <v>159</v>
      </c>
      <c r="P416" s="46" t="s">
        <v>152</v>
      </c>
    </row>
    <row r="417" spans="1:16">
      <c r="A417" s="45" t="s">
        <v>152</v>
      </c>
      <c r="B417" s="45" t="s">
        <v>1106</v>
      </c>
      <c r="C417" s="45" t="s">
        <v>1017</v>
      </c>
      <c r="D417" s="45" t="s">
        <v>152</v>
      </c>
      <c r="E417" s="45">
        <v>1.9</v>
      </c>
      <c r="F417" s="45" t="s">
        <v>1107</v>
      </c>
      <c r="G417" s="45">
        <v>19500</v>
      </c>
      <c r="H417" s="45">
        <v>7500</v>
      </c>
      <c r="I417" s="45">
        <v>69</v>
      </c>
      <c r="J417" s="45" t="s">
        <v>168</v>
      </c>
      <c r="K417" s="45" t="s">
        <v>157</v>
      </c>
      <c r="L417" s="45" t="s">
        <v>169</v>
      </c>
      <c r="M417" s="45" t="s">
        <v>152</v>
      </c>
      <c r="N417" s="45" t="s">
        <v>152</v>
      </c>
      <c r="O417" s="45" t="s">
        <v>159</v>
      </c>
      <c r="P417" s="46" t="s">
        <v>152</v>
      </c>
    </row>
    <row r="418" spans="1:16">
      <c r="A418" s="45" t="s">
        <v>152</v>
      </c>
      <c r="B418" s="45" t="s">
        <v>1108</v>
      </c>
      <c r="C418" s="45" t="s">
        <v>203</v>
      </c>
      <c r="D418" s="45" t="s">
        <v>152</v>
      </c>
      <c r="E418" s="45">
        <v>1.9</v>
      </c>
      <c r="F418" s="45" t="s">
        <v>1003</v>
      </c>
      <c r="G418" s="45">
        <v>35000</v>
      </c>
      <c r="H418" s="45">
        <v>8500</v>
      </c>
      <c r="I418" s="45" t="s">
        <v>152</v>
      </c>
      <c r="J418" s="45" t="s">
        <v>156</v>
      </c>
      <c r="K418" s="45" t="s">
        <v>175</v>
      </c>
      <c r="L418" s="45" t="s">
        <v>158</v>
      </c>
      <c r="M418" s="45" t="s">
        <v>152</v>
      </c>
      <c r="N418" s="45" t="s">
        <v>152</v>
      </c>
      <c r="O418" s="45" t="s">
        <v>159</v>
      </c>
      <c r="P418" s="46" t="s">
        <v>152</v>
      </c>
    </row>
    <row r="419" spans="1:16">
      <c r="A419" s="45" t="s">
        <v>152</v>
      </c>
      <c r="B419" s="45" t="s">
        <v>1109</v>
      </c>
      <c r="C419" s="45" t="s">
        <v>154</v>
      </c>
      <c r="D419" s="45" t="s">
        <v>152</v>
      </c>
      <c r="E419" s="45">
        <v>1.9</v>
      </c>
      <c r="F419" s="45" t="s">
        <v>1110</v>
      </c>
      <c r="G419" s="45">
        <v>35300</v>
      </c>
      <c r="H419" s="45">
        <v>9000</v>
      </c>
      <c r="I419" s="45" t="s">
        <v>152</v>
      </c>
      <c r="J419" s="45" t="s">
        <v>156</v>
      </c>
      <c r="K419" s="45" t="s">
        <v>175</v>
      </c>
      <c r="L419" s="45" t="s">
        <v>152</v>
      </c>
      <c r="M419" s="45" t="s">
        <v>152</v>
      </c>
      <c r="N419" s="45" t="s">
        <v>152</v>
      </c>
      <c r="O419" s="45" t="s">
        <v>159</v>
      </c>
      <c r="P419" s="46" t="s">
        <v>152</v>
      </c>
    </row>
    <row r="420" spans="1:16">
      <c r="A420" s="45" t="s">
        <v>152</v>
      </c>
      <c r="B420" s="45" t="s">
        <v>1111</v>
      </c>
      <c r="C420" s="45" t="s">
        <v>789</v>
      </c>
      <c r="D420" s="45" t="s">
        <v>152</v>
      </c>
      <c r="E420" s="45">
        <v>1.9</v>
      </c>
      <c r="F420" s="45" t="s">
        <v>1112</v>
      </c>
      <c r="G420" s="45">
        <v>40900</v>
      </c>
      <c r="H420" s="45">
        <v>6600</v>
      </c>
      <c r="I420" s="45" t="s">
        <v>152</v>
      </c>
      <c r="J420" s="45" t="s">
        <v>156</v>
      </c>
      <c r="K420" s="45" t="s">
        <v>175</v>
      </c>
      <c r="L420" s="45" t="s">
        <v>152</v>
      </c>
      <c r="M420" s="45" t="s">
        <v>152</v>
      </c>
      <c r="N420" s="45" t="s">
        <v>152</v>
      </c>
      <c r="O420" s="45" t="s">
        <v>159</v>
      </c>
      <c r="P420" s="46" t="s">
        <v>152</v>
      </c>
    </row>
    <row r="421" spans="1:16">
      <c r="A421" s="45" t="s">
        <v>152</v>
      </c>
      <c r="B421" s="45" t="s">
        <v>1113</v>
      </c>
      <c r="C421" s="45" t="s">
        <v>182</v>
      </c>
      <c r="D421" s="45" t="s">
        <v>152</v>
      </c>
      <c r="E421" s="45">
        <v>1.9</v>
      </c>
      <c r="F421" s="45" t="s">
        <v>1100</v>
      </c>
      <c r="G421" s="45">
        <v>42200</v>
      </c>
      <c r="H421" s="45">
        <v>9300</v>
      </c>
      <c r="I421" s="45" t="s">
        <v>152</v>
      </c>
      <c r="J421" s="45" t="s">
        <v>156</v>
      </c>
      <c r="K421" s="45" t="s">
        <v>157</v>
      </c>
      <c r="L421" s="45" t="s">
        <v>152</v>
      </c>
      <c r="M421" s="45" t="s">
        <v>152</v>
      </c>
      <c r="N421" s="45" t="s">
        <v>152</v>
      </c>
      <c r="O421" s="45" t="s">
        <v>159</v>
      </c>
      <c r="P421" s="46" t="s">
        <v>152</v>
      </c>
    </row>
    <row r="422" spans="1:16">
      <c r="A422" s="45" t="s">
        <v>152</v>
      </c>
      <c r="B422" s="45" t="s">
        <v>1114</v>
      </c>
      <c r="C422" s="45" t="s">
        <v>199</v>
      </c>
      <c r="D422" s="45" t="s">
        <v>152</v>
      </c>
      <c r="E422" s="45">
        <v>1.9</v>
      </c>
      <c r="F422" s="45" t="s">
        <v>1115</v>
      </c>
      <c r="G422" s="45">
        <v>22421</v>
      </c>
      <c r="H422" s="45">
        <v>10958</v>
      </c>
      <c r="I422" s="45">
        <v>67</v>
      </c>
      <c r="J422" s="45" t="s">
        <v>156</v>
      </c>
      <c r="K422" s="45" t="s">
        <v>157</v>
      </c>
      <c r="L422" s="45" t="s">
        <v>158</v>
      </c>
      <c r="M422" s="45" t="s">
        <v>152</v>
      </c>
      <c r="N422" s="45">
        <v>1.8</v>
      </c>
      <c r="O422" s="45" t="s">
        <v>170</v>
      </c>
      <c r="P422" s="46" t="s">
        <v>152</v>
      </c>
    </row>
    <row r="423" spans="1:16">
      <c r="A423" s="45" t="s">
        <v>152</v>
      </c>
      <c r="B423" s="45" t="s">
        <v>1116</v>
      </c>
      <c r="C423" s="45" t="s">
        <v>178</v>
      </c>
      <c r="D423" s="45" t="s">
        <v>152</v>
      </c>
      <c r="E423" s="45">
        <v>1.9</v>
      </c>
      <c r="F423" s="45" t="s">
        <v>1117</v>
      </c>
      <c r="G423" s="45">
        <v>21782</v>
      </c>
      <c r="H423" s="45">
        <v>9806</v>
      </c>
      <c r="I423" s="45">
        <v>64</v>
      </c>
      <c r="J423" s="45" t="s">
        <v>156</v>
      </c>
      <c r="K423" s="45" t="s">
        <v>157</v>
      </c>
      <c r="L423" s="45" t="s">
        <v>158</v>
      </c>
      <c r="M423" s="45" t="s">
        <v>152</v>
      </c>
      <c r="N423" s="45">
        <v>0.03</v>
      </c>
      <c r="O423" s="45" t="s">
        <v>170</v>
      </c>
      <c r="P423" s="46" t="s">
        <v>152</v>
      </c>
    </row>
    <row r="424" spans="1:16">
      <c r="A424" s="45" t="s">
        <v>152</v>
      </c>
      <c r="B424" s="45" t="s">
        <v>1118</v>
      </c>
      <c r="C424" s="45" t="s">
        <v>349</v>
      </c>
      <c r="D424" s="45" t="s">
        <v>152</v>
      </c>
      <c r="E424" s="45">
        <v>1.9</v>
      </c>
      <c r="F424" s="45" t="s">
        <v>1119</v>
      </c>
      <c r="G424" s="45">
        <v>28000</v>
      </c>
      <c r="H424" s="45">
        <v>9199</v>
      </c>
      <c r="I424" s="45">
        <v>68</v>
      </c>
      <c r="J424" s="45" t="s">
        <v>156</v>
      </c>
      <c r="K424" s="45" t="s">
        <v>157</v>
      </c>
      <c r="L424" s="45" t="s">
        <v>158</v>
      </c>
      <c r="M424" s="45" t="s">
        <v>152</v>
      </c>
      <c r="N424" s="45">
        <v>0.93</v>
      </c>
      <c r="O424" s="45" t="s">
        <v>170</v>
      </c>
      <c r="P424" s="46" t="s">
        <v>152</v>
      </c>
    </row>
    <row r="425" spans="1:16">
      <c r="A425" s="45" t="s">
        <v>152</v>
      </c>
      <c r="B425" s="45" t="s">
        <v>1120</v>
      </c>
      <c r="C425" s="45" t="s">
        <v>398</v>
      </c>
      <c r="D425" s="45" t="s">
        <v>152</v>
      </c>
      <c r="E425" s="45">
        <v>1.9</v>
      </c>
      <c r="F425" s="45" t="s">
        <v>1121</v>
      </c>
      <c r="G425" s="45">
        <v>28675</v>
      </c>
      <c r="H425" s="45">
        <v>27220</v>
      </c>
      <c r="I425" s="45">
        <v>70</v>
      </c>
      <c r="J425" s="45" t="s">
        <v>156</v>
      </c>
      <c r="K425" s="45" t="s">
        <v>175</v>
      </c>
      <c r="L425" s="45" t="s">
        <v>158</v>
      </c>
      <c r="M425" s="45" t="s">
        <v>152</v>
      </c>
      <c r="N425" s="45">
        <v>1.2</v>
      </c>
      <c r="O425" s="45" t="s">
        <v>170</v>
      </c>
      <c r="P425" s="46" t="s">
        <v>152</v>
      </c>
    </row>
    <row r="426" spans="1:16">
      <c r="A426" s="45" t="s">
        <v>152</v>
      </c>
      <c r="B426" s="45" t="s">
        <v>1122</v>
      </c>
      <c r="C426" s="45" t="s">
        <v>214</v>
      </c>
      <c r="D426" s="45" t="s">
        <v>152</v>
      </c>
      <c r="E426" s="45">
        <v>1.9</v>
      </c>
      <c r="F426" s="45" t="s">
        <v>215</v>
      </c>
      <c r="G426" s="45">
        <v>36449</v>
      </c>
      <c r="H426" s="45">
        <v>14503</v>
      </c>
      <c r="I426" s="45">
        <v>73</v>
      </c>
      <c r="J426" s="45" t="s">
        <v>168</v>
      </c>
      <c r="K426" s="45" t="s">
        <v>157</v>
      </c>
      <c r="L426" s="45" t="s">
        <v>169</v>
      </c>
      <c r="M426" s="45" t="s">
        <v>152</v>
      </c>
      <c r="N426" s="45">
        <v>0.16</v>
      </c>
      <c r="O426" s="45" t="s">
        <v>159</v>
      </c>
      <c r="P426" s="46" t="s">
        <v>152</v>
      </c>
    </row>
    <row r="427" spans="1:16">
      <c r="A427" s="45" t="s">
        <v>152</v>
      </c>
      <c r="B427" s="45" t="s">
        <v>1123</v>
      </c>
      <c r="C427" s="45" t="s">
        <v>278</v>
      </c>
      <c r="D427" s="45" t="s">
        <v>152</v>
      </c>
      <c r="E427" s="45">
        <v>1.9</v>
      </c>
      <c r="F427" s="45" t="s">
        <v>1124</v>
      </c>
      <c r="G427" s="45">
        <v>29078</v>
      </c>
      <c r="H427" s="45">
        <v>13951</v>
      </c>
      <c r="I427" s="45">
        <v>73</v>
      </c>
      <c r="J427" s="45" t="s">
        <v>156</v>
      </c>
      <c r="K427" s="45" t="s">
        <v>157</v>
      </c>
      <c r="L427" s="45" t="s">
        <v>158</v>
      </c>
      <c r="M427" s="45" t="s">
        <v>152</v>
      </c>
      <c r="N427" s="45">
        <v>1.6</v>
      </c>
      <c r="O427" s="45" t="s">
        <v>170</v>
      </c>
      <c r="P427" s="46" t="s">
        <v>152</v>
      </c>
    </row>
    <row r="428" spans="1:16">
      <c r="A428" s="45" t="s">
        <v>152</v>
      </c>
      <c r="B428" s="45" t="s">
        <v>1122</v>
      </c>
      <c r="C428" s="45" t="s">
        <v>871</v>
      </c>
      <c r="D428" s="45" t="s">
        <v>152</v>
      </c>
      <c r="E428" s="45">
        <v>1.9</v>
      </c>
      <c r="F428" s="45" t="s">
        <v>215</v>
      </c>
      <c r="G428" s="45">
        <v>36449</v>
      </c>
      <c r="H428" s="45">
        <v>14503</v>
      </c>
      <c r="I428" s="45">
        <v>73</v>
      </c>
      <c r="J428" s="45" t="s">
        <v>168</v>
      </c>
      <c r="K428" s="45" t="s">
        <v>157</v>
      </c>
      <c r="L428" s="45" t="s">
        <v>169</v>
      </c>
      <c r="M428" s="45" t="s">
        <v>152</v>
      </c>
      <c r="N428" s="45">
        <v>0.16</v>
      </c>
      <c r="O428" s="45" t="s">
        <v>159</v>
      </c>
      <c r="P428" s="46" t="s">
        <v>152</v>
      </c>
    </row>
    <row r="429" spans="1:16">
      <c r="A429" s="45" t="s">
        <v>152</v>
      </c>
      <c r="B429" s="45" t="s">
        <v>1125</v>
      </c>
      <c r="C429" s="45" t="s">
        <v>255</v>
      </c>
      <c r="D429" s="45" t="s">
        <v>152</v>
      </c>
      <c r="E429" s="45">
        <v>1.9</v>
      </c>
      <c r="F429" s="45" t="s">
        <v>1126</v>
      </c>
      <c r="G429" s="45">
        <v>38100</v>
      </c>
      <c r="H429" s="45">
        <v>11600</v>
      </c>
      <c r="I429" s="45" t="s">
        <v>152</v>
      </c>
      <c r="J429" s="45" t="s">
        <v>156</v>
      </c>
      <c r="K429" s="45" t="s">
        <v>157</v>
      </c>
      <c r="L429" s="45" t="s">
        <v>158</v>
      </c>
      <c r="M429" s="45" t="s">
        <v>152</v>
      </c>
      <c r="N429" s="45" t="s">
        <v>152</v>
      </c>
      <c r="O429" s="45" t="s">
        <v>159</v>
      </c>
      <c r="P429" s="46" t="s">
        <v>152</v>
      </c>
    </row>
    <row r="430" spans="1:16">
      <c r="A430" s="45" t="s">
        <v>152</v>
      </c>
      <c r="B430" s="45" t="s">
        <v>1127</v>
      </c>
      <c r="C430" s="45" t="s">
        <v>182</v>
      </c>
      <c r="D430" s="45" t="s">
        <v>152</v>
      </c>
      <c r="E430" s="45">
        <v>1.9</v>
      </c>
      <c r="F430" s="45" t="s">
        <v>1100</v>
      </c>
      <c r="G430" s="45">
        <v>42200</v>
      </c>
      <c r="H430" s="45">
        <v>9300</v>
      </c>
      <c r="I430" s="45" t="s">
        <v>152</v>
      </c>
      <c r="J430" s="45" t="s">
        <v>156</v>
      </c>
      <c r="K430" s="45" t="s">
        <v>157</v>
      </c>
      <c r="L430" s="45" t="s">
        <v>158</v>
      </c>
      <c r="M430" s="45" t="s">
        <v>152</v>
      </c>
      <c r="N430" s="45" t="s">
        <v>152</v>
      </c>
      <c r="O430" s="45" t="s">
        <v>159</v>
      </c>
      <c r="P430" s="46" t="s">
        <v>152</v>
      </c>
    </row>
    <row r="431" spans="1:16">
      <c r="A431" s="45" t="s">
        <v>152</v>
      </c>
      <c r="B431" s="45" t="s">
        <v>1128</v>
      </c>
      <c r="C431" s="45" t="s">
        <v>255</v>
      </c>
      <c r="D431" s="45" t="s">
        <v>152</v>
      </c>
      <c r="E431" s="45">
        <v>1.9</v>
      </c>
      <c r="F431" s="45" t="s">
        <v>1129</v>
      </c>
      <c r="G431" s="45">
        <v>34300</v>
      </c>
      <c r="H431" s="45">
        <v>13700</v>
      </c>
      <c r="I431" s="45" t="s">
        <v>152</v>
      </c>
      <c r="J431" s="45" t="s">
        <v>156</v>
      </c>
      <c r="K431" s="45" t="s">
        <v>175</v>
      </c>
      <c r="L431" s="45" t="s">
        <v>152</v>
      </c>
      <c r="M431" s="45" t="s">
        <v>152</v>
      </c>
      <c r="N431" s="45" t="s">
        <v>152</v>
      </c>
      <c r="O431" s="45" t="s">
        <v>159</v>
      </c>
      <c r="P431" s="46" t="s">
        <v>152</v>
      </c>
    </row>
    <row r="432" spans="1:16">
      <c r="A432" s="45" t="s">
        <v>152</v>
      </c>
      <c r="B432" s="45" t="s">
        <v>1130</v>
      </c>
      <c r="C432" s="45" t="s">
        <v>255</v>
      </c>
      <c r="D432" s="45" t="s">
        <v>152</v>
      </c>
      <c r="E432" s="45">
        <v>1.9</v>
      </c>
      <c r="F432" s="45" t="s">
        <v>1126</v>
      </c>
      <c r="G432" s="45">
        <v>38100</v>
      </c>
      <c r="H432" s="45">
        <v>11600</v>
      </c>
      <c r="I432" s="45" t="s">
        <v>152</v>
      </c>
      <c r="J432" s="45" t="s">
        <v>156</v>
      </c>
      <c r="K432" s="45" t="s">
        <v>157</v>
      </c>
      <c r="L432" s="45" t="s">
        <v>158</v>
      </c>
      <c r="M432" s="45" t="s">
        <v>152</v>
      </c>
      <c r="N432" s="45" t="s">
        <v>152</v>
      </c>
      <c r="O432" s="45" t="s">
        <v>159</v>
      </c>
      <c r="P432" s="46" t="s">
        <v>152</v>
      </c>
    </row>
    <row r="433" spans="1:16">
      <c r="A433" s="45" t="s">
        <v>152</v>
      </c>
      <c r="B433" s="45" t="s">
        <v>1131</v>
      </c>
      <c r="C433" s="45" t="s">
        <v>166</v>
      </c>
      <c r="D433" s="45" t="s">
        <v>152</v>
      </c>
      <c r="E433" s="45">
        <v>2</v>
      </c>
      <c r="F433" s="45" t="s">
        <v>861</v>
      </c>
      <c r="G433" s="45">
        <v>40000</v>
      </c>
      <c r="H433" s="45">
        <v>6500</v>
      </c>
      <c r="I433" s="45" t="s">
        <v>152</v>
      </c>
      <c r="J433" s="45" t="s">
        <v>168</v>
      </c>
      <c r="K433" s="45" t="s">
        <v>157</v>
      </c>
      <c r="L433" s="45" t="s">
        <v>169</v>
      </c>
      <c r="M433" s="45" t="s">
        <v>152</v>
      </c>
      <c r="N433" s="45" t="s">
        <v>152</v>
      </c>
      <c r="O433" s="45" t="s">
        <v>159</v>
      </c>
      <c r="P433" s="46" t="s">
        <v>152</v>
      </c>
    </row>
    <row r="434" spans="1:16">
      <c r="A434" s="45" t="s">
        <v>152</v>
      </c>
      <c r="B434" s="45" t="s">
        <v>1132</v>
      </c>
      <c r="C434" s="45" t="s">
        <v>278</v>
      </c>
      <c r="D434" s="45" t="s">
        <v>152</v>
      </c>
      <c r="E434" s="45">
        <v>2</v>
      </c>
      <c r="F434" s="45" t="s">
        <v>1133</v>
      </c>
      <c r="G434" s="45">
        <v>31800</v>
      </c>
      <c r="H434" s="45">
        <v>11500</v>
      </c>
      <c r="I434" s="45">
        <v>72</v>
      </c>
      <c r="J434" s="45" t="s">
        <v>156</v>
      </c>
      <c r="K434" s="45" t="s">
        <v>157</v>
      </c>
      <c r="L434" s="45" t="s">
        <v>158</v>
      </c>
      <c r="M434" s="45" t="s">
        <v>152</v>
      </c>
      <c r="N434" s="45">
        <v>1.7</v>
      </c>
      <c r="O434" s="45" t="s">
        <v>159</v>
      </c>
      <c r="P434" s="46" t="s">
        <v>152</v>
      </c>
    </row>
    <row r="435" spans="1:16">
      <c r="A435" s="45" t="s">
        <v>152</v>
      </c>
      <c r="B435" s="45" t="s">
        <v>1134</v>
      </c>
      <c r="C435" s="45" t="s">
        <v>413</v>
      </c>
      <c r="D435" s="45" t="s">
        <v>152</v>
      </c>
      <c r="E435" s="45">
        <v>2</v>
      </c>
      <c r="F435" s="45" t="s">
        <v>1135</v>
      </c>
      <c r="G435" s="45">
        <v>37900</v>
      </c>
      <c r="H435" s="45">
        <v>10000</v>
      </c>
      <c r="I435" s="45" t="s">
        <v>152</v>
      </c>
      <c r="J435" s="45" t="s">
        <v>168</v>
      </c>
      <c r="K435" s="45" t="s">
        <v>157</v>
      </c>
      <c r="L435" s="45" t="s">
        <v>169</v>
      </c>
      <c r="M435" s="45" t="s">
        <v>152</v>
      </c>
      <c r="N435" s="45" t="s">
        <v>152</v>
      </c>
      <c r="O435" s="45" t="s">
        <v>159</v>
      </c>
      <c r="P435" s="46" t="s">
        <v>152</v>
      </c>
    </row>
    <row r="436" spans="1:16">
      <c r="A436" s="45" t="s">
        <v>152</v>
      </c>
      <c r="B436" s="45" t="s">
        <v>1136</v>
      </c>
      <c r="C436" s="45" t="s">
        <v>182</v>
      </c>
      <c r="D436" s="45" t="s">
        <v>152</v>
      </c>
      <c r="E436" s="45">
        <v>2</v>
      </c>
      <c r="F436" s="45" t="s">
        <v>1137</v>
      </c>
      <c r="G436" s="45">
        <v>40000</v>
      </c>
      <c r="H436" s="45">
        <v>11200</v>
      </c>
      <c r="I436" s="45" t="s">
        <v>152</v>
      </c>
      <c r="J436" s="45" t="s">
        <v>156</v>
      </c>
      <c r="K436" s="45" t="s">
        <v>157</v>
      </c>
      <c r="L436" s="45" t="s">
        <v>152</v>
      </c>
      <c r="M436" s="45" t="s">
        <v>152</v>
      </c>
      <c r="N436" s="45" t="s">
        <v>152</v>
      </c>
      <c r="O436" s="45" t="s">
        <v>159</v>
      </c>
      <c r="P436" s="46" t="s">
        <v>152</v>
      </c>
    </row>
    <row r="437" spans="1:16">
      <c r="A437" s="45" t="s">
        <v>152</v>
      </c>
      <c r="B437" s="45" t="s">
        <v>1138</v>
      </c>
      <c r="C437" s="45" t="s">
        <v>278</v>
      </c>
      <c r="D437" s="45" t="s">
        <v>152</v>
      </c>
      <c r="E437" s="45">
        <v>2</v>
      </c>
      <c r="F437" s="45" t="s">
        <v>1139</v>
      </c>
      <c r="G437" s="45">
        <v>37200</v>
      </c>
      <c r="H437" s="45">
        <v>10900</v>
      </c>
      <c r="I437" s="45" t="s">
        <v>152</v>
      </c>
      <c r="J437" s="45" t="s">
        <v>156</v>
      </c>
      <c r="K437" s="45" t="s">
        <v>157</v>
      </c>
      <c r="L437" s="45" t="s">
        <v>158</v>
      </c>
      <c r="M437" s="45" t="s">
        <v>152</v>
      </c>
      <c r="N437" s="45" t="s">
        <v>152</v>
      </c>
      <c r="O437" s="45" t="s">
        <v>159</v>
      </c>
      <c r="P437" s="46" t="s">
        <v>152</v>
      </c>
    </row>
    <row r="438" spans="1:16">
      <c r="A438" s="45" t="s">
        <v>152</v>
      </c>
      <c r="B438" s="45" t="s">
        <v>1140</v>
      </c>
      <c r="C438" s="45" t="s">
        <v>1141</v>
      </c>
      <c r="D438" s="45" t="s">
        <v>152</v>
      </c>
      <c r="E438" s="45">
        <v>2</v>
      </c>
      <c r="F438" s="45" t="s">
        <v>1142</v>
      </c>
      <c r="G438" s="45">
        <v>24500</v>
      </c>
      <c r="H438" s="45">
        <v>5900</v>
      </c>
      <c r="I438" s="45" t="s">
        <v>152</v>
      </c>
      <c r="J438" s="45" t="s">
        <v>156</v>
      </c>
      <c r="K438" s="45" t="s">
        <v>175</v>
      </c>
      <c r="L438" s="45" t="s">
        <v>152</v>
      </c>
      <c r="M438" s="45" t="s">
        <v>152</v>
      </c>
      <c r="N438" s="45" t="s">
        <v>152</v>
      </c>
      <c r="O438" s="45" t="s">
        <v>159</v>
      </c>
      <c r="P438" s="46" t="s">
        <v>152</v>
      </c>
    </row>
    <row r="439" spans="1:16">
      <c r="A439" s="45" t="s">
        <v>152</v>
      </c>
      <c r="B439" s="45" t="s">
        <v>1143</v>
      </c>
      <c r="C439" s="45" t="s">
        <v>182</v>
      </c>
      <c r="D439" s="45" t="s">
        <v>152</v>
      </c>
      <c r="E439" s="45">
        <v>2</v>
      </c>
      <c r="F439" s="45" t="s">
        <v>1137</v>
      </c>
      <c r="G439" s="45">
        <v>40000</v>
      </c>
      <c r="H439" s="45">
        <v>11200</v>
      </c>
      <c r="I439" s="45" t="s">
        <v>152</v>
      </c>
      <c r="J439" s="45" t="s">
        <v>156</v>
      </c>
      <c r="K439" s="45" t="s">
        <v>175</v>
      </c>
      <c r="L439" s="45" t="s">
        <v>158</v>
      </c>
      <c r="M439" s="45" t="s">
        <v>152</v>
      </c>
      <c r="N439" s="45" t="s">
        <v>152</v>
      </c>
      <c r="O439" s="45" t="s">
        <v>159</v>
      </c>
      <c r="P439" s="46" t="s">
        <v>152</v>
      </c>
    </row>
    <row r="440" spans="1:16">
      <c r="A440" s="45" t="s">
        <v>152</v>
      </c>
      <c r="B440" s="45" t="s">
        <v>1144</v>
      </c>
      <c r="C440" s="45" t="s">
        <v>278</v>
      </c>
      <c r="D440" s="45" t="s">
        <v>152</v>
      </c>
      <c r="E440" s="45">
        <v>2</v>
      </c>
      <c r="F440" s="45" t="s">
        <v>1145</v>
      </c>
      <c r="G440" s="45">
        <v>41900</v>
      </c>
      <c r="H440" s="45">
        <v>12700</v>
      </c>
      <c r="I440" s="45">
        <v>69</v>
      </c>
      <c r="J440" s="45" t="s">
        <v>156</v>
      </c>
      <c r="K440" s="45" t="s">
        <v>157</v>
      </c>
      <c r="L440" s="45" t="s">
        <v>158</v>
      </c>
      <c r="M440" s="45" t="s">
        <v>152</v>
      </c>
      <c r="N440" s="45" t="s">
        <v>152</v>
      </c>
      <c r="O440" s="45" t="s">
        <v>159</v>
      </c>
      <c r="P440" s="46" t="s">
        <v>152</v>
      </c>
    </row>
    <row r="441" spans="1:16">
      <c r="A441" s="45" t="s">
        <v>152</v>
      </c>
      <c r="B441" s="45" t="s">
        <v>1146</v>
      </c>
      <c r="C441" s="45" t="s">
        <v>187</v>
      </c>
      <c r="D441" s="45" t="s">
        <v>152</v>
      </c>
      <c r="E441" s="45">
        <v>2</v>
      </c>
      <c r="F441" s="45" t="s">
        <v>1147</v>
      </c>
      <c r="G441" s="45">
        <v>23791</v>
      </c>
      <c r="H441" s="45">
        <v>11660</v>
      </c>
      <c r="I441" s="45">
        <v>70</v>
      </c>
      <c r="J441" s="45" t="s">
        <v>156</v>
      </c>
      <c r="K441" s="45" t="s">
        <v>157</v>
      </c>
      <c r="L441" s="45" t="s">
        <v>158</v>
      </c>
      <c r="M441" s="45" t="s">
        <v>152</v>
      </c>
      <c r="N441" s="45" t="s">
        <v>152</v>
      </c>
      <c r="O441" s="45" t="s">
        <v>159</v>
      </c>
      <c r="P441" s="46" t="s">
        <v>152</v>
      </c>
    </row>
    <row r="442" spans="1:16">
      <c r="A442" s="45" t="s">
        <v>152</v>
      </c>
      <c r="B442" s="45" t="s">
        <v>1148</v>
      </c>
      <c r="C442" s="45" t="s">
        <v>1149</v>
      </c>
      <c r="D442" s="45" t="s">
        <v>152</v>
      </c>
      <c r="E442" s="45">
        <v>2</v>
      </c>
      <c r="F442" s="45" t="s">
        <v>1150</v>
      </c>
      <c r="G442" s="45">
        <v>26500</v>
      </c>
      <c r="H442" s="45">
        <v>11700</v>
      </c>
      <c r="I442" s="45" t="s">
        <v>152</v>
      </c>
      <c r="J442" s="45" t="s">
        <v>156</v>
      </c>
      <c r="K442" s="45" t="s">
        <v>175</v>
      </c>
      <c r="L442" s="45" t="s">
        <v>152</v>
      </c>
      <c r="M442" s="45" t="s">
        <v>152</v>
      </c>
      <c r="N442" s="45" t="s">
        <v>152</v>
      </c>
      <c r="O442" s="45" t="s">
        <v>159</v>
      </c>
      <c r="P442" s="46" t="s">
        <v>152</v>
      </c>
    </row>
    <row r="443" spans="1:16">
      <c r="A443" s="45" t="s">
        <v>152</v>
      </c>
      <c r="B443" s="45" t="s">
        <v>1151</v>
      </c>
      <c r="C443" s="45" t="s">
        <v>267</v>
      </c>
      <c r="D443" s="45" t="s">
        <v>152</v>
      </c>
      <c r="E443" s="45">
        <v>2</v>
      </c>
      <c r="F443" s="45" t="s">
        <v>1152</v>
      </c>
      <c r="G443" s="45">
        <v>26900</v>
      </c>
      <c r="H443" s="45">
        <v>7800</v>
      </c>
      <c r="I443" s="45" t="s">
        <v>152</v>
      </c>
      <c r="J443" s="45" t="s">
        <v>156</v>
      </c>
      <c r="K443" s="45" t="s">
        <v>175</v>
      </c>
      <c r="L443" s="45" t="s">
        <v>152</v>
      </c>
      <c r="M443" s="45" t="s">
        <v>152</v>
      </c>
      <c r="N443" s="45" t="s">
        <v>152</v>
      </c>
      <c r="O443" s="45" t="s">
        <v>159</v>
      </c>
      <c r="P443" s="46" t="s">
        <v>152</v>
      </c>
    </row>
    <row r="444" spans="1:16">
      <c r="A444" s="45" t="s">
        <v>152</v>
      </c>
      <c r="B444" s="45" t="s">
        <v>1153</v>
      </c>
      <c r="C444" s="45" t="s">
        <v>233</v>
      </c>
      <c r="D444" s="45" t="s">
        <v>152</v>
      </c>
      <c r="E444" s="45">
        <v>2</v>
      </c>
      <c r="F444" s="45" t="s">
        <v>861</v>
      </c>
      <c r="G444" s="45">
        <v>40000</v>
      </c>
      <c r="H444" s="45">
        <v>6500</v>
      </c>
      <c r="I444" s="45" t="s">
        <v>152</v>
      </c>
      <c r="J444" s="45" t="s">
        <v>168</v>
      </c>
      <c r="K444" s="45" t="s">
        <v>157</v>
      </c>
      <c r="L444" s="45" t="s">
        <v>169</v>
      </c>
      <c r="M444" s="45" t="s">
        <v>152</v>
      </c>
      <c r="N444" s="45" t="s">
        <v>152</v>
      </c>
      <c r="O444" s="45" t="s">
        <v>159</v>
      </c>
      <c r="P444" s="46" t="s">
        <v>152</v>
      </c>
    </row>
    <row r="445" spans="1:16">
      <c r="A445" s="45" t="s">
        <v>152</v>
      </c>
      <c r="B445" s="45" t="s">
        <v>1154</v>
      </c>
      <c r="C445" s="45" t="s">
        <v>413</v>
      </c>
      <c r="D445" s="45" t="s">
        <v>152</v>
      </c>
      <c r="E445" s="45">
        <v>2</v>
      </c>
      <c r="F445" s="45" t="s">
        <v>1155</v>
      </c>
      <c r="G445" s="45">
        <v>38500</v>
      </c>
      <c r="H445" s="45">
        <v>10000</v>
      </c>
      <c r="I445" s="45" t="s">
        <v>152</v>
      </c>
      <c r="J445" s="45" t="s">
        <v>168</v>
      </c>
      <c r="K445" s="45" t="s">
        <v>157</v>
      </c>
      <c r="L445" s="45" t="s">
        <v>169</v>
      </c>
      <c r="M445" s="45" t="s">
        <v>152</v>
      </c>
      <c r="N445" s="45" t="s">
        <v>152</v>
      </c>
      <c r="O445" s="45" t="s">
        <v>159</v>
      </c>
      <c r="P445" s="46" t="s">
        <v>152</v>
      </c>
    </row>
    <row r="446" spans="1:16">
      <c r="A446" s="45" t="s">
        <v>152</v>
      </c>
      <c r="B446" s="45" t="s">
        <v>1156</v>
      </c>
      <c r="C446" s="45" t="s">
        <v>278</v>
      </c>
      <c r="D446" s="45" t="s">
        <v>152</v>
      </c>
      <c r="E446" s="45">
        <v>2</v>
      </c>
      <c r="F446" s="45" t="s">
        <v>1157</v>
      </c>
      <c r="G446" s="45">
        <v>50600</v>
      </c>
      <c r="H446" s="45">
        <v>11900</v>
      </c>
      <c r="I446" s="45" t="s">
        <v>152</v>
      </c>
      <c r="J446" s="45" t="s">
        <v>156</v>
      </c>
      <c r="K446" s="45" t="s">
        <v>157</v>
      </c>
      <c r="L446" s="45" t="s">
        <v>158</v>
      </c>
      <c r="M446" s="45" t="s">
        <v>152</v>
      </c>
      <c r="N446" s="45" t="s">
        <v>152</v>
      </c>
      <c r="O446" s="45" t="s">
        <v>159</v>
      </c>
      <c r="P446" s="46" t="s">
        <v>152</v>
      </c>
    </row>
    <row r="447" spans="1:16">
      <c r="A447" s="45" t="s">
        <v>152</v>
      </c>
      <c r="B447" s="45" t="s">
        <v>1158</v>
      </c>
      <c r="C447" s="45" t="s">
        <v>154</v>
      </c>
      <c r="D447" s="45" t="s">
        <v>152</v>
      </c>
      <c r="E447" s="45">
        <v>2</v>
      </c>
      <c r="F447" s="45" t="s">
        <v>1159</v>
      </c>
      <c r="G447" s="45">
        <v>29500</v>
      </c>
      <c r="H447" s="45">
        <v>7200</v>
      </c>
      <c r="I447" s="45">
        <v>80</v>
      </c>
      <c r="J447" s="45" t="s">
        <v>156</v>
      </c>
      <c r="K447" s="45" t="s">
        <v>175</v>
      </c>
      <c r="L447" s="45" t="s">
        <v>158</v>
      </c>
      <c r="M447" s="45" t="s">
        <v>152</v>
      </c>
      <c r="N447" s="45" t="s">
        <v>152</v>
      </c>
      <c r="O447" s="45" t="s">
        <v>159</v>
      </c>
      <c r="P447" s="46" t="s">
        <v>152</v>
      </c>
    </row>
    <row r="448" spans="1:16">
      <c r="A448" s="45" t="s">
        <v>152</v>
      </c>
      <c r="B448" s="45" t="s">
        <v>1160</v>
      </c>
      <c r="C448" s="45" t="s">
        <v>999</v>
      </c>
      <c r="D448" s="45" t="s">
        <v>152</v>
      </c>
      <c r="E448" s="45">
        <v>2</v>
      </c>
      <c r="F448" s="45" t="s">
        <v>1161</v>
      </c>
      <c r="G448" s="45">
        <v>55500</v>
      </c>
      <c r="H448" s="45">
        <v>10400</v>
      </c>
      <c r="I448" s="45" t="s">
        <v>152</v>
      </c>
      <c r="J448" s="45" t="s">
        <v>156</v>
      </c>
      <c r="K448" s="45" t="s">
        <v>175</v>
      </c>
      <c r="L448" s="45" t="s">
        <v>152</v>
      </c>
      <c r="M448" s="45" t="s">
        <v>152</v>
      </c>
      <c r="N448" s="45" t="s">
        <v>152</v>
      </c>
      <c r="O448" s="45" t="s">
        <v>159</v>
      </c>
      <c r="P448" s="46" t="s">
        <v>152</v>
      </c>
    </row>
    <row r="449" spans="1:16">
      <c r="A449" s="45" t="s">
        <v>152</v>
      </c>
      <c r="B449" s="45" t="s">
        <v>1162</v>
      </c>
      <c r="C449" s="45" t="s">
        <v>1163</v>
      </c>
      <c r="D449" s="45" t="s">
        <v>152</v>
      </c>
      <c r="E449" s="45">
        <v>2</v>
      </c>
      <c r="F449" s="45" t="s">
        <v>1164</v>
      </c>
      <c r="G449" s="45">
        <v>15000</v>
      </c>
      <c r="H449" s="45">
        <v>7900</v>
      </c>
      <c r="I449" s="45" t="s">
        <v>152</v>
      </c>
      <c r="J449" s="45" t="s">
        <v>156</v>
      </c>
      <c r="K449" s="45" t="s">
        <v>175</v>
      </c>
      <c r="L449" s="45" t="s">
        <v>152</v>
      </c>
      <c r="M449" s="45" t="s">
        <v>152</v>
      </c>
      <c r="N449" s="45" t="s">
        <v>152</v>
      </c>
      <c r="O449" s="45" t="s">
        <v>159</v>
      </c>
      <c r="P449" s="46" t="s">
        <v>152</v>
      </c>
    </row>
    <row r="450" spans="1:16">
      <c r="A450" s="45" t="s">
        <v>152</v>
      </c>
      <c r="B450" s="45" t="s">
        <v>1165</v>
      </c>
      <c r="C450" s="45" t="s">
        <v>1037</v>
      </c>
      <c r="D450" s="45" t="s">
        <v>152</v>
      </c>
      <c r="E450" s="45">
        <v>2</v>
      </c>
      <c r="F450" s="45" t="s">
        <v>1166</v>
      </c>
      <c r="G450" s="45">
        <v>26700</v>
      </c>
      <c r="H450" s="45">
        <v>7900</v>
      </c>
      <c r="I450" s="45" t="s">
        <v>152</v>
      </c>
      <c r="J450" s="45" t="s">
        <v>156</v>
      </c>
      <c r="K450" s="45" t="s">
        <v>175</v>
      </c>
      <c r="L450" s="45" t="s">
        <v>152</v>
      </c>
      <c r="M450" s="45" t="s">
        <v>152</v>
      </c>
      <c r="N450" s="45" t="s">
        <v>152</v>
      </c>
      <c r="O450" s="45" t="s">
        <v>159</v>
      </c>
      <c r="P450" s="46" t="s">
        <v>152</v>
      </c>
    </row>
    <row r="451" spans="1:16">
      <c r="A451" s="45" t="s">
        <v>152</v>
      </c>
      <c r="B451" s="45" t="s">
        <v>1167</v>
      </c>
      <c r="C451" s="45" t="s">
        <v>267</v>
      </c>
      <c r="D451" s="45" t="s">
        <v>152</v>
      </c>
      <c r="E451" s="45">
        <v>2.1</v>
      </c>
      <c r="F451" s="45" t="s">
        <v>1168</v>
      </c>
      <c r="G451" s="45">
        <v>28600</v>
      </c>
      <c r="H451" s="45">
        <v>7200</v>
      </c>
      <c r="I451" s="45" t="s">
        <v>152</v>
      </c>
      <c r="J451" s="45" t="s">
        <v>156</v>
      </c>
      <c r="K451" s="45" t="s">
        <v>175</v>
      </c>
      <c r="L451" s="45" t="s">
        <v>169</v>
      </c>
      <c r="M451" s="45" t="s">
        <v>152</v>
      </c>
      <c r="N451" s="45" t="s">
        <v>152</v>
      </c>
      <c r="O451" s="45" t="s">
        <v>159</v>
      </c>
      <c r="P451" s="46" t="s">
        <v>152</v>
      </c>
    </row>
    <row r="452" spans="1:16">
      <c r="A452" s="45" t="s">
        <v>152</v>
      </c>
      <c r="B452" s="45" t="s">
        <v>1169</v>
      </c>
      <c r="C452" s="45" t="s">
        <v>278</v>
      </c>
      <c r="D452" s="45" t="s">
        <v>152</v>
      </c>
      <c r="E452" s="45">
        <v>2.1</v>
      </c>
      <c r="F452" s="45" t="s">
        <v>1170</v>
      </c>
      <c r="G452" s="45">
        <v>28000</v>
      </c>
      <c r="H452" s="45">
        <v>12000</v>
      </c>
      <c r="I452" s="45" t="s">
        <v>152</v>
      </c>
      <c r="J452" s="45" t="s">
        <v>156</v>
      </c>
      <c r="K452" s="45" t="s">
        <v>157</v>
      </c>
      <c r="L452" s="45" t="s">
        <v>152</v>
      </c>
      <c r="M452" s="45" t="s">
        <v>152</v>
      </c>
      <c r="N452" s="45" t="s">
        <v>152</v>
      </c>
      <c r="O452" s="45" t="s">
        <v>159</v>
      </c>
      <c r="P452" s="46" t="s">
        <v>152</v>
      </c>
    </row>
    <row r="453" spans="1:16">
      <c r="A453" s="45" t="s">
        <v>152</v>
      </c>
      <c r="B453" s="45" t="s">
        <v>1171</v>
      </c>
      <c r="C453" s="45" t="s">
        <v>278</v>
      </c>
      <c r="D453" s="45" t="s">
        <v>152</v>
      </c>
      <c r="E453" s="45">
        <v>2.1</v>
      </c>
      <c r="F453" s="45" t="s">
        <v>853</v>
      </c>
      <c r="G453" s="45">
        <v>43200</v>
      </c>
      <c r="H453" s="45">
        <v>11900</v>
      </c>
      <c r="I453" s="45" t="s">
        <v>152</v>
      </c>
      <c r="J453" s="45" t="s">
        <v>156</v>
      </c>
      <c r="K453" s="45" t="s">
        <v>157</v>
      </c>
      <c r="L453" s="45" t="s">
        <v>158</v>
      </c>
      <c r="M453" s="45" t="s">
        <v>152</v>
      </c>
      <c r="N453" s="45" t="s">
        <v>152</v>
      </c>
      <c r="O453" s="45" t="s">
        <v>159</v>
      </c>
      <c r="P453" s="46" t="s">
        <v>152</v>
      </c>
    </row>
    <row r="454" spans="1:16">
      <c r="A454" s="45" t="s">
        <v>152</v>
      </c>
      <c r="B454" s="45" t="s">
        <v>1172</v>
      </c>
      <c r="C454" s="45" t="s">
        <v>278</v>
      </c>
      <c r="D454" s="45" t="s">
        <v>152</v>
      </c>
      <c r="E454" s="45">
        <v>2.1</v>
      </c>
      <c r="F454" s="45" t="s">
        <v>1173</v>
      </c>
      <c r="G454" s="45">
        <v>39900</v>
      </c>
      <c r="H454" s="45">
        <v>11900</v>
      </c>
      <c r="I454" s="45" t="s">
        <v>152</v>
      </c>
      <c r="J454" s="45" t="s">
        <v>156</v>
      </c>
      <c r="K454" s="45" t="s">
        <v>157</v>
      </c>
      <c r="L454" s="45" t="s">
        <v>152</v>
      </c>
      <c r="M454" s="45" t="s">
        <v>152</v>
      </c>
      <c r="N454" s="45" t="s">
        <v>152</v>
      </c>
      <c r="O454" s="45" t="s">
        <v>159</v>
      </c>
      <c r="P454" s="46" t="s">
        <v>152</v>
      </c>
    </row>
    <row r="455" spans="1:16">
      <c r="A455" s="45" t="s">
        <v>152</v>
      </c>
      <c r="B455" s="45" t="s">
        <v>1174</v>
      </c>
      <c r="C455" s="45" t="s">
        <v>154</v>
      </c>
      <c r="D455" s="45" t="s">
        <v>152</v>
      </c>
      <c r="E455" s="45">
        <v>2.1</v>
      </c>
      <c r="F455" s="45" t="s">
        <v>1175</v>
      </c>
      <c r="G455" s="45">
        <v>43300</v>
      </c>
      <c r="H455" s="45">
        <v>10700</v>
      </c>
      <c r="I455" s="45" t="s">
        <v>152</v>
      </c>
      <c r="J455" s="45" t="s">
        <v>156</v>
      </c>
      <c r="K455" s="45" t="s">
        <v>175</v>
      </c>
      <c r="L455" s="45" t="s">
        <v>152</v>
      </c>
      <c r="M455" s="45" t="s">
        <v>152</v>
      </c>
      <c r="N455" s="45" t="s">
        <v>152</v>
      </c>
      <c r="O455" s="45" t="s">
        <v>159</v>
      </c>
      <c r="P455" s="46" t="s">
        <v>152</v>
      </c>
    </row>
    <row r="456" spans="1:16">
      <c r="A456" s="45" t="s">
        <v>152</v>
      </c>
      <c r="B456" s="45" t="s">
        <v>1176</v>
      </c>
      <c r="C456" s="45" t="s">
        <v>713</v>
      </c>
      <c r="D456" s="45" t="s">
        <v>152</v>
      </c>
      <c r="E456" s="45">
        <v>2.1</v>
      </c>
      <c r="F456" s="45" t="s">
        <v>1177</v>
      </c>
      <c r="G456" s="45">
        <v>26700</v>
      </c>
      <c r="H456" s="45">
        <v>8300</v>
      </c>
      <c r="I456" s="45" t="s">
        <v>152</v>
      </c>
      <c r="J456" s="45" t="s">
        <v>156</v>
      </c>
      <c r="K456" s="45" t="s">
        <v>175</v>
      </c>
      <c r="L456" s="45" t="s">
        <v>152</v>
      </c>
      <c r="M456" s="45" t="s">
        <v>152</v>
      </c>
      <c r="N456" s="45" t="s">
        <v>152</v>
      </c>
      <c r="O456" s="45" t="s">
        <v>159</v>
      </c>
      <c r="P456" s="46" t="s">
        <v>152</v>
      </c>
    </row>
    <row r="457" spans="1:16">
      <c r="A457" s="45" t="s">
        <v>152</v>
      </c>
      <c r="B457" s="45" t="s">
        <v>1178</v>
      </c>
      <c r="C457" s="45" t="s">
        <v>713</v>
      </c>
      <c r="D457" s="45" t="s">
        <v>152</v>
      </c>
      <c r="E457" s="45">
        <v>2.1</v>
      </c>
      <c r="F457" s="45" t="s">
        <v>1179</v>
      </c>
      <c r="G457" s="45">
        <v>22800</v>
      </c>
      <c r="H457" s="45">
        <v>9400</v>
      </c>
      <c r="I457" s="45" t="s">
        <v>152</v>
      </c>
      <c r="J457" s="45" t="s">
        <v>156</v>
      </c>
      <c r="K457" s="45" t="s">
        <v>175</v>
      </c>
      <c r="L457" s="45" t="s">
        <v>152</v>
      </c>
      <c r="M457" s="45" t="s">
        <v>152</v>
      </c>
      <c r="N457" s="45" t="s">
        <v>152</v>
      </c>
      <c r="O457" s="45" t="s">
        <v>159</v>
      </c>
      <c r="P457" s="46" t="s">
        <v>152</v>
      </c>
    </row>
    <row r="458" spans="1:16">
      <c r="A458" s="45" t="s">
        <v>152</v>
      </c>
      <c r="B458" s="45" t="s">
        <v>1180</v>
      </c>
      <c r="C458" s="45" t="s">
        <v>713</v>
      </c>
      <c r="D458" s="45" t="s">
        <v>152</v>
      </c>
      <c r="E458" s="45">
        <v>2.1</v>
      </c>
      <c r="F458" s="45" t="s">
        <v>1181</v>
      </c>
      <c r="G458" s="45">
        <v>30000</v>
      </c>
      <c r="H458" s="45">
        <v>10300</v>
      </c>
      <c r="I458" s="45" t="s">
        <v>152</v>
      </c>
      <c r="J458" s="45" t="s">
        <v>156</v>
      </c>
      <c r="K458" s="45" t="s">
        <v>175</v>
      </c>
      <c r="L458" s="45" t="s">
        <v>152</v>
      </c>
      <c r="M458" s="45" t="s">
        <v>152</v>
      </c>
      <c r="N458" s="45" t="s">
        <v>152</v>
      </c>
      <c r="O458" s="45" t="s">
        <v>159</v>
      </c>
      <c r="P458" s="46" t="s">
        <v>152</v>
      </c>
    </row>
    <row r="459" spans="1:16">
      <c r="A459" s="45" t="s">
        <v>152</v>
      </c>
      <c r="B459" s="45" t="s">
        <v>1182</v>
      </c>
      <c r="C459" s="45" t="s">
        <v>713</v>
      </c>
      <c r="D459" s="45" t="s">
        <v>152</v>
      </c>
      <c r="E459" s="45">
        <v>2.1</v>
      </c>
      <c r="F459" s="45" t="s">
        <v>1183</v>
      </c>
      <c r="G459" s="45">
        <v>31100</v>
      </c>
      <c r="H459" s="45">
        <v>8700</v>
      </c>
      <c r="I459" s="45" t="s">
        <v>152</v>
      </c>
      <c r="J459" s="45" t="s">
        <v>156</v>
      </c>
      <c r="K459" s="45" t="s">
        <v>175</v>
      </c>
      <c r="L459" s="45" t="s">
        <v>152</v>
      </c>
      <c r="M459" s="45" t="s">
        <v>152</v>
      </c>
      <c r="N459" s="45" t="s">
        <v>152</v>
      </c>
      <c r="O459" s="45" t="s">
        <v>159</v>
      </c>
      <c r="P459" s="46" t="s">
        <v>152</v>
      </c>
    </row>
    <row r="460" spans="1:16">
      <c r="A460" s="45" t="s">
        <v>152</v>
      </c>
      <c r="B460" s="45" t="s">
        <v>1184</v>
      </c>
      <c r="C460" s="45" t="s">
        <v>579</v>
      </c>
      <c r="D460" s="45" t="s">
        <v>152</v>
      </c>
      <c r="E460" s="45">
        <v>2.1</v>
      </c>
      <c r="F460" s="45" t="s">
        <v>1185</v>
      </c>
      <c r="G460" s="45">
        <v>49800</v>
      </c>
      <c r="H460" s="45">
        <v>10800</v>
      </c>
      <c r="I460" s="45" t="s">
        <v>152</v>
      </c>
      <c r="J460" s="45" t="s">
        <v>156</v>
      </c>
      <c r="K460" s="45" t="s">
        <v>175</v>
      </c>
      <c r="L460" s="45" t="s">
        <v>158</v>
      </c>
      <c r="M460" s="45" t="s">
        <v>152</v>
      </c>
      <c r="N460" s="45" t="s">
        <v>152</v>
      </c>
      <c r="O460" s="45" t="s">
        <v>159</v>
      </c>
      <c r="P460" s="46" t="s">
        <v>152</v>
      </c>
    </row>
    <row r="461" spans="1:16">
      <c r="A461" s="45" t="s">
        <v>152</v>
      </c>
      <c r="B461" s="45" t="s">
        <v>1186</v>
      </c>
      <c r="C461" s="45" t="s">
        <v>1187</v>
      </c>
      <c r="D461" s="45" t="s">
        <v>152</v>
      </c>
      <c r="E461" s="45">
        <v>2.1</v>
      </c>
      <c r="F461" s="45" t="s">
        <v>1188</v>
      </c>
      <c r="G461" s="45">
        <v>32200</v>
      </c>
      <c r="H461" s="45">
        <v>11800</v>
      </c>
      <c r="I461" s="45" t="s">
        <v>152</v>
      </c>
      <c r="J461" s="45" t="s">
        <v>156</v>
      </c>
      <c r="K461" s="45" t="s">
        <v>157</v>
      </c>
      <c r="L461" s="45" t="s">
        <v>152</v>
      </c>
      <c r="M461" s="45" t="s">
        <v>152</v>
      </c>
      <c r="N461" s="45" t="s">
        <v>152</v>
      </c>
      <c r="O461" s="45" t="s">
        <v>159</v>
      </c>
      <c r="P461" s="46" t="s">
        <v>152</v>
      </c>
    </row>
    <row r="462" spans="1:16">
      <c r="A462" s="45" t="s">
        <v>152</v>
      </c>
      <c r="B462" s="45" t="s">
        <v>1189</v>
      </c>
      <c r="C462" s="45" t="s">
        <v>1190</v>
      </c>
      <c r="D462" s="45" t="s">
        <v>152</v>
      </c>
      <c r="E462" s="45">
        <v>2.1</v>
      </c>
      <c r="F462" s="45" t="s">
        <v>1191</v>
      </c>
      <c r="G462" s="45">
        <v>45100</v>
      </c>
      <c r="H462" s="45">
        <v>11100</v>
      </c>
      <c r="I462" s="45">
        <v>78</v>
      </c>
      <c r="J462" s="45" t="s">
        <v>168</v>
      </c>
      <c r="K462" s="45" t="s">
        <v>157</v>
      </c>
      <c r="L462" s="45" t="s">
        <v>169</v>
      </c>
      <c r="M462" s="45" t="s">
        <v>152</v>
      </c>
      <c r="N462" s="45" t="s">
        <v>152</v>
      </c>
      <c r="O462" s="45" t="s">
        <v>159</v>
      </c>
      <c r="P462" s="46" t="s">
        <v>152</v>
      </c>
    </row>
    <row r="463" spans="1:16">
      <c r="A463" s="45" t="s">
        <v>152</v>
      </c>
      <c r="B463" s="45" t="s">
        <v>1192</v>
      </c>
      <c r="C463" s="45" t="s">
        <v>187</v>
      </c>
      <c r="D463" s="45" t="s">
        <v>152</v>
      </c>
      <c r="E463" s="45">
        <v>2.1</v>
      </c>
      <c r="F463" s="45" t="s">
        <v>1193</v>
      </c>
      <c r="G463" s="45">
        <v>32400</v>
      </c>
      <c r="H463" s="45">
        <v>11800</v>
      </c>
      <c r="I463" s="45">
        <v>70</v>
      </c>
      <c r="J463" s="45" t="s">
        <v>156</v>
      </c>
      <c r="K463" s="45" t="s">
        <v>157</v>
      </c>
      <c r="L463" s="45" t="s">
        <v>158</v>
      </c>
      <c r="M463" s="45" t="s">
        <v>152</v>
      </c>
      <c r="N463" s="45" t="s">
        <v>152</v>
      </c>
      <c r="O463" s="45" t="s">
        <v>159</v>
      </c>
      <c r="P463" s="46" t="s">
        <v>152</v>
      </c>
    </row>
    <row r="464" spans="1:16">
      <c r="A464" s="45" t="s">
        <v>152</v>
      </c>
      <c r="B464" s="45" t="s">
        <v>1194</v>
      </c>
      <c r="C464" s="45" t="s">
        <v>187</v>
      </c>
      <c r="D464" s="45" t="s">
        <v>152</v>
      </c>
      <c r="E464" s="45">
        <v>2.1</v>
      </c>
      <c r="F464" s="45" t="s">
        <v>1193</v>
      </c>
      <c r="G464" s="45">
        <v>32400</v>
      </c>
      <c r="H464" s="45">
        <v>11800</v>
      </c>
      <c r="I464" s="45" t="s">
        <v>152</v>
      </c>
      <c r="J464" s="45" t="s">
        <v>156</v>
      </c>
      <c r="K464" s="45" t="s">
        <v>157</v>
      </c>
      <c r="L464" s="45" t="s">
        <v>152</v>
      </c>
      <c r="M464" s="45" t="s">
        <v>152</v>
      </c>
      <c r="N464" s="45" t="s">
        <v>152</v>
      </c>
      <c r="O464" s="45" t="s">
        <v>159</v>
      </c>
      <c r="P464" s="46" t="s">
        <v>152</v>
      </c>
    </row>
    <row r="465" spans="1:16">
      <c r="A465" s="45" t="s">
        <v>152</v>
      </c>
      <c r="B465" s="45" t="s">
        <v>1195</v>
      </c>
      <c r="C465" s="45" t="s">
        <v>1196</v>
      </c>
      <c r="D465" s="45" t="s">
        <v>152</v>
      </c>
      <c r="E465" s="45">
        <v>2.1</v>
      </c>
      <c r="F465" s="45" t="s">
        <v>1197</v>
      </c>
      <c r="G465" s="45">
        <v>21800</v>
      </c>
      <c r="H465" s="45">
        <v>13000</v>
      </c>
      <c r="I465" s="45" t="s">
        <v>152</v>
      </c>
      <c r="J465" s="45" t="s">
        <v>168</v>
      </c>
      <c r="K465" s="45" t="s">
        <v>157</v>
      </c>
      <c r="L465" s="45" t="s">
        <v>169</v>
      </c>
      <c r="M465" s="45" t="s">
        <v>152</v>
      </c>
      <c r="N465" s="45" t="s">
        <v>152</v>
      </c>
      <c r="O465" s="45" t="s">
        <v>159</v>
      </c>
      <c r="P465" s="46" t="s">
        <v>152</v>
      </c>
    </row>
    <row r="466" spans="1:16">
      <c r="A466" s="45" t="s">
        <v>152</v>
      </c>
      <c r="B466" s="45" t="s">
        <v>1176</v>
      </c>
      <c r="C466" s="45" t="s">
        <v>434</v>
      </c>
      <c r="D466" s="45" t="s">
        <v>152</v>
      </c>
      <c r="E466" s="45">
        <v>2.1</v>
      </c>
      <c r="F466" s="45" t="s">
        <v>1177</v>
      </c>
      <c r="G466" s="45">
        <v>26700</v>
      </c>
      <c r="H466" s="45">
        <v>8300</v>
      </c>
      <c r="I466" s="45" t="s">
        <v>152</v>
      </c>
      <c r="J466" s="45" t="s">
        <v>156</v>
      </c>
      <c r="K466" s="45" t="s">
        <v>175</v>
      </c>
      <c r="L466" s="45" t="s">
        <v>158</v>
      </c>
      <c r="M466" s="45" t="s">
        <v>152</v>
      </c>
      <c r="N466" s="45" t="s">
        <v>152</v>
      </c>
      <c r="O466" s="45" t="s">
        <v>159</v>
      </c>
      <c r="P466" s="46" t="s">
        <v>152</v>
      </c>
    </row>
    <row r="467" spans="1:16">
      <c r="A467" s="45" t="s">
        <v>152</v>
      </c>
      <c r="B467" s="45" t="s">
        <v>1178</v>
      </c>
      <c r="C467" s="45" t="s">
        <v>434</v>
      </c>
      <c r="D467" s="45" t="s">
        <v>152</v>
      </c>
      <c r="E467" s="45">
        <v>2.1</v>
      </c>
      <c r="F467" s="45" t="s">
        <v>1179</v>
      </c>
      <c r="G467" s="45">
        <v>22800</v>
      </c>
      <c r="H467" s="45">
        <v>9400</v>
      </c>
      <c r="I467" s="45" t="s">
        <v>152</v>
      </c>
      <c r="J467" s="45" t="s">
        <v>156</v>
      </c>
      <c r="K467" s="45" t="s">
        <v>175</v>
      </c>
      <c r="L467" s="45" t="s">
        <v>152</v>
      </c>
      <c r="M467" s="45" t="s">
        <v>152</v>
      </c>
      <c r="N467" s="45" t="s">
        <v>152</v>
      </c>
      <c r="O467" s="45" t="s">
        <v>159</v>
      </c>
      <c r="P467" s="46" t="s">
        <v>152</v>
      </c>
    </row>
    <row r="468" spans="1:16">
      <c r="A468" s="45" t="s">
        <v>152</v>
      </c>
      <c r="B468" s="45" t="s">
        <v>1198</v>
      </c>
      <c r="C468" s="45" t="s">
        <v>434</v>
      </c>
      <c r="D468" s="45" t="s">
        <v>152</v>
      </c>
      <c r="E468" s="45">
        <v>2.1</v>
      </c>
      <c r="F468" s="45" t="s">
        <v>1181</v>
      </c>
      <c r="G468" s="45">
        <v>30000</v>
      </c>
      <c r="H468" s="45">
        <v>10300</v>
      </c>
      <c r="I468" s="45" t="s">
        <v>152</v>
      </c>
      <c r="J468" s="45" t="s">
        <v>156</v>
      </c>
      <c r="K468" s="45" t="s">
        <v>175</v>
      </c>
      <c r="L468" s="45" t="s">
        <v>152</v>
      </c>
      <c r="M468" s="45" t="s">
        <v>152</v>
      </c>
      <c r="N468" s="45" t="s">
        <v>152</v>
      </c>
      <c r="O468" s="45" t="s">
        <v>159</v>
      </c>
      <c r="P468" s="46" t="s">
        <v>152</v>
      </c>
    </row>
    <row r="469" spans="1:16">
      <c r="A469" s="45" t="s">
        <v>152</v>
      </c>
      <c r="B469" s="45" t="s">
        <v>1182</v>
      </c>
      <c r="C469" s="45" t="s">
        <v>434</v>
      </c>
      <c r="D469" s="45" t="s">
        <v>152</v>
      </c>
      <c r="E469" s="45">
        <v>2.1</v>
      </c>
      <c r="F469" s="45" t="s">
        <v>1183</v>
      </c>
      <c r="G469" s="45">
        <v>31100</v>
      </c>
      <c r="H469" s="45">
        <v>8700</v>
      </c>
      <c r="I469" s="45" t="s">
        <v>152</v>
      </c>
      <c r="J469" s="45" t="s">
        <v>156</v>
      </c>
      <c r="K469" s="45" t="s">
        <v>175</v>
      </c>
      <c r="L469" s="45" t="s">
        <v>158</v>
      </c>
      <c r="M469" s="45" t="s">
        <v>152</v>
      </c>
      <c r="N469" s="45" t="s">
        <v>152</v>
      </c>
      <c r="O469" s="45" t="s">
        <v>159</v>
      </c>
      <c r="P469" s="46" t="s">
        <v>152</v>
      </c>
    </row>
    <row r="470" spans="1:16">
      <c r="A470" s="45" t="s">
        <v>152</v>
      </c>
      <c r="B470" s="45" t="s">
        <v>1199</v>
      </c>
      <c r="C470" s="45" t="s">
        <v>207</v>
      </c>
      <c r="D470" s="45" t="s">
        <v>152</v>
      </c>
      <c r="E470" s="45">
        <v>2.1</v>
      </c>
      <c r="F470" s="45" t="s">
        <v>1200</v>
      </c>
      <c r="G470" s="45">
        <v>26700</v>
      </c>
      <c r="H470" s="45">
        <v>12000</v>
      </c>
      <c r="I470" s="45" t="s">
        <v>152</v>
      </c>
      <c r="J470" s="45" t="s">
        <v>156</v>
      </c>
      <c r="K470" s="45" t="s">
        <v>157</v>
      </c>
      <c r="L470" s="45" t="s">
        <v>158</v>
      </c>
      <c r="M470" s="45" t="s">
        <v>152</v>
      </c>
      <c r="N470" s="45" t="s">
        <v>152</v>
      </c>
      <c r="O470" s="45" t="s">
        <v>159</v>
      </c>
      <c r="P470" s="46" t="s">
        <v>152</v>
      </c>
    </row>
    <row r="471" spans="1:16">
      <c r="A471" s="45" t="s">
        <v>152</v>
      </c>
      <c r="B471" s="45" t="s">
        <v>1201</v>
      </c>
      <c r="C471" s="45" t="s">
        <v>154</v>
      </c>
      <c r="D471" s="45" t="s">
        <v>152</v>
      </c>
      <c r="E471" s="45">
        <v>2.1</v>
      </c>
      <c r="F471" s="45" t="s">
        <v>1202</v>
      </c>
      <c r="G471" s="45">
        <v>29600</v>
      </c>
      <c r="H471" s="45">
        <v>9200</v>
      </c>
      <c r="I471" s="45">
        <v>81</v>
      </c>
      <c r="J471" s="45" t="s">
        <v>156</v>
      </c>
      <c r="K471" s="45" t="s">
        <v>175</v>
      </c>
      <c r="L471" s="45" t="s">
        <v>158</v>
      </c>
      <c r="M471" s="45" t="s">
        <v>152</v>
      </c>
      <c r="N471" s="45" t="s">
        <v>152</v>
      </c>
      <c r="O471" s="45" t="s">
        <v>159</v>
      </c>
      <c r="P471" s="46" t="s">
        <v>152</v>
      </c>
    </row>
    <row r="472" spans="1:16">
      <c r="A472" s="45" t="s">
        <v>152</v>
      </c>
      <c r="B472" s="45" t="s">
        <v>1203</v>
      </c>
      <c r="C472" s="45" t="s">
        <v>278</v>
      </c>
      <c r="D472" s="45" t="s">
        <v>152</v>
      </c>
      <c r="E472" s="45">
        <v>2.1</v>
      </c>
      <c r="F472" s="45" t="s">
        <v>1204</v>
      </c>
      <c r="G472" s="45">
        <v>24400</v>
      </c>
      <c r="H472" s="45">
        <v>9300</v>
      </c>
      <c r="I472" s="45" t="s">
        <v>152</v>
      </c>
      <c r="J472" s="45" t="s">
        <v>168</v>
      </c>
      <c r="K472" s="45" t="s">
        <v>157</v>
      </c>
      <c r="L472" s="45" t="s">
        <v>169</v>
      </c>
      <c r="M472" s="45" t="s">
        <v>152</v>
      </c>
      <c r="N472" s="45" t="s">
        <v>152</v>
      </c>
      <c r="O472" s="45" t="s">
        <v>159</v>
      </c>
      <c r="P472" s="46" t="s">
        <v>152</v>
      </c>
    </row>
    <row r="473" spans="1:16">
      <c r="A473" s="45" t="s">
        <v>152</v>
      </c>
      <c r="B473" s="45" t="s">
        <v>1205</v>
      </c>
      <c r="C473" s="45" t="s">
        <v>187</v>
      </c>
      <c r="D473" s="45" t="s">
        <v>152</v>
      </c>
      <c r="E473" s="45">
        <v>2.1</v>
      </c>
      <c r="F473" s="45" t="s">
        <v>1206</v>
      </c>
      <c r="G473" s="45">
        <v>34000</v>
      </c>
      <c r="H473" s="45">
        <v>11600</v>
      </c>
      <c r="I473" s="45">
        <v>71</v>
      </c>
      <c r="J473" s="45" t="s">
        <v>156</v>
      </c>
      <c r="K473" s="45" t="s">
        <v>157</v>
      </c>
      <c r="L473" s="45" t="s">
        <v>158</v>
      </c>
      <c r="M473" s="45" t="s">
        <v>152</v>
      </c>
      <c r="N473" s="45" t="s">
        <v>152</v>
      </c>
      <c r="O473" s="45" t="s">
        <v>159</v>
      </c>
      <c r="P473" s="46" t="s">
        <v>152</v>
      </c>
    </row>
    <row r="474" spans="1:16">
      <c r="A474" s="45" t="s">
        <v>152</v>
      </c>
      <c r="B474" s="45" t="s">
        <v>1207</v>
      </c>
      <c r="C474" s="45" t="s">
        <v>196</v>
      </c>
      <c r="D474" s="45" t="s">
        <v>152</v>
      </c>
      <c r="E474" s="45">
        <v>2.1</v>
      </c>
      <c r="F474" s="45" t="s">
        <v>1208</v>
      </c>
      <c r="G474" s="45">
        <v>29000</v>
      </c>
      <c r="H474" s="45">
        <v>13500</v>
      </c>
      <c r="I474" s="45">
        <v>75</v>
      </c>
      <c r="J474" s="45" t="s">
        <v>156</v>
      </c>
      <c r="K474" s="45" t="s">
        <v>157</v>
      </c>
      <c r="L474" s="45" t="s">
        <v>152</v>
      </c>
      <c r="M474" s="45" t="s">
        <v>152</v>
      </c>
      <c r="N474" s="45" t="s">
        <v>152</v>
      </c>
      <c r="O474" s="45" t="s">
        <v>159</v>
      </c>
      <c r="P474" s="46" t="s">
        <v>152</v>
      </c>
    </row>
    <row r="475" spans="1:16">
      <c r="A475" s="45" t="s">
        <v>152</v>
      </c>
      <c r="B475" s="45" t="s">
        <v>1209</v>
      </c>
      <c r="C475" s="45" t="s">
        <v>173</v>
      </c>
      <c r="D475" s="45" t="s">
        <v>152</v>
      </c>
      <c r="E475" s="45">
        <v>2.1</v>
      </c>
      <c r="F475" s="45" t="s">
        <v>1210</v>
      </c>
      <c r="G475" s="45">
        <v>36000</v>
      </c>
      <c r="H475" s="45">
        <v>11200</v>
      </c>
      <c r="I475" s="45" t="s">
        <v>152</v>
      </c>
      <c r="J475" s="45" t="s">
        <v>168</v>
      </c>
      <c r="K475" s="45" t="s">
        <v>157</v>
      </c>
      <c r="L475" s="45" t="s">
        <v>169</v>
      </c>
      <c r="M475" s="45" t="s">
        <v>152</v>
      </c>
      <c r="N475" s="45" t="s">
        <v>152</v>
      </c>
      <c r="O475" s="45" t="s">
        <v>159</v>
      </c>
      <c r="P475" s="46" t="s">
        <v>152</v>
      </c>
    </row>
    <row r="476" spans="1:16">
      <c r="A476" s="45" t="s">
        <v>152</v>
      </c>
      <c r="B476" s="45" t="s">
        <v>1211</v>
      </c>
      <c r="C476" s="45" t="s">
        <v>278</v>
      </c>
      <c r="D476" s="45" t="s">
        <v>152</v>
      </c>
      <c r="E476" s="45">
        <v>2.1</v>
      </c>
      <c r="F476" s="45" t="s">
        <v>1170</v>
      </c>
      <c r="G476" s="45">
        <v>28000</v>
      </c>
      <c r="H476" s="45">
        <v>12000</v>
      </c>
      <c r="I476" s="45" t="s">
        <v>152</v>
      </c>
      <c r="J476" s="45" t="s">
        <v>156</v>
      </c>
      <c r="K476" s="45" t="s">
        <v>157</v>
      </c>
      <c r="L476" s="45" t="s">
        <v>158</v>
      </c>
      <c r="M476" s="45" t="s">
        <v>152</v>
      </c>
      <c r="N476" s="45" t="s">
        <v>152</v>
      </c>
      <c r="O476" s="45" t="s">
        <v>159</v>
      </c>
      <c r="P476" s="46" t="s">
        <v>152</v>
      </c>
    </row>
    <row r="477" spans="1:16">
      <c r="A477" s="45" t="s">
        <v>152</v>
      </c>
      <c r="B477" s="45" t="s">
        <v>1212</v>
      </c>
      <c r="C477" s="45" t="s">
        <v>278</v>
      </c>
      <c r="D477" s="45" t="s">
        <v>152</v>
      </c>
      <c r="E477" s="45">
        <v>2.2000000000000002</v>
      </c>
      <c r="F477" s="45" t="s">
        <v>1213</v>
      </c>
      <c r="G477" s="45">
        <v>35900</v>
      </c>
      <c r="H477" s="45">
        <v>11200</v>
      </c>
      <c r="I477" s="45" t="s">
        <v>152</v>
      </c>
      <c r="J477" s="45" t="s">
        <v>156</v>
      </c>
      <c r="K477" s="45" t="s">
        <v>157</v>
      </c>
      <c r="L477" s="45" t="s">
        <v>158</v>
      </c>
      <c r="M477" s="45" t="s">
        <v>152</v>
      </c>
      <c r="N477" s="45" t="s">
        <v>152</v>
      </c>
      <c r="O477" s="45" t="s">
        <v>159</v>
      </c>
      <c r="P477" s="46" t="s">
        <v>152</v>
      </c>
    </row>
    <row r="478" spans="1:16">
      <c r="A478" s="45" t="s">
        <v>152</v>
      </c>
      <c r="B478" s="45" t="s">
        <v>1214</v>
      </c>
      <c r="C478" s="45" t="s">
        <v>713</v>
      </c>
      <c r="D478" s="45" t="s">
        <v>152</v>
      </c>
      <c r="E478" s="45">
        <v>2.2000000000000002</v>
      </c>
      <c r="F478" s="45" t="s">
        <v>1215</v>
      </c>
      <c r="G478" s="45">
        <v>31700</v>
      </c>
      <c r="H478" s="45">
        <v>9500</v>
      </c>
      <c r="I478" s="45" t="s">
        <v>152</v>
      </c>
      <c r="J478" s="45" t="s">
        <v>156</v>
      </c>
      <c r="K478" s="45" t="s">
        <v>175</v>
      </c>
      <c r="L478" s="45" t="s">
        <v>152</v>
      </c>
      <c r="M478" s="45" t="s">
        <v>152</v>
      </c>
      <c r="N478" s="45" t="s">
        <v>152</v>
      </c>
      <c r="O478" s="45" t="s">
        <v>159</v>
      </c>
      <c r="P478" s="46" t="s">
        <v>152</v>
      </c>
    </row>
    <row r="479" spans="1:16">
      <c r="A479" s="45" t="s">
        <v>152</v>
      </c>
      <c r="B479" s="45" t="s">
        <v>1216</v>
      </c>
      <c r="C479" s="45" t="s">
        <v>278</v>
      </c>
      <c r="D479" s="45" t="s">
        <v>152</v>
      </c>
      <c r="E479" s="45">
        <v>2.2000000000000002</v>
      </c>
      <c r="F479" s="45" t="s">
        <v>1217</v>
      </c>
      <c r="G479" s="45">
        <v>24600</v>
      </c>
      <c r="H479" s="45">
        <v>9700</v>
      </c>
      <c r="I479" s="45" t="s">
        <v>152</v>
      </c>
      <c r="J479" s="45" t="s">
        <v>156</v>
      </c>
      <c r="K479" s="45" t="s">
        <v>157</v>
      </c>
      <c r="L479" s="45" t="s">
        <v>158</v>
      </c>
      <c r="M479" s="45" t="s">
        <v>152</v>
      </c>
      <c r="N479" s="45" t="s">
        <v>152</v>
      </c>
      <c r="O479" s="45" t="s">
        <v>159</v>
      </c>
      <c r="P479" s="46" t="s">
        <v>152</v>
      </c>
    </row>
    <row r="480" spans="1:16">
      <c r="A480" s="45" t="s">
        <v>152</v>
      </c>
      <c r="B480" s="45" t="s">
        <v>1218</v>
      </c>
      <c r="C480" s="45" t="s">
        <v>278</v>
      </c>
      <c r="D480" s="45" t="s">
        <v>152</v>
      </c>
      <c r="E480" s="45">
        <v>2.2000000000000002</v>
      </c>
      <c r="F480" s="45" t="s">
        <v>1219</v>
      </c>
      <c r="G480" s="45">
        <v>31944</v>
      </c>
      <c r="H480" s="45">
        <v>12129</v>
      </c>
      <c r="I480" s="45">
        <v>74</v>
      </c>
      <c r="J480" s="45" t="s">
        <v>156</v>
      </c>
      <c r="K480" s="45" t="s">
        <v>157</v>
      </c>
      <c r="L480" s="45" t="s">
        <v>158</v>
      </c>
      <c r="M480" s="45" t="s">
        <v>152</v>
      </c>
      <c r="N480" s="45" t="s">
        <v>152</v>
      </c>
      <c r="O480" s="45" t="s">
        <v>159</v>
      </c>
      <c r="P480" s="46" t="s">
        <v>152</v>
      </c>
    </row>
    <row r="481" spans="1:16">
      <c r="A481" s="45" t="s">
        <v>152</v>
      </c>
      <c r="B481" s="45" t="s">
        <v>1220</v>
      </c>
      <c r="C481" s="45" t="s">
        <v>764</v>
      </c>
      <c r="D481" s="45" t="s">
        <v>152</v>
      </c>
      <c r="E481" s="45">
        <v>2.2000000000000002</v>
      </c>
      <c r="F481" s="45" t="s">
        <v>1221</v>
      </c>
      <c r="G481" s="45">
        <v>40500</v>
      </c>
      <c r="H481" s="45">
        <v>7900</v>
      </c>
      <c r="I481" s="45" t="s">
        <v>152</v>
      </c>
      <c r="J481" s="45" t="s">
        <v>156</v>
      </c>
      <c r="K481" s="45" t="s">
        <v>175</v>
      </c>
      <c r="L481" s="45" t="s">
        <v>158</v>
      </c>
      <c r="M481" s="45" t="s">
        <v>152</v>
      </c>
      <c r="N481" s="45" t="s">
        <v>152</v>
      </c>
      <c r="O481" s="45" t="s">
        <v>159</v>
      </c>
      <c r="P481" s="46" t="s">
        <v>152</v>
      </c>
    </row>
    <row r="482" spans="1:16">
      <c r="A482" s="45" t="s">
        <v>152</v>
      </c>
      <c r="B482" s="45" t="s">
        <v>1222</v>
      </c>
      <c r="C482" s="45" t="s">
        <v>844</v>
      </c>
      <c r="D482" s="45" t="s">
        <v>152</v>
      </c>
      <c r="E482" s="45">
        <v>2.2000000000000002</v>
      </c>
      <c r="F482" s="45" t="s">
        <v>1223</v>
      </c>
      <c r="G482" s="45">
        <v>17900</v>
      </c>
      <c r="H482" s="45">
        <v>10000</v>
      </c>
      <c r="I482" s="45" t="s">
        <v>152</v>
      </c>
      <c r="J482" s="45" t="s">
        <v>156</v>
      </c>
      <c r="K482" s="45" t="s">
        <v>157</v>
      </c>
      <c r="L482" s="45" t="s">
        <v>158</v>
      </c>
      <c r="M482" s="45" t="s">
        <v>152</v>
      </c>
      <c r="N482" s="45" t="s">
        <v>152</v>
      </c>
      <c r="O482" s="45" t="s">
        <v>159</v>
      </c>
      <c r="P482" s="46" t="s">
        <v>152</v>
      </c>
    </row>
    <row r="483" spans="1:16">
      <c r="A483" s="45" t="s">
        <v>152</v>
      </c>
      <c r="B483" s="45" t="s">
        <v>1224</v>
      </c>
      <c r="C483" s="45" t="s">
        <v>844</v>
      </c>
      <c r="D483" s="45" t="s">
        <v>152</v>
      </c>
      <c r="E483" s="45">
        <v>2.2000000000000002</v>
      </c>
      <c r="F483" s="45" t="s">
        <v>1225</v>
      </c>
      <c r="G483" s="45">
        <v>22100</v>
      </c>
      <c r="H483" s="45">
        <v>10000</v>
      </c>
      <c r="I483" s="45" t="s">
        <v>152</v>
      </c>
      <c r="J483" s="45" t="s">
        <v>156</v>
      </c>
      <c r="K483" s="45" t="s">
        <v>157</v>
      </c>
      <c r="L483" s="45" t="s">
        <v>158</v>
      </c>
      <c r="M483" s="45" t="s">
        <v>152</v>
      </c>
      <c r="N483" s="45" t="s">
        <v>152</v>
      </c>
      <c r="O483" s="45" t="s">
        <v>159</v>
      </c>
      <c r="P483" s="46" t="s">
        <v>152</v>
      </c>
    </row>
    <row r="484" spans="1:16">
      <c r="A484" s="45" t="s">
        <v>152</v>
      </c>
      <c r="B484" s="45" t="s">
        <v>1226</v>
      </c>
      <c r="C484" s="45" t="s">
        <v>437</v>
      </c>
      <c r="D484" s="45" t="s">
        <v>152</v>
      </c>
      <c r="E484" s="45">
        <v>2.2000000000000002</v>
      </c>
      <c r="F484" s="45" t="s">
        <v>1227</v>
      </c>
      <c r="G484" s="45">
        <v>52100</v>
      </c>
      <c r="H484" s="45">
        <v>10100</v>
      </c>
      <c r="I484" s="45">
        <v>84</v>
      </c>
      <c r="J484" s="45" t="s">
        <v>156</v>
      </c>
      <c r="K484" s="45" t="s">
        <v>175</v>
      </c>
      <c r="L484" s="45" t="s">
        <v>158</v>
      </c>
      <c r="M484" s="45" t="s">
        <v>152</v>
      </c>
      <c r="N484" s="45" t="s">
        <v>152</v>
      </c>
      <c r="O484" s="45" t="s">
        <v>159</v>
      </c>
      <c r="P484" s="46" t="s">
        <v>152</v>
      </c>
    </row>
    <row r="485" spans="1:16">
      <c r="A485" s="45" t="s">
        <v>152</v>
      </c>
      <c r="B485" s="45" t="s">
        <v>1228</v>
      </c>
      <c r="C485" s="45" t="s">
        <v>162</v>
      </c>
      <c r="D485" s="45" t="s">
        <v>152</v>
      </c>
      <c r="E485" s="45">
        <v>2.2000000000000002</v>
      </c>
      <c r="F485" s="45" t="s">
        <v>1229</v>
      </c>
      <c r="G485" s="45">
        <v>30500</v>
      </c>
      <c r="H485" s="45">
        <v>10300</v>
      </c>
      <c r="I485" s="45" t="s">
        <v>152</v>
      </c>
      <c r="J485" s="45" t="s">
        <v>156</v>
      </c>
      <c r="K485" s="45" t="s">
        <v>157</v>
      </c>
      <c r="L485" s="45" t="s">
        <v>152</v>
      </c>
      <c r="M485" s="45" t="s">
        <v>152</v>
      </c>
      <c r="N485" s="45" t="s">
        <v>152</v>
      </c>
      <c r="O485" s="45" t="s">
        <v>159</v>
      </c>
      <c r="P485" s="46" t="s">
        <v>152</v>
      </c>
    </row>
    <row r="486" spans="1:16">
      <c r="A486" s="45" t="s">
        <v>152</v>
      </c>
      <c r="B486" s="45" t="s">
        <v>1230</v>
      </c>
      <c r="C486" s="45" t="s">
        <v>182</v>
      </c>
      <c r="D486" s="45" t="s">
        <v>152</v>
      </c>
      <c r="E486" s="45">
        <v>2.2000000000000002</v>
      </c>
      <c r="F486" s="45" t="s">
        <v>1231</v>
      </c>
      <c r="G486" s="45">
        <v>47100</v>
      </c>
      <c r="H486" s="45">
        <v>11900</v>
      </c>
      <c r="I486" s="45" t="s">
        <v>152</v>
      </c>
      <c r="J486" s="45" t="s">
        <v>156</v>
      </c>
      <c r="K486" s="45" t="s">
        <v>175</v>
      </c>
      <c r="L486" s="45" t="s">
        <v>152</v>
      </c>
      <c r="M486" s="45" t="s">
        <v>152</v>
      </c>
      <c r="N486" s="45" t="s">
        <v>152</v>
      </c>
      <c r="O486" s="45" t="s">
        <v>159</v>
      </c>
      <c r="P486" s="46" t="s">
        <v>152</v>
      </c>
    </row>
    <row r="487" spans="1:16">
      <c r="A487" s="45" t="s">
        <v>152</v>
      </c>
      <c r="B487" s="45" t="s">
        <v>1232</v>
      </c>
      <c r="C487" s="45" t="s">
        <v>267</v>
      </c>
      <c r="D487" s="45" t="s">
        <v>152</v>
      </c>
      <c r="E487" s="45">
        <v>2.2000000000000002</v>
      </c>
      <c r="F487" s="45" t="s">
        <v>1233</v>
      </c>
      <c r="G487" s="45">
        <v>26400</v>
      </c>
      <c r="H487" s="45">
        <v>8700</v>
      </c>
      <c r="I487" s="45" t="s">
        <v>152</v>
      </c>
      <c r="J487" s="45" t="s">
        <v>156</v>
      </c>
      <c r="K487" s="45" t="s">
        <v>175</v>
      </c>
      <c r="L487" s="45" t="s">
        <v>152</v>
      </c>
      <c r="M487" s="45" t="s">
        <v>152</v>
      </c>
      <c r="N487" s="45" t="s">
        <v>152</v>
      </c>
      <c r="O487" s="45" t="s">
        <v>159</v>
      </c>
      <c r="P487" s="46" t="s">
        <v>152</v>
      </c>
    </row>
    <row r="488" spans="1:16">
      <c r="A488" s="45" t="s">
        <v>152</v>
      </c>
      <c r="B488" s="45" t="s">
        <v>1234</v>
      </c>
      <c r="C488" s="45" t="s">
        <v>413</v>
      </c>
      <c r="D488" s="45" t="s">
        <v>152</v>
      </c>
      <c r="E488" s="45">
        <v>2.2000000000000002</v>
      </c>
      <c r="F488" s="45" t="s">
        <v>1235</v>
      </c>
      <c r="G488" s="45">
        <v>37200</v>
      </c>
      <c r="H488" s="45">
        <v>9900</v>
      </c>
      <c r="I488" s="45" t="s">
        <v>152</v>
      </c>
      <c r="J488" s="45" t="s">
        <v>168</v>
      </c>
      <c r="K488" s="45" t="s">
        <v>157</v>
      </c>
      <c r="L488" s="45" t="s">
        <v>169</v>
      </c>
      <c r="M488" s="45" t="s">
        <v>152</v>
      </c>
      <c r="N488" s="45" t="s">
        <v>152</v>
      </c>
      <c r="O488" s="45" t="s">
        <v>159</v>
      </c>
      <c r="P488" s="46" t="s">
        <v>152</v>
      </c>
    </row>
    <row r="489" spans="1:16">
      <c r="A489" s="45" t="s">
        <v>152</v>
      </c>
      <c r="B489" s="45" t="s">
        <v>1236</v>
      </c>
      <c r="C489" s="45" t="s">
        <v>278</v>
      </c>
      <c r="D489" s="45" t="s">
        <v>152</v>
      </c>
      <c r="E489" s="45">
        <v>2.2000000000000002</v>
      </c>
      <c r="F489" s="45" t="s">
        <v>1237</v>
      </c>
      <c r="G489" s="45">
        <v>32200</v>
      </c>
      <c r="H489" s="45">
        <v>11500</v>
      </c>
      <c r="I489" s="45" t="s">
        <v>152</v>
      </c>
      <c r="J489" s="45" t="s">
        <v>156</v>
      </c>
      <c r="K489" s="45" t="s">
        <v>157</v>
      </c>
      <c r="L489" s="45" t="s">
        <v>152</v>
      </c>
      <c r="M489" s="45" t="s">
        <v>152</v>
      </c>
      <c r="N489" s="45" t="s">
        <v>152</v>
      </c>
      <c r="O489" s="45" t="s">
        <v>159</v>
      </c>
      <c r="P489" s="46" t="s">
        <v>152</v>
      </c>
    </row>
    <row r="490" spans="1:16">
      <c r="A490" s="45" t="s">
        <v>152</v>
      </c>
      <c r="B490" s="45" t="s">
        <v>1238</v>
      </c>
      <c r="C490" s="45" t="s">
        <v>278</v>
      </c>
      <c r="D490" s="45" t="s">
        <v>152</v>
      </c>
      <c r="E490" s="45">
        <v>2.2000000000000002</v>
      </c>
      <c r="F490" s="45" t="s">
        <v>1239</v>
      </c>
      <c r="G490" s="45">
        <v>43000</v>
      </c>
      <c r="H490" s="45">
        <v>11500</v>
      </c>
      <c r="I490" s="45" t="s">
        <v>152</v>
      </c>
      <c r="J490" s="45" t="s">
        <v>156</v>
      </c>
      <c r="K490" s="45" t="s">
        <v>157</v>
      </c>
      <c r="L490" s="45" t="s">
        <v>152</v>
      </c>
      <c r="M490" s="45" t="s">
        <v>152</v>
      </c>
      <c r="N490" s="45" t="s">
        <v>152</v>
      </c>
      <c r="O490" s="45" t="s">
        <v>159</v>
      </c>
      <c r="P490" s="46" t="s">
        <v>152</v>
      </c>
    </row>
    <row r="491" spans="1:16">
      <c r="A491" s="45" t="s">
        <v>152</v>
      </c>
      <c r="B491" s="45" t="s">
        <v>1240</v>
      </c>
      <c r="C491" s="45" t="s">
        <v>154</v>
      </c>
      <c r="D491" s="45" t="s">
        <v>152</v>
      </c>
      <c r="E491" s="45">
        <v>2.2000000000000002</v>
      </c>
      <c r="F491" s="45" t="s">
        <v>1241</v>
      </c>
      <c r="G491" s="45">
        <v>34500</v>
      </c>
      <c r="H491" s="45">
        <v>10100</v>
      </c>
      <c r="I491" s="45" t="s">
        <v>152</v>
      </c>
      <c r="J491" s="45" t="s">
        <v>156</v>
      </c>
      <c r="K491" s="45" t="s">
        <v>175</v>
      </c>
      <c r="L491" s="45" t="s">
        <v>152</v>
      </c>
      <c r="M491" s="45" t="s">
        <v>152</v>
      </c>
      <c r="N491" s="45" t="s">
        <v>152</v>
      </c>
      <c r="O491" s="45" t="s">
        <v>159</v>
      </c>
      <c r="P491" s="46" t="s">
        <v>152</v>
      </c>
    </row>
    <row r="492" spans="1:16">
      <c r="A492" s="45" t="s">
        <v>152</v>
      </c>
      <c r="B492" s="45" t="s">
        <v>1242</v>
      </c>
      <c r="C492" s="45" t="s">
        <v>884</v>
      </c>
      <c r="D492" s="45" t="s">
        <v>152</v>
      </c>
      <c r="E492" s="45">
        <v>2.2000000000000002</v>
      </c>
      <c r="F492" s="45" t="s">
        <v>1243</v>
      </c>
      <c r="G492" s="45">
        <v>30000</v>
      </c>
      <c r="H492" s="45">
        <v>6100</v>
      </c>
      <c r="I492" s="45" t="s">
        <v>152</v>
      </c>
      <c r="J492" s="45" t="s">
        <v>168</v>
      </c>
      <c r="K492" s="45" t="s">
        <v>157</v>
      </c>
      <c r="L492" s="45" t="s">
        <v>169</v>
      </c>
      <c r="M492" s="45" t="s">
        <v>152</v>
      </c>
      <c r="N492" s="45" t="s">
        <v>152</v>
      </c>
      <c r="O492" s="45" t="s">
        <v>159</v>
      </c>
      <c r="P492" s="46" t="s">
        <v>152</v>
      </c>
    </row>
    <row r="493" spans="1:16">
      <c r="A493" s="45" t="s">
        <v>152</v>
      </c>
      <c r="B493" s="45" t="s">
        <v>1244</v>
      </c>
      <c r="C493" s="45" t="s">
        <v>1149</v>
      </c>
      <c r="D493" s="45" t="s">
        <v>152</v>
      </c>
      <c r="E493" s="45">
        <v>2.2000000000000002</v>
      </c>
      <c r="F493" s="45" t="s">
        <v>1245</v>
      </c>
      <c r="G493" s="45">
        <v>27700</v>
      </c>
      <c r="H493" s="45">
        <v>9400</v>
      </c>
      <c r="I493" s="45" t="s">
        <v>152</v>
      </c>
      <c r="J493" s="45" t="s">
        <v>156</v>
      </c>
      <c r="K493" s="45" t="s">
        <v>175</v>
      </c>
      <c r="L493" s="45" t="s">
        <v>152</v>
      </c>
      <c r="M493" s="45" t="s">
        <v>152</v>
      </c>
      <c r="N493" s="45" t="s">
        <v>152</v>
      </c>
      <c r="O493" s="45" t="s">
        <v>159</v>
      </c>
      <c r="P493" s="46" t="s">
        <v>152</v>
      </c>
    </row>
    <row r="494" spans="1:16">
      <c r="A494" s="45" t="s">
        <v>152</v>
      </c>
      <c r="B494" s="45" t="s">
        <v>1246</v>
      </c>
      <c r="C494" s="45" t="s">
        <v>166</v>
      </c>
      <c r="D494" s="45" t="s">
        <v>152</v>
      </c>
      <c r="E494" s="45">
        <v>2.2999999999999998</v>
      </c>
      <c r="F494" s="45" t="s">
        <v>1247</v>
      </c>
      <c r="G494" s="45">
        <v>47600</v>
      </c>
      <c r="H494" s="45">
        <v>9700</v>
      </c>
      <c r="I494" s="45" t="s">
        <v>152</v>
      </c>
      <c r="J494" s="45" t="s">
        <v>168</v>
      </c>
      <c r="K494" s="45" t="s">
        <v>157</v>
      </c>
      <c r="L494" s="45" t="s">
        <v>169</v>
      </c>
      <c r="M494" s="45" t="s">
        <v>152</v>
      </c>
      <c r="N494" s="45" t="s">
        <v>152</v>
      </c>
      <c r="O494" s="45" t="s">
        <v>159</v>
      </c>
      <c r="P494" s="46" t="s">
        <v>152</v>
      </c>
    </row>
    <row r="495" spans="1:16">
      <c r="A495" s="45" t="s">
        <v>152</v>
      </c>
      <c r="B495" s="45" t="s">
        <v>848</v>
      </c>
      <c r="C495" s="45" t="s">
        <v>822</v>
      </c>
      <c r="D495" s="45" t="s">
        <v>152</v>
      </c>
      <c r="E495" s="45">
        <v>2.2999999999999998</v>
      </c>
      <c r="F495" s="45" t="s">
        <v>1248</v>
      </c>
      <c r="G495" s="45">
        <v>26600</v>
      </c>
      <c r="H495" s="45">
        <v>9600</v>
      </c>
      <c r="I495" s="45" t="s">
        <v>152</v>
      </c>
      <c r="J495" s="45" t="s">
        <v>156</v>
      </c>
      <c r="K495" s="45" t="s">
        <v>157</v>
      </c>
      <c r="L495" s="45" t="s">
        <v>152</v>
      </c>
      <c r="M495" s="45" t="s">
        <v>152</v>
      </c>
      <c r="N495" s="45" t="s">
        <v>152</v>
      </c>
      <c r="O495" s="45" t="s">
        <v>159</v>
      </c>
      <c r="P495" s="46" t="s">
        <v>152</v>
      </c>
    </row>
    <row r="496" spans="1:16">
      <c r="A496" s="45" t="s">
        <v>152</v>
      </c>
      <c r="B496" s="45" t="s">
        <v>1249</v>
      </c>
      <c r="C496" s="45" t="s">
        <v>255</v>
      </c>
      <c r="D496" s="45" t="s">
        <v>152</v>
      </c>
      <c r="E496" s="45">
        <v>2.2999999999999998</v>
      </c>
      <c r="F496" s="45" t="s">
        <v>1250</v>
      </c>
      <c r="G496" s="45">
        <v>33700</v>
      </c>
      <c r="H496" s="45">
        <v>11600</v>
      </c>
      <c r="I496" s="45" t="s">
        <v>152</v>
      </c>
      <c r="J496" s="45" t="s">
        <v>156</v>
      </c>
      <c r="K496" s="45" t="s">
        <v>157</v>
      </c>
      <c r="L496" s="45" t="s">
        <v>152</v>
      </c>
      <c r="M496" s="45" t="s">
        <v>152</v>
      </c>
      <c r="N496" s="45" t="s">
        <v>152</v>
      </c>
      <c r="O496" s="45" t="s">
        <v>159</v>
      </c>
      <c r="P496" s="46" t="s">
        <v>152</v>
      </c>
    </row>
    <row r="497" spans="1:16">
      <c r="A497" s="45" t="s">
        <v>152</v>
      </c>
      <c r="B497" s="45" t="s">
        <v>1251</v>
      </c>
      <c r="C497" s="45" t="s">
        <v>434</v>
      </c>
      <c r="D497" s="45" t="s">
        <v>152</v>
      </c>
      <c r="E497" s="45">
        <v>2.2999999999999998</v>
      </c>
      <c r="F497" s="45" t="s">
        <v>849</v>
      </c>
      <c r="G497" s="45">
        <v>34000</v>
      </c>
      <c r="H497" s="45">
        <v>11400</v>
      </c>
      <c r="I497" s="45" t="s">
        <v>152</v>
      </c>
      <c r="J497" s="45" t="s">
        <v>156</v>
      </c>
      <c r="K497" s="45" t="s">
        <v>157</v>
      </c>
      <c r="L497" s="45" t="s">
        <v>158</v>
      </c>
      <c r="M497" s="45" t="s">
        <v>152</v>
      </c>
      <c r="N497" s="45" t="s">
        <v>152</v>
      </c>
      <c r="O497" s="45" t="s">
        <v>159</v>
      </c>
      <c r="P497" s="46" t="s">
        <v>152</v>
      </c>
    </row>
    <row r="498" spans="1:16">
      <c r="A498" s="45" t="s">
        <v>152</v>
      </c>
      <c r="B498" s="45" t="s">
        <v>1252</v>
      </c>
      <c r="C498" s="45" t="s">
        <v>278</v>
      </c>
      <c r="D498" s="45" t="s">
        <v>152</v>
      </c>
      <c r="E498" s="45">
        <v>2.2999999999999998</v>
      </c>
      <c r="F498" s="45" t="s">
        <v>1253</v>
      </c>
      <c r="G498" s="45">
        <v>40400</v>
      </c>
      <c r="H498" s="45">
        <v>11200</v>
      </c>
      <c r="I498" s="45" t="s">
        <v>152</v>
      </c>
      <c r="J498" s="45" t="s">
        <v>156</v>
      </c>
      <c r="K498" s="45" t="s">
        <v>157</v>
      </c>
      <c r="L498" s="45" t="s">
        <v>158</v>
      </c>
      <c r="M498" s="45" t="s">
        <v>152</v>
      </c>
      <c r="N498" s="45" t="s">
        <v>152</v>
      </c>
      <c r="O498" s="45" t="s">
        <v>159</v>
      </c>
      <c r="P498" s="46" t="s">
        <v>152</v>
      </c>
    </row>
    <row r="499" spans="1:16">
      <c r="A499" s="45" t="s">
        <v>152</v>
      </c>
      <c r="B499" s="45" t="s">
        <v>1254</v>
      </c>
      <c r="C499" s="45" t="s">
        <v>187</v>
      </c>
      <c r="D499" s="45" t="s">
        <v>152</v>
      </c>
      <c r="E499" s="45">
        <v>2.2999999999999998</v>
      </c>
      <c r="F499" s="45" t="s">
        <v>1255</v>
      </c>
      <c r="G499" s="45">
        <v>29400</v>
      </c>
      <c r="H499" s="45">
        <v>10700</v>
      </c>
      <c r="I499" s="45" t="s">
        <v>152</v>
      </c>
      <c r="J499" s="45" t="s">
        <v>156</v>
      </c>
      <c r="K499" s="45" t="s">
        <v>157</v>
      </c>
      <c r="L499" s="45" t="s">
        <v>152</v>
      </c>
      <c r="M499" s="45" t="s">
        <v>152</v>
      </c>
      <c r="N499" s="45" t="s">
        <v>152</v>
      </c>
      <c r="O499" s="45" t="s">
        <v>159</v>
      </c>
      <c r="P499" s="46" t="s">
        <v>152</v>
      </c>
    </row>
    <row r="500" spans="1:16">
      <c r="A500" s="45" t="s">
        <v>152</v>
      </c>
      <c r="B500" s="45" t="s">
        <v>1256</v>
      </c>
      <c r="C500" s="45" t="s">
        <v>395</v>
      </c>
      <c r="D500" s="45" t="s">
        <v>152</v>
      </c>
      <c r="E500" s="45">
        <v>2.2999999999999998</v>
      </c>
      <c r="F500" s="45" t="s">
        <v>1257</v>
      </c>
      <c r="G500" s="45">
        <v>26500</v>
      </c>
      <c r="H500" s="45">
        <v>11600</v>
      </c>
      <c r="I500" s="45">
        <v>74</v>
      </c>
      <c r="J500" s="45" t="s">
        <v>156</v>
      </c>
      <c r="K500" s="45" t="s">
        <v>157</v>
      </c>
      <c r="L500" s="45" t="s">
        <v>158</v>
      </c>
      <c r="M500" s="45" t="s">
        <v>152</v>
      </c>
      <c r="N500" s="45" t="s">
        <v>152</v>
      </c>
      <c r="O500" s="45" t="s">
        <v>159</v>
      </c>
      <c r="P500" s="46" t="s">
        <v>152</v>
      </c>
    </row>
    <row r="501" spans="1:16">
      <c r="A501" s="45" t="s">
        <v>152</v>
      </c>
      <c r="B501" s="45" t="s">
        <v>1258</v>
      </c>
      <c r="C501" s="45" t="s">
        <v>182</v>
      </c>
      <c r="D501" s="45" t="s">
        <v>152</v>
      </c>
      <c r="E501" s="45">
        <v>2.2999999999999998</v>
      </c>
      <c r="F501" s="45" t="s">
        <v>1259</v>
      </c>
      <c r="G501" s="45">
        <v>75700</v>
      </c>
      <c r="H501" s="45">
        <v>10700</v>
      </c>
      <c r="I501" s="45" t="s">
        <v>152</v>
      </c>
      <c r="J501" s="45" t="s">
        <v>156</v>
      </c>
      <c r="K501" s="45" t="s">
        <v>175</v>
      </c>
      <c r="L501" s="45" t="s">
        <v>152</v>
      </c>
      <c r="M501" s="45" t="s">
        <v>152</v>
      </c>
      <c r="N501" s="45" t="s">
        <v>152</v>
      </c>
      <c r="O501" s="45" t="s">
        <v>159</v>
      </c>
      <c r="P501" s="46" t="s">
        <v>152</v>
      </c>
    </row>
    <row r="502" spans="1:16">
      <c r="A502" s="45" t="s">
        <v>152</v>
      </c>
      <c r="B502" s="45" t="s">
        <v>469</v>
      </c>
      <c r="C502" s="45" t="s">
        <v>182</v>
      </c>
      <c r="D502" s="45" t="s">
        <v>152</v>
      </c>
      <c r="E502" s="45">
        <v>2.2999999999999998</v>
      </c>
      <c r="F502" s="45" t="s">
        <v>1231</v>
      </c>
      <c r="G502" s="45">
        <v>47100</v>
      </c>
      <c r="H502" s="45">
        <v>11900</v>
      </c>
      <c r="I502" s="45" t="s">
        <v>152</v>
      </c>
      <c r="J502" s="45" t="s">
        <v>156</v>
      </c>
      <c r="K502" s="45" t="s">
        <v>175</v>
      </c>
      <c r="L502" s="45" t="s">
        <v>158</v>
      </c>
      <c r="M502" s="45" t="s">
        <v>152</v>
      </c>
      <c r="N502" s="45" t="s">
        <v>152</v>
      </c>
      <c r="O502" s="45" t="s">
        <v>159</v>
      </c>
      <c r="P502" s="46" t="s">
        <v>152</v>
      </c>
    </row>
    <row r="503" spans="1:16">
      <c r="A503" s="45" t="s">
        <v>152</v>
      </c>
      <c r="B503" s="45" t="s">
        <v>1260</v>
      </c>
      <c r="C503" s="45" t="s">
        <v>413</v>
      </c>
      <c r="D503" s="45" t="s">
        <v>152</v>
      </c>
      <c r="E503" s="45">
        <v>2.2999999999999998</v>
      </c>
      <c r="F503" s="45" t="s">
        <v>1261</v>
      </c>
      <c r="G503" s="45">
        <v>29700</v>
      </c>
      <c r="H503" s="45">
        <v>9000</v>
      </c>
      <c r="I503" s="45" t="s">
        <v>152</v>
      </c>
      <c r="J503" s="45" t="s">
        <v>168</v>
      </c>
      <c r="K503" s="45" t="s">
        <v>157</v>
      </c>
      <c r="L503" s="45" t="s">
        <v>169</v>
      </c>
      <c r="M503" s="45" t="s">
        <v>152</v>
      </c>
      <c r="N503" s="45" t="s">
        <v>152</v>
      </c>
      <c r="O503" s="45" t="s">
        <v>159</v>
      </c>
      <c r="P503" s="46" t="s">
        <v>152</v>
      </c>
    </row>
    <row r="504" spans="1:16">
      <c r="A504" s="45" t="s">
        <v>152</v>
      </c>
      <c r="B504" s="45" t="s">
        <v>1262</v>
      </c>
      <c r="C504" s="45" t="s">
        <v>413</v>
      </c>
      <c r="D504" s="45" t="s">
        <v>152</v>
      </c>
      <c r="E504" s="45">
        <v>2.2999999999999998</v>
      </c>
      <c r="F504" s="45" t="s">
        <v>1235</v>
      </c>
      <c r="G504" s="45">
        <v>37200</v>
      </c>
      <c r="H504" s="45">
        <v>9900</v>
      </c>
      <c r="I504" s="45" t="s">
        <v>152</v>
      </c>
      <c r="J504" s="45" t="s">
        <v>168</v>
      </c>
      <c r="K504" s="45" t="s">
        <v>157</v>
      </c>
      <c r="L504" s="45" t="s">
        <v>169</v>
      </c>
      <c r="M504" s="45" t="s">
        <v>152</v>
      </c>
      <c r="N504" s="45" t="s">
        <v>152</v>
      </c>
      <c r="O504" s="45" t="s">
        <v>159</v>
      </c>
      <c r="P504" s="46" t="s">
        <v>152</v>
      </c>
    </row>
    <row r="505" spans="1:16">
      <c r="A505" s="45" t="s">
        <v>152</v>
      </c>
      <c r="B505" s="45" t="s">
        <v>1263</v>
      </c>
      <c r="C505" s="45" t="s">
        <v>278</v>
      </c>
      <c r="D505" s="45" t="s">
        <v>152</v>
      </c>
      <c r="E505" s="45">
        <v>2.2999999999999998</v>
      </c>
      <c r="F505" s="45" t="s">
        <v>1264</v>
      </c>
      <c r="G505" s="45">
        <v>30500</v>
      </c>
      <c r="H505" s="45">
        <v>10900</v>
      </c>
      <c r="I505" s="45" t="s">
        <v>152</v>
      </c>
      <c r="J505" s="45" t="s">
        <v>156</v>
      </c>
      <c r="K505" s="45" t="s">
        <v>157</v>
      </c>
      <c r="L505" s="45" t="s">
        <v>158</v>
      </c>
      <c r="M505" s="45" t="s">
        <v>152</v>
      </c>
      <c r="N505" s="45" t="s">
        <v>152</v>
      </c>
      <c r="O505" s="45" t="s">
        <v>159</v>
      </c>
      <c r="P505" s="46" t="s">
        <v>152</v>
      </c>
    </row>
    <row r="506" spans="1:16">
      <c r="A506" s="45" t="s">
        <v>152</v>
      </c>
      <c r="B506" s="45" t="s">
        <v>1265</v>
      </c>
      <c r="C506" s="45" t="s">
        <v>1266</v>
      </c>
      <c r="D506" s="45" t="s">
        <v>152</v>
      </c>
      <c r="E506" s="45">
        <v>2.2999999999999998</v>
      </c>
      <c r="F506" s="45" t="s">
        <v>1267</v>
      </c>
      <c r="G506" s="45">
        <v>30600</v>
      </c>
      <c r="H506" s="45">
        <v>9600</v>
      </c>
      <c r="I506" s="45" t="s">
        <v>152</v>
      </c>
      <c r="J506" s="45" t="s">
        <v>156</v>
      </c>
      <c r="K506" s="45" t="s">
        <v>175</v>
      </c>
      <c r="L506" s="45" t="s">
        <v>152</v>
      </c>
      <c r="M506" s="45" t="s">
        <v>152</v>
      </c>
      <c r="N506" s="45" t="s">
        <v>152</v>
      </c>
      <c r="O506" s="45" t="s">
        <v>159</v>
      </c>
      <c r="P506" s="46" t="s">
        <v>152</v>
      </c>
    </row>
    <row r="507" spans="1:16">
      <c r="A507" s="45" t="s">
        <v>152</v>
      </c>
      <c r="B507" s="45" t="s">
        <v>1268</v>
      </c>
      <c r="C507" s="45" t="s">
        <v>413</v>
      </c>
      <c r="D507" s="45" t="s">
        <v>152</v>
      </c>
      <c r="E507" s="45">
        <v>2.2999999999999998</v>
      </c>
      <c r="F507" s="45" t="s">
        <v>1269</v>
      </c>
      <c r="G507" s="45">
        <v>31396</v>
      </c>
      <c r="H507" s="45">
        <v>8166</v>
      </c>
      <c r="I507" s="45" t="s">
        <v>152</v>
      </c>
      <c r="J507" s="45" t="s">
        <v>168</v>
      </c>
      <c r="K507" s="45" t="s">
        <v>157</v>
      </c>
      <c r="L507" s="45" t="s">
        <v>169</v>
      </c>
      <c r="M507" s="45" t="s">
        <v>152</v>
      </c>
      <c r="N507" s="45" t="s">
        <v>152</v>
      </c>
      <c r="O507" s="45" t="s">
        <v>159</v>
      </c>
      <c r="P507" s="46" t="s">
        <v>152</v>
      </c>
    </row>
    <row r="508" spans="1:16">
      <c r="A508" s="45" t="s">
        <v>152</v>
      </c>
      <c r="B508" s="45" t="s">
        <v>1270</v>
      </c>
      <c r="C508" s="45" t="s">
        <v>278</v>
      </c>
      <c r="D508" s="45" t="s">
        <v>152</v>
      </c>
      <c r="E508" s="45">
        <v>2.4</v>
      </c>
      <c r="F508" s="45" t="s">
        <v>1271</v>
      </c>
      <c r="G508" s="45">
        <v>31100</v>
      </c>
      <c r="H508" s="45">
        <v>10500</v>
      </c>
      <c r="I508" s="45">
        <v>72</v>
      </c>
      <c r="J508" s="45" t="s">
        <v>156</v>
      </c>
      <c r="K508" s="45" t="s">
        <v>157</v>
      </c>
      <c r="L508" s="45" t="s">
        <v>158</v>
      </c>
      <c r="M508" s="45" t="s">
        <v>152</v>
      </c>
      <c r="N508" s="45">
        <v>1.62</v>
      </c>
      <c r="O508" s="45" t="s">
        <v>159</v>
      </c>
      <c r="P508" s="46" t="s">
        <v>152</v>
      </c>
    </row>
    <row r="509" spans="1:16">
      <c r="A509" s="45" t="s">
        <v>152</v>
      </c>
      <c r="B509" s="45" t="s">
        <v>1272</v>
      </c>
      <c r="C509" s="45" t="s">
        <v>1273</v>
      </c>
      <c r="D509" s="45" t="s">
        <v>152</v>
      </c>
      <c r="E509" s="45">
        <v>2.4</v>
      </c>
      <c r="F509" s="45" t="s">
        <v>1159</v>
      </c>
      <c r="G509" s="45">
        <v>29500</v>
      </c>
      <c r="H509" s="45">
        <v>7200</v>
      </c>
      <c r="I509" s="45" t="s">
        <v>152</v>
      </c>
      <c r="J509" s="45" t="s">
        <v>156</v>
      </c>
      <c r="K509" s="45" t="s">
        <v>175</v>
      </c>
      <c r="L509" s="45" t="s">
        <v>152</v>
      </c>
      <c r="M509" s="45" t="s">
        <v>152</v>
      </c>
      <c r="N509" s="45" t="s">
        <v>152</v>
      </c>
      <c r="O509" s="45" t="s">
        <v>159</v>
      </c>
      <c r="P509" s="46" t="s">
        <v>152</v>
      </c>
    </row>
    <row r="510" spans="1:16">
      <c r="A510" s="45" t="s">
        <v>152</v>
      </c>
      <c r="B510" s="45" t="s">
        <v>1274</v>
      </c>
      <c r="C510" s="45" t="s">
        <v>1275</v>
      </c>
      <c r="D510" s="45" t="s">
        <v>152</v>
      </c>
      <c r="E510" s="45">
        <v>2.4</v>
      </c>
      <c r="F510" s="45" t="s">
        <v>1276</v>
      </c>
      <c r="G510" s="45">
        <v>27400</v>
      </c>
      <c r="H510" s="45">
        <v>11500</v>
      </c>
      <c r="I510" s="45" t="s">
        <v>152</v>
      </c>
      <c r="J510" s="45" t="s">
        <v>156</v>
      </c>
      <c r="K510" s="45" t="s">
        <v>157</v>
      </c>
      <c r="L510" s="45" t="s">
        <v>158</v>
      </c>
      <c r="M510" s="45" t="s">
        <v>152</v>
      </c>
      <c r="N510" s="45" t="s">
        <v>152</v>
      </c>
      <c r="O510" s="45" t="s">
        <v>159</v>
      </c>
      <c r="P510" s="46" t="s">
        <v>152</v>
      </c>
    </row>
    <row r="511" spans="1:16">
      <c r="A511" s="45" t="s">
        <v>152</v>
      </c>
      <c r="B511" s="45" t="s">
        <v>1277</v>
      </c>
      <c r="C511" s="45" t="s">
        <v>182</v>
      </c>
      <c r="D511" s="45" t="s">
        <v>152</v>
      </c>
      <c r="E511" s="45">
        <v>2.4</v>
      </c>
      <c r="F511" s="45" t="s">
        <v>1278</v>
      </c>
      <c r="G511" s="45">
        <v>33900</v>
      </c>
      <c r="H511" s="45">
        <v>10700</v>
      </c>
      <c r="I511" s="45" t="s">
        <v>152</v>
      </c>
      <c r="J511" s="45" t="s">
        <v>156</v>
      </c>
      <c r="K511" s="45" t="s">
        <v>157</v>
      </c>
      <c r="L511" s="45" t="s">
        <v>158</v>
      </c>
      <c r="M511" s="45" t="s">
        <v>152</v>
      </c>
      <c r="N511" s="45" t="s">
        <v>152</v>
      </c>
      <c r="O511" s="45" t="s">
        <v>159</v>
      </c>
      <c r="P511" s="46" t="s">
        <v>152</v>
      </c>
    </row>
    <row r="512" spans="1:16">
      <c r="A512" s="45" t="s">
        <v>152</v>
      </c>
      <c r="B512" s="45" t="s">
        <v>1279</v>
      </c>
      <c r="C512" s="45" t="s">
        <v>173</v>
      </c>
      <c r="D512" s="45" t="s">
        <v>152</v>
      </c>
      <c r="E512" s="45">
        <v>2.4</v>
      </c>
      <c r="F512" s="45" t="s">
        <v>1280</v>
      </c>
      <c r="G512" s="45">
        <v>29000</v>
      </c>
      <c r="H512" s="45">
        <v>8800</v>
      </c>
      <c r="I512" s="45" t="s">
        <v>152</v>
      </c>
      <c r="J512" s="45" t="s">
        <v>168</v>
      </c>
      <c r="K512" s="45" t="s">
        <v>157</v>
      </c>
      <c r="L512" s="45" t="s">
        <v>169</v>
      </c>
      <c r="M512" s="45" t="s">
        <v>152</v>
      </c>
      <c r="N512" s="45" t="s">
        <v>152</v>
      </c>
      <c r="O512" s="45" t="s">
        <v>159</v>
      </c>
      <c r="P512" s="46" t="s">
        <v>152</v>
      </c>
    </row>
    <row r="513" spans="1:16">
      <c r="A513" s="45" t="s">
        <v>152</v>
      </c>
      <c r="B513" s="45" t="s">
        <v>1281</v>
      </c>
      <c r="C513" s="45" t="s">
        <v>1282</v>
      </c>
      <c r="D513" s="45" t="s">
        <v>152</v>
      </c>
      <c r="E513" s="45">
        <v>2.4</v>
      </c>
      <c r="F513" s="45" t="s">
        <v>1283</v>
      </c>
      <c r="G513" s="45">
        <v>14800</v>
      </c>
      <c r="H513" s="45">
        <v>13100</v>
      </c>
      <c r="I513" s="45" t="s">
        <v>152</v>
      </c>
      <c r="J513" s="45" t="s">
        <v>168</v>
      </c>
      <c r="K513" s="45" t="s">
        <v>157</v>
      </c>
      <c r="L513" s="45" t="s">
        <v>169</v>
      </c>
      <c r="M513" s="45" t="s">
        <v>152</v>
      </c>
      <c r="N513" s="45" t="s">
        <v>152</v>
      </c>
      <c r="O513" s="45" t="s">
        <v>159</v>
      </c>
      <c r="P513" s="46" t="s">
        <v>152</v>
      </c>
    </row>
    <row r="514" spans="1:16">
      <c r="A514" s="45" t="s">
        <v>152</v>
      </c>
      <c r="B514" s="45" t="s">
        <v>1284</v>
      </c>
      <c r="C514" s="45" t="s">
        <v>1285</v>
      </c>
      <c r="D514" s="45" t="s">
        <v>152</v>
      </c>
      <c r="E514" s="45">
        <v>2.4</v>
      </c>
      <c r="F514" s="45" t="s">
        <v>1286</v>
      </c>
      <c r="G514" s="45">
        <v>31300</v>
      </c>
      <c r="H514" s="45">
        <v>8400</v>
      </c>
      <c r="I514" s="45" t="s">
        <v>152</v>
      </c>
      <c r="J514" s="45" t="s">
        <v>156</v>
      </c>
      <c r="K514" s="45" t="s">
        <v>175</v>
      </c>
      <c r="L514" s="45" t="s">
        <v>158</v>
      </c>
      <c r="M514" s="45" t="s">
        <v>152</v>
      </c>
      <c r="N514" s="45" t="s">
        <v>152</v>
      </c>
      <c r="O514" s="45" t="s">
        <v>159</v>
      </c>
      <c r="P514" s="46" t="s">
        <v>152</v>
      </c>
    </row>
    <row r="515" spans="1:16">
      <c r="A515" s="45" t="s">
        <v>152</v>
      </c>
      <c r="B515" s="45" t="s">
        <v>1287</v>
      </c>
      <c r="C515" s="45" t="s">
        <v>1288</v>
      </c>
      <c r="D515" s="45" t="s">
        <v>152</v>
      </c>
      <c r="E515" s="45">
        <v>2.4</v>
      </c>
      <c r="F515" s="45" t="s">
        <v>1289</v>
      </c>
      <c r="G515" s="45">
        <v>33500</v>
      </c>
      <c r="H515" s="45">
        <v>9600</v>
      </c>
      <c r="I515" s="45" t="s">
        <v>152</v>
      </c>
      <c r="J515" s="45" t="s">
        <v>156</v>
      </c>
      <c r="K515" s="45" t="s">
        <v>175</v>
      </c>
      <c r="L515" s="45" t="s">
        <v>158</v>
      </c>
      <c r="M515" s="45" t="s">
        <v>152</v>
      </c>
      <c r="N515" s="45" t="s">
        <v>152</v>
      </c>
      <c r="O515" s="45" t="s">
        <v>159</v>
      </c>
      <c r="P515" s="46" t="s">
        <v>152</v>
      </c>
    </row>
    <row r="516" spans="1:16">
      <c r="A516" s="45" t="s">
        <v>152</v>
      </c>
      <c r="B516" s="45" t="s">
        <v>1290</v>
      </c>
      <c r="C516" s="45" t="s">
        <v>187</v>
      </c>
      <c r="D516" s="45" t="s">
        <v>152</v>
      </c>
      <c r="E516" s="45">
        <v>2.4</v>
      </c>
      <c r="F516" s="45" t="s">
        <v>1291</v>
      </c>
      <c r="G516" s="45">
        <v>41500</v>
      </c>
      <c r="H516" s="45">
        <v>10500</v>
      </c>
      <c r="I516" s="45">
        <v>70</v>
      </c>
      <c r="J516" s="45" t="s">
        <v>156</v>
      </c>
      <c r="K516" s="45" t="s">
        <v>157</v>
      </c>
      <c r="L516" s="45" t="s">
        <v>158</v>
      </c>
      <c r="M516" s="45" t="s">
        <v>152</v>
      </c>
      <c r="N516" s="45" t="s">
        <v>152</v>
      </c>
      <c r="O516" s="45" t="s">
        <v>159</v>
      </c>
      <c r="P516" s="46" t="s">
        <v>152</v>
      </c>
    </row>
    <row r="517" spans="1:16">
      <c r="A517" s="45" t="s">
        <v>152</v>
      </c>
      <c r="B517" s="45" t="s">
        <v>1292</v>
      </c>
      <c r="C517" s="45" t="s">
        <v>395</v>
      </c>
      <c r="D517" s="45" t="s">
        <v>152</v>
      </c>
      <c r="E517" s="45">
        <v>2.4</v>
      </c>
      <c r="F517" s="45" t="s">
        <v>1293</v>
      </c>
      <c r="G517" s="45">
        <v>32100</v>
      </c>
      <c r="H517" s="45">
        <v>10500</v>
      </c>
      <c r="I517" s="45" t="s">
        <v>152</v>
      </c>
      <c r="J517" s="45" t="s">
        <v>156</v>
      </c>
      <c r="K517" s="45" t="s">
        <v>175</v>
      </c>
      <c r="L517" s="45" t="s">
        <v>152</v>
      </c>
      <c r="M517" s="45" t="s">
        <v>152</v>
      </c>
      <c r="N517" s="45" t="s">
        <v>152</v>
      </c>
      <c r="O517" s="45" t="s">
        <v>159</v>
      </c>
      <c r="P517" s="46" t="s">
        <v>152</v>
      </c>
    </row>
    <row r="518" spans="1:16">
      <c r="A518" s="45" t="s">
        <v>152</v>
      </c>
      <c r="B518" s="45" t="s">
        <v>1294</v>
      </c>
      <c r="C518" s="45" t="s">
        <v>434</v>
      </c>
      <c r="D518" s="45" t="s">
        <v>152</v>
      </c>
      <c r="E518" s="45">
        <v>2.4</v>
      </c>
      <c r="F518" s="45" t="s">
        <v>1295</v>
      </c>
      <c r="G518" s="45">
        <v>19300</v>
      </c>
      <c r="H518" s="45">
        <v>9200</v>
      </c>
      <c r="I518" s="45" t="s">
        <v>152</v>
      </c>
      <c r="J518" s="45" t="s">
        <v>156</v>
      </c>
      <c r="K518" s="45" t="s">
        <v>175</v>
      </c>
      <c r="L518" s="45" t="s">
        <v>152</v>
      </c>
      <c r="M518" s="45" t="s">
        <v>152</v>
      </c>
      <c r="N518" s="45" t="s">
        <v>152</v>
      </c>
      <c r="O518" s="45" t="s">
        <v>159</v>
      </c>
      <c r="P518" s="46" t="s">
        <v>152</v>
      </c>
    </row>
    <row r="519" spans="1:16">
      <c r="A519" s="45" t="s">
        <v>152</v>
      </c>
      <c r="B519" s="45" t="s">
        <v>1296</v>
      </c>
      <c r="C519" s="45" t="s">
        <v>434</v>
      </c>
      <c r="D519" s="45" t="s">
        <v>152</v>
      </c>
      <c r="E519" s="45">
        <v>2.4</v>
      </c>
      <c r="F519" s="45" t="s">
        <v>1297</v>
      </c>
      <c r="G519" s="45">
        <v>75500</v>
      </c>
      <c r="H519" s="45">
        <v>11300</v>
      </c>
      <c r="I519" s="45" t="s">
        <v>152</v>
      </c>
      <c r="J519" s="45" t="s">
        <v>156</v>
      </c>
      <c r="K519" s="45" t="s">
        <v>175</v>
      </c>
      <c r="L519" s="45" t="s">
        <v>152</v>
      </c>
      <c r="M519" s="45" t="s">
        <v>152</v>
      </c>
      <c r="N519" s="45" t="s">
        <v>152</v>
      </c>
      <c r="O519" s="45" t="s">
        <v>159</v>
      </c>
      <c r="P519" s="46" t="s">
        <v>152</v>
      </c>
    </row>
    <row r="520" spans="1:16">
      <c r="A520" s="45" t="s">
        <v>152</v>
      </c>
      <c r="B520" s="45" t="s">
        <v>1298</v>
      </c>
      <c r="C520" s="45" t="s">
        <v>267</v>
      </c>
      <c r="D520" s="45" t="s">
        <v>152</v>
      </c>
      <c r="E520" s="45">
        <v>2.4</v>
      </c>
      <c r="F520" s="45" t="s">
        <v>1299</v>
      </c>
      <c r="G520" s="45">
        <v>32000</v>
      </c>
      <c r="H520" s="45">
        <v>11600</v>
      </c>
      <c r="I520" s="45" t="s">
        <v>152</v>
      </c>
      <c r="J520" s="45" t="s">
        <v>156</v>
      </c>
      <c r="K520" s="45" t="s">
        <v>157</v>
      </c>
      <c r="L520" s="45" t="s">
        <v>158</v>
      </c>
      <c r="M520" s="45" t="s">
        <v>152</v>
      </c>
      <c r="N520" s="45" t="s">
        <v>152</v>
      </c>
      <c r="O520" s="45" t="s">
        <v>159</v>
      </c>
      <c r="P520" s="46" t="s">
        <v>152</v>
      </c>
    </row>
    <row r="521" spans="1:16">
      <c r="A521" s="45" t="s">
        <v>152</v>
      </c>
      <c r="B521" s="45" t="s">
        <v>1300</v>
      </c>
      <c r="C521" s="45" t="s">
        <v>267</v>
      </c>
      <c r="D521" s="45" t="s">
        <v>152</v>
      </c>
      <c r="E521" s="45">
        <v>2.4</v>
      </c>
      <c r="F521" s="45" t="s">
        <v>1301</v>
      </c>
      <c r="G521" s="45">
        <v>35600</v>
      </c>
      <c r="H521" s="45">
        <v>7200</v>
      </c>
      <c r="I521" s="45" t="s">
        <v>152</v>
      </c>
      <c r="J521" s="45" t="s">
        <v>156</v>
      </c>
      <c r="K521" s="45" t="s">
        <v>175</v>
      </c>
      <c r="L521" s="45" t="s">
        <v>152</v>
      </c>
      <c r="M521" s="45" t="s">
        <v>152</v>
      </c>
      <c r="N521" s="45" t="s">
        <v>152</v>
      </c>
      <c r="O521" s="45" t="s">
        <v>159</v>
      </c>
      <c r="P521" s="46" t="s">
        <v>152</v>
      </c>
    </row>
    <row r="522" spans="1:16">
      <c r="A522" s="45" t="s">
        <v>152</v>
      </c>
      <c r="B522" s="45" t="s">
        <v>1302</v>
      </c>
      <c r="C522" s="45" t="s">
        <v>267</v>
      </c>
      <c r="D522" s="45" t="s">
        <v>152</v>
      </c>
      <c r="E522" s="45">
        <v>2.4</v>
      </c>
      <c r="F522" s="45" t="s">
        <v>1303</v>
      </c>
      <c r="G522" s="45">
        <v>17400</v>
      </c>
      <c r="H522" s="45">
        <v>5400</v>
      </c>
      <c r="I522" s="45" t="s">
        <v>152</v>
      </c>
      <c r="J522" s="45" t="s">
        <v>156</v>
      </c>
      <c r="K522" s="45" t="s">
        <v>175</v>
      </c>
      <c r="L522" s="45" t="s">
        <v>152</v>
      </c>
      <c r="M522" s="45" t="s">
        <v>152</v>
      </c>
      <c r="N522" s="45" t="s">
        <v>152</v>
      </c>
      <c r="O522" s="45" t="s">
        <v>159</v>
      </c>
      <c r="P522" s="46" t="s">
        <v>152</v>
      </c>
    </row>
    <row r="523" spans="1:16">
      <c r="A523" s="45" t="s">
        <v>152</v>
      </c>
      <c r="B523" s="45" t="s">
        <v>1304</v>
      </c>
      <c r="C523" s="45" t="s">
        <v>154</v>
      </c>
      <c r="D523" s="45" t="s">
        <v>152</v>
      </c>
      <c r="E523" s="45">
        <v>2.4</v>
      </c>
      <c r="F523" s="45" t="s">
        <v>1305</v>
      </c>
      <c r="G523" s="45">
        <v>35600</v>
      </c>
      <c r="H523" s="45">
        <v>12000</v>
      </c>
      <c r="I523" s="45">
        <v>81</v>
      </c>
      <c r="J523" s="45" t="s">
        <v>156</v>
      </c>
      <c r="K523" s="45" t="s">
        <v>175</v>
      </c>
      <c r="L523" s="45" t="s">
        <v>158</v>
      </c>
      <c r="M523" s="45" t="s">
        <v>152</v>
      </c>
      <c r="N523" s="45" t="s">
        <v>152</v>
      </c>
      <c r="O523" s="45" t="s">
        <v>159</v>
      </c>
      <c r="P523" s="46" t="s">
        <v>152</v>
      </c>
    </row>
    <row r="524" spans="1:16">
      <c r="A524" s="45" t="s">
        <v>152</v>
      </c>
      <c r="B524" s="45" t="s">
        <v>1306</v>
      </c>
      <c r="C524" s="45" t="s">
        <v>154</v>
      </c>
      <c r="D524" s="45" t="s">
        <v>152</v>
      </c>
      <c r="E524" s="45">
        <v>2.4</v>
      </c>
      <c r="F524" s="45" t="s">
        <v>1307</v>
      </c>
      <c r="G524" s="45">
        <v>41600</v>
      </c>
      <c r="H524" s="45">
        <v>10300</v>
      </c>
      <c r="I524" s="45" t="s">
        <v>152</v>
      </c>
      <c r="J524" s="45" t="s">
        <v>156</v>
      </c>
      <c r="K524" s="45" t="s">
        <v>175</v>
      </c>
      <c r="L524" s="45" t="s">
        <v>152</v>
      </c>
      <c r="M524" s="45" t="s">
        <v>152</v>
      </c>
      <c r="N524" s="45" t="s">
        <v>152</v>
      </c>
      <c r="O524" s="45" t="s">
        <v>159</v>
      </c>
      <c r="P524" s="46" t="s">
        <v>152</v>
      </c>
    </row>
    <row r="525" spans="1:16">
      <c r="A525" s="45" t="s">
        <v>152</v>
      </c>
      <c r="B525" s="45" t="s">
        <v>1308</v>
      </c>
      <c r="C525" s="45" t="s">
        <v>713</v>
      </c>
      <c r="D525" s="45" t="s">
        <v>152</v>
      </c>
      <c r="E525" s="45">
        <v>2.4</v>
      </c>
      <c r="F525" s="45" t="s">
        <v>1297</v>
      </c>
      <c r="G525" s="45">
        <v>75500</v>
      </c>
      <c r="H525" s="45">
        <v>11300</v>
      </c>
      <c r="I525" s="45" t="s">
        <v>152</v>
      </c>
      <c r="J525" s="45" t="s">
        <v>156</v>
      </c>
      <c r="K525" s="45" t="s">
        <v>175</v>
      </c>
      <c r="L525" s="45" t="s">
        <v>152</v>
      </c>
      <c r="M525" s="45" t="s">
        <v>152</v>
      </c>
      <c r="N525" s="45" t="s">
        <v>152</v>
      </c>
      <c r="O525" s="45" t="s">
        <v>159</v>
      </c>
      <c r="P525" s="46" t="s">
        <v>152</v>
      </c>
    </row>
    <row r="526" spans="1:16">
      <c r="A526" s="45" t="s">
        <v>152</v>
      </c>
      <c r="B526" s="45" t="s">
        <v>1294</v>
      </c>
      <c r="C526" s="45" t="s">
        <v>713</v>
      </c>
      <c r="D526" s="45" t="s">
        <v>152</v>
      </c>
      <c r="E526" s="45">
        <v>2.4</v>
      </c>
      <c r="F526" s="45" t="s">
        <v>1295</v>
      </c>
      <c r="G526" s="45">
        <v>19300</v>
      </c>
      <c r="H526" s="45">
        <v>9200</v>
      </c>
      <c r="I526" s="45" t="s">
        <v>152</v>
      </c>
      <c r="J526" s="45" t="s">
        <v>156</v>
      </c>
      <c r="K526" s="45" t="s">
        <v>175</v>
      </c>
      <c r="L526" s="45" t="s">
        <v>152</v>
      </c>
      <c r="M526" s="45" t="s">
        <v>152</v>
      </c>
      <c r="N526" s="45" t="s">
        <v>152</v>
      </c>
      <c r="O526" s="45" t="s">
        <v>159</v>
      </c>
      <c r="P526" s="46" t="s">
        <v>152</v>
      </c>
    </row>
    <row r="527" spans="1:16">
      <c r="A527" s="45" t="s">
        <v>152</v>
      </c>
      <c r="B527" s="45" t="s">
        <v>1309</v>
      </c>
      <c r="C527" s="45" t="s">
        <v>1310</v>
      </c>
      <c r="D527" s="45" t="s">
        <v>152</v>
      </c>
      <c r="E527" s="45">
        <v>2.4</v>
      </c>
      <c r="F527" s="45" t="s">
        <v>1311</v>
      </c>
      <c r="G527" s="45">
        <v>34200</v>
      </c>
      <c r="H527" s="45">
        <v>9800</v>
      </c>
      <c r="I527" s="45" t="s">
        <v>152</v>
      </c>
      <c r="J527" s="45" t="s">
        <v>156</v>
      </c>
      <c r="K527" s="45" t="s">
        <v>175</v>
      </c>
      <c r="L527" s="45" t="s">
        <v>152</v>
      </c>
      <c r="M527" s="45" t="s">
        <v>152</v>
      </c>
      <c r="N527" s="45" t="s">
        <v>152</v>
      </c>
      <c r="O527" s="45" t="s">
        <v>159</v>
      </c>
      <c r="P527" s="46" t="s">
        <v>152</v>
      </c>
    </row>
    <row r="528" spans="1:16">
      <c r="A528" s="45" t="s">
        <v>152</v>
      </c>
      <c r="B528" s="45" t="s">
        <v>1312</v>
      </c>
      <c r="C528" s="45" t="s">
        <v>1266</v>
      </c>
      <c r="D528" s="45" t="s">
        <v>152</v>
      </c>
      <c r="E528" s="45">
        <v>2.4</v>
      </c>
      <c r="F528" s="45" t="s">
        <v>1313</v>
      </c>
      <c r="G528" s="45">
        <v>32600</v>
      </c>
      <c r="H528" s="45">
        <v>9900</v>
      </c>
      <c r="I528" s="45" t="s">
        <v>152</v>
      </c>
      <c r="J528" s="45" t="s">
        <v>156</v>
      </c>
      <c r="K528" s="45" t="s">
        <v>175</v>
      </c>
      <c r="L528" s="45" t="s">
        <v>152</v>
      </c>
      <c r="M528" s="45" t="s">
        <v>152</v>
      </c>
      <c r="N528" s="45" t="s">
        <v>152</v>
      </c>
      <c r="O528" s="45" t="s">
        <v>159</v>
      </c>
      <c r="P528" s="46" t="s">
        <v>152</v>
      </c>
    </row>
    <row r="529" spans="1:16">
      <c r="A529" s="45" t="s">
        <v>152</v>
      </c>
      <c r="B529" s="45" t="s">
        <v>1314</v>
      </c>
      <c r="C529" s="45" t="s">
        <v>162</v>
      </c>
      <c r="D529" s="45" t="s">
        <v>152</v>
      </c>
      <c r="E529" s="45">
        <v>2.4</v>
      </c>
      <c r="F529" s="45" t="s">
        <v>1315</v>
      </c>
      <c r="G529" s="45">
        <v>34000</v>
      </c>
      <c r="H529" s="45">
        <v>7200</v>
      </c>
      <c r="I529" s="45" t="s">
        <v>152</v>
      </c>
      <c r="J529" s="45" t="s">
        <v>168</v>
      </c>
      <c r="K529" s="45" t="s">
        <v>157</v>
      </c>
      <c r="L529" s="45" t="s">
        <v>169</v>
      </c>
      <c r="M529" s="45" t="s">
        <v>152</v>
      </c>
      <c r="N529" s="45" t="s">
        <v>152</v>
      </c>
      <c r="O529" s="45" t="s">
        <v>159</v>
      </c>
      <c r="P529" s="46" t="s">
        <v>152</v>
      </c>
    </row>
    <row r="530" spans="1:16">
      <c r="A530" s="45" t="s">
        <v>152</v>
      </c>
      <c r="B530" s="45" t="s">
        <v>1316</v>
      </c>
      <c r="C530" s="45" t="s">
        <v>434</v>
      </c>
      <c r="D530" s="45" t="s">
        <v>152</v>
      </c>
      <c r="E530" s="45">
        <v>2.5</v>
      </c>
      <c r="F530" s="45" t="s">
        <v>1317</v>
      </c>
      <c r="G530" s="45">
        <v>30600</v>
      </c>
      <c r="H530" s="45">
        <v>11600</v>
      </c>
      <c r="I530" s="45" t="s">
        <v>152</v>
      </c>
      <c r="J530" s="45" t="s">
        <v>156</v>
      </c>
      <c r="K530" s="45" t="s">
        <v>175</v>
      </c>
      <c r="L530" s="45" t="s">
        <v>158</v>
      </c>
      <c r="M530" s="45" t="s">
        <v>152</v>
      </c>
      <c r="N530" s="45" t="s">
        <v>152</v>
      </c>
      <c r="O530" s="45" t="s">
        <v>159</v>
      </c>
      <c r="P530" s="46" t="s">
        <v>152</v>
      </c>
    </row>
    <row r="531" spans="1:16">
      <c r="A531" s="45" t="s">
        <v>152</v>
      </c>
      <c r="B531" s="45" t="s">
        <v>1318</v>
      </c>
      <c r="C531" s="45" t="s">
        <v>579</v>
      </c>
      <c r="D531" s="45" t="s">
        <v>152</v>
      </c>
      <c r="E531" s="45">
        <v>2.5</v>
      </c>
      <c r="F531" s="45" t="s">
        <v>1319</v>
      </c>
      <c r="G531" s="45">
        <v>38000</v>
      </c>
      <c r="H531" s="45">
        <v>10100</v>
      </c>
      <c r="I531" s="45" t="s">
        <v>152</v>
      </c>
      <c r="J531" s="45" t="s">
        <v>156</v>
      </c>
      <c r="K531" s="45" t="s">
        <v>175</v>
      </c>
      <c r="L531" s="45" t="s">
        <v>152</v>
      </c>
      <c r="M531" s="45" t="s">
        <v>152</v>
      </c>
      <c r="N531" s="45" t="s">
        <v>152</v>
      </c>
      <c r="O531" s="45" t="s">
        <v>159</v>
      </c>
      <c r="P531" s="46" t="s">
        <v>152</v>
      </c>
    </row>
    <row r="532" spans="1:16">
      <c r="A532" s="45" t="s">
        <v>152</v>
      </c>
      <c r="B532" s="45" t="s">
        <v>1320</v>
      </c>
      <c r="C532" s="45" t="s">
        <v>162</v>
      </c>
      <c r="D532" s="45" t="s">
        <v>152</v>
      </c>
      <c r="E532" s="45">
        <v>2.5</v>
      </c>
      <c r="F532" s="45" t="s">
        <v>1321</v>
      </c>
      <c r="G532" s="45">
        <v>25500</v>
      </c>
      <c r="H532" s="45">
        <v>6600</v>
      </c>
      <c r="I532" s="45" t="s">
        <v>152</v>
      </c>
      <c r="J532" s="45" t="s">
        <v>168</v>
      </c>
      <c r="K532" s="45" t="s">
        <v>157</v>
      </c>
      <c r="L532" s="45" t="s">
        <v>169</v>
      </c>
      <c r="M532" s="45" t="s">
        <v>152</v>
      </c>
      <c r="N532" s="45" t="s">
        <v>152</v>
      </c>
      <c r="O532" s="45" t="s">
        <v>159</v>
      </c>
      <c r="P532" s="46" t="s">
        <v>152</v>
      </c>
    </row>
    <row r="533" spans="1:16">
      <c r="A533" s="45" t="s">
        <v>152</v>
      </c>
      <c r="B533" s="45" t="s">
        <v>1322</v>
      </c>
      <c r="C533" s="45" t="s">
        <v>307</v>
      </c>
      <c r="D533" s="45" t="s">
        <v>152</v>
      </c>
      <c r="E533" s="45">
        <v>2.5</v>
      </c>
      <c r="F533" s="45" t="s">
        <v>1323</v>
      </c>
      <c r="G533" s="45">
        <v>44500</v>
      </c>
      <c r="H533" s="45">
        <v>8500</v>
      </c>
      <c r="I533" s="45" t="s">
        <v>152</v>
      </c>
      <c r="J533" s="45" t="s">
        <v>168</v>
      </c>
      <c r="K533" s="45" t="s">
        <v>157</v>
      </c>
      <c r="L533" s="45" t="s">
        <v>169</v>
      </c>
      <c r="M533" s="45" t="s">
        <v>152</v>
      </c>
      <c r="N533" s="45" t="s">
        <v>152</v>
      </c>
      <c r="O533" s="45" t="s">
        <v>159</v>
      </c>
      <c r="P533" s="46" t="s">
        <v>152</v>
      </c>
    </row>
    <row r="534" spans="1:16">
      <c r="A534" s="45" t="s">
        <v>152</v>
      </c>
      <c r="B534" s="45" t="s">
        <v>1324</v>
      </c>
      <c r="C534" s="45" t="s">
        <v>434</v>
      </c>
      <c r="D534" s="45" t="s">
        <v>152</v>
      </c>
      <c r="E534" s="45">
        <v>2.5</v>
      </c>
      <c r="F534" s="45" t="s">
        <v>1317</v>
      </c>
      <c r="G534" s="45">
        <v>30600</v>
      </c>
      <c r="H534" s="45">
        <v>11600</v>
      </c>
      <c r="I534" s="45" t="s">
        <v>152</v>
      </c>
      <c r="J534" s="45" t="s">
        <v>156</v>
      </c>
      <c r="K534" s="45" t="s">
        <v>157</v>
      </c>
      <c r="L534" s="45" t="s">
        <v>158</v>
      </c>
      <c r="M534" s="45" t="s">
        <v>152</v>
      </c>
      <c r="N534" s="45" t="s">
        <v>152</v>
      </c>
      <c r="O534" s="45" t="s">
        <v>159</v>
      </c>
      <c r="P534" s="46" t="s">
        <v>152</v>
      </c>
    </row>
    <row r="535" spans="1:16">
      <c r="A535" s="45" t="s">
        <v>152</v>
      </c>
      <c r="B535" s="45" t="s">
        <v>1325</v>
      </c>
      <c r="C535" s="45" t="s">
        <v>255</v>
      </c>
      <c r="D535" s="45" t="s">
        <v>152</v>
      </c>
      <c r="E535" s="45">
        <v>2.5</v>
      </c>
      <c r="F535" s="45" t="s">
        <v>1326</v>
      </c>
      <c r="G535" s="45">
        <v>36700</v>
      </c>
      <c r="H535" s="45">
        <v>11100</v>
      </c>
      <c r="I535" s="45" t="s">
        <v>152</v>
      </c>
      <c r="J535" s="45" t="s">
        <v>156</v>
      </c>
      <c r="K535" s="45" t="s">
        <v>157</v>
      </c>
      <c r="L535" s="45" t="s">
        <v>158</v>
      </c>
      <c r="M535" s="45" t="s">
        <v>152</v>
      </c>
      <c r="N535" s="45" t="s">
        <v>152</v>
      </c>
      <c r="O535" s="45" t="s">
        <v>159</v>
      </c>
      <c r="P535" s="46" t="s">
        <v>152</v>
      </c>
    </row>
    <row r="536" spans="1:16">
      <c r="A536" s="45" t="s">
        <v>152</v>
      </c>
      <c r="B536" s="45" t="s">
        <v>1327</v>
      </c>
      <c r="C536" s="45" t="s">
        <v>267</v>
      </c>
      <c r="D536" s="45" t="s">
        <v>152</v>
      </c>
      <c r="E536" s="45">
        <v>2.5</v>
      </c>
      <c r="F536" s="45" t="s">
        <v>1328</v>
      </c>
      <c r="G536" s="45">
        <v>26300</v>
      </c>
      <c r="H536" s="45">
        <v>12000</v>
      </c>
      <c r="I536" s="45" t="s">
        <v>152</v>
      </c>
      <c r="J536" s="45" t="s">
        <v>156</v>
      </c>
      <c r="K536" s="45" t="s">
        <v>157</v>
      </c>
      <c r="L536" s="45" t="s">
        <v>158</v>
      </c>
      <c r="M536" s="45" t="s">
        <v>152</v>
      </c>
      <c r="N536" s="45" t="s">
        <v>152</v>
      </c>
      <c r="O536" s="45" t="s">
        <v>159</v>
      </c>
      <c r="P536" s="46" t="s">
        <v>152</v>
      </c>
    </row>
    <row r="537" spans="1:16">
      <c r="A537" s="45" t="s">
        <v>152</v>
      </c>
      <c r="B537" s="45" t="s">
        <v>1329</v>
      </c>
      <c r="C537" s="45" t="s">
        <v>196</v>
      </c>
      <c r="D537" s="45" t="s">
        <v>152</v>
      </c>
      <c r="E537" s="45">
        <v>2.5</v>
      </c>
      <c r="F537" s="45" t="s">
        <v>1330</v>
      </c>
      <c r="G537" s="45">
        <v>38600</v>
      </c>
      <c r="H537" s="45">
        <v>14600</v>
      </c>
      <c r="I537" s="45" t="s">
        <v>152</v>
      </c>
      <c r="J537" s="45" t="s">
        <v>156</v>
      </c>
      <c r="K537" s="45" t="s">
        <v>157</v>
      </c>
      <c r="L537" s="45" t="s">
        <v>158</v>
      </c>
      <c r="M537" s="45" t="s">
        <v>152</v>
      </c>
      <c r="N537" s="45" t="s">
        <v>152</v>
      </c>
      <c r="O537" s="45" t="s">
        <v>159</v>
      </c>
      <c r="P537" s="46" t="s">
        <v>152</v>
      </c>
    </row>
    <row r="538" spans="1:16">
      <c r="A538" s="45" t="s">
        <v>152</v>
      </c>
      <c r="B538" s="45" t="s">
        <v>1331</v>
      </c>
      <c r="C538" s="45" t="s">
        <v>871</v>
      </c>
      <c r="D538" s="45" t="s">
        <v>152</v>
      </c>
      <c r="E538" s="45">
        <v>2.5</v>
      </c>
      <c r="F538" s="45" t="s">
        <v>1332</v>
      </c>
      <c r="G538" s="45">
        <v>38600</v>
      </c>
      <c r="H538" s="45">
        <v>13400</v>
      </c>
      <c r="I538" s="45">
        <v>81</v>
      </c>
      <c r="J538" s="45" t="s">
        <v>168</v>
      </c>
      <c r="K538" s="45" t="s">
        <v>175</v>
      </c>
      <c r="L538" s="45" t="s">
        <v>169</v>
      </c>
      <c r="M538" s="45" t="s">
        <v>152</v>
      </c>
      <c r="N538" s="45" t="s">
        <v>152</v>
      </c>
      <c r="O538" s="45" t="s">
        <v>159</v>
      </c>
      <c r="P538" s="46" t="s">
        <v>152</v>
      </c>
    </row>
    <row r="539" spans="1:16">
      <c r="A539" s="45" t="s">
        <v>152</v>
      </c>
      <c r="B539" s="45" t="s">
        <v>1333</v>
      </c>
      <c r="C539" s="45" t="s">
        <v>1334</v>
      </c>
      <c r="D539" s="45" t="s">
        <v>152</v>
      </c>
      <c r="E539" s="45">
        <v>2.5</v>
      </c>
      <c r="F539" s="45" t="s">
        <v>1335</v>
      </c>
      <c r="G539" s="45">
        <v>24500</v>
      </c>
      <c r="H539" s="45">
        <v>10400</v>
      </c>
      <c r="I539" s="45" t="s">
        <v>152</v>
      </c>
      <c r="J539" s="45" t="s">
        <v>156</v>
      </c>
      <c r="K539" s="45" t="s">
        <v>175</v>
      </c>
      <c r="L539" s="45" t="s">
        <v>158</v>
      </c>
      <c r="M539" s="45" t="s">
        <v>152</v>
      </c>
      <c r="N539" s="45" t="s">
        <v>152</v>
      </c>
      <c r="O539" s="45" t="s">
        <v>159</v>
      </c>
      <c r="P539" s="46" t="s">
        <v>152</v>
      </c>
    </row>
    <row r="540" spans="1:16">
      <c r="A540" s="45" t="s">
        <v>152</v>
      </c>
      <c r="B540" s="45" t="s">
        <v>1336</v>
      </c>
      <c r="C540" s="45" t="s">
        <v>214</v>
      </c>
      <c r="D540" s="45" t="s">
        <v>152</v>
      </c>
      <c r="E540" s="45">
        <v>2.5</v>
      </c>
      <c r="F540" s="45" t="s">
        <v>1332</v>
      </c>
      <c r="G540" s="45">
        <v>38600</v>
      </c>
      <c r="H540" s="45">
        <v>13400</v>
      </c>
      <c r="I540" s="45">
        <v>81</v>
      </c>
      <c r="J540" s="45" t="s">
        <v>168</v>
      </c>
      <c r="K540" s="45" t="s">
        <v>157</v>
      </c>
      <c r="L540" s="45" t="s">
        <v>169</v>
      </c>
      <c r="M540" s="45" t="s">
        <v>152</v>
      </c>
      <c r="N540" s="45" t="s">
        <v>152</v>
      </c>
      <c r="O540" s="45" t="s">
        <v>159</v>
      </c>
      <c r="P540" s="46" t="s">
        <v>152</v>
      </c>
    </row>
    <row r="541" spans="1:16">
      <c r="A541" s="45" t="s">
        <v>152</v>
      </c>
      <c r="B541" s="45" t="s">
        <v>1337</v>
      </c>
      <c r="C541" s="45" t="s">
        <v>353</v>
      </c>
      <c r="D541" s="45" t="s">
        <v>152</v>
      </c>
      <c r="E541" s="45">
        <v>2.5</v>
      </c>
      <c r="F541" s="45" t="s">
        <v>1338</v>
      </c>
      <c r="G541" s="45">
        <v>29300</v>
      </c>
      <c r="H541" s="45">
        <v>11500</v>
      </c>
      <c r="I541" s="45">
        <v>72</v>
      </c>
      <c r="J541" s="45" t="s">
        <v>156</v>
      </c>
      <c r="K541" s="45" t="s">
        <v>157</v>
      </c>
      <c r="L541" s="45" t="s">
        <v>158</v>
      </c>
      <c r="M541" s="45" t="s">
        <v>152</v>
      </c>
      <c r="N541" s="45" t="s">
        <v>152</v>
      </c>
      <c r="O541" s="45" t="s">
        <v>159</v>
      </c>
      <c r="P541" s="46" t="s">
        <v>152</v>
      </c>
    </row>
    <row r="542" spans="1:16">
      <c r="A542" s="45" t="s">
        <v>152</v>
      </c>
      <c r="B542" s="45" t="s">
        <v>1339</v>
      </c>
      <c r="C542" s="45" t="s">
        <v>1163</v>
      </c>
      <c r="D542" s="45" t="s">
        <v>152</v>
      </c>
      <c r="E542" s="45">
        <v>2.5</v>
      </c>
      <c r="F542" s="45" t="s">
        <v>1340</v>
      </c>
      <c r="G542" s="45">
        <v>36400</v>
      </c>
      <c r="H542" s="45">
        <v>10500</v>
      </c>
      <c r="I542" s="45" t="s">
        <v>152</v>
      </c>
      <c r="J542" s="45" t="s">
        <v>156</v>
      </c>
      <c r="K542" s="45" t="s">
        <v>175</v>
      </c>
      <c r="L542" s="45" t="s">
        <v>152</v>
      </c>
      <c r="M542" s="45" t="s">
        <v>152</v>
      </c>
      <c r="N542" s="45" t="s">
        <v>152</v>
      </c>
      <c r="O542" s="45" t="s">
        <v>159</v>
      </c>
      <c r="P542" s="46" t="s">
        <v>152</v>
      </c>
    </row>
    <row r="543" spans="1:16">
      <c r="A543" s="45" t="s">
        <v>152</v>
      </c>
      <c r="B543" s="45" t="s">
        <v>1341</v>
      </c>
      <c r="C543" s="45" t="s">
        <v>1037</v>
      </c>
      <c r="D543" s="45" t="s">
        <v>152</v>
      </c>
      <c r="E543" s="45">
        <v>2.5</v>
      </c>
      <c r="F543" s="45" t="s">
        <v>1342</v>
      </c>
      <c r="G543" s="45">
        <v>34600</v>
      </c>
      <c r="H543" s="45">
        <v>11400</v>
      </c>
      <c r="I543" s="45" t="s">
        <v>152</v>
      </c>
      <c r="J543" s="45" t="s">
        <v>156</v>
      </c>
      <c r="K543" s="45" t="s">
        <v>175</v>
      </c>
      <c r="L543" s="45" t="s">
        <v>152</v>
      </c>
      <c r="M543" s="45" t="s">
        <v>152</v>
      </c>
      <c r="N543" s="45" t="s">
        <v>152</v>
      </c>
      <c r="O543" s="45" t="s">
        <v>159</v>
      </c>
      <c r="P543" s="46" t="s">
        <v>152</v>
      </c>
    </row>
    <row r="544" spans="1:16">
      <c r="A544" s="45" t="s">
        <v>152</v>
      </c>
      <c r="B544" s="45" t="s">
        <v>1343</v>
      </c>
      <c r="C544" s="45" t="s">
        <v>1285</v>
      </c>
      <c r="D544" s="45" t="s">
        <v>152</v>
      </c>
      <c r="E544" s="45">
        <v>2.5</v>
      </c>
      <c r="F544" s="45" t="s">
        <v>1344</v>
      </c>
      <c r="G544" s="45">
        <v>38700</v>
      </c>
      <c r="H544" s="45">
        <v>9500</v>
      </c>
      <c r="I544" s="45" t="s">
        <v>152</v>
      </c>
      <c r="J544" s="45" t="s">
        <v>156</v>
      </c>
      <c r="K544" s="45" t="s">
        <v>175</v>
      </c>
      <c r="L544" s="45" t="s">
        <v>158</v>
      </c>
      <c r="M544" s="45" t="s">
        <v>152</v>
      </c>
      <c r="N544" s="45" t="s">
        <v>152</v>
      </c>
      <c r="O544" s="45" t="s">
        <v>159</v>
      </c>
      <c r="P544" s="46" t="s">
        <v>152</v>
      </c>
    </row>
    <row r="545" spans="1:16">
      <c r="A545" s="45" t="s">
        <v>152</v>
      </c>
      <c r="B545" s="45" t="s">
        <v>1345</v>
      </c>
      <c r="C545" s="45" t="s">
        <v>764</v>
      </c>
      <c r="D545" s="45" t="s">
        <v>152</v>
      </c>
      <c r="E545" s="45">
        <v>2.5</v>
      </c>
      <c r="F545" s="45" t="s">
        <v>1346</v>
      </c>
      <c r="G545" s="45">
        <v>35900</v>
      </c>
      <c r="H545" s="45">
        <v>9700</v>
      </c>
      <c r="I545" s="45" t="s">
        <v>152</v>
      </c>
      <c r="J545" s="45" t="s">
        <v>156</v>
      </c>
      <c r="K545" s="45" t="s">
        <v>175</v>
      </c>
      <c r="L545" s="45" t="s">
        <v>152</v>
      </c>
      <c r="M545" s="45" t="s">
        <v>152</v>
      </c>
      <c r="N545" s="45" t="s">
        <v>152</v>
      </c>
      <c r="O545" s="45" t="s">
        <v>159</v>
      </c>
      <c r="P545" s="46" t="s">
        <v>152</v>
      </c>
    </row>
    <row r="546" spans="1:16">
      <c r="A546" s="45" t="s">
        <v>152</v>
      </c>
      <c r="B546" s="45" t="s">
        <v>1337</v>
      </c>
      <c r="C546" s="45" t="s">
        <v>187</v>
      </c>
      <c r="D546" s="45" t="s">
        <v>152</v>
      </c>
      <c r="E546" s="45">
        <v>2.5</v>
      </c>
      <c r="F546" s="45" t="s">
        <v>1338</v>
      </c>
      <c r="G546" s="45">
        <v>29300</v>
      </c>
      <c r="H546" s="45">
        <v>11500</v>
      </c>
      <c r="I546" s="45">
        <v>72</v>
      </c>
      <c r="J546" s="45" t="s">
        <v>156</v>
      </c>
      <c r="K546" s="45" t="s">
        <v>157</v>
      </c>
      <c r="L546" s="45" t="s">
        <v>158</v>
      </c>
      <c r="M546" s="45" t="s">
        <v>152</v>
      </c>
      <c r="N546" s="45" t="s">
        <v>152</v>
      </c>
      <c r="O546" s="45" t="s">
        <v>159</v>
      </c>
      <c r="P546" s="46" t="s">
        <v>152</v>
      </c>
    </row>
    <row r="547" spans="1:16">
      <c r="A547" s="45" t="s">
        <v>152</v>
      </c>
      <c r="B547" s="45" t="s">
        <v>1347</v>
      </c>
      <c r="C547" s="45" t="s">
        <v>764</v>
      </c>
      <c r="D547" s="45" t="s">
        <v>152</v>
      </c>
      <c r="E547" s="45">
        <v>2.5</v>
      </c>
      <c r="F547" s="45" t="s">
        <v>1348</v>
      </c>
      <c r="G547" s="45">
        <v>37600</v>
      </c>
      <c r="H547" s="45">
        <v>10100</v>
      </c>
      <c r="I547" s="45" t="s">
        <v>152</v>
      </c>
      <c r="J547" s="45" t="s">
        <v>156</v>
      </c>
      <c r="K547" s="45" t="s">
        <v>175</v>
      </c>
      <c r="L547" s="45" t="s">
        <v>158</v>
      </c>
      <c r="M547" s="45" t="s">
        <v>152</v>
      </c>
      <c r="N547" s="45" t="s">
        <v>152</v>
      </c>
      <c r="O547" s="45" t="s">
        <v>159</v>
      </c>
      <c r="P547" s="46" t="s">
        <v>152</v>
      </c>
    </row>
    <row r="548" spans="1:16">
      <c r="A548" s="45" t="s">
        <v>152</v>
      </c>
      <c r="B548" s="45" t="s">
        <v>1349</v>
      </c>
      <c r="C548" s="45" t="s">
        <v>1350</v>
      </c>
      <c r="D548" s="45" t="s">
        <v>152</v>
      </c>
      <c r="E548" s="45">
        <v>2.5</v>
      </c>
      <c r="F548" s="45" t="s">
        <v>1351</v>
      </c>
      <c r="G548" s="45">
        <v>21400</v>
      </c>
      <c r="H548" s="45">
        <v>8100</v>
      </c>
      <c r="I548" s="45" t="s">
        <v>152</v>
      </c>
      <c r="J548" s="45" t="s">
        <v>156</v>
      </c>
      <c r="K548" s="45" t="s">
        <v>157</v>
      </c>
      <c r="L548" s="45" t="s">
        <v>152</v>
      </c>
      <c r="M548" s="45" t="s">
        <v>152</v>
      </c>
      <c r="N548" s="45" t="s">
        <v>152</v>
      </c>
      <c r="O548" s="45" t="s">
        <v>159</v>
      </c>
      <c r="P548" s="46" t="s">
        <v>152</v>
      </c>
    </row>
    <row r="549" spans="1:16">
      <c r="A549" s="45" t="s">
        <v>152</v>
      </c>
      <c r="B549" s="45" t="s">
        <v>1352</v>
      </c>
      <c r="C549" s="45" t="s">
        <v>986</v>
      </c>
      <c r="D549" s="45" t="s">
        <v>152</v>
      </c>
      <c r="E549" s="45">
        <v>2.5</v>
      </c>
      <c r="F549" s="45" t="s">
        <v>1353</v>
      </c>
      <c r="G549" s="45">
        <v>56200</v>
      </c>
      <c r="H549" s="45">
        <v>10300</v>
      </c>
      <c r="I549" s="45" t="s">
        <v>152</v>
      </c>
      <c r="J549" s="45" t="s">
        <v>156</v>
      </c>
      <c r="K549" s="45" t="s">
        <v>175</v>
      </c>
      <c r="L549" s="45" t="s">
        <v>152</v>
      </c>
      <c r="M549" s="45" t="s">
        <v>152</v>
      </c>
      <c r="N549" s="45" t="s">
        <v>152</v>
      </c>
      <c r="O549" s="45" t="s">
        <v>159</v>
      </c>
      <c r="P549" s="46" t="s">
        <v>152</v>
      </c>
    </row>
    <row r="550" spans="1:16">
      <c r="A550" s="45" t="s">
        <v>152</v>
      </c>
      <c r="B550" s="45" t="s">
        <v>1354</v>
      </c>
      <c r="C550" s="45" t="s">
        <v>182</v>
      </c>
      <c r="D550" s="45" t="s">
        <v>152</v>
      </c>
      <c r="E550" s="45">
        <v>2.5</v>
      </c>
      <c r="F550" s="45" t="s">
        <v>1355</v>
      </c>
      <c r="G550" s="45">
        <v>29605</v>
      </c>
      <c r="H550" s="45">
        <v>12084</v>
      </c>
      <c r="I550" s="45" t="s">
        <v>152</v>
      </c>
      <c r="J550" s="45" t="s">
        <v>156</v>
      </c>
      <c r="K550" s="45" t="s">
        <v>157</v>
      </c>
      <c r="L550" s="45" t="s">
        <v>152</v>
      </c>
      <c r="M550" s="45" t="s">
        <v>152</v>
      </c>
      <c r="N550" s="45" t="s">
        <v>152</v>
      </c>
      <c r="O550" s="45" t="s">
        <v>159</v>
      </c>
      <c r="P550" s="46" t="s">
        <v>152</v>
      </c>
    </row>
    <row r="551" spans="1:16">
      <c r="A551" s="45" t="s">
        <v>152</v>
      </c>
      <c r="B551" s="45" t="s">
        <v>1356</v>
      </c>
      <c r="C551" s="45" t="s">
        <v>182</v>
      </c>
      <c r="D551" s="45" t="s">
        <v>152</v>
      </c>
      <c r="E551" s="45">
        <v>2.5</v>
      </c>
      <c r="F551" s="45" t="s">
        <v>1357</v>
      </c>
      <c r="G551" s="45">
        <v>45300</v>
      </c>
      <c r="H551" s="45">
        <v>11000</v>
      </c>
      <c r="I551" s="45" t="s">
        <v>152</v>
      </c>
      <c r="J551" s="45" t="s">
        <v>156</v>
      </c>
      <c r="K551" s="45" t="s">
        <v>175</v>
      </c>
      <c r="L551" s="45" t="s">
        <v>152</v>
      </c>
      <c r="M551" s="45" t="s">
        <v>152</v>
      </c>
      <c r="N551" s="45" t="s">
        <v>152</v>
      </c>
      <c r="O551" s="45" t="s">
        <v>159</v>
      </c>
      <c r="P551" s="46" t="s">
        <v>152</v>
      </c>
    </row>
    <row r="552" spans="1:16">
      <c r="A552" s="45" t="s">
        <v>152</v>
      </c>
      <c r="B552" s="45" t="s">
        <v>1358</v>
      </c>
      <c r="C552" s="45" t="s">
        <v>267</v>
      </c>
      <c r="D552" s="45" t="s">
        <v>152</v>
      </c>
      <c r="E552" s="45">
        <v>2.5</v>
      </c>
      <c r="F552" s="45" t="s">
        <v>1359</v>
      </c>
      <c r="G552" s="45">
        <v>24400</v>
      </c>
      <c r="H552" s="45">
        <v>8200</v>
      </c>
      <c r="I552" s="45" t="s">
        <v>152</v>
      </c>
      <c r="J552" s="45" t="s">
        <v>156</v>
      </c>
      <c r="K552" s="45" t="s">
        <v>157</v>
      </c>
      <c r="L552" s="45" t="s">
        <v>169</v>
      </c>
      <c r="M552" s="45" t="s">
        <v>152</v>
      </c>
      <c r="N552" s="45" t="s">
        <v>152</v>
      </c>
      <c r="O552" s="45" t="s">
        <v>159</v>
      </c>
      <c r="P552" s="46" t="s">
        <v>152</v>
      </c>
    </row>
    <row r="553" spans="1:16">
      <c r="A553" s="45" t="s">
        <v>152</v>
      </c>
      <c r="B553" s="45" t="s">
        <v>1360</v>
      </c>
      <c r="C553" s="45" t="s">
        <v>182</v>
      </c>
      <c r="D553" s="45" t="s">
        <v>152</v>
      </c>
      <c r="E553" s="45">
        <v>2.5</v>
      </c>
      <c r="F553" s="45" t="s">
        <v>1357</v>
      </c>
      <c r="G553" s="45">
        <v>45300</v>
      </c>
      <c r="H553" s="45">
        <v>11000</v>
      </c>
      <c r="I553" s="45" t="s">
        <v>152</v>
      </c>
      <c r="J553" s="45" t="s">
        <v>156</v>
      </c>
      <c r="K553" s="45" t="s">
        <v>175</v>
      </c>
      <c r="L553" s="45" t="s">
        <v>158</v>
      </c>
      <c r="M553" s="45" t="s">
        <v>152</v>
      </c>
      <c r="N553" s="45" t="s">
        <v>152</v>
      </c>
      <c r="O553" s="45" t="s">
        <v>159</v>
      </c>
      <c r="P553" s="46" t="s">
        <v>152</v>
      </c>
    </row>
    <row r="554" spans="1:16">
      <c r="A554" s="45" t="s">
        <v>152</v>
      </c>
      <c r="B554" s="45" t="s">
        <v>1361</v>
      </c>
      <c r="C554" s="45" t="s">
        <v>154</v>
      </c>
      <c r="D554" s="45" t="s">
        <v>152</v>
      </c>
      <c r="E554" s="45">
        <v>2.5</v>
      </c>
      <c r="F554" s="45" t="s">
        <v>1362</v>
      </c>
      <c r="G554" s="45">
        <v>33700</v>
      </c>
      <c r="H554" s="45">
        <v>12200</v>
      </c>
      <c r="I554" s="45" t="s">
        <v>152</v>
      </c>
      <c r="J554" s="45" t="s">
        <v>168</v>
      </c>
      <c r="K554" s="45" t="s">
        <v>157</v>
      </c>
      <c r="L554" s="45" t="s">
        <v>169</v>
      </c>
      <c r="M554" s="45" t="s">
        <v>152</v>
      </c>
      <c r="N554" s="45" t="s">
        <v>152</v>
      </c>
      <c r="O554" s="45" t="s">
        <v>159</v>
      </c>
      <c r="P554" s="46" t="s">
        <v>152</v>
      </c>
    </row>
    <row r="555" spans="1:16">
      <c r="A555" s="45" t="s">
        <v>152</v>
      </c>
      <c r="B555" s="45" t="s">
        <v>1363</v>
      </c>
      <c r="C555" s="45" t="s">
        <v>154</v>
      </c>
      <c r="D555" s="45" t="s">
        <v>152</v>
      </c>
      <c r="E555" s="45">
        <v>2.5</v>
      </c>
      <c r="F555" s="45" t="s">
        <v>1364</v>
      </c>
      <c r="G555" s="45">
        <v>31100</v>
      </c>
      <c r="H555" s="45">
        <v>7700</v>
      </c>
      <c r="I555" s="45" t="s">
        <v>152</v>
      </c>
      <c r="J555" s="45" t="s">
        <v>156</v>
      </c>
      <c r="K555" s="45" t="s">
        <v>175</v>
      </c>
      <c r="L555" s="45" t="s">
        <v>152</v>
      </c>
      <c r="M555" s="45" t="s">
        <v>152</v>
      </c>
      <c r="N555" s="45" t="s">
        <v>152</v>
      </c>
      <c r="O555" s="45" t="s">
        <v>159</v>
      </c>
      <c r="P555" s="46" t="s">
        <v>152</v>
      </c>
    </row>
    <row r="556" spans="1:16">
      <c r="A556" s="45" t="s">
        <v>152</v>
      </c>
      <c r="B556" s="45" t="s">
        <v>1365</v>
      </c>
      <c r="C556" s="45" t="s">
        <v>999</v>
      </c>
      <c r="D556" s="45" t="s">
        <v>152</v>
      </c>
      <c r="E556" s="45">
        <v>2.5</v>
      </c>
      <c r="F556" s="45" t="s">
        <v>1366</v>
      </c>
      <c r="G556" s="45">
        <v>30000</v>
      </c>
      <c r="H556" s="45">
        <v>8000</v>
      </c>
      <c r="I556" s="45" t="s">
        <v>152</v>
      </c>
      <c r="J556" s="45" t="s">
        <v>156</v>
      </c>
      <c r="K556" s="45" t="s">
        <v>175</v>
      </c>
      <c r="L556" s="45" t="s">
        <v>152</v>
      </c>
      <c r="M556" s="45" t="s">
        <v>152</v>
      </c>
      <c r="N556" s="45" t="s">
        <v>152</v>
      </c>
      <c r="O556" s="45" t="s">
        <v>159</v>
      </c>
      <c r="P556" s="46" t="s">
        <v>152</v>
      </c>
    </row>
    <row r="557" spans="1:16">
      <c r="A557" s="45" t="s">
        <v>152</v>
      </c>
      <c r="B557" s="45" t="s">
        <v>1367</v>
      </c>
      <c r="C557" s="45" t="s">
        <v>301</v>
      </c>
      <c r="D557" s="45" t="s">
        <v>152</v>
      </c>
      <c r="E557" s="45">
        <v>2.5</v>
      </c>
      <c r="F557" s="45" t="s">
        <v>1368</v>
      </c>
      <c r="G557" s="45">
        <v>30100</v>
      </c>
      <c r="H557" s="45">
        <v>13400</v>
      </c>
      <c r="I557" s="45" t="s">
        <v>152</v>
      </c>
      <c r="J557" s="45" t="s">
        <v>156</v>
      </c>
      <c r="K557" s="45" t="s">
        <v>175</v>
      </c>
      <c r="L557" s="45" t="s">
        <v>158</v>
      </c>
      <c r="M557" s="45" t="s">
        <v>152</v>
      </c>
      <c r="N557" s="45" t="s">
        <v>152</v>
      </c>
      <c r="O557" s="45" t="s">
        <v>159</v>
      </c>
      <c r="P557" s="46" t="s">
        <v>152</v>
      </c>
    </row>
    <row r="558" spans="1:16">
      <c r="A558" s="45" t="s">
        <v>152</v>
      </c>
      <c r="B558" s="45" t="s">
        <v>1369</v>
      </c>
      <c r="C558" s="45" t="s">
        <v>162</v>
      </c>
      <c r="D558" s="45" t="s">
        <v>152</v>
      </c>
      <c r="E558" s="45">
        <v>2.6</v>
      </c>
      <c r="F558" s="45" t="s">
        <v>1370</v>
      </c>
      <c r="G558" s="45">
        <v>26500</v>
      </c>
      <c r="H558" s="45">
        <v>11800</v>
      </c>
      <c r="I558" s="45" t="s">
        <v>152</v>
      </c>
      <c r="J558" s="45" t="s">
        <v>156</v>
      </c>
      <c r="K558" s="45" t="s">
        <v>157</v>
      </c>
      <c r="L558" s="45" t="s">
        <v>158</v>
      </c>
      <c r="M558" s="45" t="s">
        <v>152</v>
      </c>
      <c r="N558" s="45" t="s">
        <v>152</v>
      </c>
      <c r="O558" s="45" t="s">
        <v>159</v>
      </c>
      <c r="P558" s="46" t="s">
        <v>152</v>
      </c>
    </row>
    <row r="559" spans="1:16">
      <c r="A559" s="45" t="s">
        <v>152</v>
      </c>
      <c r="B559" s="45" t="s">
        <v>1371</v>
      </c>
      <c r="C559" s="45" t="s">
        <v>579</v>
      </c>
      <c r="D559" s="45" t="s">
        <v>152</v>
      </c>
      <c r="E559" s="45">
        <v>2.6</v>
      </c>
      <c r="F559" s="45" t="s">
        <v>1372</v>
      </c>
      <c r="G559" s="45">
        <v>27800</v>
      </c>
      <c r="H559" s="45">
        <v>6900</v>
      </c>
      <c r="I559" s="45" t="s">
        <v>152</v>
      </c>
      <c r="J559" s="45" t="s">
        <v>156</v>
      </c>
      <c r="K559" s="45" t="s">
        <v>175</v>
      </c>
      <c r="L559" s="45" t="s">
        <v>152</v>
      </c>
      <c r="M559" s="45" t="s">
        <v>152</v>
      </c>
      <c r="N559" s="45" t="s">
        <v>152</v>
      </c>
      <c r="O559" s="45" t="s">
        <v>159</v>
      </c>
      <c r="P559" s="46" t="s">
        <v>152</v>
      </c>
    </row>
    <row r="560" spans="1:16">
      <c r="A560" s="45" t="s">
        <v>152</v>
      </c>
      <c r="B560" s="45" t="s">
        <v>1373</v>
      </c>
      <c r="C560" s="45" t="s">
        <v>173</v>
      </c>
      <c r="D560" s="45" t="s">
        <v>152</v>
      </c>
      <c r="E560" s="45">
        <v>2.6</v>
      </c>
      <c r="F560" s="45" t="s">
        <v>1374</v>
      </c>
      <c r="G560" s="45">
        <v>28500</v>
      </c>
      <c r="H560" s="45">
        <v>11300</v>
      </c>
      <c r="I560" s="45" t="s">
        <v>152</v>
      </c>
      <c r="J560" s="45" t="s">
        <v>156</v>
      </c>
      <c r="K560" s="45" t="s">
        <v>157</v>
      </c>
      <c r="L560" s="45" t="s">
        <v>158</v>
      </c>
      <c r="M560" s="45" t="s">
        <v>152</v>
      </c>
      <c r="N560" s="45" t="s">
        <v>152</v>
      </c>
      <c r="O560" s="45" t="s">
        <v>159</v>
      </c>
      <c r="P560" s="46" t="s">
        <v>152</v>
      </c>
    </row>
    <row r="561" spans="1:16">
      <c r="A561" s="45" t="s">
        <v>152</v>
      </c>
      <c r="B561" s="45" t="s">
        <v>1375</v>
      </c>
      <c r="C561" s="45" t="s">
        <v>1376</v>
      </c>
      <c r="D561" s="45" t="s">
        <v>152</v>
      </c>
      <c r="E561" s="45">
        <v>2.6</v>
      </c>
      <c r="F561" s="45" t="s">
        <v>1377</v>
      </c>
      <c r="G561" s="45">
        <v>46100</v>
      </c>
      <c r="H561" s="45">
        <v>11700</v>
      </c>
      <c r="I561" s="45" t="s">
        <v>152</v>
      </c>
      <c r="J561" s="45" t="s">
        <v>156</v>
      </c>
      <c r="K561" s="45" t="s">
        <v>157</v>
      </c>
      <c r="L561" s="45" t="s">
        <v>152</v>
      </c>
      <c r="M561" s="45" t="s">
        <v>152</v>
      </c>
      <c r="N561" s="45" t="s">
        <v>152</v>
      </c>
      <c r="O561" s="45" t="s">
        <v>159</v>
      </c>
      <c r="P561" s="46" t="s">
        <v>152</v>
      </c>
    </row>
    <row r="562" spans="1:16">
      <c r="A562" s="45" t="s">
        <v>152</v>
      </c>
      <c r="B562" s="45" t="s">
        <v>1378</v>
      </c>
      <c r="C562" s="45" t="s">
        <v>255</v>
      </c>
      <c r="D562" s="45" t="s">
        <v>152</v>
      </c>
      <c r="E562" s="45">
        <v>2.6</v>
      </c>
      <c r="F562" s="45" t="s">
        <v>1379</v>
      </c>
      <c r="G562" s="45">
        <v>34600</v>
      </c>
      <c r="H562" s="45">
        <v>10300</v>
      </c>
      <c r="I562" s="45" t="s">
        <v>152</v>
      </c>
      <c r="J562" s="45" t="s">
        <v>156</v>
      </c>
      <c r="K562" s="45" t="s">
        <v>175</v>
      </c>
      <c r="L562" s="45" t="s">
        <v>152</v>
      </c>
      <c r="M562" s="45" t="s">
        <v>152</v>
      </c>
      <c r="N562" s="45" t="s">
        <v>152</v>
      </c>
      <c r="O562" s="45" t="s">
        <v>159</v>
      </c>
      <c r="P562" s="46" t="s">
        <v>152</v>
      </c>
    </row>
    <row r="563" spans="1:16">
      <c r="A563" s="45" t="s">
        <v>152</v>
      </c>
      <c r="B563" s="45" t="s">
        <v>1380</v>
      </c>
      <c r="C563" s="45" t="s">
        <v>267</v>
      </c>
      <c r="D563" s="45" t="s">
        <v>152</v>
      </c>
      <c r="E563" s="45">
        <v>2.6</v>
      </c>
      <c r="F563" s="45" t="s">
        <v>1381</v>
      </c>
      <c r="G563" s="45">
        <v>24500</v>
      </c>
      <c r="H563" s="45">
        <v>10700</v>
      </c>
      <c r="I563" s="45" t="s">
        <v>152</v>
      </c>
      <c r="J563" s="45" t="s">
        <v>168</v>
      </c>
      <c r="K563" s="45" t="s">
        <v>157</v>
      </c>
      <c r="L563" s="45" t="s">
        <v>169</v>
      </c>
      <c r="M563" s="45" t="s">
        <v>152</v>
      </c>
      <c r="N563" s="45" t="s">
        <v>152</v>
      </c>
      <c r="O563" s="45" t="s">
        <v>159</v>
      </c>
      <c r="P563" s="46" t="s">
        <v>152</v>
      </c>
    </row>
    <row r="564" spans="1:16">
      <c r="A564" s="45" t="s">
        <v>152</v>
      </c>
      <c r="B564" s="45" t="s">
        <v>1382</v>
      </c>
      <c r="C564" s="45" t="s">
        <v>964</v>
      </c>
      <c r="D564" s="45" t="s">
        <v>152</v>
      </c>
      <c r="E564" s="45">
        <v>2.6</v>
      </c>
      <c r="F564" s="45" t="s">
        <v>1383</v>
      </c>
      <c r="G564" s="45">
        <v>23600</v>
      </c>
      <c r="H564" s="45">
        <v>10600</v>
      </c>
      <c r="I564" s="45" t="s">
        <v>152</v>
      </c>
      <c r="J564" s="45" t="s">
        <v>156</v>
      </c>
      <c r="K564" s="45" t="s">
        <v>175</v>
      </c>
      <c r="L564" s="45" t="s">
        <v>158</v>
      </c>
      <c r="M564" s="45" t="s">
        <v>152</v>
      </c>
      <c r="N564" s="45" t="s">
        <v>152</v>
      </c>
      <c r="O564" s="45" t="s">
        <v>159</v>
      </c>
      <c r="P564" s="46" t="s">
        <v>152</v>
      </c>
    </row>
    <row r="565" spans="1:16">
      <c r="A565" s="45" t="s">
        <v>152</v>
      </c>
      <c r="B565" s="45" t="s">
        <v>1384</v>
      </c>
      <c r="C565" s="45" t="s">
        <v>1385</v>
      </c>
      <c r="D565" s="45" t="s">
        <v>152</v>
      </c>
      <c r="E565" s="45">
        <v>2.6</v>
      </c>
      <c r="F565" s="45" t="s">
        <v>1386</v>
      </c>
      <c r="G565" s="45">
        <v>33800</v>
      </c>
      <c r="H565" s="45">
        <v>11200</v>
      </c>
      <c r="I565" s="45" t="s">
        <v>152</v>
      </c>
      <c r="J565" s="45" t="s">
        <v>156</v>
      </c>
      <c r="K565" s="45" t="s">
        <v>157</v>
      </c>
      <c r="L565" s="45" t="s">
        <v>152</v>
      </c>
      <c r="M565" s="45" t="s">
        <v>152</v>
      </c>
      <c r="N565" s="45" t="s">
        <v>152</v>
      </c>
      <c r="O565" s="45" t="s">
        <v>159</v>
      </c>
      <c r="P565" s="46" t="s">
        <v>152</v>
      </c>
    </row>
    <row r="566" spans="1:16">
      <c r="A566" s="45" t="s">
        <v>152</v>
      </c>
      <c r="B566" s="45" t="s">
        <v>1387</v>
      </c>
      <c r="C566" s="45" t="s">
        <v>162</v>
      </c>
      <c r="D566" s="45" t="s">
        <v>152</v>
      </c>
      <c r="E566" s="45">
        <v>2.6</v>
      </c>
      <c r="F566" s="45" t="s">
        <v>1388</v>
      </c>
      <c r="G566" s="45">
        <v>34700</v>
      </c>
      <c r="H566" s="45">
        <v>6900</v>
      </c>
      <c r="I566" s="45" t="s">
        <v>152</v>
      </c>
      <c r="J566" s="45" t="s">
        <v>168</v>
      </c>
      <c r="K566" s="45" t="s">
        <v>157</v>
      </c>
      <c r="L566" s="45" t="s">
        <v>169</v>
      </c>
      <c r="M566" s="45" t="s">
        <v>152</v>
      </c>
      <c r="N566" s="45" t="s">
        <v>152</v>
      </c>
      <c r="O566" s="45" t="s">
        <v>159</v>
      </c>
      <c r="P566" s="46" t="s">
        <v>152</v>
      </c>
    </row>
    <row r="567" spans="1:16">
      <c r="A567" s="45" t="s">
        <v>152</v>
      </c>
      <c r="B567" s="45" t="s">
        <v>1389</v>
      </c>
      <c r="C567" s="45" t="s">
        <v>278</v>
      </c>
      <c r="D567" s="45" t="s">
        <v>152</v>
      </c>
      <c r="E567" s="45">
        <v>2.6</v>
      </c>
      <c r="F567" s="45" t="s">
        <v>1390</v>
      </c>
      <c r="G567" s="45">
        <v>22600</v>
      </c>
      <c r="H567" s="45">
        <v>10900</v>
      </c>
      <c r="I567" s="45" t="s">
        <v>152</v>
      </c>
      <c r="J567" s="45" t="s">
        <v>156</v>
      </c>
      <c r="K567" s="45" t="s">
        <v>157</v>
      </c>
      <c r="L567" s="45" t="s">
        <v>152</v>
      </c>
      <c r="M567" s="45" t="s">
        <v>152</v>
      </c>
      <c r="N567" s="45" t="s">
        <v>152</v>
      </c>
      <c r="O567" s="45" t="s">
        <v>159</v>
      </c>
      <c r="P567" s="46" t="s">
        <v>152</v>
      </c>
    </row>
    <row r="568" spans="1:16">
      <c r="A568" s="45" t="s">
        <v>152</v>
      </c>
      <c r="B568" s="45" t="s">
        <v>1391</v>
      </c>
      <c r="C568" s="45" t="s">
        <v>395</v>
      </c>
      <c r="D568" s="45" t="s">
        <v>152</v>
      </c>
      <c r="E568" s="45">
        <v>2.6</v>
      </c>
      <c r="F568" s="45" t="s">
        <v>1392</v>
      </c>
      <c r="G568" s="45">
        <v>29000</v>
      </c>
      <c r="H568" s="45">
        <v>11000</v>
      </c>
      <c r="I568" s="45">
        <v>66</v>
      </c>
      <c r="J568" s="45" t="s">
        <v>156</v>
      </c>
      <c r="K568" s="45" t="s">
        <v>157</v>
      </c>
      <c r="L568" s="45" t="s">
        <v>158</v>
      </c>
      <c r="M568" s="45" t="s">
        <v>152</v>
      </c>
      <c r="N568" s="45" t="s">
        <v>152</v>
      </c>
      <c r="O568" s="45" t="s">
        <v>159</v>
      </c>
      <c r="P568" s="46" t="s">
        <v>152</v>
      </c>
    </row>
    <row r="569" spans="1:16">
      <c r="A569" s="45" t="s">
        <v>152</v>
      </c>
      <c r="B569" s="45" t="s">
        <v>1393</v>
      </c>
      <c r="C569" s="45" t="s">
        <v>182</v>
      </c>
      <c r="D569" s="45" t="s">
        <v>152</v>
      </c>
      <c r="E569" s="45">
        <v>2.6</v>
      </c>
      <c r="F569" s="45" t="s">
        <v>1394</v>
      </c>
      <c r="G569" s="45">
        <v>45100</v>
      </c>
      <c r="H569" s="45">
        <v>12000</v>
      </c>
      <c r="I569" s="45" t="s">
        <v>152</v>
      </c>
      <c r="J569" s="45" t="s">
        <v>156</v>
      </c>
      <c r="K569" s="45" t="s">
        <v>157</v>
      </c>
      <c r="L569" s="45" t="s">
        <v>158</v>
      </c>
      <c r="M569" s="45" t="s">
        <v>152</v>
      </c>
      <c r="N569" s="45" t="s">
        <v>152</v>
      </c>
      <c r="O569" s="45" t="s">
        <v>159</v>
      </c>
      <c r="P569" s="46" t="s">
        <v>152</v>
      </c>
    </row>
    <row r="570" spans="1:16">
      <c r="A570" s="45" t="s">
        <v>152</v>
      </c>
      <c r="B570" s="45" t="s">
        <v>1395</v>
      </c>
      <c r="C570" s="45" t="s">
        <v>434</v>
      </c>
      <c r="D570" s="45" t="s">
        <v>152</v>
      </c>
      <c r="E570" s="45">
        <v>2.6</v>
      </c>
      <c r="F570" s="45" t="s">
        <v>1396</v>
      </c>
      <c r="G570" s="45">
        <v>38700</v>
      </c>
      <c r="H570" s="45">
        <v>8400</v>
      </c>
      <c r="I570" s="45" t="s">
        <v>152</v>
      </c>
      <c r="J570" s="45" t="s">
        <v>156</v>
      </c>
      <c r="K570" s="45" t="s">
        <v>175</v>
      </c>
      <c r="L570" s="45" t="s">
        <v>152</v>
      </c>
      <c r="M570" s="45" t="s">
        <v>152</v>
      </c>
      <c r="N570" s="45" t="s">
        <v>152</v>
      </c>
      <c r="O570" s="45" t="s">
        <v>159</v>
      </c>
      <c r="P570" s="46" t="s">
        <v>152</v>
      </c>
    </row>
    <row r="571" spans="1:16">
      <c r="A571" s="45" t="s">
        <v>152</v>
      </c>
      <c r="B571" s="45" t="s">
        <v>1397</v>
      </c>
      <c r="C571" s="45" t="s">
        <v>267</v>
      </c>
      <c r="D571" s="45" t="s">
        <v>152</v>
      </c>
      <c r="E571" s="45">
        <v>2.6</v>
      </c>
      <c r="F571" s="45" t="s">
        <v>1398</v>
      </c>
      <c r="G571" s="45">
        <v>29200</v>
      </c>
      <c r="H571" s="45">
        <v>10000</v>
      </c>
      <c r="I571" s="45" t="s">
        <v>152</v>
      </c>
      <c r="J571" s="45" t="s">
        <v>156</v>
      </c>
      <c r="K571" s="45" t="s">
        <v>157</v>
      </c>
      <c r="L571" s="45" t="s">
        <v>169</v>
      </c>
      <c r="M571" s="45" t="s">
        <v>152</v>
      </c>
      <c r="N571" s="45" t="s">
        <v>152</v>
      </c>
      <c r="O571" s="45" t="s">
        <v>159</v>
      </c>
      <c r="P571" s="46" t="s">
        <v>152</v>
      </c>
    </row>
    <row r="572" spans="1:16">
      <c r="A572" s="45" t="s">
        <v>152</v>
      </c>
      <c r="B572" s="45" t="s">
        <v>1399</v>
      </c>
      <c r="C572" s="45" t="s">
        <v>267</v>
      </c>
      <c r="D572" s="45" t="s">
        <v>152</v>
      </c>
      <c r="E572" s="45">
        <v>2.6</v>
      </c>
      <c r="F572" s="45" t="s">
        <v>1398</v>
      </c>
      <c r="G572" s="45">
        <v>29200</v>
      </c>
      <c r="H572" s="45">
        <v>10000</v>
      </c>
      <c r="I572" s="45" t="s">
        <v>152</v>
      </c>
      <c r="J572" s="45" t="s">
        <v>156</v>
      </c>
      <c r="K572" s="45" t="s">
        <v>157</v>
      </c>
      <c r="L572" s="45" t="s">
        <v>169</v>
      </c>
      <c r="M572" s="45" t="s">
        <v>152</v>
      </c>
      <c r="N572" s="45" t="s">
        <v>152</v>
      </c>
      <c r="O572" s="45" t="s">
        <v>159</v>
      </c>
      <c r="P572" s="46" t="s">
        <v>152</v>
      </c>
    </row>
    <row r="573" spans="1:16">
      <c r="A573" s="45" t="s">
        <v>152</v>
      </c>
      <c r="B573" s="45" t="s">
        <v>1400</v>
      </c>
      <c r="C573" s="45" t="s">
        <v>267</v>
      </c>
      <c r="D573" s="45" t="s">
        <v>152</v>
      </c>
      <c r="E573" s="45">
        <v>2.6</v>
      </c>
      <c r="F573" s="45" t="s">
        <v>1401</v>
      </c>
      <c r="G573" s="45">
        <v>27100</v>
      </c>
      <c r="H573" s="45">
        <v>10200</v>
      </c>
      <c r="I573" s="45" t="s">
        <v>152</v>
      </c>
      <c r="J573" s="45" t="s">
        <v>156</v>
      </c>
      <c r="K573" s="45" t="s">
        <v>175</v>
      </c>
      <c r="L573" s="45" t="s">
        <v>169</v>
      </c>
      <c r="M573" s="45" t="s">
        <v>152</v>
      </c>
      <c r="N573" s="45" t="s">
        <v>152</v>
      </c>
      <c r="O573" s="45" t="s">
        <v>159</v>
      </c>
      <c r="P573" s="46" t="s">
        <v>152</v>
      </c>
    </row>
    <row r="574" spans="1:16">
      <c r="A574" s="45" t="s">
        <v>152</v>
      </c>
      <c r="B574" s="45" t="s">
        <v>1402</v>
      </c>
      <c r="C574" s="45" t="s">
        <v>278</v>
      </c>
      <c r="D574" s="45" t="s">
        <v>152</v>
      </c>
      <c r="E574" s="45">
        <v>2.6</v>
      </c>
      <c r="F574" s="45" t="s">
        <v>1403</v>
      </c>
      <c r="G574" s="45">
        <v>31800</v>
      </c>
      <c r="H574" s="45">
        <v>9600</v>
      </c>
      <c r="I574" s="45" t="s">
        <v>152</v>
      </c>
      <c r="J574" s="45" t="s">
        <v>156</v>
      </c>
      <c r="K574" s="45" t="s">
        <v>157</v>
      </c>
      <c r="L574" s="45" t="s">
        <v>158</v>
      </c>
      <c r="M574" s="45" t="s">
        <v>152</v>
      </c>
      <c r="N574" s="45" t="s">
        <v>152</v>
      </c>
      <c r="O574" s="45" t="s">
        <v>159</v>
      </c>
      <c r="P574" s="46" t="s">
        <v>152</v>
      </c>
    </row>
    <row r="575" spans="1:16">
      <c r="A575" s="45" t="s">
        <v>152</v>
      </c>
      <c r="B575" s="45" t="s">
        <v>1404</v>
      </c>
      <c r="C575" s="45" t="s">
        <v>1405</v>
      </c>
      <c r="D575" s="45" t="s">
        <v>152</v>
      </c>
      <c r="E575" s="45">
        <v>2.6</v>
      </c>
      <c r="F575" s="45" t="s">
        <v>1406</v>
      </c>
      <c r="G575" s="45">
        <v>39600</v>
      </c>
      <c r="H575" s="45">
        <v>6100</v>
      </c>
      <c r="I575" s="45" t="s">
        <v>152</v>
      </c>
      <c r="J575" s="45" t="s">
        <v>156</v>
      </c>
      <c r="K575" s="45" t="s">
        <v>175</v>
      </c>
      <c r="L575" s="45" t="s">
        <v>152</v>
      </c>
      <c r="M575" s="45" t="s">
        <v>152</v>
      </c>
      <c r="N575" s="45" t="s">
        <v>152</v>
      </c>
      <c r="O575" s="45" t="s">
        <v>159</v>
      </c>
      <c r="P575" s="46" t="s">
        <v>152</v>
      </c>
    </row>
    <row r="576" spans="1:16">
      <c r="A576" s="45" t="s">
        <v>152</v>
      </c>
      <c r="B576" s="45" t="s">
        <v>1395</v>
      </c>
      <c r="C576" s="45" t="s">
        <v>713</v>
      </c>
      <c r="D576" s="45" t="s">
        <v>152</v>
      </c>
      <c r="E576" s="45">
        <v>2.6</v>
      </c>
      <c r="F576" s="45" t="s">
        <v>1396</v>
      </c>
      <c r="G576" s="45">
        <v>38700</v>
      </c>
      <c r="H576" s="45">
        <v>8400</v>
      </c>
      <c r="I576" s="45" t="s">
        <v>152</v>
      </c>
      <c r="J576" s="45" t="s">
        <v>156</v>
      </c>
      <c r="K576" s="45" t="s">
        <v>175</v>
      </c>
      <c r="L576" s="45" t="s">
        <v>152</v>
      </c>
      <c r="M576" s="45" t="s">
        <v>152</v>
      </c>
      <c r="N576" s="45" t="s">
        <v>152</v>
      </c>
      <c r="O576" s="45" t="s">
        <v>159</v>
      </c>
      <c r="P576" s="46" t="s">
        <v>152</v>
      </c>
    </row>
    <row r="577" spans="1:16">
      <c r="A577" s="45" t="s">
        <v>152</v>
      </c>
      <c r="B577" s="45" t="s">
        <v>1407</v>
      </c>
      <c r="C577" s="45" t="s">
        <v>789</v>
      </c>
      <c r="D577" s="45" t="s">
        <v>152</v>
      </c>
      <c r="E577" s="45">
        <v>2.6</v>
      </c>
      <c r="F577" s="45" t="s">
        <v>1408</v>
      </c>
      <c r="G577" s="45">
        <v>37400</v>
      </c>
      <c r="H577" s="45">
        <v>10700</v>
      </c>
      <c r="I577" s="45" t="s">
        <v>152</v>
      </c>
      <c r="J577" s="45" t="s">
        <v>156</v>
      </c>
      <c r="K577" s="45" t="s">
        <v>157</v>
      </c>
      <c r="L577" s="45" t="s">
        <v>152</v>
      </c>
      <c r="M577" s="45" t="s">
        <v>152</v>
      </c>
      <c r="N577" s="45" t="s">
        <v>152</v>
      </c>
      <c r="O577" s="45" t="s">
        <v>159</v>
      </c>
      <c r="P577" s="46" t="s">
        <v>152</v>
      </c>
    </row>
    <row r="578" spans="1:16">
      <c r="A578" s="45" t="s">
        <v>152</v>
      </c>
      <c r="B578" s="45" t="s">
        <v>1409</v>
      </c>
      <c r="C578" s="45" t="s">
        <v>1410</v>
      </c>
      <c r="D578" s="45" t="s">
        <v>152</v>
      </c>
      <c r="E578" s="45">
        <v>2.6</v>
      </c>
      <c r="F578" s="45" t="s">
        <v>1411</v>
      </c>
      <c r="G578" s="45">
        <v>55200</v>
      </c>
      <c r="H578" s="45">
        <v>8400</v>
      </c>
      <c r="I578" s="45" t="s">
        <v>152</v>
      </c>
      <c r="J578" s="45" t="s">
        <v>168</v>
      </c>
      <c r="K578" s="45" t="s">
        <v>157</v>
      </c>
      <c r="L578" s="45" t="s">
        <v>169</v>
      </c>
      <c r="M578" s="45" t="s">
        <v>152</v>
      </c>
      <c r="N578" s="45" t="s">
        <v>152</v>
      </c>
      <c r="O578" s="45" t="s">
        <v>159</v>
      </c>
      <c r="P578" s="46" t="s">
        <v>152</v>
      </c>
    </row>
    <row r="579" spans="1:16">
      <c r="A579" s="45" t="s">
        <v>152</v>
      </c>
      <c r="B579" s="45" t="s">
        <v>1412</v>
      </c>
      <c r="C579" s="45" t="s">
        <v>152</v>
      </c>
      <c r="D579" s="45" t="s">
        <v>152</v>
      </c>
      <c r="E579" s="45">
        <v>2.6</v>
      </c>
      <c r="F579" s="45" t="s">
        <v>1413</v>
      </c>
      <c r="G579" s="45">
        <v>31400</v>
      </c>
      <c r="H579" s="45">
        <v>11100</v>
      </c>
      <c r="I579" s="45" t="s">
        <v>152</v>
      </c>
      <c r="J579" s="45" t="s">
        <v>156</v>
      </c>
      <c r="K579" s="45" t="s">
        <v>157</v>
      </c>
      <c r="L579" s="45" t="s">
        <v>158</v>
      </c>
      <c r="M579" s="45" t="s">
        <v>152</v>
      </c>
      <c r="N579" s="45" t="s">
        <v>152</v>
      </c>
      <c r="O579" s="45" t="s">
        <v>159</v>
      </c>
      <c r="P579" s="46" t="s">
        <v>152</v>
      </c>
    </row>
    <row r="580" spans="1:16">
      <c r="A580" s="45" t="s">
        <v>152</v>
      </c>
      <c r="B580" s="45" t="s">
        <v>1414</v>
      </c>
      <c r="C580" s="45" t="s">
        <v>434</v>
      </c>
      <c r="D580" s="45" t="s">
        <v>152</v>
      </c>
      <c r="E580" s="45">
        <v>2.7</v>
      </c>
      <c r="F580" s="45" t="s">
        <v>792</v>
      </c>
      <c r="G580" s="45">
        <v>32300</v>
      </c>
      <c r="H580" s="45">
        <v>11800</v>
      </c>
      <c r="I580" s="45" t="s">
        <v>152</v>
      </c>
      <c r="J580" s="45" t="s">
        <v>156</v>
      </c>
      <c r="K580" s="45" t="s">
        <v>157</v>
      </c>
      <c r="L580" s="45" t="s">
        <v>158</v>
      </c>
      <c r="M580" s="45" t="s">
        <v>152</v>
      </c>
      <c r="N580" s="45" t="s">
        <v>152</v>
      </c>
      <c r="O580" s="45" t="s">
        <v>159</v>
      </c>
      <c r="P580" s="46" t="s">
        <v>152</v>
      </c>
    </row>
    <row r="581" spans="1:16">
      <c r="A581" s="45" t="s">
        <v>152</v>
      </c>
      <c r="B581" s="45" t="s">
        <v>1415</v>
      </c>
      <c r="C581" s="45" t="s">
        <v>1416</v>
      </c>
      <c r="D581" s="45" t="s">
        <v>152</v>
      </c>
      <c r="E581" s="45">
        <v>2.7</v>
      </c>
      <c r="F581" s="45" t="s">
        <v>1417</v>
      </c>
      <c r="G581" s="45">
        <v>40400</v>
      </c>
      <c r="H581" s="45">
        <v>11800</v>
      </c>
      <c r="I581" s="45" t="s">
        <v>152</v>
      </c>
      <c r="J581" s="45" t="s">
        <v>156</v>
      </c>
      <c r="K581" s="45" t="s">
        <v>157</v>
      </c>
      <c r="L581" s="45" t="s">
        <v>158</v>
      </c>
      <c r="M581" s="45" t="s">
        <v>152</v>
      </c>
      <c r="N581" s="45" t="s">
        <v>152</v>
      </c>
      <c r="O581" s="45" t="s">
        <v>159</v>
      </c>
      <c r="P581" s="46" t="s">
        <v>152</v>
      </c>
    </row>
    <row r="582" spans="1:16">
      <c r="A582" s="45" t="s">
        <v>152</v>
      </c>
      <c r="B582" s="45" t="s">
        <v>1418</v>
      </c>
      <c r="C582" s="45" t="s">
        <v>722</v>
      </c>
      <c r="D582" s="45" t="s">
        <v>152</v>
      </c>
      <c r="E582" s="45">
        <v>2.7</v>
      </c>
      <c r="F582" s="45" t="s">
        <v>1419</v>
      </c>
      <c r="G582" s="45">
        <v>26100</v>
      </c>
      <c r="H582" s="45">
        <v>9300</v>
      </c>
      <c r="I582" s="45" t="s">
        <v>152</v>
      </c>
      <c r="J582" s="45" t="s">
        <v>168</v>
      </c>
      <c r="K582" s="45" t="s">
        <v>157</v>
      </c>
      <c r="L582" s="45" t="s">
        <v>169</v>
      </c>
      <c r="M582" s="45" t="s">
        <v>152</v>
      </c>
      <c r="N582" s="45" t="s">
        <v>152</v>
      </c>
      <c r="O582" s="45" t="s">
        <v>159</v>
      </c>
      <c r="P582" s="46" t="s">
        <v>152</v>
      </c>
    </row>
    <row r="583" spans="1:16">
      <c r="A583" s="45" t="s">
        <v>152</v>
      </c>
      <c r="B583" s="45" t="s">
        <v>1420</v>
      </c>
      <c r="C583" s="45" t="s">
        <v>434</v>
      </c>
      <c r="D583" s="45" t="s">
        <v>152</v>
      </c>
      <c r="E583" s="45">
        <v>2.7</v>
      </c>
      <c r="F583" s="45" t="s">
        <v>792</v>
      </c>
      <c r="G583" s="45">
        <v>32300</v>
      </c>
      <c r="H583" s="45">
        <v>11800</v>
      </c>
      <c r="I583" s="45" t="s">
        <v>152</v>
      </c>
      <c r="J583" s="45" t="s">
        <v>156</v>
      </c>
      <c r="K583" s="45" t="s">
        <v>157</v>
      </c>
      <c r="L583" s="45" t="s">
        <v>158</v>
      </c>
      <c r="M583" s="45" t="s">
        <v>152</v>
      </c>
      <c r="N583" s="45" t="s">
        <v>152</v>
      </c>
      <c r="O583" s="45" t="s">
        <v>159</v>
      </c>
      <c r="P583" s="46" t="s">
        <v>152</v>
      </c>
    </row>
    <row r="584" spans="1:16">
      <c r="A584" s="45" t="s">
        <v>152</v>
      </c>
      <c r="B584" s="45" t="s">
        <v>1421</v>
      </c>
      <c r="C584" s="45" t="s">
        <v>255</v>
      </c>
      <c r="D584" s="45" t="s">
        <v>152</v>
      </c>
      <c r="E584" s="45">
        <v>2.7</v>
      </c>
      <c r="F584" s="45" t="s">
        <v>1422</v>
      </c>
      <c r="G584" s="45">
        <v>54300</v>
      </c>
      <c r="H584" s="45">
        <v>12100</v>
      </c>
      <c r="I584" s="45" t="s">
        <v>152</v>
      </c>
      <c r="J584" s="45" t="s">
        <v>156</v>
      </c>
      <c r="K584" s="45" t="s">
        <v>175</v>
      </c>
      <c r="L584" s="45" t="s">
        <v>152</v>
      </c>
      <c r="M584" s="45" t="s">
        <v>152</v>
      </c>
      <c r="N584" s="45" t="s">
        <v>152</v>
      </c>
      <c r="O584" s="45" t="s">
        <v>159</v>
      </c>
      <c r="P584" s="46" t="s">
        <v>152</v>
      </c>
    </row>
    <row r="585" spans="1:16">
      <c r="A585" s="45" t="s">
        <v>152</v>
      </c>
      <c r="B585" s="45" t="s">
        <v>1423</v>
      </c>
      <c r="C585" s="45" t="s">
        <v>278</v>
      </c>
      <c r="D585" s="45" t="s">
        <v>152</v>
      </c>
      <c r="E585" s="45">
        <v>2.7</v>
      </c>
      <c r="F585" s="45" t="s">
        <v>727</v>
      </c>
      <c r="G585" s="45">
        <v>37500</v>
      </c>
      <c r="H585" s="45">
        <v>13800</v>
      </c>
      <c r="I585" s="45" t="s">
        <v>152</v>
      </c>
      <c r="J585" s="45" t="s">
        <v>168</v>
      </c>
      <c r="K585" s="45" t="s">
        <v>157</v>
      </c>
      <c r="L585" s="45" t="s">
        <v>169</v>
      </c>
      <c r="M585" s="45" t="s">
        <v>152</v>
      </c>
      <c r="N585" s="45" t="s">
        <v>152</v>
      </c>
      <c r="O585" s="45" t="s">
        <v>159</v>
      </c>
      <c r="P585" s="46" t="s">
        <v>152</v>
      </c>
    </row>
    <row r="586" spans="1:16">
      <c r="A586" s="45" t="s">
        <v>152</v>
      </c>
      <c r="B586" s="45" t="s">
        <v>1424</v>
      </c>
      <c r="C586" s="45" t="s">
        <v>187</v>
      </c>
      <c r="D586" s="45" t="s">
        <v>152</v>
      </c>
      <c r="E586" s="45">
        <v>2.7</v>
      </c>
      <c r="F586" s="45" t="s">
        <v>1425</v>
      </c>
      <c r="G586" s="45">
        <v>32800</v>
      </c>
      <c r="H586" s="45">
        <v>11700</v>
      </c>
      <c r="I586" s="45" t="s">
        <v>152</v>
      </c>
      <c r="J586" s="45" t="s">
        <v>156</v>
      </c>
      <c r="K586" s="45" t="s">
        <v>157</v>
      </c>
      <c r="L586" s="45" t="s">
        <v>158</v>
      </c>
      <c r="M586" s="45" t="s">
        <v>152</v>
      </c>
      <c r="N586" s="45" t="s">
        <v>152</v>
      </c>
      <c r="O586" s="45" t="s">
        <v>159</v>
      </c>
      <c r="P586" s="46" t="s">
        <v>152</v>
      </c>
    </row>
    <row r="587" spans="1:16">
      <c r="A587" s="45" t="s">
        <v>152</v>
      </c>
      <c r="B587" s="45" t="s">
        <v>1426</v>
      </c>
      <c r="C587" s="45" t="s">
        <v>964</v>
      </c>
      <c r="D587" s="45" t="s">
        <v>152</v>
      </c>
      <c r="E587" s="45">
        <v>2.7</v>
      </c>
      <c r="F587" s="45" t="s">
        <v>1427</v>
      </c>
      <c r="G587" s="45">
        <v>27500</v>
      </c>
      <c r="H587" s="45">
        <v>10200</v>
      </c>
      <c r="I587" s="45" t="s">
        <v>152</v>
      </c>
      <c r="J587" s="45" t="s">
        <v>156</v>
      </c>
      <c r="K587" s="45" t="s">
        <v>175</v>
      </c>
      <c r="L587" s="45" t="s">
        <v>152</v>
      </c>
      <c r="M587" s="45" t="s">
        <v>152</v>
      </c>
      <c r="N587" s="45" t="s">
        <v>152</v>
      </c>
      <c r="O587" s="45" t="s">
        <v>159</v>
      </c>
      <c r="P587" s="46" t="s">
        <v>152</v>
      </c>
    </row>
    <row r="588" spans="1:16">
      <c r="A588" s="45" t="s">
        <v>152</v>
      </c>
      <c r="B588" s="45" t="s">
        <v>1428</v>
      </c>
      <c r="C588" s="45" t="s">
        <v>1187</v>
      </c>
      <c r="D588" s="45" t="s">
        <v>152</v>
      </c>
      <c r="E588" s="45">
        <v>2.7</v>
      </c>
      <c r="F588" s="45" t="s">
        <v>1429</v>
      </c>
      <c r="G588" s="45">
        <v>33200</v>
      </c>
      <c r="H588" s="45">
        <v>11000</v>
      </c>
      <c r="I588" s="45" t="s">
        <v>152</v>
      </c>
      <c r="J588" s="45" t="s">
        <v>156</v>
      </c>
      <c r="K588" s="45" t="s">
        <v>157</v>
      </c>
      <c r="L588" s="45" t="s">
        <v>152</v>
      </c>
      <c r="M588" s="45" t="s">
        <v>152</v>
      </c>
      <c r="N588" s="45" t="s">
        <v>152</v>
      </c>
      <c r="O588" s="45" t="s">
        <v>159</v>
      </c>
      <c r="P588" s="46" t="s">
        <v>152</v>
      </c>
    </row>
    <row r="589" spans="1:16">
      <c r="A589" s="45" t="s">
        <v>152</v>
      </c>
      <c r="B589" s="45" t="s">
        <v>1430</v>
      </c>
      <c r="C589" s="45" t="s">
        <v>967</v>
      </c>
      <c r="D589" s="45" t="s">
        <v>152</v>
      </c>
      <c r="E589" s="45">
        <v>2.7</v>
      </c>
      <c r="F589" s="45" t="s">
        <v>1431</v>
      </c>
      <c r="G589" s="45">
        <v>49700</v>
      </c>
      <c r="H589" s="45">
        <v>9600</v>
      </c>
      <c r="I589" s="45" t="s">
        <v>152</v>
      </c>
      <c r="J589" s="45" t="s">
        <v>156</v>
      </c>
      <c r="K589" s="45" t="s">
        <v>175</v>
      </c>
      <c r="L589" s="45" t="s">
        <v>152</v>
      </c>
      <c r="M589" s="45" t="s">
        <v>152</v>
      </c>
      <c r="N589" s="45" t="s">
        <v>152</v>
      </c>
      <c r="O589" s="45" t="s">
        <v>159</v>
      </c>
      <c r="P589" s="46" t="s">
        <v>152</v>
      </c>
    </row>
    <row r="590" spans="1:16">
      <c r="A590" s="45" t="s">
        <v>152</v>
      </c>
      <c r="B590" s="45" t="s">
        <v>1432</v>
      </c>
      <c r="C590" s="45" t="s">
        <v>1433</v>
      </c>
      <c r="D590" s="45" t="s">
        <v>152</v>
      </c>
      <c r="E590" s="45">
        <v>2.7</v>
      </c>
      <c r="F590" s="45" t="s">
        <v>1434</v>
      </c>
      <c r="G590" s="45">
        <v>36200</v>
      </c>
      <c r="H590" s="45">
        <v>9100</v>
      </c>
      <c r="I590" s="45" t="s">
        <v>152</v>
      </c>
      <c r="J590" s="45" t="s">
        <v>156</v>
      </c>
      <c r="K590" s="45" t="s">
        <v>175</v>
      </c>
      <c r="L590" s="45" t="s">
        <v>152</v>
      </c>
      <c r="M590" s="45" t="s">
        <v>152</v>
      </c>
      <c r="N590" s="45" t="s">
        <v>152</v>
      </c>
      <c r="O590" s="45" t="s">
        <v>159</v>
      </c>
      <c r="P590" s="46" t="s">
        <v>152</v>
      </c>
    </row>
    <row r="591" spans="1:16">
      <c r="A591" s="45" t="s">
        <v>152</v>
      </c>
      <c r="B591" s="45" t="s">
        <v>1435</v>
      </c>
      <c r="C591" s="45" t="s">
        <v>196</v>
      </c>
      <c r="D591" s="45" t="s">
        <v>152</v>
      </c>
      <c r="E591" s="45">
        <v>2.7</v>
      </c>
      <c r="F591" s="45" t="s">
        <v>1436</v>
      </c>
      <c r="G591" s="45">
        <v>38600</v>
      </c>
      <c r="H591" s="45">
        <v>11800</v>
      </c>
      <c r="I591" s="45" t="s">
        <v>152</v>
      </c>
      <c r="J591" s="45" t="s">
        <v>156</v>
      </c>
      <c r="K591" s="45" t="s">
        <v>157</v>
      </c>
      <c r="L591" s="45" t="s">
        <v>158</v>
      </c>
      <c r="M591" s="45" t="s">
        <v>152</v>
      </c>
      <c r="N591" s="45" t="s">
        <v>152</v>
      </c>
      <c r="O591" s="45" t="s">
        <v>159</v>
      </c>
      <c r="P591" s="46" t="s">
        <v>152</v>
      </c>
    </row>
    <row r="592" spans="1:16">
      <c r="A592" s="45" t="s">
        <v>152</v>
      </c>
      <c r="B592" s="45" t="s">
        <v>1437</v>
      </c>
      <c r="C592" s="45" t="s">
        <v>1438</v>
      </c>
      <c r="D592" s="45" t="s">
        <v>152</v>
      </c>
      <c r="E592" s="45">
        <v>2.7</v>
      </c>
      <c r="F592" s="45" t="s">
        <v>1439</v>
      </c>
      <c r="G592" s="45">
        <v>36200</v>
      </c>
      <c r="H592" s="45">
        <v>11600</v>
      </c>
      <c r="I592" s="45" t="s">
        <v>152</v>
      </c>
      <c r="J592" s="45" t="s">
        <v>156</v>
      </c>
      <c r="K592" s="45" t="s">
        <v>157</v>
      </c>
      <c r="L592" s="45" t="s">
        <v>152</v>
      </c>
      <c r="M592" s="45" t="s">
        <v>152</v>
      </c>
      <c r="N592" s="45" t="s">
        <v>152</v>
      </c>
      <c r="O592" s="45" t="s">
        <v>159</v>
      </c>
      <c r="P592" s="46" t="s">
        <v>152</v>
      </c>
    </row>
    <row r="593" spans="1:16">
      <c r="A593" s="45" t="s">
        <v>152</v>
      </c>
      <c r="B593" s="45" t="s">
        <v>1440</v>
      </c>
      <c r="C593" s="45" t="s">
        <v>162</v>
      </c>
      <c r="D593" s="45" t="s">
        <v>152</v>
      </c>
      <c r="E593" s="45">
        <v>2.7</v>
      </c>
      <c r="F593" s="45" t="s">
        <v>1441</v>
      </c>
      <c r="G593" s="45">
        <v>36300</v>
      </c>
      <c r="H593" s="45">
        <v>9700</v>
      </c>
      <c r="I593" s="45" t="s">
        <v>152</v>
      </c>
      <c r="J593" s="45" t="s">
        <v>156</v>
      </c>
      <c r="K593" s="45" t="s">
        <v>157</v>
      </c>
      <c r="L593" s="45" t="s">
        <v>158</v>
      </c>
      <c r="M593" s="45" t="s">
        <v>152</v>
      </c>
      <c r="N593" s="45" t="s">
        <v>152</v>
      </c>
      <c r="O593" s="45" t="s">
        <v>159</v>
      </c>
      <c r="P593" s="46" t="s">
        <v>152</v>
      </c>
    </row>
    <row r="594" spans="1:16">
      <c r="A594" s="45" t="s">
        <v>152</v>
      </c>
      <c r="B594" s="45" t="s">
        <v>1442</v>
      </c>
      <c r="C594" s="45" t="s">
        <v>162</v>
      </c>
      <c r="D594" s="45" t="s">
        <v>152</v>
      </c>
      <c r="E594" s="45">
        <v>2.7</v>
      </c>
      <c r="F594" s="45" t="s">
        <v>1443</v>
      </c>
      <c r="G594" s="45">
        <v>30400</v>
      </c>
      <c r="H594" s="45">
        <v>11700</v>
      </c>
      <c r="I594" s="45" t="s">
        <v>152</v>
      </c>
      <c r="J594" s="45" t="s">
        <v>156</v>
      </c>
      <c r="K594" s="45" t="s">
        <v>157</v>
      </c>
      <c r="L594" s="45" t="s">
        <v>158</v>
      </c>
      <c r="M594" s="45" t="s">
        <v>152</v>
      </c>
      <c r="N594" s="45" t="s">
        <v>152</v>
      </c>
      <c r="O594" s="45" t="s">
        <v>159</v>
      </c>
      <c r="P594" s="46" t="s">
        <v>152</v>
      </c>
    </row>
    <row r="595" spans="1:16">
      <c r="A595" s="45" t="s">
        <v>152</v>
      </c>
      <c r="B595" s="45" t="s">
        <v>1444</v>
      </c>
      <c r="C595" s="45" t="s">
        <v>278</v>
      </c>
      <c r="D595" s="45" t="s">
        <v>152</v>
      </c>
      <c r="E595" s="45">
        <v>2.7</v>
      </c>
      <c r="F595" s="45" t="s">
        <v>1445</v>
      </c>
      <c r="G595" s="45">
        <v>27000</v>
      </c>
      <c r="H595" s="45">
        <v>11700</v>
      </c>
      <c r="I595" s="45" t="s">
        <v>152</v>
      </c>
      <c r="J595" s="45" t="s">
        <v>156</v>
      </c>
      <c r="K595" s="45" t="s">
        <v>157</v>
      </c>
      <c r="L595" s="45" t="s">
        <v>158</v>
      </c>
      <c r="M595" s="45" t="s">
        <v>152</v>
      </c>
      <c r="N595" s="45" t="s">
        <v>152</v>
      </c>
      <c r="O595" s="45" t="s">
        <v>159</v>
      </c>
      <c r="P595" s="46" t="s">
        <v>152</v>
      </c>
    </row>
    <row r="596" spans="1:16">
      <c r="A596" s="45" t="s">
        <v>152</v>
      </c>
      <c r="B596" s="45" t="s">
        <v>1446</v>
      </c>
      <c r="C596" s="45" t="s">
        <v>187</v>
      </c>
      <c r="D596" s="45" t="s">
        <v>152</v>
      </c>
      <c r="E596" s="45">
        <v>2.7</v>
      </c>
      <c r="F596" s="45" t="s">
        <v>1425</v>
      </c>
      <c r="G596" s="45">
        <v>32800</v>
      </c>
      <c r="H596" s="45">
        <v>11700</v>
      </c>
      <c r="I596" s="45">
        <v>67</v>
      </c>
      <c r="J596" s="45" t="s">
        <v>156</v>
      </c>
      <c r="K596" s="45" t="s">
        <v>157</v>
      </c>
      <c r="L596" s="45" t="s">
        <v>158</v>
      </c>
      <c r="M596" s="45" t="s">
        <v>152</v>
      </c>
      <c r="N596" s="45" t="s">
        <v>152</v>
      </c>
      <c r="O596" s="45" t="s">
        <v>159</v>
      </c>
      <c r="P596" s="46" t="s">
        <v>152</v>
      </c>
    </row>
    <row r="597" spans="1:16">
      <c r="A597" s="45" t="s">
        <v>152</v>
      </c>
      <c r="B597" s="45" t="s">
        <v>1447</v>
      </c>
      <c r="C597" s="45" t="s">
        <v>187</v>
      </c>
      <c r="D597" s="45" t="s">
        <v>152</v>
      </c>
      <c r="E597" s="45">
        <v>2.7</v>
      </c>
      <c r="F597" s="45" t="s">
        <v>1448</v>
      </c>
      <c r="G597" s="45">
        <v>24600</v>
      </c>
      <c r="H597" s="45">
        <v>11400</v>
      </c>
      <c r="I597" s="45">
        <v>72</v>
      </c>
      <c r="J597" s="45" t="s">
        <v>156</v>
      </c>
      <c r="K597" s="45" t="s">
        <v>157</v>
      </c>
      <c r="L597" s="45" t="s">
        <v>158</v>
      </c>
      <c r="M597" s="45" t="s">
        <v>152</v>
      </c>
      <c r="N597" s="45" t="s">
        <v>152</v>
      </c>
      <c r="O597" s="45" t="s">
        <v>159</v>
      </c>
      <c r="P597" s="46" t="s">
        <v>152</v>
      </c>
    </row>
    <row r="598" spans="1:16">
      <c r="A598" s="45" t="s">
        <v>152</v>
      </c>
      <c r="B598" s="45" t="s">
        <v>1415</v>
      </c>
      <c r="C598" s="45" t="s">
        <v>1449</v>
      </c>
      <c r="D598" s="45" t="s">
        <v>152</v>
      </c>
      <c r="E598" s="45">
        <v>2.7</v>
      </c>
      <c r="F598" s="45" t="s">
        <v>1417</v>
      </c>
      <c r="G598" s="45">
        <v>40400</v>
      </c>
      <c r="H598" s="45">
        <v>11800</v>
      </c>
      <c r="I598" s="45" t="s">
        <v>152</v>
      </c>
      <c r="J598" s="45" t="s">
        <v>156</v>
      </c>
      <c r="K598" s="45" t="s">
        <v>157</v>
      </c>
      <c r="L598" s="45" t="s">
        <v>152</v>
      </c>
      <c r="M598" s="45" t="s">
        <v>152</v>
      </c>
      <c r="N598" s="45" t="s">
        <v>152</v>
      </c>
      <c r="O598" s="45" t="s">
        <v>159</v>
      </c>
      <c r="P598" s="46" t="s">
        <v>152</v>
      </c>
    </row>
    <row r="599" spans="1:16">
      <c r="A599" s="45" t="s">
        <v>152</v>
      </c>
      <c r="B599" s="45" t="s">
        <v>1450</v>
      </c>
      <c r="C599" s="45" t="s">
        <v>1095</v>
      </c>
      <c r="D599" s="45" t="s">
        <v>152</v>
      </c>
      <c r="E599" s="45">
        <v>2.7</v>
      </c>
      <c r="F599" s="45" t="s">
        <v>1451</v>
      </c>
      <c r="G599" s="45">
        <v>57300</v>
      </c>
      <c r="H599" s="45">
        <v>11200</v>
      </c>
      <c r="I599" s="45" t="s">
        <v>152</v>
      </c>
      <c r="J599" s="45" t="s">
        <v>156</v>
      </c>
      <c r="K599" s="45" t="s">
        <v>157</v>
      </c>
      <c r="L599" s="45" t="s">
        <v>152</v>
      </c>
      <c r="M599" s="45" t="s">
        <v>152</v>
      </c>
      <c r="N599" s="45" t="s">
        <v>152</v>
      </c>
      <c r="O599" s="45" t="s">
        <v>159</v>
      </c>
      <c r="P599" s="46" t="s">
        <v>152</v>
      </c>
    </row>
    <row r="600" spans="1:16">
      <c r="A600" s="45" t="s">
        <v>152</v>
      </c>
      <c r="B600" s="45" t="s">
        <v>1452</v>
      </c>
      <c r="C600" s="45" t="s">
        <v>434</v>
      </c>
      <c r="D600" s="45" t="s">
        <v>152</v>
      </c>
      <c r="E600" s="45">
        <v>2.7</v>
      </c>
      <c r="F600" s="45" t="s">
        <v>1453</v>
      </c>
      <c r="G600" s="45">
        <v>68600</v>
      </c>
      <c r="H600" s="45">
        <v>11800</v>
      </c>
      <c r="I600" s="45" t="s">
        <v>152</v>
      </c>
      <c r="J600" s="45" t="s">
        <v>156</v>
      </c>
      <c r="K600" s="45" t="s">
        <v>175</v>
      </c>
      <c r="L600" s="45" t="s">
        <v>158</v>
      </c>
      <c r="M600" s="45" t="s">
        <v>152</v>
      </c>
      <c r="N600" s="45" t="s">
        <v>152</v>
      </c>
      <c r="O600" s="45" t="s">
        <v>159</v>
      </c>
      <c r="P600" s="46" t="s">
        <v>152</v>
      </c>
    </row>
    <row r="601" spans="1:16">
      <c r="A601" s="45" t="s">
        <v>152</v>
      </c>
      <c r="B601" s="45" t="s">
        <v>1454</v>
      </c>
      <c r="C601" s="45" t="s">
        <v>267</v>
      </c>
      <c r="D601" s="45" t="s">
        <v>152</v>
      </c>
      <c r="E601" s="45">
        <v>2.7</v>
      </c>
      <c r="F601" s="45" t="s">
        <v>1455</v>
      </c>
      <c r="G601" s="45">
        <v>20100</v>
      </c>
      <c r="H601" s="45">
        <v>9000</v>
      </c>
      <c r="I601" s="45" t="s">
        <v>152</v>
      </c>
      <c r="J601" s="45" t="s">
        <v>156</v>
      </c>
      <c r="K601" s="45" t="s">
        <v>175</v>
      </c>
      <c r="L601" s="45" t="s">
        <v>169</v>
      </c>
      <c r="M601" s="45" t="s">
        <v>152</v>
      </c>
      <c r="N601" s="45" t="s">
        <v>152</v>
      </c>
      <c r="O601" s="45" t="s">
        <v>159</v>
      </c>
      <c r="P601" s="46" t="s">
        <v>152</v>
      </c>
    </row>
    <row r="602" spans="1:16">
      <c r="A602" s="45" t="s">
        <v>152</v>
      </c>
      <c r="B602" s="45" t="s">
        <v>1456</v>
      </c>
      <c r="C602" s="45" t="s">
        <v>267</v>
      </c>
      <c r="D602" s="45" t="s">
        <v>152</v>
      </c>
      <c r="E602" s="45">
        <v>2.7</v>
      </c>
      <c r="F602" s="45" t="s">
        <v>1457</v>
      </c>
      <c r="G602" s="45">
        <v>25500</v>
      </c>
      <c r="H602" s="45">
        <v>7900</v>
      </c>
      <c r="I602" s="45" t="s">
        <v>152</v>
      </c>
      <c r="J602" s="45" t="s">
        <v>156</v>
      </c>
      <c r="K602" s="45" t="s">
        <v>175</v>
      </c>
      <c r="L602" s="45" t="s">
        <v>152</v>
      </c>
      <c r="M602" s="45" t="s">
        <v>152</v>
      </c>
      <c r="N602" s="45" t="s">
        <v>152</v>
      </c>
      <c r="O602" s="45" t="s">
        <v>159</v>
      </c>
      <c r="P602" s="46" t="s">
        <v>152</v>
      </c>
    </row>
    <row r="603" spans="1:16">
      <c r="A603" s="45" t="s">
        <v>152</v>
      </c>
      <c r="B603" s="45" t="s">
        <v>1450</v>
      </c>
      <c r="C603" s="45" t="s">
        <v>1085</v>
      </c>
      <c r="D603" s="45" t="s">
        <v>152</v>
      </c>
      <c r="E603" s="45">
        <v>2.7</v>
      </c>
      <c r="F603" s="45" t="s">
        <v>1451</v>
      </c>
      <c r="G603" s="45">
        <v>57300</v>
      </c>
      <c r="H603" s="45">
        <v>11200</v>
      </c>
      <c r="I603" s="45" t="s">
        <v>152</v>
      </c>
      <c r="J603" s="45" t="s">
        <v>156</v>
      </c>
      <c r="K603" s="45" t="s">
        <v>157</v>
      </c>
      <c r="L603" s="45" t="s">
        <v>152</v>
      </c>
      <c r="M603" s="45" t="s">
        <v>152</v>
      </c>
      <c r="N603" s="45" t="s">
        <v>152</v>
      </c>
      <c r="O603" s="45" t="s">
        <v>159</v>
      </c>
      <c r="P603" s="46" t="s">
        <v>152</v>
      </c>
    </row>
    <row r="604" spans="1:16">
      <c r="A604" s="45" t="s">
        <v>152</v>
      </c>
      <c r="B604" s="45" t="s">
        <v>1458</v>
      </c>
      <c r="C604" s="45" t="s">
        <v>278</v>
      </c>
      <c r="D604" s="45" t="s">
        <v>152</v>
      </c>
      <c r="E604" s="45">
        <v>2.7</v>
      </c>
      <c r="F604" s="45" t="s">
        <v>1459</v>
      </c>
      <c r="G604" s="45">
        <v>49900</v>
      </c>
      <c r="H604" s="45">
        <v>11800</v>
      </c>
      <c r="I604" s="45" t="s">
        <v>152</v>
      </c>
      <c r="J604" s="45" t="s">
        <v>156</v>
      </c>
      <c r="K604" s="45" t="s">
        <v>157</v>
      </c>
      <c r="L604" s="45" t="s">
        <v>158</v>
      </c>
      <c r="M604" s="45" t="s">
        <v>152</v>
      </c>
      <c r="N604" s="45" t="s">
        <v>152</v>
      </c>
      <c r="O604" s="45" t="s">
        <v>159</v>
      </c>
      <c r="P604" s="46" t="s">
        <v>152</v>
      </c>
    </row>
    <row r="605" spans="1:16">
      <c r="A605" s="45" t="s">
        <v>152</v>
      </c>
      <c r="B605" s="45" t="s">
        <v>1460</v>
      </c>
      <c r="C605" s="45" t="s">
        <v>278</v>
      </c>
      <c r="D605" s="45" t="s">
        <v>152</v>
      </c>
      <c r="E605" s="45">
        <v>2.7</v>
      </c>
      <c r="F605" s="45" t="s">
        <v>1461</v>
      </c>
      <c r="G605" s="45">
        <v>28600</v>
      </c>
      <c r="H605" s="45">
        <v>10900</v>
      </c>
      <c r="I605" s="45" t="s">
        <v>152</v>
      </c>
      <c r="J605" s="45" t="s">
        <v>156</v>
      </c>
      <c r="K605" s="45" t="s">
        <v>157</v>
      </c>
      <c r="L605" s="45" t="s">
        <v>158</v>
      </c>
      <c r="M605" s="45" t="s">
        <v>152</v>
      </c>
      <c r="N605" s="45" t="s">
        <v>152</v>
      </c>
      <c r="O605" s="45" t="s">
        <v>159</v>
      </c>
      <c r="P605" s="46" t="s">
        <v>152</v>
      </c>
    </row>
    <row r="606" spans="1:16">
      <c r="A606" s="45" t="s">
        <v>152</v>
      </c>
      <c r="B606" s="45" t="s">
        <v>1462</v>
      </c>
      <c r="C606" s="45" t="s">
        <v>1463</v>
      </c>
      <c r="D606" s="45" t="s">
        <v>152</v>
      </c>
      <c r="E606" s="45">
        <v>2.7</v>
      </c>
      <c r="F606" s="45" t="s">
        <v>1464</v>
      </c>
      <c r="G606" s="45">
        <v>31100</v>
      </c>
      <c r="H606" s="45">
        <v>9300</v>
      </c>
      <c r="I606" s="45" t="s">
        <v>152</v>
      </c>
      <c r="J606" s="45" t="s">
        <v>168</v>
      </c>
      <c r="K606" s="45" t="s">
        <v>157</v>
      </c>
      <c r="L606" s="45" t="s">
        <v>169</v>
      </c>
      <c r="M606" s="45" t="s">
        <v>152</v>
      </c>
      <c r="N606" s="45" t="s">
        <v>152</v>
      </c>
      <c r="O606" s="45" t="s">
        <v>159</v>
      </c>
      <c r="P606" s="46" t="s">
        <v>152</v>
      </c>
    </row>
    <row r="607" spans="1:16">
      <c r="A607" s="45" t="s">
        <v>152</v>
      </c>
      <c r="B607" s="45" t="s">
        <v>1437</v>
      </c>
      <c r="C607" s="45" t="s">
        <v>1465</v>
      </c>
      <c r="D607" s="45" t="s">
        <v>152</v>
      </c>
      <c r="E607" s="45">
        <v>2.7</v>
      </c>
      <c r="F607" s="45" t="s">
        <v>1439</v>
      </c>
      <c r="G607" s="45">
        <v>36200</v>
      </c>
      <c r="H607" s="45">
        <v>11600</v>
      </c>
      <c r="I607" s="45" t="s">
        <v>152</v>
      </c>
      <c r="J607" s="45" t="s">
        <v>156</v>
      </c>
      <c r="K607" s="45" t="s">
        <v>157</v>
      </c>
      <c r="L607" s="45" t="s">
        <v>158</v>
      </c>
      <c r="M607" s="45" t="s">
        <v>152</v>
      </c>
      <c r="N607" s="45" t="s">
        <v>152</v>
      </c>
      <c r="O607" s="45" t="s">
        <v>159</v>
      </c>
      <c r="P607" s="46" t="s">
        <v>152</v>
      </c>
    </row>
    <row r="608" spans="1:16">
      <c r="A608" s="45" t="s">
        <v>152</v>
      </c>
      <c r="B608" s="45" t="s">
        <v>1452</v>
      </c>
      <c r="C608" s="45" t="s">
        <v>713</v>
      </c>
      <c r="D608" s="45" t="s">
        <v>152</v>
      </c>
      <c r="E608" s="45">
        <v>2.7</v>
      </c>
      <c r="F608" s="45" t="s">
        <v>1453</v>
      </c>
      <c r="G608" s="45">
        <v>68600</v>
      </c>
      <c r="H608" s="45">
        <v>11800</v>
      </c>
      <c r="I608" s="45" t="s">
        <v>152</v>
      </c>
      <c r="J608" s="45" t="s">
        <v>156</v>
      </c>
      <c r="K608" s="45" t="s">
        <v>175</v>
      </c>
      <c r="L608" s="45" t="s">
        <v>152</v>
      </c>
      <c r="M608" s="45" t="s">
        <v>152</v>
      </c>
      <c r="N608" s="45" t="s">
        <v>152</v>
      </c>
      <c r="O608" s="45" t="s">
        <v>159</v>
      </c>
      <c r="P608" s="46" t="s">
        <v>152</v>
      </c>
    </row>
    <row r="609" spans="1:16">
      <c r="A609" s="45" t="s">
        <v>152</v>
      </c>
      <c r="B609" s="45" t="s">
        <v>1466</v>
      </c>
      <c r="C609" s="45" t="s">
        <v>579</v>
      </c>
      <c r="D609" s="45" t="s">
        <v>152</v>
      </c>
      <c r="E609" s="45">
        <v>2.7</v>
      </c>
      <c r="F609" s="45" t="s">
        <v>1467</v>
      </c>
      <c r="G609" s="45">
        <v>40500</v>
      </c>
      <c r="H609" s="45">
        <v>9200</v>
      </c>
      <c r="I609" s="45" t="s">
        <v>152</v>
      </c>
      <c r="J609" s="45" t="s">
        <v>156</v>
      </c>
      <c r="K609" s="45" t="s">
        <v>175</v>
      </c>
      <c r="L609" s="45" t="s">
        <v>158</v>
      </c>
      <c r="M609" s="45" t="s">
        <v>152</v>
      </c>
      <c r="N609" s="45" t="s">
        <v>152</v>
      </c>
      <c r="O609" s="45" t="s">
        <v>159</v>
      </c>
      <c r="P609" s="46" t="s">
        <v>152</v>
      </c>
    </row>
    <row r="610" spans="1:16">
      <c r="A610" s="45" t="s">
        <v>152</v>
      </c>
      <c r="B610" s="45" t="s">
        <v>1468</v>
      </c>
      <c r="C610" s="45" t="s">
        <v>1469</v>
      </c>
      <c r="D610" s="45" t="s">
        <v>152</v>
      </c>
      <c r="E610" s="45">
        <v>2.7</v>
      </c>
      <c r="F610" s="45" t="s">
        <v>1470</v>
      </c>
      <c r="G610" s="45">
        <v>15900</v>
      </c>
      <c r="H610" s="45">
        <v>11900</v>
      </c>
      <c r="I610" s="45" t="s">
        <v>152</v>
      </c>
      <c r="J610" s="45" t="s">
        <v>156</v>
      </c>
      <c r="K610" s="45" t="s">
        <v>157</v>
      </c>
      <c r="L610" s="45" t="s">
        <v>158</v>
      </c>
      <c r="M610" s="45" t="s">
        <v>152</v>
      </c>
      <c r="N610" s="45" t="s">
        <v>152</v>
      </c>
      <c r="O610" s="45" t="s">
        <v>159</v>
      </c>
      <c r="P610" s="46" t="s">
        <v>152</v>
      </c>
    </row>
    <row r="611" spans="1:16">
      <c r="A611" s="45" t="s">
        <v>152</v>
      </c>
      <c r="B611" s="45" t="s">
        <v>1471</v>
      </c>
      <c r="C611" s="45" t="s">
        <v>392</v>
      </c>
      <c r="D611" s="45" t="s">
        <v>152</v>
      </c>
      <c r="E611" s="45">
        <v>2.8</v>
      </c>
      <c r="F611" s="45" t="s">
        <v>1472</v>
      </c>
      <c r="G611" s="45">
        <v>31800</v>
      </c>
      <c r="H611" s="45">
        <v>9100</v>
      </c>
      <c r="I611" s="45" t="s">
        <v>152</v>
      </c>
      <c r="J611" s="45" t="s">
        <v>156</v>
      </c>
      <c r="K611" s="45" t="s">
        <v>175</v>
      </c>
      <c r="L611" s="45" t="s">
        <v>152</v>
      </c>
      <c r="M611" s="45" t="s">
        <v>152</v>
      </c>
      <c r="N611" s="45" t="s">
        <v>152</v>
      </c>
      <c r="O611" s="45" t="s">
        <v>159</v>
      </c>
      <c r="P611" s="46" t="s">
        <v>152</v>
      </c>
    </row>
    <row r="612" spans="1:16">
      <c r="A612" s="45" t="s">
        <v>152</v>
      </c>
      <c r="B612" s="45" t="s">
        <v>1473</v>
      </c>
      <c r="C612" s="45" t="s">
        <v>278</v>
      </c>
      <c r="D612" s="45" t="s">
        <v>152</v>
      </c>
      <c r="E612" s="45">
        <v>2.8</v>
      </c>
      <c r="F612" s="45" t="s">
        <v>1474</v>
      </c>
      <c r="G612" s="45">
        <v>33800</v>
      </c>
      <c r="H612" s="45">
        <v>7400</v>
      </c>
      <c r="I612" s="45" t="s">
        <v>152</v>
      </c>
      <c r="J612" s="45" t="s">
        <v>156</v>
      </c>
      <c r="K612" s="45" t="s">
        <v>175</v>
      </c>
      <c r="L612" s="45" t="s">
        <v>152</v>
      </c>
      <c r="M612" s="45" t="s">
        <v>152</v>
      </c>
      <c r="N612" s="45" t="s">
        <v>152</v>
      </c>
      <c r="O612" s="45" t="s">
        <v>159</v>
      </c>
      <c r="P612" s="46" t="s">
        <v>152</v>
      </c>
    </row>
    <row r="613" spans="1:16">
      <c r="A613" s="45" t="s">
        <v>152</v>
      </c>
      <c r="B613" s="45" t="s">
        <v>1475</v>
      </c>
      <c r="C613" s="45" t="s">
        <v>1476</v>
      </c>
      <c r="D613" s="45" t="s">
        <v>152</v>
      </c>
      <c r="E613" s="45">
        <v>2.8</v>
      </c>
      <c r="F613" s="45" t="s">
        <v>1477</v>
      </c>
      <c r="G613" s="45">
        <v>28700</v>
      </c>
      <c r="H613" s="45">
        <v>8400</v>
      </c>
      <c r="I613" s="45" t="s">
        <v>152</v>
      </c>
      <c r="J613" s="45" t="s">
        <v>156</v>
      </c>
      <c r="K613" s="45" t="s">
        <v>175</v>
      </c>
      <c r="L613" s="45" t="s">
        <v>152</v>
      </c>
      <c r="M613" s="45" t="s">
        <v>152</v>
      </c>
      <c r="N613" s="45" t="s">
        <v>152</v>
      </c>
      <c r="O613" s="45" t="s">
        <v>159</v>
      </c>
      <c r="P613" s="46" t="s">
        <v>152</v>
      </c>
    </row>
    <row r="614" spans="1:16">
      <c r="A614" s="45" t="s">
        <v>152</v>
      </c>
      <c r="B614" s="45" t="s">
        <v>460</v>
      </c>
      <c r="C614" s="45" t="s">
        <v>461</v>
      </c>
      <c r="D614" s="45" t="s">
        <v>152</v>
      </c>
      <c r="E614" s="45">
        <v>2.8</v>
      </c>
      <c r="F614" s="45" t="s">
        <v>1478</v>
      </c>
      <c r="G614" s="45">
        <v>25257</v>
      </c>
      <c r="H614" s="45">
        <v>11150</v>
      </c>
      <c r="I614" s="45">
        <v>71</v>
      </c>
      <c r="J614" s="45" t="s">
        <v>156</v>
      </c>
      <c r="K614" s="45" t="s">
        <v>157</v>
      </c>
      <c r="L614" s="45" t="s">
        <v>912</v>
      </c>
      <c r="M614" s="45" t="s">
        <v>152</v>
      </c>
      <c r="N614" s="45" t="s">
        <v>152</v>
      </c>
      <c r="O614" s="45" t="s">
        <v>159</v>
      </c>
      <c r="P614" s="46" t="s">
        <v>152</v>
      </c>
    </row>
    <row r="615" spans="1:16">
      <c r="A615" s="45" t="s">
        <v>152</v>
      </c>
      <c r="B615" s="45" t="s">
        <v>1479</v>
      </c>
      <c r="C615" s="45" t="s">
        <v>255</v>
      </c>
      <c r="D615" s="45" t="s">
        <v>152</v>
      </c>
      <c r="E615" s="45">
        <v>2.8</v>
      </c>
      <c r="F615" s="45" t="s">
        <v>1480</v>
      </c>
      <c r="G615" s="45">
        <v>40306</v>
      </c>
      <c r="H615" s="45">
        <v>33731</v>
      </c>
      <c r="I615" s="45">
        <v>74</v>
      </c>
      <c r="J615" s="45" t="s">
        <v>156</v>
      </c>
      <c r="K615" s="45" t="s">
        <v>157</v>
      </c>
      <c r="L615" s="45" t="s">
        <v>158</v>
      </c>
      <c r="M615" s="45" t="s">
        <v>152</v>
      </c>
      <c r="N615" s="45" t="s">
        <v>152</v>
      </c>
      <c r="O615" s="45" t="s">
        <v>159</v>
      </c>
      <c r="P615" s="46" t="s">
        <v>152</v>
      </c>
    </row>
    <row r="616" spans="1:16">
      <c r="A616" s="45" t="s">
        <v>152</v>
      </c>
      <c r="B616" s="45" t="s">
        <v>1481</v>
      </c>
      <c r="C616" s="45" t="s">
        <v>437</v>
      </c>
      <c r="D616" s="45" t="s">
        <v>152</v>
      </c>
      <c r="E616" s="45">
        <v>2.8</v>
      </c>
      <c r="F616" s="45" t="s">
        <v>1482</v>
      </c>
      <c r="G616" s="45">
        <v>65200</v>
      </c>
      <c r="H616" s="45">
        <v>12100</v>
      </c>
      <c r="I616" s="45" t="s">
        <v>152</v>
      </c>
      <c r="J616" s="45" t="s">
        <v>156</v>
      </c>
      <c r="K616" s="45" t="s">
        <v>175</v>
      </c>
      <c r="L616" s="45" t="s">
        <v>152</v>
      </c>
      <c r="M616" s="45" t="s">
        <v>152</v>
      </c>
      <c r="N616" s="45" t="s">
        <v>152</v>
      </c>
      <c r="O616" s="45" t="s">
        <v>159</v>
      </c>
      <c r="P616" s="46" t="s">
        <v>152</v>
      </c>
    </row>
    <row r="617" spans="1:16">
      <c r="A617" s="45" t="s">
        <v>152</v>
      </c>
      <c r="B617" s="45" t="s">
        <v>1483</v>
      </c>
      <c r="C617" s="45" t="s">
        <v>395</v>
      </c>
      <c r="D617" s="45" t="s">
        <v>152</v>
      </c>
      <c r="E617" s="45">
        <v>2.8</v>
      </c>
      <c r="F617" s="45" t="s">
        <v>1484</v>
      </c>
      <c r="G617" s="45">
        <v>33000</v>
      </c>
      <c r="H617" s="45">
        <v>11700</v>
      </c>
      <c r="I617" s="45">
        <v>72</v>
      </c>
      <c r="J617" s="45" t="s">
        <v>156</v>
      </c>
      <c r="K617" s="45" t="s">
        <v>157</v>
      </c>
      <c r="L617" s="45" t="s">
        <v>158</v>
      </c>
      <c r="M617" s="45" t="s">
        <v>152</v>
      </c>
      <c r="N617" s="45" t="s">
        <v>152</v>
      </c>
      <c r="O617" s="45" t="s">
        <v>159</v>
      </c>
      <c r="P617" s="46" t="s">
        <v>152</v>
      </c>
    </row>
    <row r="618" spans="1:16">
      <c r="A618" s="45" t="s">
        <v>152</v>
      </c>
      <c r="B618" s="45" t="s">
        <v>1485</v>
      </c>
      <c r="C618" s="45" t="s">
        <v>335</v>
      </c>
      <c r="D618" s="45" t="s">
        <v>152</v>
      </c>
      <c r="E618" s="45">
        <v>2.8</v>
      </c>
      <c r="F618" s="45" t="s">
        <v>1486</v>
      </c>
      <c r="G618" s="45">
        <v>15829</v>
      </c>
      <c r="H618" s="45">
        <v>10875</v>
      </c>
      <c r="I618" s="45">
        <v>70</v>
      </c>
      <c r="J618" s="45" t="s">
        <v>156</v>
      </c>
      <c r="K618" s="45" t="s">
        <v>157</v>
      </c>
      <c r="L618" s="45" t="s">
        <v>158</v>
      </c>
      <c r="M618" s="45" t="s">
        <v>152</v>
      </c>
      <c r="N618" s="45" t="s">
        <v>152</v>
      </c>
      <c r="O618" s="45" t="s">
        <v>159</v>
      </c>
      <c r="P618" s="46" t="s">
        <v>152</v>
      </c>
    </row>
    <row r="619" spans="1:16">
      <c r="A619" s="45" t="s">
        <v>152</v>
      </c>
      <c r="B619" s="45" t="s">
        <v>1487</v>
      </c>
      <c r="C619" s="45" t="s">
        <v>154</v>
      </c>
      <c r="D619" s="45" t="s">
        <v>152</v>
      </c>
      <c r="E619" s="45">
        <v>2.8</v>
      </c>
      <c r="F619" s="45" t="s">
        <v>1488</v>
      </c>
      <c r="G619" s="45">
        <v>32400</v>
      </c>
      <c r="H619" s="45">
        <v>9600</v>
      </c>
      <c r="I619" s="45" t="s">
        <v>152</v>
      </c>
      <c r="J619" s="45" t="s">
        <v>156</v>
      </c>
      <c r="K619" s="45" t="s">
        <v>175</v>
      </c>
      <c r="L619" s="45" t="s">
        <v>152</v>
      </c>
      <c r="M619" s="45" t="s">
        <v>152</v>
      </c>
      <c r="N619" s="45" t="s">
        <v>152</v>
      </c>
      <c r="O619" s="45" t="s">
        <v>159</v>
      </c>
      <c r="P619" s="46" t="s">
        <v>152</v>
      </c>
    </row>
    <row r="620" spans="1:16">
      <c r="A620" s="45" t="s">
        <v>152</v>
      </c>
      <c r="B620" s="45" t="s">
        <v>1489</v>
      </c>
      <c r="C620" s="45" t="s">
        <v>154</v>
      </c>
      <c r="D620" s="45" t="s">
        <v>152</v>
      </c>
      <c r="E620" s="45">
        <v>2.8</v>
      </c>
      <c r="F620" s="45" t="s">
        <v>734</v>
      </c>
      <c r="G620" s="45">
        <v>31200</v>
      </c>
      <c r="H620" s="45">
        <v>9300</v>
      </c>
      <c r="I620" s="45">
        <v>80</v>
      </c>
      <c r="J620" s="45" t="s">
        <v>156</v>
      </c>
      <c r="K620" s="45" t="s">
        <v>175</v>
      </c>
      <c r="L620" s="45" t="s">
        <v>152</v>
      </c>
      <c r="M620" s="45" t="s">
        <v>152</v>
      </c>
      <c r="N620" s="45" t="s">
        <v>152</v>
      </c>
      <c r="O620" s="45" t="s">
        <v>159</v>
      </c>
      <c r="P620" s="46" t="s">
        <v>152</v>
      </c>
    </row>
    <row r="621" spans="1:16">
      <c r="A621" s="45" t="s">
        <v>152</v>
      </c>
      <c r="B621" s="45" t="s">
        <v>1490</v>
      </c>
      <c r="C621" s="45" t="s">
        <v>434</v>
      </c>
      <c r="D621" s="45" t="s">
        <v>152</v>
      </c>
      <c r="E621" s="45">
        <v>2.8</v>
      </c>
      <c r="F621" s="45" t="s">
        <v>1491</v>
      </c>
      <c r="G621" s="45">
        <v>30600</v>
      </c>
      <c r="H621" s="45">
        <v>7000</v>
      </c>
      <c r="I621" s="45" t="s">
        <v>152</v>
      </c>
      <c r="J621" s="45" t="s">
        <v>156</v>
      </c>
      <c r="K621" s="45" t="s">
        <v>175</v>
      </c>
      <c r="L621" s="45" t="s">
        <v>152</v>
      </c>
      <c r="M621" s="45" t="s">
        <v>152</v>
      </c>
      <c r="N621" s="45" t="s">
        <v>152</v>
      </c>
      <c r="O621" s="45" t="s">
        <v>159</v>
      </c>
      <c r="P621" s="46" t="s">
        <v>152</v>
      </c>
    </row>
    <row r="622" spans="1:16">
      <c r="A622" s="45" t="s">
        <v>152</v>
      </c>
      <c r="B622" s="45" t="s">
        <v>1492</v>
      </c>
      <c r="C622" s="45" t="s">
        <v>1334</v>
      </c>
      <c r="D622" s="45" t="s">
        <v>152</v>
      </c>
      <c r="E622" s="45">
        <v>2.8</v>
      </c>
      <c r="F622" s="45" t="s">
        <v>1493</v>
      </c>
      <c r="G622" s="45">
        <v>29100</v>
      </c>
      <c r="H622" s="45">
        <v>10600</v>
      </c>
      <c r="I622" s="45" t="s">
        <v>152</v>
      </c>
      <c r="J622" s="45" t="s">
        <v>156</v>
      </c>
      <c r="K622" s="45" t="s">
        <v>175</v>
      </c>
      <c r="L622" s="45" t="s">
        <v>158</v>
      </c>
      <c r="M622" s="45" t="s">
        <v>152</v>
      </c>
      <c r="N622" s="45" t="s">
        <v>152</v>
      </c>
      <c r="O622" s="45" t="s">
        <v>159</v>
      </c>
      <c r="P622" s="46" t="s">
        <v>152</v>
      </c>
    </row>
    <row r="623" spans="1:16">
      <c r="A623" s="45" t="s">
        <v>152</v>
      </c>
      <c r="B623" s="45" t="s">
        <v>1490</v>
      </c>
      <c r="C623" s="45" t="s">
        <v>713</v>
      </c>
      <c r="D623" s="45" t="s">
        <v>152</v>
      </c>
      <c r="E623" s="45">
        <v>2.8</v>
      </c>
      <c r="F623" s="45" t="s">
        <v>1491</v>
      </c>
      <c r="G623" s="45">
        <v>30600</v>
      </c>
      <c r="H623" s="45">
        <v>7000</v>
      </c>
      <c r="I623" s="45" t="s">
        <v>152</v>
      </c>
      <c r="J623" s="45" t="s">
        <v>156</v>
      </c>
      <c r="K623" s="45" t="s">
        <v>175</v>
      </c>
      <c r="L623" s="45" t="s">
        <v>152</v>
      </c>
      <c r="M623" s="45" t="s">
        <v>152</v>
      </c>
      <c r="N623" s="45" t="s">
        <v>152</v>
      </c>
      <c r="O623" s="45" t="s">
        <v>159</v>
      </c>
      <c r="P623" s="46" t="s">
        <v>152</v>
      </c>
    </row>
    <row r="624" spans="1:16">
      <c r="A624" s="45" t="s">
        <v>152</v>
      </c>
      <c r="B624" s="45" t="s">
        <v>1494</v>
      </c>
      <c r="C624" s="45" t="s">
        <v>1495</v>
      </c>
      <c r="D624" s="45" t="s">
        <v>152</v>
      </c>
      <c r="E624" s="45">
        <v>2.9</v>
      </c>
      <c r="F624" s="45" t="s">
        <v>1496</v>
      </c>
      <c r="G624" s="45">
        <v>47800</v>
      </c>
      <c r="H624" s="45">
        <v>11900</v>
      </c>
      <c r="I624" s="45" t="s">
        <v>152</v>
      </c>
      <c r="J624" s="45" t="s">
        <v>156</v>
      </c>
      <c r="K624" s="45" t="s">
        <v>157</v>
      </c>
      <c r="L624" s="45" t="s">
        <v>152</v>
      </c>
      <c r="M624" s="45" t="s">
        <v>152</v>
      </c>
      <c r="N624" s="45" t="s">
        <v>152</v>
      </c>
      <c r="O624" s="45" t="s">
        <v>159</v>
      </c>
      <c r="P624" s="46" t="s">
        <v>152</v>
      </c>
    </row>
    <row r="625" spans="1:16">
      <c r="A625" s="45" t="s">
        <v>152</v>
      </c>
      <c r="B625" s="45" t="s">
        <v>1497</v>
      </c>
      <c r="C625" s="45" t="s">
        <v>196</v>
      </c>
      <c r="D625" s="45" t="s">
        <v>152</v>
      </c>
      <c r="E625" s="45">
        <v>2.9</v>
      </c>
      <c r="F625" s="45" t="s">
        <v>1498</v>
      </c>
      <c r="G625" s="45">
        <v>26300</v>
      </c>
      <c r="H625" s="45">
        <v>12400</v>
      </c>
      <c r="I625" s="45" t="s">
        <v>152</v>
      </c>
      <c r="J625" s="45" t="s">
        <v>156</v>
      </c>
      <c r="K625" s="45" t="s">
        <v>157</v>
      </c>
      <c r="L625" s="45" t="s">
        <v>158</v>
      </c>
      <c r="M625" s="45" t="s">
        <v>152</v>
      </c>
      <c r="N625" s="45" t="s">
        <v>152</v>
      </c>
      <c r="O625" s="45" t="s">
        <v>159</v>
      </c>
      <c r="P625" s="46" t="s">
        <v>152</v>
      </c>
    </row>
    <row r="626" spans="1:16">
      <c r="A626" s="45" t="s">
        <v>152</v>
      </c>
      <c r="B626" s="45" t="s">
        <v>1499</v>
      </c>
      <c r="C626" s="45" t="s">
        <v>166</v>
      </c>
      <c r="D626" s="45" t="s">
        <v>152</v>
      </c>
      <c r="E626" s="45">
        <v>2.9</v>
      </c>
      <c r="F626" s="45" t="s">
        <v>1500</v>
      </c>
      <c r="G626" s="45">
        <v>34000</v>
      </c>
      <c r="H626" s="45">
        <v>11800</v>
      </c>
      <c r="I626" s="45" t="s">
        <v>152</v>
      </c>
      <c r="J626" s="45" t="s">
        <v>156</v>
      </c>
      <c r="K626" s="45" t="s">
        <v>157</v>
      </c>
      <c r="L626" s="45" t="s">
        <v>152</v>
      </c>
      <c r="M626" s="45" t="s">
        <v>152</v>
      </c>
      <c r="N626" s="45" t="s">
        <v>152</v>
      </c>
      <c r="O626" s="45" t="s">
        <v>159</v>
      </c>
      <c r="P626" s="46" t="s">
        <v>152</v>
      </c>
    </row>
    <row r="627" spans="1:16">
      <c r="A627" s="45" t="s">
        <v>152</v>
      </c>
      <c r="B627" s="45" t="s">
        <v>1501</v>
      </c>
      <c r="C627" s="45" t="s">
        <v>278</v>
      </c>
      <c r="D627" s="45" t="s">
        <v>152</v>
      </c>
      <c r="E627" s="45">
        <v>2.9</v>
      </c>
      <c r="F627" s="45" t="s">
        <v>1502</v>
      </c>
      <c r="G627" s="45">
        <v>22000</v>
      </c>
      <c r="H627" s="45">
        <v>8700</v>
      </c>
      <c r="I627" s="45" t="s">
        <v>152</v>
      </c>
      <c r="J627" s="45" t="s">
        <v>156</v>
      </c>
      <c r="K627" s="45" t="s">
        <v>157</v>
      </c>
      <c r="L627" s="45" t="s">
        <v>158</v>
      </c>
      <c r="M627" s="45" t="s">
        <v>152</v>
      </c>
      <c r="N627" s="45" t="s">
        <v>152</v>
      </c>
      <c r="O627" s="45" t="s">
        <v>159</v>
      </c>
      <c r="P627" s="46" t="s">
        <v>152</v>
      </c>
    </row>
    <row r="628" spans="1:16">
      <c r="A628" s="45" t="s">
        <v>152</v>
      </c>
      <c r="B628" s="45" t="s">
        <v>1503</v>
      </c>
      <c r="C628" s="45" t="s">
        <v>187</v>
      </c>
      <c r="D628" s="45" t="s">
        <v>152</v>
      </c>
      <c r="E628" s="45">
        <v>2.9</v>
      </c>
      <c r="F628" s="45" t="s">
        <v>1504</v>
      </c>
      <c r="G628" s="45">
        <v>28900</v>
      </c>
      <c r="H628" s="45">
        <v>11400</v>
      </c>
      <c r="I628" s="45">
        <v>67</v>
      </c>
      <c r="J628" s="45" t="s">
        <v>156</v>
      </c>
      <c r="K628" s="45" t="s">
        <v>157</v>
      </c>
      <c r="L628" s="45" t="s">
        <v>158</v>
      </c>
      <c r="M628" s="45" t="s">
        <v>152</v>
      </c>
      <c r="N628" s="45" t="s">
        <v>152</v>
      </c>
      <c r="O628" s="45" t="s">
        <v>159</v>
      </c>
      <c r="P628" s="46" t="s">
        <v>152</v>
      </c>
    </row>
    <row r="629" spans="1:16">
      <c r="A629" s="45" t="s">
        <v>152</v>
      </c>
      <c r="B629" s="45" t="s">
        <v>1505</v>
      </c>
      <c r="C629" s="45" t="s">
        <v>187</v>
      </c>
      <c r="D629" s="45" t="s">
        <v>152</v>
      </c>
      <c r="E629" s="45">
        <v>2.9</v>
      </c>
      <c r="F629" s="45" t="s">
        <v>1504</v>
      </c>
      <c r="G629" s="45">
        <v>28900</v>
      </c>
      <c r="H629" s="45">
        <v>11400</v>
      </c>
      <c r="I629" s="45" t="s">
        <v>152</v>
      </c>
      <c r="J629" s="45" t="s">
        <v>156</v>
      </c>
      <c r="K629" s="45" t="s">
        <v>157</v>
      </c>
      <c r="L629" s="45" t="s">
        <v>152</v>
      </c>
      <c r="M629" s="45" t="s">
        <v>152</v>
      </c>
      <c r="N629" s="45" t="s">
        <v>152</v>
      </c>
      <c r="O629" s="45" t="s">
        <v>159</v>
      </c>
      <c r="P629" s="46" t="s">
        <v>152</v>
      </c>
    </row>
    <row r="630" spans="1:16">
      <c r="A630" s="45" t="s">
        <v>152</v>
      </c>
      <c r="B630" s="45" t="s">
        <v>1506</v>
      </c>
      <c r="C630" s="45" t="s">
        <v>1507</v>
      </c>
      <c r="D630" s="45" t="s">
        <v>152</v>
      </c>
      <c r="E630" s="45">
        <v>2.9</v>
      </c>
      <c r="F630" s="45" t="s">
        <v>1508</v>
      </c>
      <c r="G630" s="45">
        <v>30200</v>
      </c>
      <c r="H630" s="45">
        <v>7900</v>
      </c>
      <c r="I630" s="45" t="s">
        <v>152</v>
      </c>
      <c r="J630" s="45" t="s">
        <v>168</v>
      </c>
      <c r="K630" s="45" t="s">
        <v>157</v>
      </c>
      <c r="L630" s="45" t="s">
        <v>169</v>
      </c>
      <c r="M630" s="45" t="s">
        <v>152</v>
      </c>
      <c r="N630" s="45" t="s">
        <v>152</v>
      </c>
      <c r="O630" s="45" t="s">
        <v>159</v>
      </c>
      <c r="P630" s="46" t="s">
        <v>152</v>
      </c>
    </row>
    <row r="631" spans="1:16">
      <c r="A631" s="45" t="s">
        <v>152</v>
      </c>
      <c r="B631" s="45" t="s">
        <v>1509</v>
      </c>
      <c r="C631" s="45" t="s">
        <v>986</v>
      </c>
      <c r="D631" s="45" t="s">
        <v>152</v>
      </c>
      <c r="E631" s="45">
        <v>2.9</v>
      </c>
      <c r="F631" s="45" t="s">
        <v>1510</v>
      </c>
      <c r="G631" s="45">
        <v>38400</v>
      </c>
      <c r="H631" s="45">
        <v>10300</v>
      </c>
      <c r="I631" s="45" t="s">
        <v>152</v>
      </c>
      <c r="J631" s="45" t="s">
        <v>156</v>
      </c>
      <c r="K631" s="45" t="s">
        <v>175</v>
      </c>
      <c r="L631" s="45" t="s">
        <v>152</v>
      </c>
      <c r="M631" s="45" t="s">
        <v>152</v>
      </c>
      <c r="N631" s="45" t="s">
        <v>152</v>
      </c>
      <c r="O631" s="45" t="s">
        <v>159</v>
      </c>
      <c r="P631" s="46" t="s">
        <v>152</v>
      </c>
    </row>
    <row r="632" spans="1:16">
      <c r="A632" s="45" t="s">
        <v>152</v>
      </c>
      <c r="B632" s="45" t="s">
        <v>1511</v>
      </c>
      <c r="C632" s="45" t="s">
        <v>1512</v>
      </c>
      <c r="D632" s="45" t="s">
        <v>152</v>
      </c>
      <c r="E632" s="45">
        <v>2.9</v>
      </c>
      <c r="F632" s="45" t="s">
        <v>1513</v>
      </c>
      <c r="G632" s="45">
        <v>28200</v>
      </c>
      <c r="H632" s="45">
        <v>9900</v>
      </c>
      <c r="I632" s="45" t="s">
        <v>152</v>
      </c>
      <c r="J632" s="45" t="s">
        <v>156</v>
      </c>
      <c r="K632" s="45" t="s">
        <v>157</v>
      </c>
      <c r="L632" s="45" t="s">
        <v>152</v>
      </c>
      <c r="M632" s="45" t="s">
        <v>152</v>
      </c>
      <c r="N632" s="45" t="s">
        <v>152</v>
      </c>
      <c r="O632" s="45" t="s">
        <v>159</v>
      </c>
      <c r="P632" s="46" t="s">
        <v>152</v>
      </c>
    </row>
    <row r="633" spans="1:16">
      <c r="A633" s="45" t="s">
        <v>152</v>
      </c>
      <c r="B633" s="45" t="s">
        <v>1514</v>
      </c>
      <c r="C633" s="45" t="s">
        <v>844</v>
      </c>
      <c r="D633" s="45" t="s">
        <v>152</v>
      </c>
      <c r="E633" s="45">
        <v>2.9</v>
      </c>
      <c r="F633" s="45" t="s">
        <v>1515</v>
      </c>
      <c r="G633" s="45">
        <v>30100</v>
      </c>
      <c r="H633" s="45">
        <v>11900</v>
      </c>
      <c r="I633" s="45" t="s">
        <v>152</v>
      </c>
      <c r="J633" s="45" t="s">
        <v>156</v>
      </c>
      <c r="K633" s="45" t="s">
        <v>157</v>
      </c>
      <c r="L633" s="45" t="s">
        <v>158</v>
      </c>
      <c r="M633" s="45" t="s">
        <v>152</v>
      </c>
      <c r="N633" s="45" t="s">
        <v>152</v>
      </c>
      <c r="O633" s="45" t="s">
        <v>159</v>
      </c>
      <c r="P633" s="46" t="s">
        <v>152</v>
      </c>
    </row>
    <row r="634" spans="1:16">
      <c r="A634" s="45" t="s">
        <v>152</v>
      </c>
      <c r="B634" s="45" t="s">
        <v>1516</v>
      </c>
      <c r="C634" s="45" t="s">
        <v>844</v>
      </c>
      <c r="D634" s="45" t="s">
        <v>152</v>
      </c>
      <c r="E634" s="45">
        <v>2.9</v>
      </c>
      <c r="F634" s="45" t="s">
        <v>1517</v>
      </c>
      <c r="G634" s="45">
        <v>22500</v>
      </c>
      <c r="H634" s="45">
        <v>11300</v>
      </c>
      <c r="I634" s="45" t="s">
        <v>152</v>
      </c>
      <c r="J634" s="45" t="s">
        <v>156</v>
      </c>
      <c r="K634" s="45" t="s">
        <v>157</v>
      </c>
      <c r="L634" s="45" t="s">
        <v>158</v>
      </c>
      <c r="M634" s="45" t="s">
        <v>152</v>
      </c>
      <c r="N634" s="45" t="s">
        <v>152</v>
      </c>
      <c r="O634" s="45" t="s">
        <v>159</v>
      </c>
      <c r="P634" s="46" t="s">
        <v>152</v>
      </c>
    </row>
    <row r="635" spans="1:16">
      <c r="A635" s="45" t="s">
        <v>152</v>
      </c>
      <c r="B635" s="45" t="s">
        <v>1518</v>
      </c>
      <c r="C635" s="45" t="s">
        <v>162</v>
      </c>
      <c r="D635" s="45" t="s">
        <v>152</v>
      </c>
      <c r="E635" s="45">
        <v>2.9</v>
      </c>
      <c r="F635" s="45" t="s">
        <v>1519</v>
      </c>
      <c r="G635" s="45">
        <v>35000</v>
      </c>
      <c r="H635" s="45">
        <v>11000</v>
      </c>
      <c r="I635" s="45" t="s">
        <v>152</v>
      </c>
      <c r="J635" s="45" t="s">
        <v>156</v>
      </c>
      <c r="K635" s="45" t="s">
        <v>157</v>
      </c>
      <c r="L635" s="45" t="s">
        <v>158</v>
      </c>
      <c r="M635" s="45" t="s">
        <v>152</v>
      </c>
      <c r="N635" s="45" t="s">
        <v>152</v>
      </c>
      <c r="O635" s="45" t="s">
        <v>159</v>
      </c>
      <c r="P635" s="46" t="s">
        <v>152</v>
      </c>
    </row>
    <row r="636" spans="1:16">
      <c r="A636" s="45" t="s">
        <v>152</v>
      </c>
      <c r="B636" s="45" t="s">
        <v>1520</v>
      </c>
      <c r="C636" s="45" t="s">
        <v>182</v>
      </c>
      <c r="D636" s="45" t="s">
        <v>152</v>
      </c>
      <c r="E636" s="45">
        <v>2.9</v>
      </c>
      <c r="F636" s="45" t="s">
        <v>1521</v>
      </c>
      <c r="G636" s="45">
        <v>36500</v>
      </c>
      <c r="H636" s="45">
        <v>11600</v>
      </c>
      <c r="I636" s="45" t="s">
        <v>152</v>
      </c>
      <c r="J636" s="45" t="s">
        <v>156</v>
      </c>
      <c r="K636" s="45" t="s">
        <v>157</v>
      </c>
      <c r="L636" s="45" t="s">
        <v>152</v>
      </c>
      <c r="M636" s="45" t="s">
        <v>152</v>
      </c>
      <c r="N636" s="45" t="s">
        <v>152</v>
      </c>
      <c r="O636" s="45" t="s">
        <v>159</v>
      </c>
      <c r="P636" s="46" t="s">
        <v>152</v>
      </c>
    </row>
    <row r="637" spans="1:16">
      <c r="A637" s="45" t="s">
        <v>152</v>
      </c>
      <c r="B637" s="45" t="s">
        <v>1522</v>
      </c>
      <c r="C637" s="45" t="s">
        <v>278</v>
      </c>
      <c r="D637" s="45" t="s">
        <v>152</v>
      </c>
      <c r="E637" s="45">
        <v>2.9</v>
      </c>
      <c r="F637" s="45" t="s">
        <v>1523</v>
      </c>
      <c r="G637" s="45">
        <v>46800</v>
      </c>
      <c r="H637" s="45">
        <v>10400</v>
      </c>
      <c r="I637" s="45" t="s">
        <v>152</v>
      </c>
      <c r="J637" s="45" t="s">
        <v>156</v>
      </c>
      <c r="K637" s="45" t="s">
        <v>157</v>
      </c>
      <c r="L637" s="45" t="s">
        <v>158</v>
      </c>
      <c r="M637" s="45" t="s">
        <v>152</v>
      </c>
      <c r="N637" s="45" t="s">
        <v>152</v>
      </c>
      <c r="O637" s="45" t="s">
        <v>159</v>
      </c>
      <c r="P637" s="46" t="s">
        <v>152</v>
      </c>
    </row>
    <row r="638" spans="1:16">
      <c r="A638" s="45" t="s">
        <v>152</v>
      </c>
      <c r="B638" s="45" t="s">
        <v>1524</v>
      </c>
      <c r="C638" s="45" t="s">
        <v>767</v>
      </c>
      <c r="D638" s="45" t="s">
        <v>152</v>
      </c>
      <c r="E638" s="45">
        <v>2.9</v>
      </c>
      <c r="F638" s="45" t="s">
        <v>1525</v>
      </c>
      <c r="G638" s="45">
        <v>29200</v>
      </c>
      <c r="H638" s="45">
        <v>10600</v>
      </c>
      <c r="I638" s="45" t="s">
        <v>152</v>
      </c>
      <c r="J638" s="45" t="s">
        <v>156</v>
      </c>
      <c r="K638" s="45" t="s">
        <v>157</v>
      </c>
      <c r="L638" s="45" t="s">
        <v>158</v>
      </c>
      <c r="M638" s="45" t="s">
        <v>152</v>
      </c>
      <c r="N638" s="45" t="s">
        <v>152</v>
      </c>
      <c r="O638" s="45" t="s">
        <v>159</v>
      </c>
      <c r="P638" s="46" t="s">
        <v>152</v>
      </c>
    </row>
    <row r="639" spans="1:16">
      <c r="A639" s="45" t="s">
        <v>152</v>
      </c>
      <c r="B639" s="45" t="s">
        <v>1526</v>
      </c>
      <c r="C639" s="45" t="s">
        <v>713</v>
      </c>
      <c r="D639" s="45" t="s">
        <v>152</v>
      </c>
      <c r="E639" s="45">
        <v>2.9</v>
      </c>
      <c r="F639" s="45" t="s">
        <v>1527</v>
      </c>
      <c r="G639" s="45">
        <v>30000</v>
      </c>
      <c r="H639" s="45">
        <v>10000</v>
      </c>
      <c r="I639" s="45" t="s">
        <v>152</v>
      </c>
      <c r="J639" s="45" t="s">
        <v>156</v>
      </c>
      <c r="K639" s="45" t="s">
        <v>157</v>
      </c>
      <c r="L639" s="45" t="s">
        <v>152</v>
      </c>
      <c r="M639" s="45" t="s">
        <v>152</v>
      </c>
      <c r="N639" s="45" t="s">
        <v>152</v>
      </c>
      <c r="O639" s="45" t="s">
        <v>159</v>
      </c>
      <c r="P639" s="46" t="s">
        <v>152</v>
      </c>
    </row>
    <row r="640" spans="1:16">
      <c r="A640" s="45" t="s">
        <v>152</v>
      </c>
      <c r="B640" s="45" t="s">
        <v>1528</v>
      </c>
      <c r="C640" s="45" t="s">
        <v>713</v>
      </c>
      <c r="D640" s="45" t="s">
        <v>152</v>
      </c>
      <c r="E640" s="45">
        <v>2.9</v>
      </c>
      <c r="F640" s="45" t="s">
        <v>1529</v>
      </c>
      <c r="G640" s="45">
        <v>27800</v>
      </c>
      <c r="H640" s="45">
        <v>6800</v>
      </c>
      <c r="I640" s="45" t="s">
        <v>152</v>
      </c>
      <c r="J640" s="45" t="s">
        <v>156</v>
      </c>
      <c r="K640" s="45" t="s">
        <v>175</v>
      </c>
      <c r="L640" s="45" t="s">
        <v>152</v>
      </c>
      <c r="M640" s="45" t="s">
        <v>152</v>
      </c>
      <c r="N640" s="45" t="s">
        <v>152</v>
      </c>
      <c r="O640" s="45" t="s">
        <v>159</v>
      </c>
      <c r="P640" s="46" t="s">
        <v>152</v>
      </c>
    </row>
    <row r="641" spans="1:16">
      <c r="A641" s="45" t="s">
        <v>152</v>
      </c>
      <c r="B641" s="45" t="s">
        <v>1530</v>
      </c>
      <c r="C641" s="45" t="s">
        <v>713</v>
      </c>
      <c r="D641" s="45" t="s">
        <v>152</v>
      </c>
      <c r="E641" s="45">
        <v>2.9</v>
      </c>
      <c r="F641" s="45" t="s">
        <v>1531</v>
      </c>
      <c r="G641" s="45">
        <v>27600</v>
      </c>
      <c r="H641" s="45">
        <v>10000</v>
      </c>
      <c r="I641" s="45" t="s">
        <v>152</v>
      </c>
      <c r="J641" s="45" t="s">
        <v>156</v>
      </c>
      <c r="K641" s="45" t="s">
        <v>157</v>
      </c>
      <c r="L641" s="45" t="s">
        <v>152</v>
      </c>
      <c r="M641" s="45" t="s">
        <v>152</v>
      </c>
      <c r="N641" s="45" t="s">
        <v>152</v>
      </c>
      <c r="O641" s="45" t="s">
        <v>159</v>
      </c>
      <c r="P641" s="46" t="s">
        <v>152</v>
      </c>
    </row>
    <row r="642" spans="1:16">
      <c r="A642" s="45" t="s">
        <v>152</v>
      </c>
      <c r="B642" s="45" t="s">
        <v>1532</v>
      </c>
      <c r="C642" s="45" t="s">
        <v>999</v>
      </c>
      <c r="D642" s="45" t="s">
        <v>152</v>
      </c>
      <c r="E642" s="45">
        <v>2.9</v>
      </c>
      <c r="F642" s="45" t="s">
        <v>1500</v>
      </c>
      <c r="G642" s="45">
        <v>34000</v>
      </c>
      <c r="H642" s="45">
        <v>11800</v>
      </c>
      <c r="I642" s="45" t="s">
        <v>152</v>
      </c>
      <c r="J642" s="45" t="s">
        <v>156</v>
      </c>
      <c r="K642" s="45" t="s">
        <v>157</v>
      </c>
      <c r="L642" s="45" t="s">
        <v>152</v>
      </c>
      <c r="M642" s="45" t="s">
        <v>152</v>
      </c>
      <c r="N642" s="45" t="s">
        <v>152</v>
      </c>
      <c r="O642" s="45" t="s">
        <v>159</v>
      </c>
      <c r="P642" s="46" t="s">
        <v>152</v>
      </c>
    </row>
    <row r="643" spans="1:16">
      <c r="A643" s="45" t="s">
        <v>152</v>
      </c>
      <c r="B643" s="45" t="s">
        <v>1533</v>
      </c>
      <c r="C643" s="45" t="s">
        <v>1534</v>
      </c>
      <c r="D643" s="45" t="s">
        <v>152</v>
      </c>
      <c r="E643" s="45">
        <v>2.9</v>
      </c>
      <c r="F643" s="45" t="s">
        <v>1500</v>
      </c>
      <c r="G643" s="45">
        <v>34000</v>
      </c>
      <c r="H643" s="45">
        <v>11800</v>
      </c>
      <c r="I643" s="45" t="s">
        <v>152</v>
      </c>
      <c r="J643" s="45" t="s">
        <v>156</v>
      </c>
      <c r="K643" s="45" t="s">
        <v>157</v>
      </c>
      <c r="L643" s="45" t="s">
        <v>152</v>
      </c>
      <c r="M643" s="45" t="s">
        <v>152</v>
      </c>
      <c r="N643" s="45" t="s">
        <v>152</v>
      </c>
      <c r="O643" s="45" t="s">
        <v>159</v>
      </c>
      <c r="P643" s="46" t="s">
        <v>152</v>
      </c>
    </row>
    <row r="644" spans="1:16">
      <c r="A644" s="45" t="s">
        <v>152</v>
      </c>
      <c r="B644" s="45" t="s">
        <v>1535</v>
      </c>
      <c r="C644" s="45" t="s">
        <v>392</v>
      </c>
      <c r="D644" s="45" t="s">
        <v>152</v>
      </c>
      <c r="E644" s="45">
        <v>2.9</v>
      </c>
      <c r="F644" s="45" t="s">
        <v>1536</v>
      </c>
      <c r="G644" s="45">
        <v>33800</v>
      </c>
      <c r="H644" s="45">
        <v>10300</v>
      </c>
      <c r="I644" s="45" t="s">
        <v>152</v>
      </c>
      <c r="J644" s="45" t="s">
        <v>156</v>
      </c>
      <c r="K644" s="45" t="s">
        <v>175</v>
      </c>
      <c r="L644" s="45" t="s">
        <v>152</v>
      </c>
      <c r="M644" s="45" t="s">
        <v>152</v>
      </c>
      <c r="N644" s="45" t="s">
        <v>152</v>
      </c>
      <c r="O644" s="45" t="s">
        <v>159</v>
      </c>
      <c r="P644" s="46" t="s">
        <v>152</v>
      </c>
    </row>
    <row r="645" spans="1:16">
      <c r="A645" s="45" t="s">
        <v>152</v>
      </c>
      <c r="B645" s="45" t="s">
        <v>1537</v>
      </c>
      <c r="C645" s="45" t="s">
        <v>1163</v>
      </c>
      <c r="D645" s="45" t="s">
        <v>152</v>
      </c>
      <c r="E645" s="45">
        <v>2.9</v>
      </c>
      <c r="F645" s="45" t="s">
        <v>1538</v>
      </c>
      <c r="G645" s="45">
        <v>45300</v>
      </c>
      <c r="H645" s="45">
        <v>13600</v>
      </c>
      <c r="I645" s="45" t="s">
        <v>152</v>
      </c>
      <c r="J645" s="45" t="s">
        <v>156</v>
      </c>
      <c r="K645" s="45" t="s">
        <v>157</v>
      </c>
      <c r="L645" s="45" t="s">
        <v>152</v>
      </c>
      <c r="M645" s="45" t="s">
        <v>152</v>
      </c>
      <c r="N645" s="45" t="s">
        <v>152</v>
      </c>
      <c r="O645" s="45" t="s">
        <v>159</v>
      </c>
      <c r="P645" s="46" t="s">
        <v>152</v>
      </c>
    </row>
    <row r="646" spans="1:16">
      <c r="A646" s="45" t="s">
        <v>152</v>
      </c>
      <c r="B646" s="45" t="s">
        <v>1539</v>
      </c>
      <c r="C646" s="45" t="s">
        <v>162</v>
      </c>
      <c r="D646" s="45" t="s">
        <v>152</v>
      </c>
      <c r="E646" s="45">
        <v>2.9</v>
      </c>
      <c r="F646" s="45" t="s">
        <v>1540</v>
      </c>
      <c r="G646" s="45">
        <v>29300</v>
      </c>
      <c r="H646" s="45">
        <v>6400</v>
      </c>
      <c r="I646" s="45">
        <v>70</v>
      </c>
      <c r="J646" s="45" t="s">
        <v>168</v>
      </c>
      <c r="K646" s="45" t="s">
        <v>157</v>
      </c>
      <c r="L646" s="45" t="s">
        <v>169</v>
      </c>
      <c r="M646" s="45" t="s">
        <v>152</v>
      </c>
      <c r="N646" s="45">
        <v>0.68</v>
      </c>
      <c r="O646" s="45" t="s">
        <v>159</v>
      </c>
      <c r="P646" s="46" t="s">
        <v>152</v>
      </c>
    </row>
    <row r="647" spans="1:16">
      <c r="A647" s="45" t="s">
        <v>152</v>
      </c>
      <c r="B647" s="45" t="s">
        <v>1541</v>
      </c>
      <c r="C647" s="45" t="s">
        <v>196</v>
      </c>
      <c r="D647" s="45" t="s">
        <v>152</v>
      </c>
      <c r="E647" s="45">
        <v>2.9</v>
      </c>
      <c r="F647" s="45" t="s">
        <v>1542</v>
      </c>
      <c r="G647" s="45">
        <v>25634</v>
      </c>
      <c r="H647" s="45">
        <v>13564</v>
      </c>
      <c r="I647" s="45">
        <v>74</v>
      </c>
      <c r="J647" s="45" t="s">
        <v>168</v>
      </c>
      <c r="K647" s="45" t="s">
        <v>157</v>
      </c>
      <c r="L647" s="45" t="s">
        <v>169</v>
      </c>
      <c r="M647" s="45" t="s">
        <v>152</v>
      </c>
      <c r="N647" s="45" t="s">
        <v>152</v>
      </c>
      <c r="O647" s="45" t="s">
        <v>159</v>
      </c>
      <c r="P647" s="46" t="s">
        <v>152</v>
      </c>
    </row>
    <row r="648" spans="1:16">
      <c r="A648" s="45" t="s">
        <v>152</v>
      </c>
      <c r="B648" s="45" t="s">
        <v>1543</v>
      </c>
      <c r="C648" s="45" t="s">
        <v>196</v>
      </c>
      <c r="D648" s="45" t="s">
        <v>152</v>
      </c>
      <c r="E648" s="45">
        <v>2.9</v>
      </c>
      <c r="F648" s="45" t="s">
        <v>1544</v>
      </c>
      <c r="G648" s="45">
        <v>32600</v>
      </c>
      <c r="H648" s="45">
        <v>11500</v>
      </c>
      <c r="I648" s="45">
        <v>74</v>
      </c>
      <c r="J648" s="45" t="s">
        <v>156</v>
      </c>
      <c r="K648" s="45" t="s">
        <v>157</v>
      </c>
      <c r="L648" s="45" t="s">
        <v>158</v>
      </c>
      <c r="M648" s="45" t="s">
        <v>152</v>
      </c>
      <c r="N648" s="45" t="s">
        <v>152</v>
      </c>
      <c r="O648" s="45" t="s">
        <v>159</v>
      </c>
      <c r="P648" s="46" t="s">
        <v>152</v>
      </c>
    </row>
    <row r="649" spans="1:16">
      <c r="A649" s="45" t="s">
        <v>152</v>
      </c>
      <c r="B649" s="45" t="s">
        <v>1545</v>
      </c>
      <c r="C649" s="45" t="s">
        <v>255</v>
      </c>
      <c r="D649" s="45" t="s">
        <v>152</v>
      </c>
      <c r="E649" s="45">
        <v>2.9</v>
      </c>
      <c r="F649" s="45" t="s">
        <v>1546</v>
      </c>
      <c r="G649" s="45">
        <v>25000</v>
      </c>
      <c r="H649" s="45">
        <v>11000</v>
      </c>
      <c r="I649" s="45" t="s">
        <v>152</v>
      </c>
      <c r="J649" s="45" t="s">
        <v>156</v>
      </c>
      <c r="K649" s="45" t="s">
        <v>157</v>
      </c>
      <c r="L649" s="45" t="s">
        <v>158</v>
      </c>
      <c r="M649" s="45" t="s">
        <v>152</v>
      </c>
      <c r="N649" s="45" t="s">
        <v>152</v>
      </c>
      <c r="O649" s="45" t="s">
        <v>159</v>
      </c>
      <c r="P649" s="46" t="s">
        <v>152</v>
      </c>
    </row>
    <row r="650" spans="1:16">
      <c r="A650" s="45" t="s">
        <v>152</v>
      </c>
      <c r="B650" s="45" t="s">
        <v>1547</v>
      </c>
      <c r="C650" s="45" t="s">
        <v>152</v>
      </c>
      <c r="D650" s="45" t="s">
        <v>152</v>
      </c>
      <c r="E650" s="45">
        <v>2.9</v>
      </c>
      <c r="F650" s="45" t="s">
        <v>1500</v>
      </c>
      <c r="G650" s="45">
        <v>34000</v>
      </c>
      <c r="H650" s="45">
        <v>11800</v>
      </c>
      <c r="I650" s="45" t="s">
        <v>152</v>
      </c>
      <c r="J650" s="45" t="s">
        <v>156</v>
      </c>
      <c r="K650" s="45" t="s">
        <v>157</v>
      </c>
      <c r="L650" s="45" t="s">
        <v>158</v>
      </c>
      <c r="M650" s="45" t="s">
        <v>152</v>
      </c>
      <c r="N650" s="45" t="s">
        <v>152</v>
      </c>
      <c r="O650" s="45" t="s">
        <v>159</v>
      </c>
      <c r="P650" s="46" t="s">
        <v>152</v>
      </c>
    </row>
    <row r="651" spans="1:16">
      <c r="A651" s="45" t="s">
        <v>152</v>
      </c>
      <c r="B651" s="45" t="s">
        <v>1548</v>
      </c>
      <c r="C651" s="45" t="s">
        <v>1549</v>
      </c>
      <c r="D651" s="45" t="s">
        <v>152</v>
      </c>
      <c r="E651" s="45">
        <v>2.9</v>
      </c>
      <c r="F651" s="45" t="s">
        <v>1550</v>
      </c>
      <c r="G651" s="45">
        <v>25900</v>
      </c>
      <c r="H651" s="45">
        <v>8800</v>
      </c>
      <c r="I651" s="45" t="s">
        <v>152</v>
      </c>
      <c r="J651" s="45" t="s">
        <v>156</v>
      </c>
      <c r="K651" s="45" t="s">
        <v>157</v>
      </c>
      <c r="L651" s="45" t="s">
        <v>158</v>
      </c>
      <c r="M651" s="45" t="s">
        <v>152</v>
      </c>
      <c r="N651" s="45" t="s">
        <v>152</v>
      </c>
      <c r="O651" s="45" t="s">
        <v>159</v>
      </c>
      <c r="P651" s="46" t="s">
        <v>152</v>
      </c>
    </row>
    <row r="652" spans="1:16">
      <c r="A652" s="45" t="s">
        <v>152</v>
      </c>
      <c r="B652" s="45" t="s">
        <v>1551</v>
      </c>
      <c r="C652" s="45" t="s">
        <v>278</v>
      </c>
      <c r="D652" s="45" t="s">
        <v>152</v>
      </c>
      <c r="E652" s="45">
        <v>2.9</v>
      </c>
      <c r="F652" s="45" t="s">
        <v>1552</v>
      </c>
      <c r="G652" s="45">
        <v>43300</v>
      </c>
      <c r="H652" s="45">
        <v>11200</v>
      </c>
      <c r="I652" s="45">
        <v>70</v>
      </c>
      <c r="J652" s="45" t="s">
        <v>156</v>
      </c>
      <c r="K652" s="45" t="s">
        <v>157</v>
      </c>
      <c r="L652" s="45" t="s">
        <v>158</v>
      </c>
      <c r="M652" s="45" t="s">
        <v>152</v>
      </c>
      <c r="N652" s="45">
        <v>2.65</v>
      </c>
      <c r="O652" s="45" t="s">
        <v>159</v>
      </c>
      <c r="P652" s="46" t="s">
        <v>152</v>
      </c>
    </row>
    <row r="653" spans="1:16">
      <c r="A653" s="45" t="s">
        <v>152</v>
      </c>
      <c r="B653" s="45" t="s">
        <v>1553</v>
      </c>
      <c r="C653" s="45" t="s">
        <v>722</v>
      </c>
      <c r="D653" s="45" t="s">
        <v>152</v>
      </c>
      <c r="E653" s="45">
        <v>2.9</v>
      </c>
      <c r="F653" s="45" t="s">
        <v>1554</v>
      </c>
      <c r="G653" s="45">
        <v>24600</v>
      </c>
      <c r="H653" s="45">
        <v>7200</v>
      </c>
      <c r="I653" s="45" t="s">
        <v>152</v>
      </c>
      <c r="J653" s="45" t="s">
        <v>168</v>
      </c>
      <c r="K653" s="45" t="s">
        <v>157</v>
      </c>
      <c r="L653" s="45" t="s">
        <v>169</v>
      </c>
      <c r="M653" s="45" t="s">
        <v>152</v>
      </c>
      <c r="N653" s="45" t="s">
        <v>152</v>
      </c>
      <c r="O653" s="45" t="s">
        <v>159</v>
      </c>
      <c r="P653" s="46" t="s">
        <v>152</v>
      </c>
    </row>
    <row r="654" spans="1:16">
      <c r="A654" s="45" t="s">
        <v>152</v>
      </c>
      <c r="B654" s="45" t="s">
        <v>1555</v>
      </c>
      <c r="C654" s="45" t="s">
        <v>434</v>
      </c>
      <c r="D654" s="45" t="s">
        <v>152</v>
      </c>
      <c r="E654" s="45">
        <v>2.9</v>
      </c>
      <c r="F654" s="45" t="s">
        <v>1527</v>
      </c>
      <c r="G654" s="45">
        <v>30000</v>
      </c>
      <c r="H654" s="45">
        <v>10000</v>
      </c>
      <c r="I654" s="45" t="s">
        <v>152</v>
      </c>
      <c r="J654" s="45" t="s">
        <v>156</v>
      </c>
      <c r="K654" s="45" t="s">
        <v>157</v>
      </c>
      <c r="L654" s="45" t="s">
        <v>158</v>
      </c>
      <c r="M654" s="45" t="s">
        <v>152</v>
      </c>
      <c r="N654" s="45" t="s">
        <v>152</v>
      </c>
      <c r="O654" s="45" t="s">
        <v>159</v>
      </c>
      <c r="P654" s="46" t="s">
        <v>152</v>
      </c>
    </row>
    <row r="655" spans="1:16">
      <c r="A655" s="45" t="s">
        <v>152</v>
      </c>
      <c r="B655" s="45" t="s">
        <v>1556</v>
      </c>
      <c r="C655" s="45" t="s">
        <v>434</v>
      </c>
      <c r="D655" s="45" t="s">
        <v>152</v>
      </c>
      <c r="E655" s="45">
        <v>2.9</v>
      </c>
      <c r="F655" s="45" t="s">
        <v>1531</v>
      </c>
      <c r="G655" s="45">
        <v>27600</v>
      </c>
      <c r="H655" s="45">
        <v>10000</v>
      </c>
      <c r="I655" s="45" t="s">
        <v>152</v>
      </c>
      <c r="J655" s="45" t="s">
        <v>156</v>
      </c>
      <c r="K655" s="45" t="s">
        <v>157</v>
      </c>
      <c r="L655" s="45" t="s">
        <v>158</v>
      </c>
      <c r="M655" s="45" t="s">
        <v>152</v>
      </c>
      <c r="N655" s="45" t="s">
        <v>152</v>
      </c>
      <c r="O655" s="45" t="s">
        <v>159</v>
      </c>
      <c r="P655" s="46" t="s">
        <v>152</v>
      </c>
    </row>
    <row r="656" spans="1:16">
      <c r="A656" s="45" t="s">
        <v>152</v>
      </c>
      <c r="B656" s="45" t="s">
        <v>1530</v>
      </c>
      <c r="C656" s="45" t="s">
        <v>434</v>
      </c>
      <c r="D656" s="45" t="s">
        <v>152</v>
      </c>
      <c r="E656" s="45">
        <v>2.9</v>
      </c>
      <c r="F656" s="45" t="s">
        <v>1531</v>
      </c>
      <c r="G656" s="45">
        <v>27600</v>
      </c>
      <c r="H656" s="45">
        <v>10000</v>
      </c>
      <c r="I656" s="45" t="s">
        <v>152</v>
      </c>
      <c r="J656" s="45" t="s">
        <v>156</v>
      </c>
      <c r="K656" s="45" t="s">
        <v>157</v>
      </c>
      <c r="L656" s="45" t="s">
        <v>158</v>
      </c>
      <c r="M656" s="45" t="s">
        <v>152</v>
      </c>
      <c r="N656" s="45" t="s">
        <v>152</v>
      </c>
      <c r="O656" s="45" t="s">
        <v>159</v>
      </c>
      <c r="P656" s="46" t="s">
        <v>152</v>
      </c>
    </row>
    <row r="657" spans="1:16">
      <c r="A657" s="45" t="s">
        <v>152</v>
      </c>
      <c r="B657" s="45" t="s">
        <v>1557</v>
      </c>
      <c r="C657" s="45" t="s">
        <v>579</v>
      </c>
      <c r="D657" s="45" t="s">
        <v>152</v>
      </c>
      <c r="E657" s="45">
        <v>2.9</v>
      </c>
      <c r="F657" s="45" t="s">
        <v>1558</v>
      </c>
      <c r="G657" s="45">
        <v>32300</v>
      </c>
      <c r="H657" s="45">
        <v>10300</v>
      </c>
      <c r="I657" s="45" t="s">
        <v>152</v>
      </c>
      <c r="J657" s="45" t="s">
        <v>156</v>
      </c>
      <c r="K657" s="45" t="s">
        <v>157</v>
      </c>
      <c r="L657" s="45" t="s">
        <v>158</v>
      </c>
      <c r="M657" s="45" t="s">
        <v>152</v>
      </c>
      <c r="N657" s="45" t="s">
        <v>152</v>
      </c>
      <c r="O657" s="45" t="s">
        <v>159</v>
      </c>
      <c r="P657" s="46" t="s">
        <v>152</v>
      </c>
    </row>
    <row r="658" spans="1:16">
      <c r="A658" s="45" t="s">
        <v>152</v>
      </c>
      <c r="B658" s="45" t="s">
        <v>1528</v>
      </c>
      <c r="C658" s="45" t="s">
        <v>434</v>
      </c>
      <c r="D658" s="45" t="s">
        <v>152</v>
      </c>
      <c r="E658" s="45">
        <v>2.9</v>
      </c>
      <c r="F658" s="45" t="s">
        <v>1529</v>
      </c>
      <c r="G658" s="45">
        <v>27800</v>
      </c>
      <c r="H658" s="45">
        <v>6800</v>
      </c>
      <c r="I658" s="45" t="s">
        <v>152</v>
      </c>
      <c r="J658" s="45" t="s">
        <v>156</v>
      </c>
      <c r="K658" s="45" t="s">
        <v>175</v>
      </c>
      <c r="L658" s="45" t="s">
        <v>152</v>
      </c>
      <c r="M658" s="45" t="s">
        <v>152</v>
      </c>
      <c r="N658" s="45" t="s">
        <v>152</v>
      </c>
      <c r="O658" s="45" t="s">
        <v>159</v>
      </c>
      <c r="P658" s="46" t="s">
        <v>152</v>
      </c>
    </row>
    <row r="659" spans="1:16">
      <c r="A659" s="45" t="s">
        <v>152</v>
      </c>
      <c r="B659" s="45" t="s">
        <v>1559</v>
      </c>
      <c r="C659" s="45" t="s">
        <v>278</v>
      </c>
      <c r="D659" s="45" t="s">
        <v>152</v>
      </c>
      <c r="E659" s="45">
        <v>3</v>
      </c>
      <c r="F659" s="45" t="s">
        <v>1560</v>
      </c>
      <c r="G659" s="45">
        <v>37500</v>
      </c>
      <c r="H659" s="45">
        <v>9900</v>
      </c>
      <c r="I659" s="45" t="s">
        <v>152</v>
      </c>
      <c r="J659" s="45" t="s">
        <v>156</v>
      </c>
      <c r="K659" s="45" t="s">
        <v>175</v>
      </c>
      <c r="L659" s="45" t="s">
        <v>152</v>
      </c>
      <c r="M659" s="45" t="s">
        <v>152</v>
      </c>
      <c r="N659" s="45" t="s">
        <v>152</v>
      </c>
      <c r="O659" s="45" t="s">
        <v>159</v>
      </c>
      <c r="P659" s="46" t="s">
        <v>152</v>
      </c>
    </row>
    <row r="660" spans="1:16">
      <c r="A660" s="45" t="s">
        <v>152</v>
      </c>
      <c r="B660" s="45" t="s">
        <v>815</v>
      </c>
      <c r="C660" s="45" t="s">
        <v>713</v>
      </c>
      <c r="D660" s="45" t="s">
        <v>152</v>
      </c>
      <c r="E660" s="45">
        <v>3</v>
      </c>
      <c r="F660" s="45" t="s">
        <v>1531</v>
      </c>
      <c r="G660" s="45">
        <v>27600</v>
      </c>
      <c r="H660" s="45">
        <v>10000</v>
      </c>
      <c r="I660" s="45" t="s">
        <v>152</v>
      </c>
      <c r="J660" s="45" t="s">
        <v>156</v>
      </c>
      <c r="K660" s="45" t="s">
        <v>175</v>
      </c>
      <c r="L660" s="45" t="s">
        <v>152</v>
      </c>
      <c r="M660" s="45" t="s">
        <v>152</v>
      </c>
      <c r="N660" s="45" t="s">
        <v>152</v>
      </c>
      <c r="O660" s="45" t="s">
        <v>159</v>
      </c>
      <c r="P660" s="46" t="s">
        <v>152</v>
      </c>
    </row>
    <row r="661" spans="1:16">
      <c r="A661" s="45" t="s">
        <v>152</v>
      </c>
      <c r="B661" s="45" t="s">
        <v>1561</v>
      </c>
      <c r="C661" s="45" t="s">
        <v>999</v>
      </c>
      <c r="D661" s="45" t="s">
        <v>152</v>
      </c>
      <c r="E661" s="45">
        <v>3</v>
      </c>
      <c r="F661" s="45" t="s">
        <v>1562</v>
      </c>
      <c r="G661" s="45">
        <v>51400</v>
      </c>
      <c r="H661" s="45">
        <v>10500</v>
      </c>
      <c r="I661" s="45" t="s">
        <v>152</v>
      </c>
      <c r="J661" s="45" t="s">
        <v>156</v>
      </c>
      <c r="K661" s="45" t="s">
        <v>175</v>
      </c>
      <c r="L661" s="45" t="s">
        <v>152</v>
      </c>
      <c r="M661" s="45" t="s">
        <v>152</v>
      </c>
      <c r="N661" s="45" t="s">
        <v>152</v>
      </c>
      <c r="O661" s="45" t="s">
        <v>159</v>
      </c>
      <c r="P661" s="46" t="s">
        <v>152</v>
      </c>
    </row>
    <row r="662" spans="1:16">
      <c r="A662" s="45" t="s">
        <v>152</v>
      </c>
      <c r="B662" s="45" t="s">
        <v>1563</v>
      </c>
      <c r="C662" s="45" t="s">
        <v>999</v>
      </c>
      <c r="D662" s="45" t="s">
        <v>152</v>
      </c>
      <c r="E662" s="45">
        <v>3</v>
      </c>
      <c r="F662" s="45" t="s">
        <v>1564</v>
      </c>
      <c r="G662" s="45">
        <v>48600</v>
      </c>
      <c r="H662" s="45">
        <v>9500</v>
      </c>
      <c r="I662" s="45" t="s">
        <v>152</v>
      </c>
      <c r="J662" s="45" t="s">
        <v>156</v>
      </c>
      <c r="K662" s="45" t="s">
        <v>175</v>
      </c>
      <c r="L662" s="45" t="s">
        <v>152</v>
      </c>
      <c r="M662" s="45" t="s">
        <v>152</v>
      </c>
      <c r="N662" s="45" t="s">
        <v>152</v>
      </c>
      <c r="O662" s="45" t="s">
        <v>159</v>
      </c>
      <c r="P662" s="46" t="s">
        <v>152</v>
      </c>
    </row>
    <row r="663" spans="1:16">
      <c r="A663" s="45" t="s">
        <v>152</v>
      </c>
      <c r="B663" s="45" t="s">
        <v>1565</v>
      </c>
      <c r="C663" s="45" t="s">
        <v>999</v>
      </c>
      <c r="D663" s="45" t="s">
        <v>152</v>
      </c>
      <c r="E663" s="45">
        <v>3</v>
      </c>
      <c r="F663" s="45" t="s">
        <v>1566</v>
      </c>
      <c r="G663" s="45">
        <v>34100</v>
      </c>
      <c r="H663" s="45">
        <v>10800</v>
      </c>
      <c r="I663" s="45" t="s">
        <v>152</v>
      </c>
      <c r="J663" s="45" t="s">
        <v>156</v>
      </c>
      <c r="K663" s="45" t="s">
        <v>175</v>
      </c>
      <c r="L663" s="45" t="s">
        <v>152</v>
      </c>
      <c r="M663" s="45" t="s">
        <v>152</v>
      </c>
      <c r="N663" s="45" t="s">
        <v>152</v>
      </c>
      <c r="O663" s="45" t="s">
        <v>159</v>
      </c>
      <c r="P663" s="46" t="s">
        <v>152</v>
      </c>
    </row>
    <row r="664" spans="1:16">
      <c r="A664" s="45" t="s">
        <v>152</v>
      </c>
      <c r="B664" s="45" t="s">
        <v>1567</v>
      </c>
      <c r="C664" s="45" t="s">
        <v>789</v>
      </c>
      <c r="D664" s="45" t="s">
        <v>152</v>
      </c>
      <c r="E664" s="45">
        <v>3</v>
      </c>
      <c r="F664" s="45" t="s">
        <v>1568</v>
      </c>
      <c r="G664" s="45">
        <v>48100</v>
      </c>
      <c r="H664" s="45">
        <v>11000</v>
      </c>
      <c r="I664" s="45" t="s">
        <v>152</v>
      </c>
      <c r="J664" s="45" t="s">
        <v>156</v>
      </c>
      <c r="K664" s="45" t="s">
        <v>175</v>
      </c>
      <c r="L664" s="45" t="s">
        <v>152</v>
      </c>
      <c r="M664" s="45" t="s">
        <v>152</v>
      </c>
      <c r="N664" s="45" t="s">
        <v>152</v>
      </c>
      <c r="O664" s="45" t="s">
        <v>159</v>
      </c>
      <c r="P664" s="46" t="s">
        <v>152</v>
      </c>
    </row>
    <row r="665" spans="1:16">
      <c r="A665" s="45" t="s">
        <v>152</v>
      </c>
      <c r="B665" s="45" t="s">
        <v>1569</v>
      </c>
      <c r="C665" s="45" t="s">
        <v>1273</v>
      </c>
      <c r="D665" s="45" t="s">
        <v>152</v>
      </c>
      <c r="E665" s="45">
        <v>3</v>
      </c>
      <c r="F665" s="45" t="s">
        <v>1570</v>
      </c>
      <c r="G665" s="45">
        <v>27900</v>
      </c>
      <c r="H665" s="45">
        <v>9700</v>
      </c>
      <c r="I665" s="45" t="s">
        <v>152</v>
      </c>
      <c r="J665" s="45" t="s">
        <v>156</v>
      </c>
      <c r="K665" s="45" t="s">
        <v>175</v>
      </c>
      <c r="L665" s="45" t="s">
        <v>152</v>
      </c>
      <c r="M665" s="45" t="s">
        <v>152</v>
      </c>
      <c r="N665" s="45" t="s">
        <v>152</v>
      </c>
      <c r="O665" s="45" t="s">
        <v>159</v>
      </c>
      <c r="P665" s="46" t="s">
        <v>152</v>
      </c>
    </row>
    <row r="666" spans="1:16">
      <c r="A666" s="45" t="s">
        <v>152</v>
      </c>
      <c r="B666" s="45" t="s">
        <v>1272</v>
      </c>
      <c r="C666" s="45" t="s">
        <v>1273</v>
      </c>
      <c r="D666" s="45" t="s">
        <v>152</v>
      </c>
      <c r="E666" s="45">
        <v>3</v>
      </c>
      <c r="F666" s="45" t="s">
        <v>1571</v>
      </c>
      <c r="G666" s="45">
        <v>35700</v>
      </c>
      <c r="H666" s="45">
        <v>13900</v>
      </c>
      <c r="I666" s="45" t="s">
        <v>152</v>
      </c>
      <c r="J666" s="45" t="s">
        <v>156</v>
      </c>
      <c r="K666" s="45" t="s">
        <v>175</v>
      </c>
      <c r="L666" s="45" t="s">
        <v>152</v>
      </c>
      <c r="M666" s="45" t="s">
        <v>152</v>
      </c>
      <c r="N666" s="45" t="s">
        <v>152</v>
      </c>
      <c r="O666" s="45" t="s">
        <v>159</v>
      </c>
      <c r="P666" s="46" t="s">
        <v>152</v>
      </c>
    </row>
    <row r="667" spans="1:16">
      <c r="A667" s="45" t="s">
        <v>152</v>
      </c>
      <c r="B667" s="45" t="s">
        <v>1572</v>
      </c>
      <c r="C667" s="45" t="s">
        <v>1469</v>
      </c>
      <c r="D667" s="45" t="s">
        <v>152</v>
      </c>
      <c r="E667" s="45">
        <v>3</v>
      </c>
      <c r="F667" s="45" t="s">
        <v>1573</v>
      </c>
      <c r="G667" s="45">
        <v>27000</v>
      </c>
      <c r="H667" s="45">
        <v>10700</v>
      </c>
      <c r="I667" s="45" t="s">
        <v>152</v>
      </c>
      <c r="J667" s="45" t="s">
        <v>156</v>
      </c>
      <c r="K667" s="45" t="s">
        <v>157</v>
      </c>
      <c r="L667" s="45" t="s">
        <v>158</v>
      </c>
      <c r="M667" s="45" t="s">
        <v>152</v>
      </c>
      <c r="N667" s="45" t="s">
        <v>152</v>
      </c>
      <c r="O667" s="45" t="s">
        <v>159</v>
      </c>
      <c r="P667" s="46" t="s">
        <v>152</v>
      </c>
    </row>
    <row r="668" spans="1:16">
      <c r="A668" s="45" t="s">
        <v>152</v>
      </c>
      <c r="B668" s="45" t="s">
        <v>1574</v>
      </c>
      <c r="C668" s="45" t="s">
        <v>1037</v>
      </c>
      <c r="D668" s="45" t="s">
        <v>152</v>
      </c>
      <c r="E668" s="45">
        <v>3</v>
      </c>
      <c r="F668" s="45" t="s">
        <v>1575</v>
      </c>
      <c r="G668" s="45">
        <v>39800</v>
      </c>
      <c r="H668" s="45">
        <v>16100</v>
      </c>
      <c r="I668" s="45" t="s">
        <v>152</v>
      </c>
      <c r="J668" s="45" t="s">
        <v>156</v>
      </c>
      <c r="K668" s="45" t="s">
        <v>175</v>
      </c>
      <c r="L668" s="45" t="s">
        <v>152</v>
      </c>
      <c r="M668" s="45" t="s">
        <v>152</v>
      </c>
      <c r="N668" s="45" t="s">
        <v>152</v>
      </c>
      <c r="O668" s="45" t="s">
        <v>159</v>
      </c>
      <c r="P668" s="46" t="s">
        <v>152</v>
      </c>
    </row>
    <row r="669" spans="1:16">
      <c r="A669" s="45" t="s">
        <v>152</v>
      </c>
      <c r="B669" s="45" t="s">
        <v>1576</v>
      </c>
      <c r="C669" s="45" t="s">
        <v>187</v>
      </c>
      <c r="D669" s="45" t="s">
        <v>152</v>
      </c>
      <c r="E669" s="45">
        <v>3</v>
      </c>
      <c r="F669" s="45" t="s">
        <v>1577</v>
      </c>
      <c r="G669" s="45">
        <v>28300</v>
      </c>
      <c r="H669" s="45">
        <v>10600</v>
      </c>
      <c r="I669" s="45">
        <v>74</v>
      </c>
      <c r="J669" s="45" t="s">
        <v>156</v>
      </c>
      <c r="K669" s="45" t="s">
        <v>157</v>
      </c>
      <c r="L669" s="45" t="s">
        <v>158</v>
      </c>
      <c r="M669" s="45" t="s">
        <v>152</v>
      </c>
      <c r="N669" s="45" t="s">
        <v>152</v>
      </c>
      <c r="O669" s="45" t="s">
        <v>159</v>
      </c>
      <c r="P669" s="46" t="s">
        <v>152</v>
      </c>
    </row>
    <row r="670" spans="1:16">
      <c r="A670" s="45" t="s">
        <v>152</v>
      </c>
      <c r="B670" s="45" t="s">
        <v>1578</v>
      </c>
      <c r="C670" s="45" t="s">
        <v>187</v>
      </c>
      <c r="D670" s="45" t="s">
        <v>152</v>
      </c>
      <c r="E670" s="45">
        <v>3</v>
      </c>
      <c r="F670" s="45" t="s">
        <v>1579</v>
      </c>
      <c r="G670" s="45">
        <v>47500</v>
      </c>
      <c r="H670" s="45">
        <v>11300</v>
      </c>
      <c r="I670" s="45">
        <v>71</v>
      </c>
      <c r="J670" s="45" t="s">
        <v>156</v>
      </c>
      <c r="K670" s="45" t="s">
        <v>157</v>
      </c>
      <c r="L670" s="45" t="s">
        <v>158</v>
      </c>
      <c r="M670" s="45" t="s">
        <v>152</v>
      </c>
      <c r="N670" s="45" t="s">
        <v>152</v>
      </c>
      <c r="O670" s="45" t="s">
        <v>159</v>
      </c>
      <c r="P670" s="46" t="s">
        <v>152</v>
      </c>
    </row>
    <row r="671" spans="1:16">
      <c r="A671" s="45" t="s">
        <v>152</v>
      </c>
      <c r="B671" s="45" t="s">
        <v>1580</v>
      </c>
      <c r="C671" s="45" t="s">
        <v>1581</v>
      </c>
      <c r="D671" s="45" t="s">
        <v>152</v>
      </c>
      <c r="E671" s="45">
        <v>3</v>
      </c>
      <c r="F671" s="45" t="s">
        <v>1582</v>
      </c>
      <c r="G671" s="45">
        <v>36400</v>
      </c>
      <c r="H671" s="45">
        <v>11400</v>
      </c>
      <c r="I671" s="45" t="s">
        <v>152</v>
      </c>
      <c r="J671" s="45" t="s">
        <v>156</v>
      </c>
      <c r="K671" s="45" t="s">
        <v>157</v>
      </c>
      <c r="L671" s="45" t="s">
        <v>152</v>
      </c>
      <c r="M671" s="45" t="s">
        <v>152</v>
      </c>
      <c r="N671" s="45" t="s">
        <v>152</v>
      </c>
      <c r="O671" s="45" t="s">
        <v>159</v>
      </c>
      <c r="P671" s="46" t="s">
        <v>152</v>
      </c>
    </row>
    <row r="672" spans="1:16">
      <c r="A672" s="45" t="s">
        <v>152</v>
      </c>
      <c r="B672" s="45" t="s">
        <v>1583</v>
      </c>
      <c r="C672" s="45" t="s">
        <v>1584</v>
      </c>
      <c r="D672" s="45" t="s">
        <v>152</v>
      </c>
      <c r="E672" s="45">
        <v>3</v>
      </c>
      <c r="F672" s="45" t="s">
        <v>1585</v>
      </c>
      <c r="G672" s="45">
        <v>31200</v>
      </c>
      <c r="H672" s="45">
        <v>11300</v>
      </c>
      <c r="I672" s="45" t="s">
        <v>152</v>
      </c>
      <c r="J672" s="45" t="s">
        <v>156</v>
      </c>
      <c r="K672" s="45" t="s">
        <v>157</v>
      </c>
      <c r="L672" s="45" t="s">
        <v>152</v>
      </c>
      <c r="M672" s="45" t="s">
        <v>152</v>
      </c>
      <c r="N672" s="45" t="s">
        <v>152</v>
      </c>
      <c r="O672" s="45" t="s">
        <v>159</v>
      </c>
      <c r="P672" s="46" t="s">
        <v>152</v>
      </c>
    </row>
    <row r="673" spans="1:16">
      <c r="A673" s="45" t="s">
        <v>152</v>
      </c>
      <c r="B673" s="45" t="s">
        <v>1586</v>
      </c>
      <c r="C673" s="45" t="s">
        <v>395</v>
      </c>
      <c r="D673" s="45" t="s">
        <v>152</v>
      </c>
      <c r="E673" s="45">
        <v>3</v>
      </c>
      <c r="F673" s="45" t="s">
        <v>1587</v>
      </c>
      <c r="G673" s="45">
        <v>27400</v>
      </c>
      <c r="H673" s="45">
        <v>7700</v>
      </c>
      <c r="I673" s="45">
        <v>73</v>
      </c>
      <c r="J673" s="45" t="s">
        <v>156</v>
      </c>
      <c r="K673" s="45" t="s">
        <v>157</v>
      </c>
      <c r="L673" s="45" t="s">
        <v>158</v>
      </c>
      <c r="M673" s="45" t="s">
        <v>152</v>
      </c>
      <c r="N673" s="45" t="s">
        <v>152</v>
      </c>
      <c r="O673" s="45" t="s">
        <v>159</v>
      </c>
      <c r="P673" s="46" t="s">
        <v>152</v>
      </c>
    </row>
    <row r="674" spans="1:16">
      <c r="A674" s="45" t="s">
        <v>152</v>
      </c>
      <c r="B674" s="45" t="s">
        <v>1588</v>
      </c>
      <c r="C674" s="45" t="s">
        <v>395</v>
      </c>
      <c r="D674" s="45" t="s">
        <v>152</v>
      </c>
      <c r="E674" s="45">
        <v>3</v>
      </c>
      <c r="F674" s="45" t="s">
        <v>1589</v>
      </c>
      <c r="G674" s="45">
        <v>35000</v>
      </c>
      <c r="H674" s="45">
        <v>10900</v>
      </c>
      <c r="I674" s="45" t="s">
        <v>152</v>
      </c>
      <c r="J674" s="45" t="s">
        <v>156</v>
      </c>
      <c r="K674" s="45" t="s">
        <v>157</v>
      </c>
      <c r="L674" s="45" t="s">
        <v>152</v>
      </c>
      <c r="M674" s="45" t="s">
        <v>152</v>
      </c>
      <c r="N674" s="45" t="s">
        <v>152</v>
      </c>
      <c r="O674" s="45" t="s">
        <v>159</v>
      </c>
      <c r="P674" s="46" t="s">
        <v>152</v>
      </c>
    </row>
    <row r="675" spans="1:16">
      <c r="A675" s="45" t="s">
        <v>152</v>
      </c>
      <c r="B675" s="45" t="s">
        <v>815</v>
      </c>
      <c r="C675" s="45" t="s">
        <v>434</v>
      </c>
      <c r="D675" s="45" t="s">
        <v>152</v>
      </c>
      <c r="E675" s="45">
        <v>3</v>
      </c>
      <c r="F675" s="45" t="s">
        <v>1590</v>
      </c>
      <c r="G675" s="45">
        <v>28000</v>
      </c>
      <c r="H675" s="45">
        <v>10100</v>
      </c>
      <c r="I675" s="45" t="s">
        <v>152</v>
      </c>
      <c r="J675" s="45" t="s">
        <v>156</v>
      </c>
      <c r="K675" s="45" t="s">
        <v>175</v>
      </c>
      <c r="L675" s="45" t="s">
        <v>152</v>
      </c>
      <c r="M675" s="45" t="s">
        <v>152</v>
      </c>
      <c r="N675" s="45" t="s">
        <v>152</v>
      </c>
      <c r="O675" s="45" t="s">
        <v>159</v>
      </c>
      <c r="P675" s="46" t="s">
        <v>152</v>
      </c>
    </row>
    <row r="676" spans="1:16">
      <c r="A676" s="45" t="s">
        <v>152</v>
      </c>
      <c r="B676" s="45" t="s">
        <v>1591</v>
      </c>
      <c r="C676" s="45" t="s">
        <v>722</v>
      </c>
      <c r="D676" s="45" t="s">
        <v>152</v>
      </c>
      <c r="E676" s="45">
        <v>3</v>
      </c>
      <c r="F676" s="45" t="s">
        <v>1592</v>
      </c>
      <c r="G676" s="45">
        <v>16900</v>
      </c>
      <c r="H676" s="45">
        <v>8300</v>
      </c>
      <c r="I676" s="45" t="s">
        <v>152</v>
      </c>
      <c r="J676" s="45" t="s">
        <v>168</v>
      </c>
      <c r="K676" s="45" t="s">
        <v>157</v>
      </c>
      <c r="L676" s="45" t="s">
        <v>169</v>
      </c>
      <c r="M676" s="45" t="s">
        <v>152</v>
      </c>
      <c r="N676" s="45" t="s">
        <v>152</v>
      </c>
      <c r="O676" s="45" t="s">
        <v>159</v>
      </c>
      <c r="P676" s="46" t="s">
        <v>152</v>
      </c>
    </row>
    <row r="677" spans="1:16">
      <c r="A677" s="45" t="s">
        <v>152</v>
      </c>
      <c r="B677" s="45" t="s">
        <v>1593</v>
      </c>
      <c r="C677" s="45" t="s">
        <v>233</v>
      </c>
      <c r="D677" s="45" t="s">
        <v>152</v>
      </c>
      <c r="E677" s="45">
        <v>3</v>
      </c>
      <c r="F677" s="45" t="s">
        <v>1594</v>
      </c>
      <c r="G677" s="45">
        <v>34700</v>
      </c>
      <c r="H677" s="45">
        <v>10600</v>
      </c>
      <c r="I677" s="45" t="s">
        <v>152</v>
      </c>
      <c r="J677" s="45" t="s">
        <v>156</v>
      </c>
      <c r="K677" s="45" t="s">
        <v>157</v>
      </c>
      <c r="L677" s="45" t="s">
        <v>158</v>
      </c>
      <c r="M677" s="45" t="s">
        <v>152</v>
      </c>
      <c r="N677" s="45" t="s">
        <v>152</v>
      </c>
      <c r="O677" s="45" t="s">
        <v>159</v>
      </c>
      <c r="P677" s="46" t="s">
        <v>152</v>
      </c>
    </row>
    <row r="678" spans="1:16">
      <c r="A678" s="45" t="s">
        <v>152</v>
      </c>
      <c r="B678" s="45" t="s">
        <v>1595</v>
      </c>
      <c r="C678" s="45" t="s">
        <v>395</v>
      </c>
      <c r="D678" s="45" t="s">
        <v>152</v>
      </c>
      <c r="E678" s="45">
        <v>3</v>
      </c>
      <c r="F678" s="45" t="s">
        <v>1596</v>
      </c>
      <c r="G678" s="45">
        <v>21500</v>
      </c>
      <c r="H678" s="45">
        <v>9600</v>
      </c>
      <c r="I678" s="45">
        <v>73</v>
      </c>
      <c r="J678" s="45" t="s">
        <v>156</v>
      </c>
      <c r="K678" s="45" t="s">
        <v>157</v>
      </c>
      <c r="L678" s="45" t="s">
        <v>158</v>
      </c>
      <c r="M678" s="45" t="s">
        <v>152</v>
      </c>
      <c r="N678" s="45" t="s">
        <v>152</v>
      </c>
      <c r="O678" s="45" t="s">
        <v>159</v>
      </c>
      <c r="P678" s="46" t="s">
        <v>152</v>
      </c>
    </row>
    <row r="679" spans="1:16">
      <c r="A679" s="45" t="s">
        <v>152</v>
      </c>
      <c r="B679" s="45" t="s">
        <v>1597</v>
      </c>
      <c r="C679" s="45" t="s">
        <v>182</v>
      </c>
      <c r="D679" s="45" t="s">
        <v>152</v>
      </c>
      <c r="E679" s="45">
        <v>3</v>
      </c>
      <c r="F679" s="45" t="s">
        <v>1598</v>
      </c>
      <c r="G679" s="45">
        <v>44400</v>
      </c>
      <c r="H679" s="45">
        <v>8700</v>
      </c>
      <c r="I679" s="45" t="s">
        <v>152</v>
      </c>
      <c r="J679" s="45" t="s">
        <v>156</v>
      </c>
      <c r="K679" s="45" t="s">
        <v>157</v>
      </c>
      <c r="L679" s="45" t="s">
        <v>152</v>
      </c>
      <c r="M679" s="45" t="s">
        <v>152</v>
      </c>
      <c r="N679" s="45" t="s">
        <v>152</v>
      </c>
      <c r="O679" s="45" t="s">
        <v>159</v>
      </c>
      <c r="P679" s="46" t="s">
        <v>152</v>
      </c>
    </row>
    <row r="680" spans="1:16">
      <c r="A680" s="45" t="s">
        <v>152</v>
      </c>
      <c r="B680" s="45" t="s">
        <v>1599</v>
      </c>
      <c r="C680" s="45" t="s">
        <v>182</v>
      </c>
      <c r="D680" s="45" t="s">
        <v>152</v>
      </c>
      <c r="E680" s="45">
        <v>3</v>
      </c>
      <c r="F680" s="45" t="s">
        <v>1598</v>
      </c>
      <c r="G680" s="45">
        <v>44400</v>
      </c>
      <c r="H680" s="45">
        <v>8700</v>
      </c>
      <c r="I680" s="45" t="s">
        <v>152</v>
      </c>
      <c r="J680" s="45" t="s">
        <v>156</v>
      </c>
      <c r="K680" s="45" t="s">
        <v>157</v>
      </c>
      <c r="L680" s="45" t="s">
        <v>152</v>
      </c>
      <c r="M680" s="45" t="s">
        <v>152</v>
      </c>
      <c r="N680" s="45" t="s">
        <v>152</v>
      </c>
      <c r="O680" s="45" t="s">
        <v>159</v>
      </c>
      <c r="P680" s="46" t="s">
        <v>152</v>
      </c>
    </row>
    <row r="681" spans="1:16">
      <c r="A681" s="45" t="s">
        <v>152</v>
      </c>
      <c r="B681" s="45" t="s">
        <v>1600</v>
      </c>
      <c r="C681" s="45" t="s">
        <v>255</v>
      </c>
      <c r="D681" s="45" t="s">
        <v>152</v>
      </c>
      <c r="E681" s="45">
        <v>3</v>
      </c>
      <c r="F681" s="45" t="s">
        <v>1601</v>
      </c>
      <c r="G681" s="45">
        <v>36900</v>
      </c>
      <c r="H681" s="45">
        <v>11000</v>
      </c>
      <c r="I681" s="45" t="s">
        <v>152</v>
      </c>
      <c r="J681" s="45" t="s">
        <v>156</v>
      </c>
      <c r="K681" s="45" t="s">
        <v>175</v>
      </c>
      <c r="L681" s="45" t="s">
        <v>152</v>
      </c>
      <c r="M681" s="45" t="s">
        <v>152</v>
      </c>
      <c r="N681" s="45" t="s">
        <v>152</v>
      </c>
      <c r="O681" s="45" t="s">
        <v>159</v>
      </c>
      <c r="P681" s="46" t="s">
        <v>152</v>
      </c>
    </row>
    <row r="682" spans="1:16">
      <c r="A682" s="45" t="s">
        <v>152</v>
      </c>
      <c r="B682" s="45" t="s">
        <v>815</v>
      </c>
      <c r="C682" s="45" t="s">
        <v>434</v>
      </c>
      <c r="D682" s="45" t="s">
        <v>152</v>
      </c>
      <c r="E682" s="45">
        <v>3</v>
      </c>
      <c r="F682" s="45" t="s">
        <v>816</v>
      </c>
      <c r="G682" s="45">
        <v>18300</v>
      </c>
      <c r="H682" s="45">
        <v>5700</v>
      </c>
      <c r="I682" s="45" t="s">
        <v>152</v>
      </c>
      <c r="J682" s="45" t="s">
        <v>156</v>
      </c>
      <c r="K682" s="45" t="s">
        <v>175</v>
      </c>
      <c r="L682" s="45" t="s">
        <v>152</v>
      </c>
      <c r="M682" s="45" t="s">
        <v>152</v>
      </c>
      <c r="N682" s="45" t="s">
        <v>152</v>
      </c>
      <c r="O682" s="45" t="s">
        <v>159</v>
      </c>
      <c r="P682" s="46" t="s">
        <v>152</v>
      </c>
    </row>
    <row r="683" spans="1:16">
      <c r="A683" s="45" t="s">
        <v>152</v>
      </c>
      <c r="B683" s="45" t="s">
        <v>1602</v>
      </c>
      <c r="C683" s="45" t="s">
        <v>335</v>
      </c>
      <c r="D683" s="45" t="s">
        <v>152</v>
      </c>
      <c r="E683" s="45">
        <v>3.1</v>
      </c>
      <c r="F683" s="45" t="s">
        <v>1603</v>
      </c>
      <c r="G683" s="45">
        <v>28765</v>
      </c>
      <c r="H683" s="45">
        <v>23256</v>
      </c>
      <c r="I683" s="45">
        <v>67</v>
      </c>
      <c r="J683" s="45" t="s">
        <v>156</v>
      </c>
      <c r="K683" s="45" t="s">
        <v>157</v>
      </c>
      <c r="L683" s="45" t="s">
        <v>158</v>
      </c>
      <c r="M683" s="45" t="s">
        <v>152</v>
      </c>
      <c r="N683" s="45">
        <v>3.1</v>
      </c>
      <c r="O683" s="45" t="s">
        <v>159</v>
      </c>
      <c r="P683" s="46" t="s">
        <v>152</v>
      </c>
    </row>
    <row r="684" spans="1:16">
      <c r="A684" s="45" t="s">
        <v>152</v>
      </c>
      <c r="B684" s="45" t="s">
        <v>1604</v>
      </c>
      <c r="C684" s="45" t="s">
        <v>789</v>
      </c>
      <c r="D684" s="45" t="s">
        <v>152</v>
      </c>
      <c r="E684" s="45">
        <v>3.1</v>
      </c>
      <c r="F684" s="45" t="s">
        <v>1605</v>
      </c>
      <c r="G684" s="45">
        <v>42300</v>
      </c>
      <c r="H684" s="45">
        <v>9200</v>
      </c>
      <c r="I684" s="45" t="s">
        <v>152</v>
      </c>
      <c r="J684" s="45" t="s">
        <v>156</v>
      </c>
      <c r="K684" s="45" t="s">
        <v>175</v>
      </c>
      <c r="L684" s="45" t="s">
        <v>152</v>
      </c>
      <c r="M684" s="45" t="s">
        <v>152</v>
      </c>
      <c r="N684" s="45" t="s">
        <v>152</v>
      </c>
      <c r="O684" s="45" t="s">
        <v>159</v>
      </c>
      <c r="P684" s="46" t="s">
        <v>152</v>
      </c>
    </row>
    <row r="685" spans="1:16">
      <c r="A685" s="45" t="s">
        <v>152</v>
      </c>
      <c r="B685" s="45" t="s">
        <v>1606</v>
      </c>
      <c r="C685" s="45" t="s">
        <v>224</v>
      </c>
      <c r="D685" s="45" t="s">
        <v>152</v>
      </c>
      <c r="E685" s="45">
        <v>3.1</v>
      </c>
      <c r="F685" s="45" t="s">
        <v>1607</v>
      </c>
      <c r="G685" s="45">
        <v>29200</v>
      </c>
      <c r="H685" s="45">
        <v>10200</v>
      </c>
      <c r="I685" s="45" t="s">
        <v>152</v>
      </c>
      <c r="J685" s="45" t="s">
        <v>156</v>
      </c>
      <c r="K685" s="45" t="s">
        <v>157</v>
      </c>
      <c r="L685" s="45" t="s">
        <v>158</v>
      </c>
      <c r="M685" s="45" t="s">
        <v>152</v>
      </c>
      <c r="N685" s="45" t="s">
        <v>152</v>
      </c>
      <c r="O685" s="45" t="s">
        <v>159</v>
      </c>
      <c r="P685" s="46" t="s">
        <v>152</v>
      </c>
    </row>
    <row r="686" spans="1:16">
      <c r="A686" s="45" t="s">
        <v>152</v>
      </c>
      <c r="B686" s="45" t="s">
        <v>1608</v>
      </c>
      <c r="C686" s="45" t="s">
        <v>301</v>
      </c>
      <c r="D686" s="45" t="s">
        <v>152</v>
      </c>
      <c r="E686" s="45">
        <v>3.1</v>
      </c>
      <c r="F686" s="45" t="s">
        <v>1609</v>
      </c>
      <c r="G686" s="45">
        <v>28400</v>
      </c>
      <c r="H686" s="45">
        <v>11200</v>
      </c>
      <c r="I686" s="45">
        <v>64</v>
      </c>
      <c r="J686" s="45" t="s">
        <v>156</v>
      </c>
      <c r="K686" s="45" t="s">
        <v>157</v>
      </c>
      <c r="L686" s="45" t="s">
        <v>152</v>
      </c>
      <c r="M686" s="45" t="s">
        <v>152</v>
      </c>
      <c r="N686" s="45" t="s">
        <v>152</v>
      </c>
      <c r="O686" s="45" t="s">
        <v>159</v>
      </c>
      <c r="P686" s="46" t="s">
        <v>152</v>
      </c>
    </row>
    <row r="687" spans="1:16">
      <c r="A687" s="45" t="s">
        <v>152</v>
      </c>
      <c r="B687" s="45" t="s">
        <v>1610</v>
      </c>
      <c r="C687" s="45" t="s">
        <v>1549</v>
      </c>
      <c r="D687" s="45" t="s">
        <v>152</v>
      </c>
      <c r="E687" s="45">
        <v>3.1</v>
      </c>
      <c r="F687" s="45" t="s">
        <v>1611</v>
      </c>
      <c r="G687" s="45">
        <v>32400</v>
      </c>
      <c r="H687" s="45">
        <v>10800</v>
      </c>
      <c r="I687" s="45" t="s">
        <v>152</v>
      </c>
      <c r="J687" s="45" t="s">
        <v>156</v>
      </c>
      <c r="K687" s="45" t="s">
        <v>157</v>
      </c>
      <c r="L687" s="45" t="s">
        <v>158</v>
      </c>
      <c r="M687" s="45" t="s">
        <v>152</v>
      </c>
      <c r="N687" s="45" t="s">
        <v>152</v>
      </c>
      <c r="O687" s="45" t="s">
        <v>159</v>
      </c>
      <c r="P687" s="46" t="s">
        <v>152</v>
      </c>
    </row>
    <row r="688" spans="1:16">
      <c r="A688" s="45" t="s">
        <v>152</v>
      </c>
      <c r="B688" s="45" t="s">
        <v>1612</v>
      </c>
      <c r="C688" s="45" t="s">
        <v>255</v>
      </c>
      <c r="D688" s="45" t="s">
        <v>152</v>
      </c>
      <c r="E688" s="45">
        <v>3.1</v>
      </c>
      <c r="F688" s="45" t="s">
        <v>1613</v>
      </c>
      <c r="G688" s="45">
        <v>25700</v>
      </c>
      <c r="H688" s="45">
        <v>9600</v>
      </c>
      <c r="I688" s="45" t="s">
        <v>152</v>
      </c>
      <c r="J688" s="45" t="s">
        <v>156</v>
      </c>
      <c r="K688" s="45" t="s">
        <v>157</v>
      </c>
      <c r="L688" s="45" t="s">
        <v>158</v>
      </c>
      <c r="M688" s="45" t="s">
        <v>152</v>
      </c>
      <c r="N688" s="45" t="s">
        <v>152</v>
      </c>
      <c r="O688" s="45" t="s">
        <v>159</v>
      </c>
      <c r="P688" s="46" t="s">
        <v>152</v>
      </c>
    </row>
    <row r="689" spans="1:16">
      <c r="A689" s="45" t="s">
        <v>152</v>
      </c>
      <c r="B689" s="45" t="s">
        <v>1614</v>
      </c>
      <c r="C689" s="45" t="s">
        <v>255</v>
      </c>
      <c r="D689" s="45" t="s">
        <v>152</v>
      </c>
      <c r="E689" s="45">
        <v>3.1</v>
      </c>
      <c r="F689" s="45" t="s">
        <v>1615</v>
      </c>
      <c r="G689" s="45">
        <v>32500</v>
      </c>
      <c r="H689" s="45">
        <v>11800</v>
      </c>
      <c r="I689" s="45" t="s">
        <v>152</v>
      </c>
      <c r="J689" s="45" t="s">
        <v>156</v>
      </c>
      <c r="K689" s="45" t="s">
        <v>157</v>
      </c>
      <c r="L689" s="45" t="s">
        <v>152</v>
      </c>
      <c r="M689" s="45" t="s">
        <v>152</v>
      </c>
      <c r="N689" s="45" t="s">
        <v>152</v>
      </c>
      <c r="O689" s="45" t="s">
        <v>159</v>
      </c>
      <c r="P689" s="46" t="s">
        <v>152</v>
      </c>
    </row>
    <row r="690" spans="1:16">
      <c r="A690" s="45" t="s">
        <v>152</v>
      </c>
      <c r="B690" s="45" t="s">
        <v>1616</v>
      </c>
      <c r="C690" s="45" t="s">
        <v>1416</v>
      </c>
      <c r="D690" s="45" t="s">
        <v>152</v>
      </c>
      <c r="E690" s="45">
        <v>3.1</v>
      </c>
      <c r="F690" s="45" t="s">
        <v>1617</v>
      </c>
      <c r="G690" s="45">
        <v>40900</v>
      </c>
      <c r="H690" s="45">
        <v>7700</v>
      </c>
      <c r="I690" s="45" t="s">
        <v>152</v>
      </c>
      <c r="J690" s="45" t="s">
        <v>156</v>
      </c>
      <c r="K690" s="45" t="s">
        <v>175</v>
      </c>
      <c r="L690" s="45" t="s">
        <v>158</v>
      </c>
      <c r="M690" s="45" t="s">
        <v>152</v>
      </c>
      <c r="N690" s="45" t="s">
        <v>152</v>
      </c>
      <c r="O690" s="45" t="s">
        <v>159</v>
      </c>
      <c r="P690" s="46" t="s">
        <v>152</v>
      </c>
    </row>
    <row r="691" spans="1:16">
      <c r="A691" s="45" t="s">
        <v>152</v>
      </c>
      <c r="B691" s="45" t="s">
        <v>1618</v>
      </c>
      <c r="C691" s="45" t="s">
        <v>196</v>
      </c>
      <c r="D691" s="45" t="s">
        <v>152</v>
      </c>
      <c r="E691" s="45">
        <v>3.1</v>
      </c>
      <c r="F691" s="45" t="s">
        <v>1619</v>
      </c>
      <c r="G691" s="45">
        <v>24593</v>
      </c>
      <c r="H691" s="45">
        <v>10766</v>
      </c>
      <c r="I691" s="45">
        <v>65</v>
      </c>
      <c r="J691" s="45" t="s">
        <v>156</v>
      </c>
      <c r="K691" s="45" t="s">
        <v>157</v>
      </c>
      <c r="L691" s="45" t="s">
        <v>158</v>
      </c>
      <c r="M691" s="45" t="s">
        <v>152</v>
      </c>
      <c r="N691" s="45" t="s">
        <v>152</v>
      </c>
      <c r="O691" s="45" t="s">
        <v>159</v>
      </c>
      <c r="P691" s="46" t="s">
        <v>152</v>
      </c>
    </row>
    <row r="692" spans="1:16">
      <c r="A692" s="45" t="s">
        <v>152</v>
      </c>
      <c r="B692" s="45" t="s">
        <v>1620</v>
      </c>
      <c r="C692" s="45" t="s">
        <v>255</v>
      </c>
      <c r="D692" s="45" t="s">
        <v>152</v>
      </c>
      <c r="E692" s="45">
        <v>3.1</v>
      </c>
      <c r="F692" s="45" t="s">
        <v>1621</v>
      </c>
      <c r="G692" s="45">
        <v>36300</v>
      </c>
      <c r="H692" s="45">
        <v>11600</v>
      </c>
      <c r="I692" s="45" t="s">
        <v>152</v>
      </c>
      <c r="J692" s="45" t="s">
        <v>156</v>
      </c>
      <c r="K692" s="45" t="s">
        <v>157</v>
      </c>
      <c r="L692" s="45" t="s">
        <v>158</v>
      </c>
      <c r="M692" s="45" t="s">
        <v>152</v>
      </c>
      <c r="N692" s="45" t="s">
        <v>152</v>
      </c>
      <c r="O692" s="45" t="s">
        <v>159</v>
      </c>
      <c r="P692" s="46" t="s">
        <v>152</v>
      </c>
    </row>
    <row r="693" spans="1:16">
      <c r="A693" s="45" t="s">
        <v>152</v>
      </c>
      <c r="B693" s="45" t="s">
        <v>1622</v>
      </c>
      <c r="C693" s="45" t="s">
        <v>255</v>
      </c>
      <c r="D693" s="45" t="s">
        <v>152</v>
      </c>
      <c r="E693" s="45">
        <v>3.1</v>
      </c>
      <c r="F693" s="45" t="s">
        <v>1623</v>
      </c>
      <c r="G693" s="45">
        <v>36295</v>
      </c>
      <c r="H693" s="45">
        <v>11576</v>
      </c>
      <c r="I693" s="45" t="s">
        <v>152</v>
      </c>
      <c r="J693" s="45" t="s">
        <v>156</v>
      </c>
      <c r="K693" s="45" t="s">
        <v>157</v>
      </c>
      <c r="L693" s="45" t="s">
        <v>158</v>
      </c>
      <c r="M693" s="45" t="s">
        <v>152</v>
      </c>
      <c r="N693" s="45" t="s">
        <v>152</v>
      </c>
      <c r="O693" s="45" t="s">
        <v>159</v>
      </c>
      <c r="P693" s="46" t="s">
        <v>152</v>
      </c>
    </row>
    <row r="694" spans="1:16">
      <c r="A694" s="45" t="s">
        <v>152</v>
      </c>
      <c r="B694" s="45" t="s">
        <v>1624</v>
      </c>
      <c r="C694" s="45" t="s">
        <v>278</v>
      </c>
      <c r="D694" s="45" t="s">
        <v>152</v>
      </c>
      <c r="E694" s="45">
        <v>3.1</v>
      </c>
      <c r="F694" s="45" t="s">
        <v>1625</v>
      </c>
      <c r="G694" s="45">
        <v>41800</v>
      </c>
      <c r="H694" s="45">
        <v>9000</v>
      </c>
      <c r="I694" s="45" t="s">
        <v>152</v>
      </c>
      <c r="J694" s="45" t="s">
        <v>156</v>
      </c>
      <c r="K694" s="45" t="s">
        <v>157</v>
      </c>
      <c r="L694" s="45" t="s">
        <v>158</v>
      </c>
      <c r="M694" s="45" t="s">
        <v>152</v>
      </c>
      <c r="N694" s="45" t="s">
        <v>152</v>
      </c>
      <c r="O694" s="45" t="s">
        <v>159</v>
      </c>
      <c r="P694" s="46" t="s">
        <v>152</v>
      </c>
    </row>
    <row r="695" spans="1:16">
      <c r="A695" s="45" t="s">
        <v>152</v>
      </c>
      <c r="B695" s="45" t="s">
        <v>1626</v>
      </c>
      <c r="C695" s="45" t="s">
        <v>187</v>
      </c>
      <c r="D695" s="45" t="s">
        <v>152</v>
      </c>
      <c r="E695" s="45">
        <v>3.1</v>
      </c>
      <c r="F695" s="45" t="s">
        <v>1627</v>
      </c>
      <c r="G695" s="45">
        <v>25600</v>
      </c>
      <c r="H695" s="45">
        <v>11000</v>
      </c>
      <c r="I695" s="45" t="s">
        <v>152</v>
      </c>
      <c r="J695" s="45" t="s">
        <v>156</v>
      </c>
      <c r="K695" s="45" t="s">
        <v>157</v>
      </c>
      <c r="L695" s="45" t="s">
        <v>152</v>
      </c>
      <c r="M695" s="45" t="s">
        <v>152</v>
      </c>
      <c r="N695" s="45" t="s">
        <v>152</v>
      </c>
      <c r="O695" s="45" t="s">
        <v>159</v>
      </c>
      <c r="P695" s="46" t="s">
        <v>152</v>
      </c>
    </row>
    <row r="696" spans="1:16">
      <c r="A696" s="45" t="s">
        <v>152</v>
      </c>
      <c r="B696" s="45" t="s">
        <v>1628</v>
      </c>
      <c r="C696" s="45" t="s">
        <v>187</v>
      </c>
      <c r="D696" s="45" t="s">
        <v>152</v>
      </c>
      <c r="E696" s="45">
        <v>3.1</v>
      </c>
      <c r="F696" s="45" t="s">
        <v>1627</v>
      </c>
      <c r="G696" s="45">
        <v>25600</v>
      </c>
      <c r="H696" s="45">
        <v>11000</v>
      </c>
      <c r="I696" s="45">
        <v>74</v>
      </c>
      <c r="J696" s="45" t="s">
        <v>156</v>
      </c>
      <c r="K696" s="45" t="s">
        <v>157</v>
      </c>
      <c r="L696" s="45" t="s">
        <v>158</v>
      </c>
      <c r="M696" s="45" t="s">
        <v>152</v>
      </c>
      <c r="N696" s="45" t="s">
        <v>152</v>
      </c>
      <c r="O696" s="45" t="s">
        <v>159</v>
      </c>
      <c r="P696" s="46" t="s">
        <v>152</v>
      </c>
    </row>
    <row r="697" spans="1:16">
      <c r="A697" s="45" t="s">
        <v>152</v>
      </c>
      <c r="B697" s="45" t="s">
        <v>1629</v>
      </c>
      <c r="C697" s="45" t="s">
        <v>187</v>
      </c>
      <c r="D697" s="45" t="s">
        <v>152</v>
      </c>
      <c r="E697" s="45">
        <v>3.1</v>
      </c>
      <c r="F697" s="45" t="s">
        <v>1630</v>
      </c>
      <c r="G697" s="45">
        <v>37900</v>
      </c>
      <c r="H697" s="45">
        <v>12000</v>
      </c>
      <c r="I697" s="45">
        <v>72</v>
      </c>
      <c r="J697" s="45" t="s">
        <v>156</v>
      </c>
      <c r="K697" s="45" t="s">
        <v>157</v>
      </c>
      <c r="L697" s="45" t="s">
        <v>158</v>
      </c>
      <c r="M697" s="45" t="s">
        <v>152</v>
      </c>
      <c r="N697" s="45" t="s">
        <v>152</v>
      </c>
      <c r="O697" s="45" t="s">
        <v>159</v>
      </c>
      <c r="P697" s="46" t="s">
        <v>152</v>
      </c>
    </row>
    <row r="698" spans="1:16">
      <c r="A698" s="45" t="s">
        <v>152</v>
      </c>
      <c r="B698" s="45" t="s">
        <v>1631</v>
      </c>
      <c r="C698" s="45" t="s">
        <v>1581</v>
      </c>
      <c r="D698" s="45" t="s">
        <v>152</v>
      </c>
      <c r="E698" s="45">
        <v>3.1</v>
      </c>
      <c r="F698" s="45" t="s">
        <v>1632</v>
      </c>
      <c r="G698" s="45">
        <v>37500</v>
      </c>
      <c r="H698" s="45">
        <v>10600</v>
      </c>
      <c r="I698" s="45" t="s">
        <v>152</v>
      </c>
      <c r="J698" s="45" t="s">
        <v>156</v>
      </c>
      <c r="K698" s="45" t="s">
        <v>175</v>
      </c>
      <c r="L698" s="45" t="s">
        <v>152</v>
      </c>
      <c r="M698" s="45" t="s">
        <v>152</v>
      </c>
      <c r="N698" s="45" t="s">
        <v>152</v>
      </c>
      <c r="O698" s="45" t="s">
        <v>159</v>
      </c>
      <c r="P698" s="46" t="s">
        <v>152</v>
      </c>
    </row>
    <row r="699" spans="1:16">
      <c r="A699" s="45" t="s">
        <v>152</v>
      </c>
      <c r="B699" s="45" t="s">
        <v>1633</v>
      </c>
      <c r="C699" s="45" t="s">
        <v>764</v>
      </c>
      <c r="D699" s="45" t="s">
        <v>152</v>
      </c>
      <c r="E699" s="45">
        <v>3.1</v>
      </c>
      <c r="F699" s="45" t="s">
        <v>1634</v>
      </c>
      <c r="G699" s="45">
        <v>29500</v>
      </c>
      <c r="H699" s="45">
        <v>8800</v>
      </c>
      <c r="I699" s="45" t="s">
        <v>152</v>
      </c>
      <c r="J699" s="45" t="s">
        <v>156</v>
      </c>
      <c r="K699" s="45" t="s">
        <v>175</v>
      </c>
      <c r="L699" s="45" t="s">
        <v>158</v>
      </c>
      <c r="M699" s="45" t="s">
        <v>152</v>
      </c>
      <c r="N699" s="45" t="s">
        <v>152</v>
      </c>
      <c r="O699" s="45" t="s">
        <v>159</v>
      </c>
      <c r="P699" s="46" t="s">
        <v>152</v>
      </c>
    </row>
    <row r="700" spans="1:16">
      <c r="A700" s="45" t="s">
        <v>152</v>
      </c>
      <c r="B700" s="45" t="s">
        <v>1635</v>
      </c>
      <c r="C700" s="45" t="s">
        <v>1449</v>
      </c>
      <c r="D700" s="45" t="s">
        <v>152</v>
      </c>
      <c r="E700" s="45">
        <v>3.1</v>
      </c>
      <c r="F700" s="45" t="s">
        <v>1617</v>
      </c>
      <c r="G700" s="45">
        <v>40900</v>
      </c>
      <c r="H700" s="45">
        <v>7700</v>
      </c>
      <c r="I700" s="45" t="s">
        <v>152</v>
      </c>
      <c r="J700" s="45" t="s">
        <v>156</v>
      </c>
      <c r="K700" s="45" t="s">
        <v>175</v>
      </c>
      <c r="L700" s="45" t="s">
        <v>152</v>
      </c>
      <c r="M700" s="45" t="s">
        <v>152</v>
      </c>
      <c r="N700" s="45" t="s">
        <v>152</v>
      </c>
      <c r="O700" s="45" t="s">
        <v>159</v>
      </c>
      <c r="P700" s="46" t="s">
        <v>152</v>
      </c>
    </row>
    <row r="701" spans="1:16">
      <c r="A701" s="45" t="s">
        <v>152</v>
      </c>
      <c r="B701" s="45" t="s">
        <v>1636</v>
      </c>
      <c r="C701" s="45" t="s">
        <v>395</v>
      </c>
      <c r="D701" s="45" t="s">
        <v>152</v>
      </c>
      <c r="E701" s="45">
        <v>3.1</v>
      </c>
      <c r="F701" s="45" t="s">
        <v>1637</v>
      </c>
      <c r="G701" s="45">
        <v>33000</v>
      </c>
      <c r="H701" s="45">
        <v>10100</v>
      </c>
      <c r="I701" s="45" t="s">
        <v>152</v>
      </c>
      <c r="J701" s="45" t="s">
        <v>156</v>
      </c>
      <c r="K701" s="45" t="s">
        <v>175</v>
      </c>
      <c r="L701" s="45" t="s">
        <v>152</v>
      </c>
      <c r="M701" s="45" t="s">
        <v>152</v>
      </c>
      <c r="N701" s="45" t="s">
        <v>152</v>
      </c>
      <c r="O701" s="45" t="s">
        <v>159</v>
      </c>
      <c r="P701" s="46" t="s">
        <v>152</v>
      </c>
    </row>
    <row r="702" spans="1:16">
      <c r="A702" s="45" t="s">
        <v>152</v>
      </c>
      <c r="B702" s="45" t="s">
        <v>1638</v>
      </c>
      <c r="C702" s="45" t="s">
        <v>395</v>
      </c>
      <c r="D702" s="45" t="s">
        <v>152</v>
      </c>
      <c r="E702" s="45">
        <v>3.1</v>
      </c>
      <c r="F702" s="45" t="s">
        <v>1639</v>
      </c>
      <c r="G702" s="45">
        <v>33000</v>
      </c>
      <c r="H702" s="45">
        <v>12600</v>
      </c>
      <c r="I702" s="45" t="s">
        <v>152</v>
      </c>
      <c r="J702" s="45" t="s">
        <v>156</v>
      </c>
      <c r="K702" s="45" t="s">
        <v>175</v>
      </c>
      <c r="L702" s="45" t="s">
        <v>152</v>
      </c>
      <c r="M702" s="45" t="s">
        <v>152</v>
      </c>
      <c r="N702" s="45" t="s">
        <v>152</v>
      </c>
      <c r="O702" s="45" t="s">
        <v>159</v>
      </c>
      <c r="P702" s="46" t="s">
        <v>152</v>
      </c>
    </row>
    <row r="703" spans="1:16">
      <c r="A703" s="45" t="s">
        <v>152</v>
      </c>
      <c r="B703" s="45" t="s">
        <v>1640</v>
      </c>
      <c r="C703" s="45" t="s">
        <v>844</v>
      </c>
      <c r="D703" s="45" t="s">
        <v>152</v>
      </c>
      <c r="E703" s="45">
        <v>3.1</v>
      </c>
      <c r="F703" s="45" t="s">
        <v>1641</v>
      </c>
      <c r="G703" s="45">
        <v>30900</v>
      </c>
      <c r="H703" s="45">
        <v>10400</v>
      </c>
      <c r="I703" s="45" t="s">
        <v>152</v>
      </c>
      <c r="J703" s="45" t="s">
        <v>156</v>
      </c>
      <c r="K703" s="45" t="s">
        <v>157</v>
      </c>
      <c r="L703" s="45" t="s">
        <v>158</v>
      </c>
      <c r="M703" s="45" t="s">
        <v>152</v>
      </c>
      <c r="N703" s="45" t="s">
        <v>152</v>
      </c>
      <c r="O703" s="45" t="s">
        <v>159</v>
      </c>
      <c r="P703" s="46" t="s">
        <v>152</v>
      </c>
    </row>
    <row r="704" spans="1:16">
      <c r="A704" s="45" t="s">
        <v>152</v>
      </c>
      <c r="B704" s="45" t="s">
        <v>1642</v>
      </c>
      <c r="C704" s="45" t="s">
        <v>434</v>
      </c>
      <c r="D704" s="45" t="s">
        <v>152</v>
      </c>
      <c r="E704" s="45">
        <v>3.1</v>
      </c>
      <c r="F704" s="45" t="s">
        <v>1643</v>
      </c>
      <c r="G704" s="45">
        <v>34800</v>
      </c>
      <c r="H704" s="45">
        <v>9100</v>
      </c>
      <c r="I704" s="45" t="s">
        <v>152</v>
      </c>
      <c r="J704" s="45" t="s">
        <v>156</v>
      </c>
      <c r="K704" s="45" t="s">
        <v>175</v>
      </c>
      <c r="L704" s="45" t="s">
        <v>152</v>
      </c>
      <c r="M704" s="45" t="s">
        <v>152</v>
      </c>
      <c r="N704" s="45" t="s">
        <v>152</v>
      </c>
      <c r="O704" s="45" t="s">
        <v>159</v>
      </c>
      <c r="P704" s="46" t="s">
        <v>152</v>
      </c>
    </row>
    <row r="705" spans="1:16">
      <c r="A705" s="45" t="s">
        <v>152</v>
      </c>
      <c r="B705" s="45" t="s">
        <v>1644</v>
      </c>
      <c r="C705" s="45" t="s">
        <v>434</v>
      </c>
      <c r="D705" s="45" t="s">
        <v>152</v>
      </c>
      <c r="E705" s="45">
        <v>3.1</v>
      </c>
      <c r="F705" s="45" t="s">
        <v>1645</v>
      </c>
      <c r="G705" s="45">
        <v>29300</v>
      </c>
      <c r="H705" s="45">
        <v>7800</v>
      </c>
      <c r="I705" s="45" t="s">
        <v>152</v>
      </c>
      <c r="J705" s="45" t="s">
        <v>156</v>
      </c>
      <c r="K705" s="45" t="s">
        <v>175</v>
      </c>
      <c r="L705" s="45" t="s">
        <v>152</v>
      </c>
      <c r="M705" s="45" t="s">
        <v>152</v>
      </c>
      <c r="N705" s="45" t="s">
        <v>152</v>
      </c>
      <c r="O705" s="45" t="s">
        <v>159</v>
      </c>
      <c r="P705" s="46" t="s">
        <v>152</v>
      </c>
    </row>
    <row r="706" spans="1:16">
      <c r="A706" s="45" t="s">
        <v>152</v>
      </c>
      <c r="B706" s="45" t="s">
        <v>1646</v>
      </c>
      <c r="C706" s="45" t="s">
        <v>434</v>
      </c>
      <c r="D706" s="45" t="s">
        <v>152</v>
      </c>
      <c r="E706" s="45">
        <v>3.1</v>
      </c>
      <c r="F706" s="45" t="s">
        <v>1647</v>
      </c>
      <c r="G706" s="45">
        <v>22500</v>
      </c>
      <c r="H706" s="45">
        <v>10200</v>
      </c>
      <c r="I706" s="45" t="s">
        <v>152</v>
      </c>
      <c r="J706" s="45" t="s">
        <v>156</v>
      </c>
      <c r="K706" s="45" t="s">
        <v>175</v>
      </c>
      <c r="L706" s="45" t="s">
        <v>152</v>
      </c>
      <c r="M706" s="45" t="s">
        <v>152</v>
      </c>
      <c r="N706" s="45" t="s">
        <v>152</v>
      </c>
      <c r="O706" s="45" t="s">
        <v>159</v>
      </c>
      <c r="P706" s="46" t="s">
        <v>152</v>
      </c>
    </row>
    <row r="707" spans="1:16">
      <c r="A707" s="45" t="s">
        <v>152</v>
      </c>
      <c r="B707" s="45" t="s">
        <v>1648</v>
      </c>
      <c r="C707" s="45" t="s">
        <v>789</v>
      </c>
      <c r="D707" s="45" t="s">
        <v>152</v>
      </c>
      <c r="E707" s="45">
        <v>3.1</v>
      </c>
      <c r="F707" s="45" t="s">
        <v>1607</v>
      </c>
      <c r="G707" s="45">
        <v>29200</v>
      </c>
      <c r="H707" s="45">
        <v>10200</v>
      </c>
      <c r="I707" s="45" t="s">
        <v>152</v>
      </c>
      <c r="J707" s="45" t="s">
        <v>156</v>
      </c>
      <c r="K707" s="45" t="s">
        <v>157</v>
      </c>
      <c r="L707" s="45" t="s">
        <v>152</v>
      </c>
      <c r="M707" s="45" t="s">
        <v>152</v>
      </c>
      <c r="N707" s="45" t="s">
        <v>152</v>
      </c>
      <c r="O707" s="45" t="s">
        <v>159</v>
      </c>
      <c r="P707" s="46" t="s">
        <v>152</v>
      </c>
    </row>
    <row r="708" spans="1:16">
      <c r="A708" s="45" t="s">
        <v>152</v>
      </c>
      <c r="B708" s="45" t="s">
        <v>1649</v>
      </c>
      <c r="C708" s="45" t="s">
        <v>789</v>
      </c>
      <c r="D708" s="45" t="s">
        <v>152</v>
      </c>
      <c r="E708" s="45">
        <v>3.1</v>
      </c>
      <c r="F708" s="45" t="s">
        <v>1650</v>
      </c>
      <c r="G708" s="45">
        <v>30400</v>
      </c>
      <c r="H708" s="45">
        <v>10500</v>
      </c>
      <c r="I708" s="45" t="s">
        <v>152</v>
      </c>
      <c r="J708" s="45" t="s">
        <v>156</v>
      </c>
      <c r="K708" s="45" t="s">
        <v>157</v>
      </c>
      <c r="L708" s="45" t="s">
        <v>152</v>
      </c>
      <c r="M708" s="45" t="s">
        <v>152</v>
      </c>
      <c r="N708" s="45" t="s">
        <v>152</v>
      </c>
      <c r="O708" s="45" t="s">
        <v>159</v>
      </c>
      <c r="P708" s="46" t="s">
        <v>152</v>
      </c>
    </row>
    <row r="709" spans="1:16">
      <c r="A709" s="45" t="s">
        <v>152</v>
      </c>
      <c r="B709" s="45" t="s">
        <v>1651</v>
      </c>
      <c r="C709" s="45" t="s">
        <v>1652</v>
      </c>
      <c r="D709" s="45" t="s">
        <v>152</v>
      </c>
      <c r="E709" s="45">
        <v>3.1</v>
      </c>
      <c r="F709" s="45" t="s">
        <v>1653</v>
      </c>
      <c r="G709" s="45">
        <v>34700</v>
      </c>
      <c r="H709" s="45">
        <v>11800</v>
      </c>
      <c r="I709" s="45" t="s">
        <v>152</v>
      </c>
      <c r="J709" s="45" t="s">
        <v>156</v>
      </c>
      <c r="K709" s="45" t="s">
        <v>157</v>
      </c>
      <c r="L709" s="45" t="s">
        <v>158</v>
      </c>
      <c r="M709" s="45" t="s">
        <v>152</v>
      </c>
      <c r="N709" s="45" t="s">
        <v>152</v>
      </c>
      <c r="O709" s="45" t="s">
        <v>159</v>
      </c>
      <c r="P709" s="46" t="s">
        <v>152</v>
      </c>
    </row>
    <row r="710" spans="1:16">
      <c r="A710" s="45" t="s">
        <v>152</v>
      </c>
      <c r="B710" s="45" t="s">
        <v>1654</v>
      </c>
      <c r="C710" s="45" t="s">
        <v>349</v>
      </c>
      <c r="D710" s="45" t="s">
        <v>152</v>
      </c>
      <c r="E710" s="45">
        <v>3.1</v>
      </c>
      <c r="F710" s="45" t="s">
        <v>1655</v>
      </c>
      <c r="G710" s="45">
        <v>28500</v>
      </c>
      <c r="H710" s="45">
        <v>9300</v>
      </c>
      <c r="I710" s="45" t="s">
        <v>152</v>
      </c>
      <c r="J710" s="45" t="s">
        <v>156</v>
      </c>
      <c r="K710" s="45" t="s">
        <v>157</v>
      </c>
      <c r="L710" s="45" t="s">
        <v>158</v>
      </c>
      <c r="M710" s="45" t="s">
        <v>152</v>
      </c>
      <c r="N710" s="45">
        <v>0.93</v>
      </c>
      <c r="O710" s="45" t="s">
        <v>159</v>
      </c>
      <c r="P710" s="46" t="s">
        <v>152</v>
      </c>
    </row>
    <row r="711" spans="1:16">
      <c r="A711" s="45" t="s">
        <v>152</v>
      </c>
      <c r="B711" s="45" t="s">
        <v>1656</v>
      </c>
      <c r="C711" s="45" t="s">
        <v>1657</v>
      </c>
      <c r="D711" s="45" t="s">
        <v>152</v>
      </c>
      <c r="E711" s="45">
        <v>3.1</v>
      </c>
      <c r="F711" s="45" t="s">
        <v>1658</v>
      </c>
      <c r="G711" s="45">
        <v>41100</v>
      </c>
      <c r="H711" s="45">
        <v>11600</v>
      </c>
      <c r="I711" s="45" t="s">
        <v>152</v>
      </c>
      <c r="J711" s="45" t="s">
        <v>156</v>
      </c>
      <c r="K711" s="45" t="s">
        <v>175</v>
      </c>
      <c r="L711" s="45" t="s">
        <v>152</v>
      </c>
      <c r="M711" s="45" t="s">
        <v>152</v>
      </c>
      <c r="N711" s="45" t="s">
        <v>152</v>
      </c>
      <c r="O711" s="45" t="s">
        <v>159</v>
      </c>
      <c r="P711" s="46" t="s">
        <v>152</v>
      </c>
    </row>
    <row r="712" spans="1:16">
      <c r="A712" s="45" t="s">
        <v>152</v>
      </c>
      <c r="B712" s="45" t="s">
        <v>1659</v>
      </c>
      <c r="C712" s="45" t="s">
        <v>1657</v>
      </c>
      <c r="D712" s="45" t="s">
        <v>152</v>
      </c>
      <c r="E712" s="45">
        <v>3.1</v>
      </c>
      <c r="F712" s="45" t="s">
        <v>1658</v>
      </c>
      <c r="G712" s="45">
        <v>41100</v>
      </c>
      <c r="H712" s="45">
        <v>11600</v>
      </c>
      <c r="I712" s="45" t="s">
        <v>152</v>
      </c>
      <c r="J712" s="45" t="s">
        <v>156</v>
      </c>
      <c r="K712" s="45" t="s">
        <v>175</v>
      </c>
      <c r="L712" s="45" t="s">
        <v>152</v>
      </c>
      <c r="M712" s="45" t="s">
        <v>152</v>
      </c>
      <c r="N712" s="45" t="s">
        <v>152</v>
      </c>
      <c r="O712" s="45" t="s">
        <v>159</v>
      </c>
      <c r="P712" s="46" t="s">
        <v>152</v>
      </c>
    </row>
    <row r="713" spans="1:16">
      <c r="A713" s="45" t="s">
        <v>152</v>
      </c>
      <c r="B713" s="45" t="s">
        <v>1660</v>
      </c>
      <c r="C713" s="45" t="s">
        <v>579</v>
      </c>
      <c r="D713" s="45" t="s">
        <v>152</v>
      </c>
      <c r="E713" s="45">
        <v>3.1</v>
      </c>
      <c r="F713" s="45" t="s">
        <v>1661</v>
      </c>
      <c r="G713" s="45">
        <v>22400</v>
      </c>
      <c r="H713" s="45">
        <v>10000</v>
      </c>
      <c r="I713" s="45" t="s">
        <v>152</v>
      </c>
      <c r="J713" s="45" t="s">
        <v>156</v>
      </c>
      <c r="K713" s="45" t="s">
        <v>157</v>
      </c>
      <c r="L713" s="45" t="s">
        <v>158</v>
      </c>
      <c r="M713" s="45" t="s">
        <v>152</v>
      </c>
      <c r="N713" s="45" t="s">
        <v>152</v>
      </c>
      <c r="O713" s="45" t="s">
        <v>159</v>
      </c>
      <c r="P713" s="46" t="s">
        <v>152</v>
      </c>
    </row>
    <row r="714" spans="1:16">
      <c r="A714" s="45" t="s">
        <v>152</v>
      </c>
      <c r="B714" s="45" t="s">
        <v>1662</v>
      </c>
      <c r="C714" s="45" t="s">
        <v>1285</v>
      </c>
      <c r="D714" s="45" t="s">
        <v>152</v>
      </c>
      <c r="E714" s="45">
        <v>3.1</v>
      </c>
      <c r="F714" s="45" t="s">
        <v>1663</v>
      </c>
      <c r="G714" s="45">
        <v>39400</v>
      </c>
      <c r="H714" s="45">
        <v>10300</v>
      </c>
      <c r="I714" s="45" t="s">
        <v>152</v>
      </c>
      <c r="J714" s="45" t="s">
        <v>156</v>
      </c>
      <c r="K714" s="45" t="s">
        <v>175</v>
      </c>
      <c r="L714" s="45" t="s">
        <v>158</v>
      </c>
      <c r="M714" s="45" t="s">
        <v>152</v>
      </c>
      <c r="N714" s="45" t="s">
        <v>152</v>
      </c>
      <c r="O714" s="45" t="s">
        <v>159</v>
      </c>
      <c r="P714" s="46" t="s">
        <v>152</v>
      </c>
    </row>
    <row r="715" spans="1:16">
      <c r="A715" s="45" t="s">
        <v>152</v>
      </c>
      <c r="B715" s="45" t="s">
        <v>1664</v>
      </c>
      <c r="C715" s="45" t="s">
        <v>166</v>
      </c>
      <c r="D715" s="45" t="s">
        <v>152</v>
      </c>
      <c r="E715" s="45">
        <v>3.1</v>
      </c>
      <c r="F715" s="45" t="s">
        <v>1665</v>
      </c>
      <c r="G715" s="45">
        <v>33800</v>
      </c>
      <c r="H715" s="45">
        <v>8000</v>
      </c>
      <c r="I715" s="45" t="s">
        <v>152</v>
      </c>
      <c r="J715" s="45" t="s">
        <v>156</v>
      </c>
      <c r="K715" s="45" t="s">
        <v>175</v>
      </c>
      <c r="L715" s="45" t="s">
        <v>152</v>
      </c>
      <c r="M715" s="45" t="s">
        <v>152</v>
      </c>
      <c r="N715" s="45" t="s">
        <v>152</v>
      </c>
      <c r="O715" s="45" t="s">
        <v>159</v>
      </c>
      <c r="P715" s="46" t="s">
        <v>152</v>
      </c>
    </row>
    <row r="716" spans="1:16">
      <c r="A716" s="45" t="s">
        <v>152</v>
      </c>
      <c r="B716" s="45" t="s">
        <v>1666</v>
      </c>
      <c r="C716" s="45" t="s">
        <v>267</v>
      </c>
      <c r="D716" s="45" t="s">
        <v>152</v>
      </c>
      <c r="E716" s="45">
        <v>3.1</v>
      </c>
      <c r="F716" s="45" t="s">
        <v>1667</v>
      </c>
      <c r="G716" s="45">
        <v>22400</v>
      </c>
      <c r="H716" s="45">
        <v>8200</v>
      </c>
      <c r="I716" s="45" t="s">
        <v>152</v>
      </c>
      <c r="J716" s="45" t="s">
        <v>168</v>
      </c>
      <c r="K716" s="45" t="s">
        <v>157</v>
      </c>
      <c r="L716" s="45" t="s">
        <v>169</v>
      </c>
      <c r="M716" s="45" t="s">
        <v>152</v>
      </c>
      <c r="N716" s="45" t="s">
        <v>152</v>
      </c>
      <c r="O716" s="45" t="s">
        <v>159</v>
      </c>
      <c r="P716" s="46" t="s">
        <v>152</v>
      </c>
    </row>
    <row r="717" spans="1:16">
      <c r="A717" s="45" t="s">
        <v>152</v>
      </c>
      <c r="B717" s="45" t="s">
        <v>1668</v>
      </c>
      <c r="C717" s="45" t="s">
        <v>278</v>
      </c>
      <c r="D717" s="45" t="s">
        <v>152</v>
      </c>
      <c r="E717" s="45">
        <v>3.1</v>
      </c>
      <c r="F717" s="45" t="s">
        <v>1669</v>
      </c>
      <c r="G717" s="45">
        <v>67300</v>
      </c>
      <c r="H717" s="45">
        <v>13800</v>
      </c>
      <c r="I717" s="45" t="s">
        <v>152</v>
      </c>
      <c r="J717" s="45" t="s">
        <v>156</v>
      </c>
      <c r="K717" s="45" t="s">
        <v>157</v>
      </c>
      <c r="L717" s="45" t="s">
        <v>158</v>
      </c>
      <c r="M717" s="45" t="s">
        <v>152</v>
      </c>
      <c r="N717" s="45" t="s">
        <v>152</v>
      </c>
      <c r="O717" s="45" t="s">
        <v>159</v>
      </c>
      <c r="P717" s="46" t="s">
        <v>152</v>
      </c>
    </row>
    <row r="718" spans="1:16">
      <c r="A718" s="45" t="s">
        <v>152</v>
      </c>
      <c r="B718" s="45" t="s">
        <v>1642</v>
      </c>
      <c r="C718" s="45" t="s">
        <v>713</v>
      </c>
      <c r="D718" s="45" t="s">
        <v>152</v>
      </c>
      <c r="E718" s="45">
        <v>3.1</v>
      </c>
      <c r="F718" s="45" t="s">
        <v>1643</v>
      </c>
      <c r="G718" s="45">
        <v>34800</v>
      </c>
      <c r="H718" s="45">
        <v>9100</v>
      </c>
      <c r="I718" s="45" t="s">
        <v>152</v>
      </c>
      <c r="J718" s="45" t="s">
        <v>156</v>
      </c>
      <c r="K718" s="45" t="s">
        <v>175</v>
      </c>
      <c r="L718" s="45" t="s">
        <v>152</v>
      </c>
      <c r="M718" s="45" t="s">
        <v>152</v>
      </c>
      <c r="N718" s="45" t="s">
        <v>152</v>
      </c>
      <c r="O718" s="45" t="s">
        <v>159</v>
      </c>
      <c r="P718" s="46" t="s">
        <v>152</v>
      </c>
    </row>
    <row r="719" spans="1:16">
      <c r="A719" s="45" t="s">
        <v>152</v>
      </c>
      <c r="B719" s="45" t="s">
        <v>1644</v>
      </c>
      <c r="C719" s="45" t="s">
        <v>713</v>
      </c>
      <c r="D719" s="45" t="s">
        <v>152</v>
      </c>
      <c r="E719" s="45">
        <v>3.1</v>
      </c>
      <c r="F719" s="45" t="s">
        <v>1645</v>
      </c>
      <c r="G719" s="45">
        <v>29300</v>
      </c>
      <c r="H719" s="45">
        <v>7800</v>
      </c>
      <c r="I719" s="45" t="s">
        <v>152</v>
      </c>
      <c r="J719" s="45" t="s">
        <v>156</v>
      </c>
      <c r="K719" s="45" t="s">
        <v>175</v>
      </c>
      <c r="L719" s="45" t="s">
        <v>152</v>
      </c>
      <c r="M719" s="45" t="s">
        <v>152</v>
      </c>
      <c r="N719" s="45" t="s">
        <v>152</v>
      </c>
      <c r="O719" s="45" t="s">
        <v>159</v>
      </c>
      <c r="P719" s="46" t="s">
        <v>152</v>
      </c>
    </row>
    <row r="720" spans="1:16">
      <c r="A720" s="45" t="s">
        <v>152</v>
      </c>
      <c r="B720" s="45" t="s">
        <v>1646</v>
      </c>
      <c r="C720" s="45" t="s">
        <v>713</v>
      </c>
      <c r="D720" s="45" t="s">
        <v>152</v>
      </c>
      <c r="E720" s="45">
        <v>3.1</v>
      </c>
      <c r="F720" s="45" t="s">
        <v>1647</v>
      </c>
      <c r="G720" s="45">
        <v>22500</v>
      </c>
      <c r="H720" s="45">
        <v>10200</v>
      </c>
      <c r="I720" s="45" t="s">
        <v>152</v>
      </c>
      <c r="J720" s="45" t="s">
        <v>156</v>
      </c>
      <c r="K720" s="45" t="s">
        <v>175</v>
      </c>
      <c r="L720" s="45" t="s">
        <v>152</v>
      </c>
      <c r="M720" s="45" t="s">
        <v>152</v>
      </c>
      <c r="N720" s="45" t="s">
        <v>152</v>
      </c>
      <c r="O720" s="45" t="s">
        <v>159</v>
      </c>
      <c r="P720" s="46" t="s">
        <v>152</v>
      </c>
    </row>
    <row r="721" spans="1:16">
      <c r="A721" s="45" t="s">
        <v>152</v>
      </c>
      <c r="B721" s="45" t="s">
        <v>1670</v>
      </c>
      <c r="C721" s="45" t="s">
        <v>224</v>
      </c>
      <c r="D721" s="45" t="s">
        <v>152</v>
      </c>
      <c r="E721" s="45">
        <v>3.1</v>
      </c>
      <c r="F721" s="45" t="s">
        <v>1650</v>
      </c>
      <c r="G721" s="45">
        <v>30400</v>
      </c>
      <c r="H721" s="45">
        <v>10500</v>
      </c>
      <c r="I721" s="45" t="s">
        <v>152</v>
      </c>
      <c r="J721" s="45" t="s">
        <v>156</v>
      </c>
      <c r="K721" s="45" t="s">
        <v>157</v>
      </c>
      <c r="L721" s="45" t="s">
        <v>158</v>
      </c>
      <c r="M721" s="45" t="s">
        <v>152</v>
      </c>
      <c r="N721" s="45" t="s">
        <v>152</v>
      </c>
      <c r="O721" s="45" t="s">
        <v>159</v>
      </c>
      <c r="P721" s="46" t="s">
        <v>152</v>
      </c>
    </row>
    <row r="722" spans="1:16">
      <c r="A722" s="45" t="s">
        <v>152</v>
      </c>
      <c r="B722" s="45" t="s">
        <v>1671</v>
      </c>
      <c r="C722" s="45" t="s">
        <v>187</v>
      </c>
      <c r="D722" s="45" t="s">
        <v>152</v>
      </c>
      <c r="E722" s="45">
        <v>3.2</v>
      </c>
      <c r="F722" s="45" t="s">
        <v>1672</v>
      </c>
      <c r="G722" s="45">
        <v>33100</v>
      </c>
      <c r="H722" s="45">
        <v>11900</v>
      </c>
      <c r="I722" s="45" t="s">
        <v>152</v>
      </c>
      <c r="J722" s="45" t="s">
        <v>156</v>
      </c>
      <c r="K722" s="45" t="s">
        <v>157</v>
      </c>
      <c r="L722" s="45" t="s">
        <v>152</v>
      </c>
      <c r="M722" s="45" t="s">
        <v>152</v>
      </c>
      <c r="N722" s="45" t="s">
        <v>152</v>
      </c>
      <c r="O722" s="45" t="s">
        <v>159</v>
      </c>
      <c r="P722" s="46" t="s">
        <v>152</v>
      </c>
    </row>
    <row r="723" spans="1:16">
      <c r="A723" s="45" t="s">
        <v>152</v>
      </c>
      <c r="B723" s="45" t="s">
        <v>1673</v>
      </c>
      <c r="C723" s="45" t="s">
        <v>789</v>
      </c>
      <c r="D723" s="45" t="s">
        <v>152</v>
      </c>
      <c r="E723" s="45">
        <v>3.2</v>
      </c>
      <c r="F723" s="45" t="s">
        <v>1674</v>
      </c>
      <c r="G723" s="45">
        <v>34900</v>
      </c>
      <c r="H723" s="45">
        <v>8500</v>
      </c>
      <c r="I723" s="45" t="s">
        <v>152</v>
      </c>
      <c r="J723" s="45" t="s">
        <v>156</v>
      </c>
      <c r="K723" s="45" t="s">
        <v>175</v>
      </c>
      <c r="L723" s="45" t="s">
        <v>152</v>
      </c>
      <c r="M723" s="45" t="s">
        <v>152</v>
      </c>
      <c r="N723" s="45" t="s">
        <v>152</v>
      </c>
      <c r="O723" s="45" t="s">
        <v>159</v>
      </c>
      <c r="P723" s="46" t="s">
        <v>152</v>
      </c>
    </row>
    <row r="724" spans="1:16">
      <c r="A724" s="45" t="s">
        <v>152</v>
      </c>
      <c r="B724" s="45" t="s">
        <v>1675</v>
      </c>
      <c r="C724" s="45" t="s">
        <v>182</v>
      </c>
      <c r="D724" s="45" t="s">
        <v>152</v>
      </c>
      <c r="E724" s="45">
        <v>3.2</v>
      </c>
      <c r="F724" s="45" t="s">
        <v>1676</v>
      </c>
      <c r="G724" s="45">
        <v>22300</v>
      </c>
      <c r="H724" s="45">
        <v>10100</v>
      </c>
      <c r="I724" s="45" t="s">
        <v>152</v>
      </c>
      <c r="J724" s="45" t="s">
        <v>156</v>
      </c>
      <c r="K724" s="45" t="s">
        <v>157</v>
      </c>
      <c r="L724" s="45" t="s">
        <v>152</v>
      </c>
      <c r="M724" s="45" t="s">
        <v>152</v>
      </c>
      <c r="N724" s="45" t="s">
        <v>152</v>
      </c>
      <c r="O724" s="45" t="s">
        <v>159</v>
      </c>
      <c r="P724" s="46" t="s">
        <v>152</v>
      </c>
    </row>
    <row r="725" spans="1:16">
      <c r="A725" s="45" t="s">
        <v>152</v>
      </c>
      <c r="B725" s="45" t="s">
        <v>1677</v>
      </c>
      <c r="C725" s="45" t="s">
        <v>278</v>
      </c>
      <c r="D725" s="45" t="s">
        <v>152</v>
      </c>
      <c r="E725" s="45">
        <v>3.2</v>
      </c>
      <c r="F725" s="45" t="s">
        <v>1678</v>
      </c>
      <c r="G725" s="45">
        <v>25600</v>
      </c>
      <c r="H725" s="45">
        <v>10700</v>
      </c>
      <c r="I725" s="45" t="s">
        <v>152</v>
      </c>
      <c r="J725" s="45" t="s">
        <v>156</v>
      </c>
      <c r="K725" s="45" t="s">
        <v>157</v>
      </c>
      <c r="L725" s="45" t="s">
        <v>158</v>
      </c>
      <c r="M725" s="45" t="s">
        <v>152</v>
      </c>
      <c r="N725" s="45" t="s">
        <v>152</v>
      </c>
      <c r="O725" s="45" t="s">
        <v>159</v>
      </c>
      <c r="P725" s="46" t="s">
        <v>152</v>
      </c>
    </row>
    <row r="726" spans="1:16">
      <c r="A726" s="45" t="s">
        <v>152</v>
      </c>
      <c r="B726" s="45" t="s">
        <v>1679</v>
      </c>
      <c r="C726" s="45" t="s">
        <v>1680</v>
      </c>
      <c r="D726" s="45" t="s">
        <v>152</v>
      </c>
      <c r="E726" s="45">
        <v>3.2</v>
      </c>
      <c r="F726" s="45" t="s">
        <v>1681</v>
      </c>
      <c r="G726" s="45">
        <v>34100</v>
      </c>
      <c r="H726" s="45">
        <v>11900</v>
      </c>
      <c r="I726" s="45" t="s">
        <v>152</v>
      </c>
      <c r="J726" s="45" t="s">
        <v>156</v>
      </c>
      <c r="K726" s="45" t="s">
        <v>157</v>
      </c>
      <c r="L726" s="45" t="s">
        <v>158</v>
      </c>
      <c r="M726" s="45" t="s">
        <v>152</v>
      </c>
      <c r="N726" s="45" t="s">
        <v>152</v>
      </c>
      <c r="O726" s="45" t="s">
        <v>159</v>
      </c>
      <c r="P726" s="46" t="s">
        <v>152</v>
      </c>
    </row>
    <row r="727" spans="1:16">
      <c r="A727" s="45" t="s">
        <v>152</v>
      </c>
      <c r="B727" s="45" t="s">
        <v>1682</v>
      </c>
      <c r="C727" s="45" t="s">
        <v>255</v>
      </c>
      <c r="D727" s="45" t="s">
        <v>152</v>
      </c>
      <c r="E727" s="45">
        <v>3.2</v>
      </c>
      <c r="F727" s="45" t="s">
        <v>1683</v>
      </c>
      <c r="G727" s="45">
        <v>24300</v>
      </c>
      <c r="H727" s="45">
        <v>10100</v>
      </c>
      <c r="I727" s="45" t="s">
        <v>152</v>
      </c>
      <c r="J727" s="45" t="s">
        <v>168</v>
      </c>
      <c r="K727" s="45" t="s">
        <v>157</v>
      </c>
      <c r="L727" s="45" t="s">
        <v>169</v>
      </c>
      <c r="M727" s="45" t="s">
        <v>152</v>
      </c>
      <c r="N727" s="45" t="s">
        <v>152</v>
      </c>
      <c r="O727" s="45" t="s">
        <v>159</v>
      </c>
      <c r="P727" s="46" t="s">
        <v>152</v>
      </c>
    </row>
    <row r="728" spans="1:16">
      <c r="A728" s="45" t="s">
        <v>152</v>
      </c>
      <c r="B728" s="45" t="s">
        <v>1684</v>
      </c>
      <c r="C728" s="45" t="s">
        <v>255</v>
      </c>
      <c r="D728" s="45" t="s">
        <v>152</v>
      </c>
      <c r="E728" s="45">
        <v>3.2</v>
      </c>
      <c r="F728" s="45" t="s">
        <v>1685</v>
      </c>
      <c r="G728" s="45">
        <v>30800</v>
      </c>
      <c r="H728" s="45">
        <v>8700</v>
      </c>
      <c r="I728" s="45" t="s">
        <v>152</v>
      </c>
      <c r="J728" s="45" t="s">
        <v>156</v>
      </c>
      <c r="K728" s="45" t="s">
        <v>157</v>
      </c>
      <c r="L728" s="45" t="s">
        <v>158</v>
      </c>
      <c r="M728" s="45" t="s">
        <v>152</v>
      </c>
      <c r="N728" s="45" t="s">
        <v>152</v>
      </c>
      <c r="O728" s="45" t="s">
        <v>159</v>
      </c>
      <c r="P728" s="46" t="s">
        <v>152</v>
      </c>
    </row>
    <row r="729" spans="1:16">
      <c r="A729" s="45" t="s">
        <v>152</v>
      </c>
      <c r="B729" s="45" t="s">
        <v>1686</v>
      </c>
      <c r="C729" s="45" t="s">
        <v>255</v>
      </c>
      <c r="D729" s="45" t="s">
        <v>152</v>
      </c>
      <c r="E729" s="45">
        <v>3.2</v>
      </c>
      <c r="F729" s="45" t="s">
        <v>1681</v>
      </c>
      <c r="G729" s="45">
        <v>34100</v>
      </c>
      <c r="H729" s="45">
        <v>11900</v>
      </c>
      <c r="I729" s="45" t="s">
        <v>152</v>
      </c>
      <c r="J729" s="45" t="s">
        <v>156</v>
      </c>
      <c r="K729" s="45" t="s">
        <v>157</v>
      </c>
      <c r="L729" s="45" t="s">
        <v>158</v>
      </c>
      <c r="M729" s="45" t="s">
        <v>152</v>
      </c>
      <c r="N729" s="45" t="s">
        <v>152</v>
      </c>
      <c r="O729" s="45" t="s">
        <v>159</v>
      </c>
      <c r="P729" s="46" t="s">
        <v>152</v>
      </c>
    </row>
    <row r="730" spans="1:16">
      <c r="A730" s="45" t="s">
        <v>152</v>
      </c>
      <c r="B730" s="45" t="s">
        <v>1687</v>
      </c>
      <c r="C730" s="45" t="s">
        <v>278</v>
      </c>
      <c r="D730" s="45" t="s">
        <v>152</v>
      </c>
      <c r="E730" s="45">
        <v>3.2</v>
      </c>
      <c r="F730" s="45" t="s">
        <v>1688</v>
      </c>
      <c r="G730" s="45">
        <v>51355</v>
      </c>
      <c r="H730" s="45">
        <v>11359</v>
      </c>
      <c r="I730" s="45" t="s">
        <v>152</v>
      </c>
      <c r="J730" s="45" t="s">
        <v>156</v>
      </c>
      <c r="K730" s="45" t="s">
        <v>157</v>
      </c>
      <c r="L730" s="45" t="s">
        <v>158</v>
      </c>
      <c r="M730" s="45" t="s">
        <v>152</v>
      </c>
      <c r="N730" s="45" t="s">
        <v>152</v>
      </c>
      <c r="O730" s="45" t="s">
        <v>159</v>
      </c>
      <c r="P730" s="46" t="s">
        <v>152</v>
      </c>
    </row>
    <row r="731" spans="1:16">
      <c r="A731" s="45" t="s">
        <v>152</v>
      </c>
      <c r="B731" s="45" t="s">
        <v>1675</v>
      </c>
      <c r="C731" s="45" t="s">
        <v>1104</v>
      </c>
      <c r="D731" s="45" t="s">
        <v>152</v>
      </c>
      <c r="E731" s="45">
        <v>3.2</v>
      </c>
      <c r="F731" s="45" t="s">
        <v>1689</v>
      </c>
      <c r="G731" s="45">
        <v>22300</v>
      </c>
      <c r="H731" s="45">
        <v>10000</v>
      </c>
      <c r="I731" s="45" t="s">
        <v>152</v>
      </c>
      <c r="J731" s="45" t="s">
        <v>156</v>
      </c>
      <c r="K731" s="45" t="s">
        <v>157</v>
      </c>
      <c r="L731" s="45" t="s">
        <v>158</v>
      </c>
      <c r="M731" s="45" t="s">
        <v>152</v>
      </c>
      <c r="N731" s="45" t="s">
        <v>152</v>
      </c>
      <c r="O731" s="45" t="s">
        <v>159</v>
      </c>
      <c r="P731" s="46" t="s">
        <v>152</v>
      </c>
    </row>
    <row r="732" spans="1:16">
      <c r="A732" s="45" t="s">
        <v>152</v>
      </c>
      <c r="B732" s="45" t="s">
        <v>1690</v>
      </c>
      <c r="C732" s="45" t="s">
        <v>187</v>
      </c>
      <c r="D732" s="45" t="s">
        <v>152</v>
      </c>
      <c r="E732" s="45">
        <v>3.2</v>
      </c>
      <c r="F732" s="45" t="s">
        <v>1672</v>
      </c>
      <c r="G732" s="45">
        <v>33100</v>
      </c>
      <c r="H732" s="45">
        <v>11900</v>
      </c>
      <c r="I732" s="45">
        <v>72</v>
      </c>
      <c r="J732" s="45" t="s">
        <v>156</v>
      </c>
      <c r="K732" s="45" t="s">
        <v>157</v>
      </c>
      <c r="L732" s="45" t="s">
        <v>158</v>
      </c>
      <c r="M732" s="45" t="s">
        <v>152</v>
      </c>
      <c r="N732" s="45" t="s">
        <v>152</v>
      </c>
      <c r="O732" s="45" t="s">
        <v>159</v>
      </c>
      <c r="P732" s="46" t="s">
        <v>152</v>
      </c>
    </row>
    <row r="733" spans="1:16">
      <c r="A733" s="45" t="s">
        <v>152</v>
      </c>
      <c r="B733" s="45" t="s">
        <v>1691</v>
      </c>
      <c r="C733" s="45" t="s">
        <v>1581</v>
      </c>
      <c r="D733" s="45" t="s">
        <v>152</v>
      </c>
      <c r="E733" s="45">
        <v>3.2</v>
      </c>
      <c r="F733" s="45" t="s">
        <v>1692</v>
      </c>
      <c r="G733" s="45">
        <v>32400</v>
      </c>
      <c r="H733" s="45">
        <v>11300</v>
      </c>
      <c r="I733" s="45" t="s">
        <v>152</v>
      </c>
      <c r="J733" s="45" t="s">
        <v>156</v>
      </c>
      <c r="K733" s="45" t="s">
        <v>175</v>
      </c>
      <c r="L733" s="45" t="s">
        <v>152</v>
      </c>
      <c r="M733" s="45" t="s">
        <v>152</v>
      </c>
      <c r="N733" s="45" t="s">
        <v>152</v>
      </c>
      <c r="O733" s="45" t="s">
        <v>159</v>
      </c>
      <c r="P733" s="46" t="s">
        <v>152</v>
      </c>
    </row>
    <row r="734" spans="1:16">
      <c r="A734" s="45" t="s">
        <v>152</v>
      </c>
      <c r="B734" s="45" t="s">
        <v>1693</v>
      </c>
      <c r="C734" s="45" t="s">
        <v>395</v>
      </c>
      <c r="D734" s="45" t="s">
        <v>152</v>
      </c>
      <c r="E734" s="45">
        <v>3.2</v>
      </c>
      <c r="F734" s="45" t="s">
        <v>1694</v>
      </c>
      <c r="G734" s="45">
        <v>34700</v>
      </c>
      <c r="H734" s="45">
        <v>12000</v>
      </c>
      <c r="I734" s="45">
        <v>74</v>
      </c>
      <c r="J734" s="45" t="s">
        <v>156</v>
      </c>
      <c r="K734" s="45" t="s">
        <v>157</v>
      </c>
      <c r="L734" s="45" t="s">
        <v>158</v>
      </c>
      <c r="M734" s="45" t="s">
        <v>152</v>
      </c>
      <c r="N734" s="45" t="s">
        <v>152</v>
      </c>
      <c r="O734" s="45" t="s">
        <v>159</v>
      </c>
      <c r="P734" s="46" t="s">
        <v>152</v>
      </c>
    </row>
    <row r="735" spans="1:16">
      <c r="A735" s="45" t="s">
        <v>152</v>
      </c>
      <c r="B735" s="45" t="s">
        <v>1695</v>
      </c>
      <c r="C735" s="45" t="s">
        <v>349</v>
      </c>
      <c r="D735" s="45" t="s">
        <v>152</v>
      </c>
      <c r="E735" s="45">
        <v>3.2</v>
      </c>
      <c r="F735" s="45" t="s">
        <v>1696</v>
      </c>
      <c r="G735" s="45">
        <v>25600</v>
      </c>
      <c r="H735" s="45">
        <v>11100</v>
      </c>
      <c r="I735" s="45" t="s">
        <v>152</v>
      </c>
      <c r="J735" s="45" t="s">
        <v>156</v>
      </c>
      <c r="K735" s="45" t="s">
        <v>157</v>
      </c>
      <c r="L735" s="45" t="s">
        <v>152</v>
      </c>
      <c r="M735" s="45" t="s">
        <v>152</v>
      </c>
      <c r="N735" s="45" t="s">
        <v>152</v>
      </c>
      <c r="O735" s="45" t="s">
        <v>159</v>
      </c>
      <c r="P735" s="46" t="s">
        <v>152</v>
      </c>
    </row>
    <row r="736" spans="1:16">
      <c r="A736" s="45" t="s">
        <v>152</v>
      </c>
      <c r="B736" s="45" t="s">
        <v>1697</v>
      </c>
      <c r="C736" s="45" t="s">
        <v>579</v>
      </c>
      <c r="D736" s="45" t="s">
        <v>152</v>
      </c>
      <c r="E736" s="45">
        <v>3.2</v>
      </c>
      <c r="F736" s="45" t="s">
        <v>1698</v>
      </c>
      <c r="G736" s="45">
        <v>37500</v>
      </c>
      <c r="H736" s="45">
        <v>10800</v>
      </c>
      <c r="I736" s="45" t="s">
        <v>152</v>
      </c>
      <c r="J736" s="45" t="s">
        <v>156</v>
      </c>
      <c r="K736" s="45" t="s">
        <v>175</v>
      </c>
      <c r="L736" s="45" t="s">
        <v>158</v>
      </c>
      <c r="M736" s="45" t="s">
        <v>152</v>
      </c>
      <c r="N736" s="45" t="s">
        <v>152</v>
      </c>
      <c r="O736" s="45" t="s">
        <v>159</v>
      </c>
      <c r="P736" s="46" t="s">
        <v>152</v>
      </c>
    </row>
    <row r="737" spans="1:16">
      <c r="A737" s="45" t="s">
        <v>152</v>
      </c>
      <c r="B737" s="45" t="s">
        <v>1699</v>
      </c>
      <c r="C737" s="45" t="s">
        <v>1163</v>
      </c>
      <c r="D737" s="45" t="s">
        <v>152</v>
      </c>
      <c r="E737" s="45">
        <v>3.2</v>
      </c>
      <c r="F737" s="45" t="s">
        <v>1700</v>
      </c>
      <c r="G737" s="45">
        <v>27900</v>
      </c>
      <c r="H737" s="45">
        <v>10200</v>
      </c>
      <c r="I737" s="45" t="s">
        <v>152</v>
      </c>
      <c r="J737" s="45" t="s">
        <v>156</v>
      </c>
      <c r="K737" s="45" t="s">
        <v>157</v>
      </c>
      <c r="L737" s="45" t="s">
        <v>152</v>
      </c>
      <c r="M737" s="45" t="s">
        <v>152</v>
      </c>
      <c r="N737" s="45" t="s">
        <v>152</v>
      </c>
      <c r="O737" s="45" t="s">
        <v>159</v>
      </c>
      <c r="P737" s="46" t="s">
        <v>152</v>
      </c>
    </row>
    <row r="738" spans="1:16">
      <c r="A738" s="45" t="s">
        <v>152</v>
      </c>
      <c r="B738" s="45" t="s">
        <v>1701</v>
      </c>
      <c r="C738" s="45" t="s">
        <v>1037</v>
      </c>
      <c r="D738" s="45" t="s">
        <v>152</v>
      </c>
      <c r="E738" s="45">
        <v>3.2</v>
      </c>
      <c r="F738" s="45" t="s">
        <v>1702</v>
      </c>
      <c r="G738" s="45">
        <v>34700</v>
      </c>
      <c r="H738" s="45">
        <v>8100</v>
      </c>
      <c r="I738" s="45" t="s">
        <v>152</v>
      </c>
      <c r="J738" s="45" t="s">
        <v>156</v>
      </c>
      <c r="K738" s="45" t="s">
        <v>175</v>
      </c>
      <c r="L738" s="45" t="s">
        <v>152</v>
      </c>
      <c r="M738" s="45" t="s">
        <v>152</v>
      </c>
      <c r="N738" s="45" t="s">
        <v>152</v>
      </c>
      <c r="O738" s="45" t="s">
        <v>159</v>
      </c>
      <c r="P738" s="46" t="s">
        <v>152</v>
      </c>
    </row>
    <row r="739" spans="1:16">
      <c r="A739" s="45" t="s">
        <v>152</v>
      </c>
      <c r="B739" s="45" t="s">
        <v>1703</v>
      </c>
      <c r="C739" s="45" t="s">
        <v>166</v>
      </c>
      <c r="D739" s="45" t="s">
        <v>152</v>
      </c>
      <c r="E739" s="45">
        <v>3.2</v>
      </c>
      <c r="F739" s="45" t="s">
        <v>1704</v>
      </c>
      <c r="G739" s="45">
        <v>31100</v>
      </c>
      <c r="H739" s="45">
        <v>11000</v>
      </c>
      <c r="I739" s="45" t="s">
        <v>152</v>
      </c>
      <c r="J739" s="45" t="s">
        <v>156</v>
      </c>
      <c r="K739" s="45" t="s">
        <v>157</v>
      </c>
      <c r="L739" s="45" t="s">
        <v>152</v>
      </c>
      <c r="M739" s="45" t="s">
        <v>152</v>
      </c>
      <c r="N739" s="45" t="s">
        <v>152</v>
      </c>
      <c r="O739" s="45" t="s">
        <v>159</v>
      </c>
      <c r="P739" s="46" t="s">
        <v>152</v>
      </c>
    </row>
    <row r="740" spans="1:16">
      <c r="A740" s="45" t="s">
        <v>152</v>
      </c>
      <c r="B740" s="45" t="s">
        <v>1705</v>
      </c>
      <c r="C740" s="45" t="s">
        <v>764</v>
      </c>
      <c r="D740" s="45" t="s">
        <v>152</v>
      </c>
      <c r="E740" s="45">
        <v>3.2</v>
      </c>
      <c r="F740" s="45" t="s">
        <v>1706</v>
      </c>
      <c r="G740" s="45">
        <v>42600</v>
      </c>
      <c r="H740" s="45">
        <v>10800</v>
      </c>
      <c r="I740" s="45" t="s">
        <v>152</v>
      </c>
      <c r="J740" s="45" t="s">
        <v>156</v>
      </c>
      <c r="K740" s="45" t="s">
        <v>175</v>
      </c>
      <c r="L740" s="45" t="s">
        <v>152</v>
      </c>
      <c r="M740" s="45" t="s">
        <v>152</v>
      </c>
      <c r="N740" s="45" t="s">
        <v>152</v>
      </c>
      <c r="O740" s="45" t="s">
        <v>159</v>
      </c>
      <c r="P740" s="46" t="s">
        <v>152</v>
      </c>
    </row>
    <row r="741" spans="1:16">
      <c r="A741" s="45" t="s">
        <v>152</v>
      </c>
      <c r="B741" s="45" t="s">
        <v>1707</v>
      </c>
      <c r="C741" s="45" t="s">
        <v>1708</v>
      </c>
      <c r="D741" s="45" t="s">
        <v>152</v>
      </c>
      <c r="E741" s="45">
        <v>3.2</v>
      </c>
      <c r="F741" s="45" t="s">
        <v>1704</v>
      </c>
      <c r="G741" s="45">
        <v>31100</v>
      </c>
      <c r="H741" s="45">
        <v>11000</v>
      </c>
      <c r="I741" s="45" t="s">
        <v>152</v>
      </c>
      <c r="J741" s="45" t="s">
        <v>156</v>
      </c>
      <c r="K741" s="45" t="s">
        <v>157</v>
      </c>
      <c r="L741" s="45" t="s">
        <v>152</v>
      </c>
      <c r="M741" s="45" t="s">
        <v>152</v>
      </c>
      <c r="N741" s="45" t="s">
        <v>152</v>
      </c>
      <c r="O741" s="45" t="s">
        <v>159</v>
      </c>
      <c r="P741" s="46" t="s">
        <v>152</v>
      </c>
    </row>
    <row r="742" spans="1:16">
      <c r="A742" s="45" t="s">
        <v>152</v>
      </c>
      <c r="B742" s="45" t="s">
        <v>1709</v>
      </c>
      <c r="C742" s="45" t="s">
        <v>1710</v>
      </c>
      <c r="D742" s="45" t="s">
        <v>152</v>
      </c>
      <c r="E742" s="45">
        <v>3.2</v>
      </c>
      <c r="F742" s="45" t="s">
        <v>1711</v>
      </c>
      <c r="G742" s="45">
        <v>61400</v>
      </c>
      <c r="H742" s="45">
        <v>10600</v>
      </c>
      <c r="I742" s="45" t="s">
        <v>152</v>
      </c>
      <c r="J742" s="45" t="s">
        <v>156</v>
      </c>
      <c r="K742" s="45" t="s">
        <v>157</v>
      </c>
      <c r="L742" s="45" t="s">
        <v>158</v>
      </c>
      <c r="M742" s="45" t="s">
        <v>152</v>
      </c>
      <c r="N742" s="45" t="s">
        <v>152</v>
      </c>
      <c r="O742" s="45" t="s">
        <v>159</v>
      </c>
      <c r="P742" s="46" t="s">
        <v>152</v>
      </c>
    </row>
    <row r="743" spans="1:16">
      <c r="A743" s="45" t="s">
        <v>152</v>
      </c>
      <c r="B743" s="45" t="s">
        <v>1712</v>
      </c>
      <c r="C743" s="45" t="s">
        <v>866</v>
      </c>
      <c r="D743" s="45" t="s">
        <v>152</v>
      </c>
      <c r="E743" s="45">
        <v>3.2</v>
      </c>
      <c r="F743" s="45" t="s">
        <v>1713</v>
      </c>
      <c r="G743" s="45">
        <v>34900</v>
      </c>
      <c r="H743" s="45">
        <v>11400</v>
      </c>
      <c r="I743" s="45" t="s">
        <v>152</v>
      </c>
      <c r="J743" s="45" t="s">
        <v>156</v>
      </c>
      <c r="K743" s="45" t="s">
        <v>157</v>
      </c>
      <c r="L743" s="45" t="s">
        <v>152</v>
      </c>
      <c r="M743" s="45" t="s">
        <v>152</v>
      </c>
      <c r="N743" s="45" t="s">
        <v>152</v>
      </c>
      <c r="O743" s="45" t="s">
        <v>159</v>
      </c>
      <c r="P743" s="46" t="s">
        <v>152</v>
      </c>
    </row>
    <row r="744" spans="1:16">
      <c r="A744" s="45" t="s">
        <v>152</v>
      </c>
      <c r="B744" s="45" t="s">
        <v>1714</v>
      </c>
      <c r="C744" s="45" t="s">
        <v>1534</v>
      </c>
      <c r="D744" s="45" t="s">
        <v>152</v>
      </c>
      <c r="E744" s="45">
        <v>3.2</v>
      </c>
      <c r="F744" s="45" t="s">
        <v>1704</v>
      </c>
      <c r="G744" s="45">
        <v>31100</v>
      </c>
      <c r="H744" s="45">
        <v>11000</v>
      </c>
      <c r="I744" s="45" t="s">
        <v>152</v>
      </c>
      <c r="J744" s="45" t="s">
        <v>156</v>
      </c>
      <c r="K744" s="45" t="s">
        <v>157</v>
      </c>
      <c r="L744" s="45" t="s">
        <v>152</v>
      </c>
      <c r="M744" s="45" t="s">
        <v>152</v>
      </c>
      <c r="N744" s="45" t="s">
        <v>152</v>
      </c>
      <c r="O744" s="45" t="s">
        <v>159</v>
      </c>
      <c r="P744" s="46" t="s">
        <v>152</v>
      </c>
    </row>
    <row r="745" spans="1:16">
      <c r="A745" s="45" t="s">
        <v>152</v>
      </c>
      <c r="B745" s="45" t="s">
        <v>1715</v>
      </c>
      <c r="C745" s="45" t="s">
        <v>187</v>
      </c>
      <c r="D745" s="45" t="s">
        <v>152</v>
      </c>
      <c r="E745" s="45">
        <v>3.2</v>
      </c>
      <c r="F745" s="45" t="s">
        <v>1672</v>
      </c>
      <c r="G745" s="45">
        <v>33100</v>
      </c>
      <c r="H745" s="45">
        <v>11900</v>
      </c>
      <c r="I745" s="45">
        <v>72</v>
      </c>
      <c r="J745" s="45" t="s">
        <v>156</v>
      </c>
      <c r="K745" s="45" t="s">
        <v>157</v>
      </c>
      <c r="L745" s="45" t="s">
        <v>158</v>
      </c>
      <c r="M745" s="45" t="s">
        <v>152</v>
      </c>
      <c r="N745" s="45" t="s">
        <v>152</v>
      </c>
      <c r="O745" s="45" t="s">
        <v>159</v>
      </c>
      <c r="P745" s="46" t="s">
        <v>152</v>
      </c>
    </row>
    <row r="746" spans="1:16">
      <c r="A746" s="45" t="s">
        <v>152</v>
      </c>
      <c r="B746" s="45" t="s">
        <v>1716</v>
      </c>
      <c r="C746" s="45" t="s">
        <v>999</v>
      </c>
      <c r="D746" s="45" t="s">
        <v>152</v>
      </c>
      <c r="E746" s="45">
        <v>3.3</v>
      </c>
      <c r="F746" s="45" t="s">
        <v>1717</v>
      </c>
      <c r="G746" s="45">
        <v>50700</v>
      </c>
      <c r="H746" s="45">
        <v>13800</v>
      </c>
      <c r="I746" s="45" t="s">
        <v>152</v>
      </c>
      <c r="J746" s="45" t="s">
        <v>156</v>
      </c>
      <c r="K746" s="45" t="s">
        <v>175</v>
      </c>
      <c r="L746" s="45" t="s">
        <v>152</v>
      </c>
      <c r="M746" s="45" t="s">
        <v>152</v>
      </c>
      <c r="N746" s="45" t="s">
        <v>152</v>
      </c>
      <c r="O746" s="45" t="s">
        <v>159</v>
      </c>
      <c r="P746" s="46" t="s">
        <v>152</v>
      </c>
    </row>
    <row r="747" spans="1:16">
      <c r="A747" s="45" t="s">
        <v>152</v>
      </c>
      <c r="B747" s="45" t="s">
        <v>1718</v>
      </c>
      <c r="C747" s="45" t="s">
        <v>255</v>
      </c>
      <c r="D747" s="45" t="s">
        <v>152</v>
      </c>
      <c r="E747" s="45">
        <v>3.3</v>
      </c>
      <c r="F747" s="45" t="s">
        <v>1719</v>
      </c>
      <c r="G747" s="45">
        <v>54600</v>
      </c>
      <c r="H747" s="45">
        <v>12500</v>
      </c>
      <c r="I747" s="45" t="s">
        <v>152</v>
      </c>
      <c r="J747" s="45" t="s">
        <v>156</v>
      </c>
      <c r="K747" s="45" t="s">
        <v>175</v>
      </c>
      <c r="L747" s="45" t="s">
        <v>152</v>
      </c>
      <c r="M747" s="45" t="s">
        <v>152</v>
      </c>
      <c r="N747" s="45" t="s">
        <v>152</v>
      </c>
      <c r="O747" s="45" t="s">
        <v>159</v>
      </c>
      <c r="P747" s="46" t="s">
        <v>152</v>
      </c>
    </row>
    <row r="748" spans="1:16">
      <c r="A748" s="45" t="s">
        <v>152</v>
      </c>
      <c r="B748" s="45" t="s">
        <v>1720</v>
      </c>
      <c r="C748" s="45" t="s">
        <v>1449</v>
      </c>
      <c r="D748" s="45" t="s">
        <v>152</v>
      </c>
      <c r="E748" s="45">
        <v>3.3</v>
      </c>
      <c r="F748" s="45" t="s">
        <v>1721</v>
      </c>
      <c r="G748" s="45">
        <v>43100</v>
      </c>
      <c r="H748" s="45">
        <v>10800</v>
      </c>
      <c r="I748" s="45" t="s">
        <v>152</v>
      </c>
      <c r="J748" s="45" t="s">
        <v>156</v>
      </c>
      <c r="K748" s="45" t="s">
        <v>175</v>
      </c>
      <c r="L748" s="45" t="s">
        <v>152</v>
      </c>
      <c r="M748" s="45" t="s">
        <v>152</v>
      </c>
      <c r="N748" s="45" t="s">
        <v>152</v>
      </c>
      <c r="O748" s="45" t="s">
        <v>159</v>
      </c>
      <c r="P748" s="46" t="s">
        <v>152</v>
      </c>
    </row>
    <row r="749" spans="1:16">
      <c r="A749" s="45" t="s">
        <v>152</v>
      </c>
      <c r="B749" s="45" t="s">
        <v>1722</v>
      </c>
      <c r="C749" s="45" t="s">
        <v>844</v>
      </c>
      <c r="D749" s="45" t="s">
        <v>152</v>
      </c>
      <c r="E749" s="45">
        <v>3.3</v>
      </c>
      <c r="F749" s="45" t="s">
        <v>1723</v>
      </c>
      <c r="G749" s="45">
        <v>31000</v>
      </c>
      <c r="H749" s="45">
        <v>9500</v>
      </c>
      <c r="I749" s="45" t="s">
        <v>152</v>
      </c>
      <c r="J749" s="45" t="s">
        <v>156</v>
      </c>
      <c r="K749" s="45" t="s">
        <v>157</v>
      </c>
      <c r="L749" s="45" t="s">
        <v>158</v>
      </c>
      <c r="M749" s="45" t="s">
        <v>152</v>
      </c>
      <c r="N749" s="45" t="s">
        <v>152</v>
      </c>
      <c r="O749" s="45" t="s">
        <v>159</v>
      </c>
      <c r="P749" s="46" t="s">
        <v>152</v>
      </c>
    </row>
    <row r="750" spans="1:16">
      <c r="A750" s="45" t="s">
        <v>152</v>
      </c>
      <c r="B750" s="45" t="s">
        <v>1724</v>
      </c>
      <c r="C750" s="45" t="s">
        <v>437</v>
      </c>
      <c r="D750" s="45" t="s">
        <v>152</v>
      </c>
      <c r="E750" s="45">
        <v>3.3</v>
      </c>
      <c r="F750" s="45" t="s">
        <v>1725</v>
      </c>
      <c r="G750" s="45">
        <v>52600</v>
      </c>
      <c r="H750" s="45">
        <v>13600</v>
      </c>
      <c r="I750" s="45">
        <v>73</v>
      </c>
      <c r="J750" s="45" t="s">
        <v>156</v>
      </c>
      <c r="K750" s="45" t="s">
        <v>157</v>
      </c>
      <c r="L750" s="45" t="s">
        <v>158</v>
      </c>
      <c r="M750" s="45" t="s">
        <v>152</v>
      </c>
      <c r="N750" s="45" t="s">
        <v>152</v>
      </c>
      <c r="O750" s="45" t="s">
        <v>159</v>
      </c>
      <c r="P750" s="46" t="s">
        <v>152</v>
      </c>
    </row>
    <row r="751" spans="1:16">
      <c r="A751" s="45" t="s">
        <v>152</v>
      </c>
      <c r="B751" s="45" t="s">
        <v>1726</v>
      </c>
      <c r="C751" s="45" t="s">
        <v>307</v>
      </c>
      <c r="D751" s="45" t="s">
        <v>152</v>
      </c>
      <c r="E751" s="45">
        <v>3.3</v>
      </c>
      <c r="F751" s="45" t="s">
        <v>1727</v>
      </c>
      <c r="G751" s="45">
        <v>8400</v>
      </c>
      <c r="H751" s="45">
        <v>3100</v>
      </c>
      <c r="I751" s="45" t="s">
        <v>152</v>
      </c>
      <c r="J751" s="45" t="s">
        <v>168</v>
      </c>
      <c r="K751" s="45" t="s">
        <v>157</v>
      </c>
      <c r="L751" s="45" t="s">
        <v>169</v>
      </c>
      <c r="M751" s="45" t="s">
        <v>152</v>
      </c>
      <c r="N751" s="45" t="s">
        <v>152</v>
      </c>
      <c r="O751" s="45" t="s">
        <v>159</v>
      </c>
      <c r="P751" s="46" t="s">
        <v>152</v>
      </c>
    </row>
    <row r="752" spans="1:16">
      <c r="A752" s="45" t="s">
        <v>152</v>
      </c>
      <c r="B752" s="45" t="s">
        <v>1728</v>
      </c>
      <c r="C752" s="45" t="s">
        <v>1095</v>
      </c>
      <c r="D752" s="45" t="s">
        <v>152</v>
      </c>
      <c r="E752" s="45">
        <v>3.3</v>
      </c>
      <c r="F752" s="45" t="s">
        <v>1729</v>
      </c>
      <c r="G752" s="45">
        <v>37300</v>
      </c>
      <c r="H752" s="45">
        <v>8600</v>
      </c>
      <c r="I752" s="45" t="s">
        <v>152</v>
      </c>
      <c r="J752" s="45" t="s">
        <v>156</v>
      </c>
      <c r="K752" s="45" t="s">
        <v>157</v>
      </c>
      <c r="L752" s="45" t="s">
        <v>152</v>
      </c>
      <c r="M752" s="45" t="s">
        <v>152</v>
      </c>
      <c r="N752" s="45" t="s">
        <v>152</v>
      </c>
      <c r="O752" s="45" t="s">
        <v>159</v>
      </c>
      <c r="P752" s="46" t="s">
        <v>152</v>
      </c>
    </row>
    <row r="753" spans="1:16">
      <c r="A753" s="45" t="s">
        <v>152</v>
      </c>
      <c r="B753" s="45" t="s">
        <v>1730</v>
      </c>
      <c r="C753" s="45" t="s">
        <v>434</v>
      </c>
      <c r="D753" s="45" t="s">
        <v>152</v>
      </c>
      <c r="E753" s="45">
        <v>3.3</v>
      </c>
      <c r="F753" s="45" t="s">
        <v>1731</v>
      </c>
      <c r="G753" s="45">
        <v>19500</v>
      </c>
      <c r="H753" s="45">
        <v>8200</v>
      </c>
      <c r="I753" s="45" t="s">
        <v>152</v>
      </c>
      <c r="J753" s="45" t="s">
        <v>156</v>
      </c>
      <c r="K753" s="45" t="s">
        <v>157</v>
      </c>
      <c r="L753" s="45" t="s">
        <v>152</v>
      </c>
      <c r="M753" s="45" t="s">
        <v>152</v>
      </c>
      <c r="N753" s="45" t="s">
        <v>152</v>
      </c>
      <c r="O753" s="45" t="s">
        <v>159</v>
      </c>
      <c r="P753" s="46" t="s">
        <v>152</v>
      </c>
    </row>
    <row r="754" spans="1:16">
      <c r="A754" s="45" t="s">
        <v>152</v>
      </c>
      <c r="B754" s="45" t="s">
        <v>1732</v>
      </c>
      <c r="C754" s="45" t="s">
        <v>434</v>
      </c>
      <c r="D754" s="45" t="s">
        <v>152</v>
      </c>
      <c r="E754" s="45">
        <v>3.3</v>
      </c>
      <c r="F754" s="45" t="s">
        <v>1733</v>
      </c>
      <c r="G754" s="45">
        <v>39700</v>
      </c>
      <c r="H754" s="45">
        <v>11300</v>
      </c>
      <c r="I754" s="45" t="s">
        <v>152</v>
      </c>
      <c r="J754" s="45" t="s">
        <v>156</v>
      </c>
      <c r="K754" s="45" t="s">
        <v>157</v>
      </c>
      <c r="L754" s="45" t="s">
        <v>158</v>
      </c>
      <c r="M754" s="45" t="s">
        <v>152</v>
      </c>
      <c r="N754" s="45" t="s">
        <v>152</v>
      </c>
      <c r="O754" s="45" t="s">
        <v>159</v>
      </c>
      <c r="P754" s="46" t="s">
        <v>152</v>
      </c>
    </row>
    <row r="755" spans="1:16">
      <c r="A755" s="45" t="s">
        <v>152</v>
      </c>
      <c r="B755" s="45" t="s">
        <v>1734</v>
      </c>
      <c r="C755" s="45" t="s">
        <v>1266</v>
      </c>
      <c r="D755" s="45" t="s">
        <v>152</v>
      </c>
      <c r="E755" s="45">
        <v>3.3</v>
      </c>
      <c r="F755" s="45" t="s">
        <v>1735</v>
      </c>
      <c r="G755" s="45">
        <v>20700</v>
      </c>
      <c r="H755" s="45">
        <v>10600</v>
      </c>
      <c r="I755" s="45" t="s">
        <v>152</v>
      </c>
      <c r="J755" s="45" t="s">
        <v>156</v>
      </c>
      <c r="K755" s="45" t="s">
        <v>175</v>
      </c>
      <c r="L755" s="45" t="s">
        <v>152</v>
      </c>
      <c r="M755" s="45" t="s">
        <v>152</v>
      </c>
      <c r="N755" s="45" t="s">
        <v>152</v>
      </c>
      <c r="O755" s="45" t="s">
        <v>159</v>
      </c>
      <c r="P755" s="46" t="s">
        <v>152</v>
      </c>
    </row>
    <row r="756" spans="1:16">
      <c r="A756" s="45" t="s">
        <v>152</v>
      </c>
      <c r="B756" s="45" t="s">
        <v>1736</v>
      </c>
      <c r="C756" s="45" t="s">
        <v>349</v>
      </c>
      <c r="D756" s="45" t="s">
        <v>152</v>
      </c>
      <c r="E756" s="45">
        <v>3.3</v>
      </c>
      <c r="F756" s="45" t="s">
        <v>1737</v>
      </c>
      <c r="G756" s="45">
        <v>22000</v>
      </c>
      <c r="H756" s="45">
        <v>9600</v>
      </c>
      <c r="I756" s="45" t="s">
        <v>152</v>
      </c>
      <c r="J756" s="45" t="s">
        <v>156</v>
      </c>
      <c r="K756" s="45" t="s">
        <v>157</v>
      </c>
      <c r="L756" s="45" t="s">
        <v>158</v>
      </c>
      <c r="M756" s="45" t="s">
        <v>152</v>
      </c>
      <c r="N756" s="45" t="s">
        <v>152</v>
      </c>
      <c r="O756" s="45" t="s">
        <v>159</v>
      </c>
      <c r="P756" s="46" t="s">
        <v>152</v>
      </c>
    </row>
    <row r="757" spans="1:16">
      <c r="A757" s="45" t="s">
        <v>152</v>
      </c>
      <c r="B757" s="45" t="s">
        <v>1738</v>
      </c>
      <c r="C757" s="45" t="s">
        <v>1085</v>
      </c>
      <c r="D757" s="45" t="s">
        <v>152</v>
      </c>
      <c r="E757" s="45">
        <v>3.3</v>
      </c>
      <c r="F757" s="45" t="s">
        <v>1729</v>
      </c>
      <c r="G757" s="45">
        <v>37300</v>
      </c>
      <c r="H757" s="45">
        <v>8600</v>
      </c>
      <c r="I757" s="45" t="s">
        <v>152</v>
      </c>
      <c r="J757" s="45" t="s">
        <v>156</v>
      </c>
      <c r="K757" s="45" t="s">
        <v>157</v>
      </c>
      <c r="L757" s="45" t="s">
        <v>152</v>
      </c>
      <c r="M757" s="45" t="s">
        <v>152</v>
      </c>
      <c r="N757" s="45" t="s">
        <v>152</v>
      </c>
      <c r="O757" s="45" t="s">
        <v>159</v>
      </c>
      <c r="P757" s="46" t="s">
        <v>152</v>
      </c>
    </row>
    <row r="758" spans="1:16">
      <c r="A758" s="45" t="s">
        <v>152</v>
      </c>
      <c r="B758" s="45" t="s">
        <v>1739</v>
      </c>
      <c r="C758" s="45" t="s">
        <v>278</v>
      </c>
      <c r="D758" s="45" t="s">
        <v>152</v>
      </c>
      <c r="E758" s="45">
        <v>3.3</v>
      </c>
      <c r="F758" s="45" t="s">
        <v>1740</v>
      </c>
      <c r="G758" s="45">
        <v>41000</v>
      </c>
      <c r="H758" s="45">
        <v>10000</v>
      </c>
      <c r="I758" s="45" t="s">
        <v>152</v>
      </c>
      <c r="J758" s="45" t="s">
        <v>156</v>
      </c>
      <c r="K758" s="45" t="s">
        <v>157</v>
      </c>
      <c r="L758" s="45" t="s">
        <v>152</v>
      </c>
      <c r="M758" s="45" t="s">
        <v>152</v>
      </c>
      <c r="N758" s="45" t="s">
        <v>152</v>
      </c>
      <c r="O758" s="45" t="s">
        <v>159</v>
      </c>
      <c r="P758" s="46" t="s">
        <v>152</v>
      </c>
    </row>
    <row r="759" spans="1:16">
      <c r="A759" s="45" t="s">
        <v>152</v>
      </c>
      <c r="B759" s="45" t="s">
        <v>1741</v>
      </c>
      <c r="C759" s="45" t="s">
        <v>278</v>
      </c>
      <c r="D759" s="45" t="s">
        <v>152</v>
      </c>
      <c r="E759" s="45">
        <v>3.3</v>
      </c>
      <c r="F759" s="45" t="s">
        <v>1742</v>
      </c>
      <c r="G759" s="45">
        <v>51200</v>
      </c>
      <c r="H759" s="45">
        <v>11300</v>
      </c>
      <c r="I759" s="45" t="s">
        <v>152</v>
      </c>
      <c r="J759" s="45" t="s">
        <v>156</v>
      </c>
      <c r="K759" s="45" t="s">
        <v>157</v>
      </c>
      <c r="L759" s="45" t="s">
        <v>158</v>
      </c>
      <c r="M759" s="45" t="s">
        <v>152</v>
      </c>
      <c r="N759" s="45" t="s">
        <v>152</v>
      </c>
      <c r="O759" s="45" t="s">
        <v>159</v>
      </c>
      <c r="P759" s="46" t="s">
        <v>152</v>
      </c>
    </row>
    <row r="760" spans="1:16">
      <c r="A760" s="45" t="s">
        <v>152</v>
      </c>
      <c r="B760" s="45" t="s">
        <v>1743</v>
      </c>
      <c r="C760" s="45" t="s">
        <v>1334</v>
      </c>
      <c r="D760" s="45" t="s">
        <v>152</v>
      </c>
      <c r="E760" s="45">
        <v>3.3</v>
      </c>
      <c r="F760" s="45" t="s">
        <v>1744</v>
      </c>
      <c r="G760" s="45">
        <v>30200</v>
      </c>
      <c r="H760" s="45">
        <v>10600</v>
      </c>
      <c r="I760" s="45" t="s">
        <v>152</v>
      </c>
      <c r="J760" s="45" t="s">
        <v>156</v>
      </c>
      <c r="K760" s="45" t="s">
        <v>175</v>
      </c>
      <c r="L760" s="45" t="s">
        <v>158</v>
      </c>
      <c r="M760" s="45" t="s">
        <v>152</v>
      </c>
      <c r="N760" s="45" t="s">
        <v>152</v>
      </c>
      <c r="O760" s="45" t="s">
        <v>159</v>
      </c>
      <c r="P760" s="46" t="s">
        <v>152</v>
      </c>
    </row>
    <row r="761" spans="1:16">
      <c r="A761" s="45" t="s">
        <v>152</v>
      </c>
      <c r="B761" s="45" t="s">
        <v>1730</v>
      </c>
      <c r="C761" s="45" t="s">
        <v>713</v>
      </c>
      <c r="D761" s="45" t="s">
        <v>152</v>
      </c>
      <c r="E761" s="45">
        <v>3.3</v>
      </c>
      <c r="F761" s="45" t="s">
        <v>1731</v>
      </c>
      <c r="G761" s="45">
        <v>19500</v>
      </c>
      <c r="H761" s="45">
        <v>8200</v>
      </c>
      <c r="I761" s="45" t="s">
        <v>152</v>
      </c>
      <c r="J761" s="45" t="s">
        <v>156</v>
      </c>
      <c r="K761" s="45" t="s">
        <v>157</v>
      </c>
      <c r="L761" s="45" t="s">
        <v>152</v>
      </c>
      <c r="M761" s="45" t="s">
        <v>152</v>
      </c>
      <c r="N761" s="45" t="s">
        <v>152</v>
      </c>
      <c r="O761" s="45" t="s">
        <v>159</v>
      </c>
      <c r="P761" s="46" t="s">
        <v>152</v>
      </c>
    </row>
    <row r="762" spans="1:16">
      <c r="A762" s="45" t="s">
        <v>152</v>
      </c>
      <c r="B762" s="45" t="s">
        <v>1732</v>
      </c>
      <c r="C762" s="45" t="s">
        <v>713</v>
      </c>
      <c r="D762" s="45" t="s">
        <v>152</v>
      </c>
      <c r="E762" s="45">
        <v>3.3</v>
      </c>
      <c r="F762" s="45" t="s">
        <v>1733</v>
      </c>
      <c r="G762" s="45">
        <v>39700</v>
      </c>
      <c r="H762" s="45">
        <v>11300</v>
      </c>
      <c r="I762" s="45" t="s">
        <v>152</v>
      </c>
      <c r="J762" s="45" t="s">
        <v>156</v>
      </c>
      <c r="K762" s="45" t="s">
        <v>157</v>
      </c>
      <c r="L762" s="45" t="s">
        <v>152</v>
      </c>
      <c r="M762" s="45" t="s">
        <v>152</v>
      </c>
      <c r="N762" s="45" t="s">
        <v>152</v>
      </c>
      <c r="O762" s="45" t="s">
        <v>159</v>
      </c>
      <c r="P762" s="46" t="s">
        <v>152</v>
      </c>
    </row>
    <row r="763" spans="1:16">
      <c r="A763" s="45" t="s">
        <v>152</v>
      </c>
      <c r="B763" s="45" t="s">
        <v>1745</v>
      </c>
      <c r="C763" s="45" t="s">
        <v>999</v>
      </c>
      <c r="D763" s="45" t="s">
        <v>152</v>
      </c>
      <c r="E763" s="45">
        <v>3.3</v>
      </c>
      <c r="F763" s="45" t="s">
        <v>1746</v>
      </c>
      <c r="G763" s="45">
        <v>34400</v>
      </c>
      <c r="H763" s="45">
        <v>13000</v>
      </c>
      <c r="I763" s="45" t="s">
        <v>152</v>
      </c>
      <c r="J763" s="45" t="s">
        <v>156</v>
      </c>
      <c r="K763" s="45" t="s">
        <v>175</v>
      </c>
      <c r="L763" s="45" t="s">
        <v>152</v>
      </c>
      <c r="M763" s="45" t="s">
        <v>152</v>
      </c>
      <c r="N763" s="45" t="s">
        <v>152</v>
      </c>
      <c r="O763" s="45" t="s">
        <v>159</v>
      </c>
      <c r="P763" s="46" t="s">
        <v>152</v>
      </c>
    </row>
    <row r="764" spans="1:16">
      <c r="A764" s="45" t="s">
        <v>152</v>
      </c>
      <c r="B764" s="45" t="s">
        <v>1747</v>
      </c>
      <c r="C764" s="45" t="s">
        <v>182</v>
      </c>
      <c r="D764" s="45" t="s">
        <v>152</v>
      </c>
      <c r="E764" s="45">
        <v>3.3</v>
      </c>
      <c r="F764" s="45" t="s">
        <v>749</v>
      </c>
      <c r="G764" s="45">
        <v>41000</v>
      </c>
      <c r="H764" s="45">
        <v>12000</v>
      </c>
      <c r="I764" s="45" t="s">
        <v>152</v>
      </c>
      <c r="J764" s="45" t="s">
        <v>156</v>
      </c>
      <c r="K764" s="45" t="s">
        <v>157</v>
      </c>
      <c r="L764" s="45" t="s">
        <v>152</v>
      </c>
      <c r="M764" s="45" t="s">
        <v>152</v>
      </c>
      <c r="N764" s="45" t="s">
        <v>152</v>
      </c>
      <c r="O764" s="45" t="s">
        <v>159</v>
      </c>
      <c r="P764" s="46" t="s">
        <v>152</v>
      </c>
    </row>
    <row r="765" spans="1:16">
      <c r="A765" s="45" t="s">
        <v>152</v>
      </c>
      <c r="B765" s="45" t="s">
        <v>1748</v>
      </c>
      <c r="C765" s="45" t="s">
        <v>1749</v>
      </c>
      <c r="D765" s="45" t="s">
        <v>152</v>
      </c>
      <c r="E765" s="45">
        <v>3.4</v>
      </c>
      <c r="F765" s="45" t="s">
        <v>1750</v>
      </c>
      <c r="G765" s="45">
        <v>25734</v>
      </c>
      <c r="H765" s="45">
        <v>21564</v>
      </c>
      <c r="I765" s="45">
        <v>67</v>
      </c>
      <c r="J765" s="45" t="s">
        <v>156</v>
      </c>
      <c r="K765" s="45" t="s">
        <v>175</v>
      </c>
      <c r="L765" s="45" t="s">
        <v>158</v>
      </c>
      <c r="M765" s="45" t="s">
        <v>152</v>
      </c>
      <c r="N765" s="45">
        <v>2</v>
      </c>
      <c r="O765" s="45" t="s">
        <v>159</v>
      </c>
      <c r="P765" s="46" t="s">
        <v>152</v>
      </c>
    </row>
    <row r="766" spans="1:16">
      <c r="A766" s="45" t="s">
        <v>152</v>
      </c>
      <c r="B766" s="45" t="s">
        <v>1751</v>
      </c>
      <c r="C766" s="45" t="s">
        <v>1752</v>
      </c>
      <c r="D766" s="45" t="s">
        <v>152</v>
      </c>
      <c r="E766" s="45">
        <v>3.4</v>
      </c>
      <c r="F766" s="45" t="s">
        <v>1753</v>
      </c>
      <c r="G766" s="45">
        <v>38100</v>
      </c>
      <c r="H766" s="45">
        <v>11700</v>
      </c>
      <c r="I766" s="45" t="s">
        <v>152</v>
      </c>
      <c r="J766" s="45" t="s">
        <v>156</v>
      </c>
      <c r="K766" s="45" t="s">
        <v>157</v>
      </c>
      <c r="L766" s="45" t="s">
        <v>158</v>
      </c>
      <c r="M766" s="45" t="s">
        <v>152</v>
      </c>
      <c r="N766" s="45" t="s">
        <v>152</v>
      </c>
      <c r="O766" s="45" t="s">
        <v>159</v>
      </c>
      <c r="P766" s="46" t="s">
        <v>152</v>
      </c>
    </row>
    <row r="767" spans="1:16">
      <c r="A767" s="45" t="s">
        <v>152</v>
      </c>
      <c r="B767" s="45" t="s">
        <v>1754</v>
      </c>
      <c r="C767" s="45" t="s">
        <v>1755</v>
      </c>
      <c r="D767" s="45" t="s">
        <v>152</v>
      </c>
      <c r="E767" s="45">
        <v>3.4</v>
      </c>
      <c r="F767" s="45" t="s">
        <v>1756</v>
      </c>
      <c r="G767" s="45">
        <v>32800</v>
      </c>
      <c r="H767" s="45">
        <v>10400</v>
      </c>
      <c r="I767" s="45" t="s">
        <v>152</v>
      </c>
      <c r="J767" s="45" t="s">
        <v>156</v>
      </c>
      <c r="K767" s="45" t="s">
        <v>157</v>
      </c>
      <c r="L767" s="45" t="s">
        <v>152</v>
      </c>
      <c r="M767" s="45" t="s">
        <v>152</v>
      </c>
      <c r="N767" s="45" t="s">
        <v>152</v>
      </c>
      <c r="O767" s="45" t="s">
        <v>159</v>
      </c>
      <c r="P767" s="46" t="s">
        <v>152</v>
      </c>
    </row>
    <row r="768" spans="1:16">
      <c r="A768" s="45" t="s">
        <v>152</v>
      </c>
      <c r="B768" s="45" t="s">
        <v>1757</v>
      </c>
      <c r="C768" s="45" t="s">
        <v>196</v>
      </c>
      <c r="D768" s="45" t="s">
        <v>152</v>
      </c>
      <c r="E768" s="45">
        <v>3.4</v>
      </c>
      <c r="F768" s="45" t="s">
        <v>1758</v>
      </c>
      <c r="G768" s="45">
        <v>33400</v>
      </c>
      <c r="H768" s="45">
        <v>11300</v>
      </c>
      <c r="I768" s="45">
        <v>75</v>
      </c>
      <c r="J768" s="45" t="s">
        <v>156</v>
      </c>
      <c r="K768" s="45" t="s">
        <v>157</v>
      </c>
      <c r="L768" s="45" t="s">
        <v>158</v>
      </c>
      <c r="M768" s="45" t="s">
        <v>152</v>
      </c>
      <c r="N768" s="45" t="s">
        <v>152</v>
      </c>
      <c r="O768" s="45" t="s">
        <v>159</v>
      </c>
      <c r="P768" s="46" t="s">
        <v>152</v>
      </c>
    </row>
    <row r="769" spans="1:16">
      <c r="A769" s="45" t="s">
        <v>152</v>
      </c>
      <c r="B769" s="45" t="s">
        <v>1759</v>
      </c>
      <c r="C769" s="45" t="s">
        <v>1449</v>
      </c>
      <c r="D769" s="45" t="s">
        <v>152</v>
      </c>
      <c r="E769" s="45">
        <v>3.4</v>
      </c>
      <c r="F769" s="45" t="s">
        <v>1760</v>
      </c>
      <c r="G769" s="45">
        <v>34200</v>
      </c>
      <c r="H769" s="45">
        <v>9400</v>
      </c>
      <c r="I769" s="45" t="s">
        <v>152</v>
      </c>
      <c r="J769" s="45" t="s">
        <v>156</v>
      </c>
      <c r="K769" s="45" t="s">
        <v>175</v>
      </c>
      <c r="L769" s="45" t="s">
        <v>152</v>
      </c>
      <c r="M769" s="45" t="s">
        <v>152</v>
      </c>
      <c r="N769" s="45" t="s">
        <v>152</v>
      </c>
      <c r="O769" s="45" t="s">
        <v>159</v>
      </c>
      <c r="P769" s="46" t="s">
        <v>152</v>
      </c>
    </row>
    <row r="770" spans="1:16">
      <c r="A770" s="45" t="s">
        <v>152</v>
      </c>
      <c r="B770" s="45" t="s">
        <v>1761</v>
      </c>
      <c r="C770" s="45" t="s">
        <v>1762</v>
      </c>
      <c r="D770" s="45" t="s">
        <v>152</v>
      </c>
      <c r="E770" s="45">
        <v>3.4</v>
      </c>
      <c r="F770" s="45" t="s">
        <v>1763</v>
      </c>
      <c r="G770" s="45">
        <v>26200</v>
      </c>
      <c r="H770" s="45">
        <v>11000</v>
      </c>
      <c r="I770" s="45" t="s">
        <v>152</v>
      </c>
      <c r="J770" s="45" t="s">
        <v>156</v>
      </c>
      <c r="K770" s="45" t="s">
        <v>157</v>
      </c>
      <c r="L770" s="45" t="s">
        <v>158</v>
      </c>
      <c r="M770" s="45" t="s">
        <v>152</v>
      </c>
      <c r="N770" s="45" t="s">
        <v>152</v>
      </c>
      <c r="O770" s="45" t="s">
        <v>159</v>
      </c>
      <c r="P770" s="46" t="s">
        <v>152</v>
      </c>
    </row>
    <row r="771" spans="1:16">
      <c r="A771" s="45" t="s">
        <v>152</v>
      </c>
      <c r="B771" s="45" t="s">
        <v>1764</v>
      </c>
      <c r="C771" s="45" t="s">
        <v>1584</v>
      </c>
      <c r="D771" s="45" t="s">
        <v>152</v>
      </c>
      <c r="E771" s="45">
        <v>3.4</v>
      </c>
      <c r="F771" s="45" t="s">
        <v>1135</v>
      </c>
      <c r="G771" s="45">
        <v>37900</v>
      </c>
      <c r="H771" s="45">
        <v>10000</v>
      </c>
      <c r="I771" s="45" t="s">
        <v>152</v>
      </c>
      <c r="J771" s="45" t="s">
        <v>156</v>
      </c>
      <c r="K771" s="45" t="s">
        <v>157</v>
      </c>
      <c r="L771" s="45" t="s">
        <v>152</v>
      </c>
      <c r="M771" s="45" t="s">
        <v>152</v>
      </c>
      <c r="N771" s="45" t="s">
        <v>152</v>
      </c>
      <c r="O771" s="45" t="s">
        <v>159</v>
      </c>
      <c r="P771" s="46" t="s">
        <v>152</v>
      </c>
    </row>
    <row r="772" spans="1:16">
      <c r="A772" s="45" t="s">
        <v>152</v>
      </c>
      <c r="B772" s="45" t="s">
        <v>1765</v>
      </c>
      <c r="C772" s="45" t="s">
        <v>395</v>
      </c>
      <c r="D772" s="45" t="s">
        <v>152</v>
      </c>
      <c r="E772" s="45">
        <v>3.4</v>
      </c>
      <c r="F772" s="45" t="s">
        <v>1766</v>
      </c>
      <c r="G772" s="45">
        <v>47700</v>
      </c>
      <c r="H772" s="45">
        <v>12000</v>
      </c>
      <c r="I772" s="45">
        <v>71</v>
      </c>
      <c r="J772" s="45" t="s">
        <v>156</v>
      </c>
      <c r="K772" s="45" t="s">
        <v>157</v>
      </c>
      <c r="L772" s="45" t="s">
        <v>158</v>
      </c>
      <c r="M772" s="45" t="s">
        <v>152</v>
      </c>
      <c r="N772" s="45" t="s">
        <v>152</v>
      </c>
      <c r="O772" s="45" t="s">
        <v>159</v>
      </c>
      <c r="P772" s="46" t="s">
        <v>152</v>
      </c>
    </row>
    <row r="773" spans="1:16">
      <c r="A773" s="45" t="s">
        <v>152</v>
      </c>
      <c r="B773" s="45" t="s">
        <v>1767</v>
      </c>
      <c r="C773" s="45" t="s">
        <v>162</v>
      </c>
      <c r="D773" s="45" t="s">
        <v>152</v>
      </c>
      <c r="E773" s="45">
        <v>3.4</v>
      </c>
      <c r="F773" s="45" t="s">
        <v>1756</v>
      </c>
      <c r="G773" s="45">
        <v>32800</v>
      </c>
      <c r="H773" s="45">
        <v>10400</v>
      </c>
      <c r="I773" s="45" t="s">
        <v>152</v>
      </c>
      <c r="J773" s="45" t="s">
        <v>156</v>
      </c>
      <c r="K773" s="45" t="s">
        <v>157</v>
      </c>
      <c r="L773" s="45" t="s">
        <v>158</v>
      </c>
      <c r="M773" s="45" t="s">
        <v>152</v>
      </c>
      <c r="N773" s="45" t="s">
        <v>152</v>
      </c>
      <c r="O773" s="45" t="s">
        <v>159</v>
      </c>
      <c r="P773" s="46" t="s">
        <v>152</v>
      </c>
    </row>
    <row r="774" spans="1:16">
      <c r="A774" s="45" t="s">
        <v>152</v>
      </c>
      <c r="B774" s="45" t="s">
        <v>1768</v>
      </c>
      <c r="C774" s="45" t="s">
        <v>1769</v>
      </c>
      <c r="D774" s="45" t="s">
        <v>152</v>
      </c>
      <c r="E774" s="45">
        <v>3.4</v>
      </c>
      <c r="F774" s="45" t="s">
        <v>1770</v>
      </c>
      <c r="G774" s="45">
        <v>42500</v>
      </c>
      <c r="H774" s="45">
        <v>9500</v>
      </c>
      <c r="I774" s="45" t="s">
        <v>152</v>
      </c>
      <c r="J774" s="45" t="s">
        <v>156</v>
      </c>
      <c r="K774" s="45" t="s">
        <v>175</v>
      </c>
      <c r="L774" s="45" t="s">
        <v>152</v>
      </c>
      <c r="M774" s="45" t="s">
        <v>152</v>
      </c>
      <c r="N774" s="45" t="s">
        <v>152</v>
      </c>
      <c r="O774" s="45" t="s">
        <v>159</v>
      </c>
      <c r="P774" s="46" t="s">
        <v>152</v>
      </c>
    </row>
    <row r="775" spans="1:16">
      <c r="A775" s="45" t="s">
        <v>152</v>
      </c>
      <c r="B775" s="45" t="s">
        <v>1771</v>
      </c>
      <c r="C775" s="45" t="s">
        <v>434</v>
      </c>
      <c r="D775" s="45" t="s">
        <v>152</v>
      </c>
      <c r="E775" s="45">
        <v>3.4</v>
      </c>
      <c r="F775" s="45" t="s">
        <v>1772</v>
      </c>
      <c r="G775" s="45">
        <v>33900</v>
      </c>
      <c r="H775" s="45">
        <v>9500</v>
      </c>
      <c r="I775" s="45" t="s">
        <v>152</v>
      </c>
      <c r="J775" s="45" t="s">
        <v>156</v>
      </c>
      <c r="K775" s="45" t="s">
        <v>157</v>
      </c>
      <c r="L775" s="45" t="s">
        <v>158</v>
      </c>
      <c r="M775" s="45" t="s">
        <v>152</v>
      </c>
      <c r="N775" s="45" t="s">
        <v>152</v>
      </c>
      <c r="O775" s="45" t="s">
        <v>159</v>
      </c>
      <c r="P775" s="46" t="s">
        <v>152</v>
      </c>
    </row>
    <row r="776" spans="1:16">
      <c r="A776" s="45" t="s">
        <v>152</v>
      </c>
      <c r="B776" s="45" t="s">
        <v>1773</v>
      </c>
      <c r="C776" s="45" t="s">
        <v>1657</v>
      </c>
      <c r="D776" s="45" t="s">
        <v>152</v>
      </c>
      <c r="E776" s="45">
        <v>3.4</v>
      </c>
      <c r="F776" s="45" t="s">
        <v>1774</v>
      </c>
      <c r="G776" s="45">
        <v>22400</v>
      </c>
      <c r="H776" s="45">
        <v>9100</v>
      </c>
      <c r="I776" s="45" t="s">
        <v>152</v>
      </c>
      <c r="J776" s="45" t="s">
        <v>156</v>
      </c>
      <c r="K776" s="45" t="s">
        <v>175</v>
      </c>
      <c r="L776" s="45" t="s">
        <v>152</v>
      </c>
      <c r="M776" s="45" t="s">
        <v>152</v>
      </c>
      <c r="N776" s="45" t="s">
        <v>152</v>
      </c>
      <c r="O776" s="45" t="s">
        <v>159</v>
      </c>
      <c r="P776" s="46" t="s">
        <v>152</v>
      </c>
    </row>
    <row r="777" spans="1:16">
      <c r="A777" s="45" t="s">
        <v>152</v>
      </c>
      <c r="B777" s="45" t="s">
        <v>1775</v>
      </c>
      <c r="C777" s="45" t="s">
        <v>1163</v>
      </c>
      <c r="D777" s="45" t="s">
        <v>152</v>
      </c>
      <c r="E777" s="45">
        <v>3.4</v>
      </c>
      <c r="F777" s="45" t="s">
        <v>1776</v>
      </c>
      <c r="G777" s="45">
        <v>35200</v>
      </c>
      <c r="H777" s="45">
        <v>10400</v>
      </c>
      <c r="I777" s="45" t="s">
        <v>152</v>
      </c>
      <c r="J777" s="45" t="s">
        <v>156</v>
      </c>
      <c r="K777" s="45" t="s">
        <v>157</v>
      </c>
      <c r="L777" s="45" t="s">
        <v>152</v>
      </c>
      <c r="M777" s="45" t="s">
        <v>152</v>
      </c>
      <c r="N777" s="45" t="s">
        <v>152</v>
      </c>
      <c r="O777" s="45" t="s">
        <v>159</v>
      </c>
      <c r="P777" s="46" t="s">
        <v>152</v>
      </c>
    </row>
    <row r="778" spans="1:16">
      <c r="A778" s="45" t="s">
        <v>152</v>
      </c>
      <c r="B778" s="45" t="s">
        <v>1777</v>
      </c>
      <c r="C778" s="45" t="s">
        <v>196</v>
      </c>
      <c r="D778" s="45" t="s">
        <v>152</v>
      </c>
      <c r="E778" s="45">
        <v>3.4</v>
      </c>
      <c r="F778" s="45" t="s">
        <v>1778</v>
      </c>
      <c r="G778" s="45">
        <v>34600</v>
      </c>
      <c r="H778" s="45">
        <v>11000</v>
      </c>
      <c r="I778" s="45" t="s">
        <v>152</v>
      </c>
      <c r="J778" s="45" t="s">
        <v>156</v>
      </c>
      <c r="K778" s="45" t="s">
        <v>157</v>
      </c>
      <c r="L778" s="45" t="s">
        <v>158</v>
      </c>
      <c r="M778" s="45" t="s">
        <v>152</v>
      </c>
      <c r="N778" s="45" t="s">
        <v>152</v>
      </c>
      <c r="O778" s="45" t="s">
        <v>159</v>
      </c>
      <c r="P778" s="46" t="s">
        <v>152</v>
      </c>
    </row>
    <row r="779" spans="1:16">
      <c r="A779" s="45" t="s">
        <v>152</v>
      </c>
      <c r="B779" s="45" t="s">
        <v>1779</v>
      </c>
      <c r="C779" s="45" t="s">
        <v>196</v>
      </c>
      <c r="D779" s="45" t="s">
        <v>152</v>
      </c>
      <c r="E779" s="45">
        <v>3.4</v>
      </c>
      <c r="F779" s="45" t="s">
        <v>1778</v>
      </c>
      <c r="G779" s="45">
        <v>34600</v>
      </c>
      <c r="H779" s="45">
        <v>11000</v>
      </c>
      <c r="I779" s="45" t="s">
        <v>152</v>
      </c>
      <c r="J779" s="45" t="s">
        <v>156</v>
      </c>
      <c r="K779" s="45" t="s">
        <v>157</v>
      </c>
      <c r="L779" s="45" t="s">
        <v>158</v>
      </c>
      <c r="M779" s="45" t="s">
        <v>152</v>
      </c>
      <c r="N779" s="45" t="s">
        <v>152</v>
      </c>
      <c r="O779" s="45" t="s">
        <v>159</v>
      </c>
      <c r="P779" s="46" t="s">
        <v>152</v>
      </c>
    </row>
    <row r="780" spans="1:16">
      <c r="A780" s="45" t="s">
        <v>152</v>
      </c>
      <c r="B780" s="45" t="s">
        <v>1780</v>
      </c>
      <c r="C780" s="45" t="s">
        <v>1781</v>
      </c>
      <c r="D780" s="45" t="s">
        <v>152</v>
      </c>
      <c r="E780" s="45">
        <v>3.4</v>
      </c>
      <c r="F780" s="45" t="s">
        <v>1782</v>
      </c>
      <c r="G780" s="45">
        <v>23700</v>
      </c>
      <c r="H780" s="45">
        <v>11900</v>
      </c>
      <c r="I780" s="45" t="s">
        <v>152</v>
      </c>
      <c r="J780" s="45" t="s">
        <v>156</v>
      </c>
      <c r="K780" s="45" t="s">
        <v>157</v>
      </c>
      <c r="L780" s="45" t="s">
        <v>152</v>
      </c>
      <c r="M780" s="45" t="s">
        <v>152</v>
      </c>
      <c r="N780" s="45" t="s">
        <v>152</v>
      </c>
      <c r="O780" s="45" t="s">
        <v>159</v>
      </c>
      <c r="P780" s="46" t="s">
        <v>152</v>
      </c>
    </row>
    <row r="781" spans="1:16">
      <c r="A781" s="45" t="s">
        <v>152</v>
      </c>
      <c r="B781" s="45" t="s">
        <v>1783</v>
      </c>
      <c r="C781" s="45" t="s">
        <v>166</v>
      </c>
      <c r="D781" s="45" t="s">
        <v>152</v>
      </c>
      <c r="E781" s="45">
        <v>3.4</v>
      </c>
      <c r="F781" s="45" t="s">
        <v>1784</v>
      </c>
      <c r="G781" s="45">
        <v>34200</v>
      </c>
      <c r="H781" s="45">
        <v>11500</v>
      </c>
      <c r="I781" s="45">
        <v>72</v>
      </c>
      <c r="J781" s="45" t="s">
        <v>156</v>
      </c>
      <c r="K781" s="45" t="s">
        <v>157</v>
      </c>
      <c r="L781" s="45" t="s">
        <v>158</v>
      </c>
      <c r="M781" s="45" t="s">
        <v>152</v>
      </c>
      <c r="N781" s="45" t="s">
        <v>152</v>
      </c>
      <c r="O781" s="45" t="s">
        <v>159</v>
      </c>
      <c r="P781" s="46" t="s">
        <v>152</v>
      </c>
    </row>
    <row r="782" spans="1:16">
      <c r="A782" s="45" t="s">
        <v>152</v>
      </c>
      <c r="B782" s="45" t="s">
        <v>1785</v>
      </c>
      <c r="C782" s="45" t="s">
        <v>233</v>
      </c>
      <c r="D782" s="45" t="s">
        <v>152</v>
      </c>
      <c r="E782" s="45">
        <v>3.4</v>
      </c>
      <c r="F782" s="45" t="s">
        <v>1786</v>
      </c>
      <c r="G782" s="45">
        <v>36800</v>
      </c>
      <c r="H782" s="45">
        <v>12000</v>
      </c>
      <c r="I782" s="45" t="s">
        <v>152</v>
      </c>
      <c r="J782" s="45" t="s">
        <v>156</v>
      </c>
      <c r="K782" s="45" t="s">
        <v>157</v>
      </c>
      <c r="L782" s="45" t="s">
        <v>158</v>
      </c>
      <c r="M782" s="45" t="s">
        <v>152</v>
      </c>
      <c r="N782" s="45" t="s">
        <v>152</v>
      </c>
      <c r="O782" s="45" t="s">
        <v>159</v>
      </c>
      <c r="P782" s="46" t="s">
        <v>152</v>
      </c>
    </row>
    <row r="783" spans="1:16">
      <c r="A783" s="45" t="s">
        <v>152</v>
      </c>
      <c r="B783" s="45" t="s">
        <v>1787</v>
      </c>
      <c r="C783" s="45" t="s">
        <v>278</v>
      </c>
      <c r="D783" s="45" t="s">
        <v>152</v>
      </c>
      <c r="E783" s="45">
        <v>3.4</v>
      </c>
      <c r="F783" s="45" t="s">
        <v>1788</v>
      </c>
      <c r="G783" s="45">
        <v>44300</v>
      </c>
      <c r="H783" s="45">
        <v>11200</v>
      </c>
      <c r="I783" s="45" t="s">
        <v>152</v>
      </c>
      <c r="J783" s="45" t="s">
        <v>156</v>
      </c>
      <c r="K783" s="45" t="s">
        <v>157</v>
      </c>
      <c r="L783" s="45" t="s">
        <v>152</v>
      </c>
      <c r="M783" s="45" t="s">
        <v>152</v>
      </c>
      <c r="N783" s="45" t="s">
        <v>152</v>
      </c>
      <c r="O783" s="45" t="s">
        <v>159</v>
      </c>
      <c r="P783" s="46" t="s">
        <v>152</v>
      </c>
    </row>
    <row r="784" spans="1:16">
      <c r="A784" s="45" t="s">
        <v>152</v>
      </c>
      <c r="B784" s="45" t="s">
        <v>1789</v>
      </c>
      <c r="C784" s="45" t="s">
        <v>1334</v>
      </c>
      <c r="D784" s="45" t="s">
        <v>152</v>
      </c>
      <c r="E784" s="45">
        <v>3.4</v>
      </c>
      <c r="F784" s="45" t="s">
        <v>1790</v>
      </c>
      <c r="G784" s="45">
        <v>26900</v>
      </c>
      <c r="H784" s="45">
        <v>10100</v>
      </c>
      <c r="I784" s="45" t="s">
        <v>152</v>
      </c>
      <c r="J784" s="45" t="s">
        <v>156</v>
      </c>
      <c r="K784" s="45" t="s">
        <v>175</v>
      </c>
      <c r="L784" s="45" t="s">
        <v>158</v>
      </c>
      <c r="M784" s="45" t="s">
        <v>152</v>
      </c>
      <c r="N784" s="45" t="s">
        <v>152</v>
      </c>
      <c r="O784" s="45" t="s">
        <v>159</v>
      </c>
      <c r="P784" s="46" t="s">
        <v>152</v>
      </c>
    </row>
    <row r="785" spans="1:16">
      <c r="A785" s="45" t="s">
        <v>152</v>
      </c>
      <c r="B785" s="45" t="s">
        <v>1791</v>
      </c>
      <c r="C785" s="45" t="s">
        <v>713</v>
      </c>
      <c r="D785" s="45" t="s">
        <v>152</v>
      </c>
      <c r="E785" s="45">
        <v>3.4</v>
      </c>
      <c r="F785" s="45" t="s">
        <v>1772</v>
      </c>
      <c r="G785" s="45">
        <v>33900</v>
      </c>
      <c r="H785" s="45">
        <v>9500</v>
      </c>
      <c r="I785" s="45" t="s">
        <v>152</v>
      </c>
      <c r="J785" s="45" t="s">
        <v>156</v>
      </c>
      <c r="K785" s="45" t="s">
        <v>157</v>
      </c>
      <c r="L785" s="45" t="s">
        <v>152</v>
      </c>
      <c r="M785" s="45" t="s">
        <v>152</v>
      </c>
      <c r="N785" s="45" t="s">
        <v>152</v>
      </c>
      <c r="O785" s="45" t="s">
        <v>159</v>
      </c>
      <c r="P785" s="46" t="s">
        <v>152</v>
      </c>
    </row>
    <row r="786" spans="1:16">
      <c r="A786" s="45" t="s">
        <v>152</v>
      </c>
      <c r="B786" s="45" t="s">
        <v>1759</v>
      </c>
      <c r="C786" s="45" t="s">
        <v>1416</v>
      </c>
      <c r="D786" s="45" t="s">
        <v>152</v>
      </c>
      <c r="E786" s="45">
        <v>3.4</v>
      </c>
      <c r="F786" s="45" t="s">
        <v>1760</v>
      </c>
      <c r="G786" s="45">
        <v>34200</v>
      </c>
      <c r="H786" s="45">
        <v>9400</v>
      </c>
      <c r="I786" s="45" t="s">
        <v>152</v>
      </c>
      <c r="J786" s="45" t="s">
        <v>156</v>
      </c>
      <c r="K786" s="45" t="s">
        <v>175</v>
      </c>
      <c r="L786" s="45" t="s">
        <v>158</v>
      </c>
      <c r="M786" s="45" t="s">
        <v>152</v>
      </c>
      <c r="N786" s="45" t="s">
        <v>152</v>
      </c>
      <c r="O786" s="45" t="s">
        <v>159</v>
      </c>
      <c r="P786" s="46" t="s">
        <v>152</v>
      </c>
    </row>
    <row r="787" spans="1:16">
      <c r="A787" s="45" t="s">
        <v>152</v>
      </c>
      <c r="B787" s="45" t="s">
        <v>1792</v>
      </c>
      <c r="C787" s="45" t="s">
        <v>434</v>
      </c>
      <c r="D787" s="45" t="s">
        <v>152</v>
      </c>
      <c r="E787" s="45">
        <v>3.5</v>
      </c>
      <c r="F787" s="45" t="s">
        <v>1793</v>
      </c>
      <c r="G787" s="45">
        <v>30000</v>
      </c>
      <c r="H787" s="45">
        <v>7200</v>
      </c>
      <c r="I787" s="45" t="s">
        <v>152</v>
      </c>
      <c r="J787" s="45" t="s">
        <v>156</v>
      </c>
      <c r="K787" s="45" t="s">
        <v>175</v>
      </c>
      <c r="L787" s="45" t="s">
        <v>152</v>
      </c>
      <c r="M787" s="45" t="s">
        <v>152</v>
      </c>
      <c r="N787" s="45" t="s">
        <v>152</v>
      </c>
      <c r="O787" s="45" t="s">
        <v>159</v>
      </c>
      <c r="P787" s="46" t="s">
        <v>152</v>
      </c>
    </row>
    <row r="788" spans="1:16">
      <c r="A788" s="45" t="s">
        <v>152</v>
      </c>
      <c r="B788" s="45" t="s">
        <v>1794</v>
      </c>
      <c r="C788" s="45" t="s">
        <v>789</v>
      </c>
      <c r="D788" s="45" t="s">
        <v>152</v>
      </c>
      <c r="E788" s="45">
        <v>3.5</v>
      </c>
      <c r="F788" s="45" t="s">
        <v>1795</v>
      </c>
      <c r="G788" s="45">
        <v>38800</v>
      </c>
      <c r="H788" s="45">
        <v>11600</v>
      </c>
      <c r="I788" s="45" t="s">
        <v>152</v>
      </c>
      <c r="J788" s="45" t="s">
        <v>156</v>
      </c>
      <c r="K788" s="45" t="s">
        <v>157</v>
      </c>
      <c r="L788" s="45" t="s">
        <v>152</v>
      </c>
      <c r="M788" s="45" t="s">
        <v>152</v>
      </c>
      <c r="N788" s="45" t="s">
        <v>152</v>
      </c>
      <c r="O788" s="45" t="s">
        <v>159</v>
      </c>
      <c r="P788" s="46" t="s">
        <v>152</v>
      </c>
    </row>
    <row r="789" spans="1:16">
      <c r="A789" s="45" t="s">
        <v>152</v>
      </c>
      <c r="B789" s="45" t="s">
        <v>1796</v>
      </c>
      <c r="C789" s="45" t="s">
        <v>434</v>
      </c>
      <c r="D789" s="45" t="s">
        <v>152</v>
      </c>
      <c r="E789" s="45">
        <v>3.5</v>
      </c>
      <c r="F789" s="45" t="s">
        <v>1797</v>
      </c>
      <c r="G789" s="45">
        <v>30600</v>
      </c>
      <c r="H789" s="45">
        <v>11000</v>
      </c>
      <c r="I789" s="45" t="s">
        <v>152</v>
      </c>
      <c r="J789" s="45" t="s">
        <v>156</v>
      </c>
      <c r="K789" s="45" t="s">
        <v>157</v>
      </c>
      <c r="L789" s="45" t="s">
        <v>158</v>
      </c>
      <c r="M789" s="45" t="s">
        <v>152</v>
      </c>
      <c r="N789" s="45" t="s">
        <v>152</v>
      </c>
      <c r="O789" s="45" t="s">
        <v>159</v>
      </c>
      <c r="P789" s="46" t="s">
        <v>152</v>
      </c>
    </row>
    <row r="790" spans="1:16">
      <c r="A790" s="45" t="s">
        <v>152</v>
      </c>
      <c r="B790" s="45" t="s">
        <v>1798</v>
      </c>
      <c r="C790" s="45" t="s">
        <v>224</v>
      </c>
      <c r="D790" s="45" t="s">
        <v>152</v>
      </c>
      <c r="E790" s="45">
        <v>3.5</v>
      </c>
      <c r="F790" s="45" t="s">
        <v>1795</v>
      </c>
      <c r="G790" s="45">
        <v>38800</v>
      </c>
      <c r="H790" s="45">
        <v>11600</v>
      </c>
      <c r="I790" s="45" t="s">
        <v>152</v>
      </c>
      <c r="J790" s="45" t="s">
        <v>156</v>
      </c>
      <c r="K790" s="45" t="s">
        <v>157</v>
      </c>
      <c r="L790" s="45" t="s">
        <v>158</v>
      </c>
      <c r="M790" s="45" t="s">
        <v>152</v>
      </c>
      <c r="N790" s="45" t="s">
        <v>152</v>
      </c>
      <c r="O790" s="45" t="s">
        <v>159</v>
      </c>
      <c r="P790" s="46" t="s">
        <v>152</v>
      </c>
    </row>
    <row r="791" spans="1:16">
      <c r="A791" s="45" t="s">
        <v>152</v>
      </c>
      <c r="B791" s="45" t="s">
        <v>1799</v>
      </c>
      <c r="C791" s="45" t="s">
        <v>162</v>
      </c>
      <c r="D791" s="45" t="s">
        <v>152</v>
      </c>
      <c r="E791" s="45">
        <v>3.5</v>
      </c>
      <c r="F791" s="45" t="s">
        <v>113</v>
      </c>
      <c r="G791" s="45" t="s">
        <v>152</v>
      </c>
      <c r="H791" s="45" t="s">
        <v>152</v>
      </c>
      <c r="I791" s="45" t="s">
        <v>152</v>
      </c>
      <c r="J791" s="45" t="s">
        <v>156</v>
      </c>
      <c r="K791" s="45" t="s">
        <v>157</v>
      </c>
      <c r="L791" s="45" t="s">
        <v>152</v>
      </c>
      <c r="M791" s="45" t="s">
        <v>152</v>
      </c>
      <c r="N791" s="45" t="s">
        <v>152</v>
      </c>
      <c r="O791" s="45" t="s">
        <v>159</v>
      </c>
      <c r="P791" s="46" t="s">
        <v>152</v>
      </c>
    </row>
    <row r="792" spans="1:16">
      <c r="A792" s="45" t="s">
        <v>152</v>
      </c>
      <c r="B792" s="45" t="s">
        <v>1800</v>
      </c>
      <c r="C792" s="45" t="s">
        <v>267</v>
      </c>
      <c r="D792" s="45" t="s">
        <v>152</v>
      </c>
      <c r="E792" s="45">
        <v>3.5</v>
      </c>
      <c r="F792" s="45" t="s">
        <v>1801</v>
      </c>
      <c r="G792" s="45">
        <v>22961</v>
      </c>
      <c r="H792" s="45">
        <v>19472</v>
      </c>
      <c r="I792" s="45">
        <v>70</v>
      </c>
      <c r="J792" s="45" t="s">
        <v>156</v>
      </c>
      <c r="K792" s="45" t="s">
        <v>157</v>
      </c>
      <c r="L792" s="45" t="s">
        <v>158</v>
      </c>
      <c r="M792" s="45" t="s">
        <v>152</v>
      </c>
      <c r="N792" s="45" t="s">
        <v>152</v>
      </c>
      <c r="O792" s="45" t="s">
        <v>159</v>
      </c>
      <c r="P792" s="46" t="s">
        <v>152</v>
      </c>
    </row>
    <row r="793" spans="1:16">
      <c r="A793" s="45" t="s">
        <v>152</v>
      </c>
      <c r="B793" s="45" t="s">
        <v>1802</v>
      </c>
      <c r="C793" s="45" t="s">
        <v>173</v>
      </c>
      <c r="D793" s="45" t="s">
        <v>152</v>
      </c>
      <c r="E793" s="45">
        <v>3.5</v>
      </c>
      <c r="F793" s="45" t="s">
        <v>1803</v>
      </c>
      <c r="G793" s="45">
        <v>33600</v>
      </c>
      <c r="H793" s="45">
        <v>11500</v>
      </c>
      <c r="I793" s="45" t="s">
        <v>152</v>
      </c>
      <c r="J793" s="45" t="s">
        <v>156</v>
      </c>
      <c r="K793" s="45" t="s">
        <v>157</v>
      </c>
      <c r="L793" s="45" t="s">
        <v>158</v>
      </c>
      <c r="M793" s="45" t="s">
        <v>152</v>
      </c>
      <c r="N793" s="45" t="s">
        <v>152</v>
      </c>
      <c r="O793" s="45" t="s">
        <v>159</v>
      </c>
      <c r="P793" s="46" t="s">
        <v>152</v>
      </c>
    </row>
    <row r="794" spans="1:16">
      <c r="A794" s="45" t="s">
        <v>152</v>
      </c>
      <c r="B794" s="45" t="s">
        <v>1804</v>
      </c>
      <c r="C794" s="45" t="s">
        <v>203</v>
      </c>
      <c r="D794" s="45" t="s">
        <v>152</v>
      </c>
      <c r="E794" s="45">
        <v>3.5</v>
      </c>
      <c r="F794" s="45" t="s">
        <v>1805</v>
      </c>
      <c r="G794" s="45">
        <v>40000</v>
      </c>
      <c r="H794" s="45">
        <v>13200</v>
      </c>
      <c r="I794" s="45" t="s">
        <v>152</v>
      </c>
      <c r="J794" s="45" t="s">
        <v>156</v>
      </c>
      <c r="K794" s="45" t="s">
        <v>175</v>
      </c>
      <c r="L794" s="45" t="s">
        <v>158</v>
      </c>
      <c r="M794" s="45" t="s">
        <v>152</v>
      </c>
      <c r="N794" s="45" t="s">
        <v>152</v>
      </c>
      <c r="O794" s="45" t="s">
        <v>159</v>
      </c>
      <c r="P794" s="46" t="s">
        <v>152</v>
      </c>
    </row>
    <row r="795" spans="1:16">
      <c r="A795" s="45" t="s">
        <v>152</v>
      </c>
      <c r="B795" s="45" t="s">
        <v>1806</v>
      </c>
      <c r="C795" s="45" t="s">
        <v>196</v>
      </c>
      <c r="D795" s="45" t="s">
        <v>152</v>
      </c>
      <c r="E795" s="45">
        <v>3.5</v>
      </c>
      <c r="F795" s="45" t="s">
        <v>1807</v>
      </c>
      <c r="G795" s="45">
        <v>30100</v>
      </c>
      <c r="H795" s="45">
        <v>12700</v>
      </c>
      <c r="I795" s="45">
        <v>67</v>
      </c>
      <c r="J795" s="45" t="s">
        <v>156</v>
      </c>
      <c r="K795" s="45" t="s">
        <v>157</v>
      </c>
      <c r="L795" s="45" t="s">
        <v>158</v>
      </c>
      <c r="M795" s="45" t="s">
        <v>152</v>
      </c>
      <c r="N795" s="45" t="s">
        <v>152</v>
      </c>
      <c r="O795" s="45" t="s">
        <v>159</v>
      </c>
      <c r="P795" s="46" t="s">
        <v>152</v>
      </c>
    </row>
    <row r="796" spans="1:16">
      <c r="A796" s="45" t="s">
        <v>152</v>
      </c>
      <c r="B796" s="45" t="s">
        <v>1808</v>
      </c>
      <c r="C796" s="45" t="s">
        <v>182</v>
      </c>
      <c r="D796" s="45" t="s">
        <v>152</v>
      </c>
      <c r="E796" s="45">
        <v>3.5</v>
      </c>
      <c r="F796" s="45" t="s">
        <v>1809</v>
      </c>
      <c r="G796" s="45">
        <v>47100</v>
      </c>
      <c r="H796" s="45">
        <v>7300</v>
      </c>
      <c r="I796" s="45" t="s">
        <v>152</v>
      </c>
      <c r="J796" s="45" t="s">
        <v>156</v>
      </c>
      <c r="K796" s="45" t="s">
        <v>175</v>
      </c>
      <c r="L796" s="45" t="s">
        <v>152</v>
      </c>
      <c r="M796" s="45" t="s">
        <v>152</v>
      </c>
      <c r="N796" s="45" t="s">
        <v>152</v>
      </c>
      <c r="O796" s="45" t="s">
        <v>159</v>
      </c>
      <c r="P796" s="46" t="s">
        <v>152</v>
      </c>
    </row>
    <row r="797" spans="1:16">
      <c r="A797" s="45" t="s">
        <v>152</v>
      </c>
      <c r="B797" s="45" t="s">
        <v>1810</v>
      </c>
      <c r="C797" s="45" t="s">
        <v>162</v>
      </c>
      <c r="D797" s="45" t="s">
        <v>152</v>
      </c>
      <c r="E797" s="45">
        <v>3.5</v>
      </c>
      <c r="F797" s="45" t="s">
        <v>1193</v>
      </c>
      <c r="G797" s="45">
        <v>32400</v>
      </c>
      <c r="H797" s="45">
        <v>11800</v>
      </c>
      <c r="I797" s="45" t="s">
        <v>152</v>
      </c>
      <c r="J797" s="45" t="s">
        <v>156</v>
      </c>
      <c r="K797" s="45" t="s">
        <v>157</v>
      </c>
      <c r="L797" s="45" t="s">
        <v>158</v>
      </c>
      <c r="M797" s="45" t="s">
        <v>152</v>
      </c>
      <c r="N797" s="45" t="s">
        <v>152</v>
      </c>
      <c r="O797" s="45" t="s">
        <v>159</v>
      </c>
      <c r="P797" s="46" t="s">
        <v>152</v>
      </c>
    </row>
    <row r="798" spans="1:16">
      <c r="A798" s="45" t="s">
        <v>152</v>
      </c>
      <c r="B798" s="45" t="s">
        <v>1811</v>
      </c>
      <c r="C798" s="45" t="s">
        <v>162</v>
      </c>
      <c r="D798" s="45" t="s">
        <v>152</v>
      </c>
      <c r="E798" s="45">
        <v>3.5</v>
      </c>
      <c r="F798" s="45" t="s">
        <v>1812</v>
      </c>
      <c r="G798" s="45">
        <v>26400</v>
      </c>
      <c r="H798" s="45">
        <v>11200</v>
      </c>
      <c r="I798" s="45" t="s">
        <v>152</v>
      </c>
      <c r="J798" s="45" t="s">
        <v>168</v>
      </c>
      <c r="K798" s="45" t="s">
        <v>157</v>
      </c>
      <c r="L798" s="45" t="s">
        <v>169</v>
      </c>
      <c r="M798" s="45" t="s">
        <v>152</v>
      </c>
      <c r="N798" s="45" t="s">
        <v>152</v>
      </c>
      <c r="O798" s="45" t="s">
        <v>159</v>
      </c>
      <c r="P798" s="46" t="s">
        <v>152</v>
      </c>
    </row>
    <row r="799" spans="1:16">
      <c r="A799" s="45" t="s">
        <v>152</v>
      </c>
      <c r="B799" s="45" t="s">
        <v>1813</v>
      </c>
      <c r="C799" s="45" t="s">
        <v>162</v>
      </c>
      <c r="D799" s="45" t="s">
        <v>152</v>
      </c>
      <c r="E799" s="45">
        <v>3.5</v>
      </c>
      <c r="F799" s="45" t="s">
        <v>1814</v>
      </c>
      <c r="G799" s="45">
        <v>40900</v>
      </c>
      <c r="H799" s="45">
        <v>11900</v>
      </c>
      <c r="I799" s="45" t="s">
        <v>152</v>
      </c>
      <c r="J799" s="45" t="s">
        <v>156</v>
      </c>
      <c r="K799" s="45" t="s">
        <v>157</v>
      </c>
      <c r="L799" s="45" t="s">
        <v>152</v>
      </c>
      <c r="M799" s="45" t="s">
        <v>152</v>
      </c>
      <c r="N799" s="45" t="s">
        <v>152</v>
      </c>
      <c r="O799" s="45" t="s">
        <v>159</v>
      </c>
      <c r="P799" s="46" t="s">
        <v>152</v>
      </c>
    </row>
    <row r="800" spans="1:16">
      <c r="A800" s="45" t="s">
        <v>152</v>
      </c>
      <c r="B800" s="45" t="s">
        <v>1815</v>
      </c>
      <c r="C800" s="45" t="s">
        <v>162</v>
      </c>
      <c r="D800" s="45" t="s">
        <v>152</v>
      </c>
      <c r="E800" s="45">
        <v>3.5</v>
      </c>
      <c r="F800" s="45" t="s">
        <v>1814</v>
      </c>
      <c r="G800" s="45">
        <v>40900</v>
      </c>
      <c r="H800" s="45">
        <v>11900</v>
      </c>
      <c r="I800" s="45" t="s">
        <v>152</v>
      </c>
      <c r="J800" s="45" t="s">
        <v>156</v>
      </c>
      <c r="K800" s="45" t="s">
        <v>157</v>
      </c>
      <c r="L800" s="45" t="s">
        <v>158</v>
      </c>
      <c r="M800" s="45" t="s">
        <v>152</v>
      </c>
      <c r="N800" s="45" t="s">
        <v>152</v>
      </c>
      <c r="O800" s="45" t="s">
        <v>159</v>
      </c>
      <c r="P800" s="46" t="s">
        <v>152</v>
      </c>
    </row>
    <row r="801" spans="1:16">
      <c r="A801" s="45" t="s">
        <v>152</v>
      </c>
      <c r="B801" s="45" t="s">
        <v>1816</v>
      </c>
      <c r="C801" s="45" t="s">
        <v>278</v>
      </c>
      <c r="D801" s="45" t="s">
        <v>152</v>
      </c>
      <c r="E801" s="45">
        <v>3.5</v>
      </c>
      <c r="F801" s="45" t="s">
        <v>1213</v>
      </c>
      <c r="G801" s="45">
        <v>35900</v>
      </c>
      <c r="H801" s="45">
        <v>11200</v>
      </c>
      <c r="I801" s="45">
        <v>73</v>
      </c>
      <c r="J801" s="45" t="s">
        <v>156</v>
      </c>
      <c r="K801" s="45" t="s">
        <v>157</v>
      </c>
      <c r="L801" s="45" t="s">
        <v>158</v>
      </c>
      <c r="M801" s="45" t="s">
        <v>152</v>
      </c>
      <c r="N801" s="45">
        <v>1.7</v>
      </c>
      <c r="O801" s="45" t="s">
        <v>159</v>
      </c>
      <c r="P801" s="46" t="s">
        <v>152</v>
      </c>
    </row>
    <row r="802" spans="1:16">
      <c r="A802" s="45" t="s">
        <v>152</v>
      </c>
      <c r="B802" s="45" t="s">
        <v>1817</v>
      </c>
      <c r="C802" s="45" t="s">
        <v>764</v>
      </c>
      <c r="D802" s="45" t="s">
        <v>152</v>
      </c>
      <c r="E802" s="45">
        <v>3.5</v>
      </c>
      <c r="F802" s="45" t="s">
        <v>1818</v>
      </c>
      <c r="G802" s="45">
        <v>27600</v>
      </c>
      <c r="H802" s="45">
        <v>6800</v>
      </c>
      <c r="I802" s="45" t="s">
        <v>152</v>
      </c>
      <c r="J802" s="45" t="s">
        <v>156</v>
      </c>
      <c r="K802" s="45" t="s">
        <v>175</v>
      </c>
      <c r="L802" s="45" t="s">
        <v>158</v>
      </c>
      <c r="M802" s="45" t="s">
        <v>152</v>
      </c>
      <c r="N802" s="45" t="s">
        <v>152</v>
      </c>
      <c r="O802" s="45" t="s">
        <v>159</v>
      </c>
      <c r="P802" s="46" t="s">
        <v>152</v>
      </c>
    </row>
    <row r="803" spans="1:16">
      <c r="A803" s="45" t="s">
        <v>152</v>
      </c>
      <c r="B803" s="45" t="s">
        <v>1819</v>
      </c>
      <c r="C803" s="45" t="s">
        <v>395</v>
      </c>
      <c r="D803" s="45" t="s">
        <v>152</v>
      </c>
      <c r="E803" s="45">
        <v>3.5</v>
      </c>
      <c r="F803" s="45" t="s">
        <v>1820</v>
      </c>
      <c r="G803" s="45">
        <v>23500</v>
      </c>
      <c r="H803" s="45">
        <v>12000</v>
      </c>
      <c r="I803" s="45">
        <v>75</v>
      </c>
      <c r="J803" s="45" t="s">
        <v>156</v>
      </c>
      <c r="K803" s="45" t="s">
        <v>157</v>
      </c>
      <c r="L803" s="45" t="s">
        <v>158</v>
      </c>
      <c r="M803" s="45" t="s">
        <v>152</v>
      </c>
      <c r="N803" s="45" t="s">
        <v>152</v>
      </c>
      <c r="O803" s="45" t="s">
        <v>159</v>
      </c>
      <c r="P803" s="46" t="s">
        <v>152</v>
      </c>
    </row>
    <row r="804" spans="1:16">
      <c r="A804" s="45" t="s">
        <v>152</v>
      </c>
      <c r="B804" s="45" t="s">
        <v>1821</v>
      </c>
      <c r="C804" s="45" t="s">
        <v>395</v>
      </c>
      <c r="D804" s="45" t="s">
        <v>152</v>
      </c>
      <c r="E804" s="45">
        <v>3.5</v>
      </c>
      <c r="F804" s="45" t="s">
        <v>1822</v>
      </c>
      <c r="G804" s="45">
        <v>30400</v>
      </c>
      <c r="H804" s="45">
        <v>11600</v>
      </c>
      <c r="I804" s="45">
        <v>76</v>
      </c>
      <c r="J804" s="45" t="s">
        <v>156</v>
      </c>
      <c r="K804" s="45" t="s">
        <v>157</v>
      </c>
      <c r="L804" s="45" t="s">
        <v>158</v>
      </c>
      <c r="M804" s="45" t="s">
        <v>152</v>
      </c>
      <c r="N804" s="45" t="s">
        <v>152</v>
      </c>
      <c r="O804" s="45" t="s">
        <v>159</v>
      </c>
      <c r="P804" s="46" t="s">
        <v>152</v>
      </c>
    </row>
    <row r="805" spans="1:16">
      <c r="A805" s="45" t="s">
        <v>152</v>
      </c>
      <c r="B805" s="45" t="s">
        <v>1823</v>
      </c>
      <c r="C805" s="45" t="s">
        <v>844</v>
      </c>
      <c r="D805" s="45" t="s">
        <v>152</v>
      </c>
      <c r="E805" s="45">
        <v>3.5</v>
      </c>
      <c r="F805" s="45" t="s">
        <v>1824</v>
      </c>
      <c r="G805" s="45">
        <v>28800</v>
      </c>
      <c r="H805" s="45">
        <v>7600</v>
      </c>
      <c r="I805" s="45" t="s">
        <v>152</v>
      </c>
      <c r="J805" s="45" t="s">
        <v>156</v>
      </c>
      <c r="K805" s="45" t="s">
        <v>157</v>
      </c>
      <c r="L805" s="45" t="s">
        <v>158</v>
      </c>
      <c r="M805" s="45" t="s">
        <v>152</v>
      </c>
      <c r="N805" s="45" t="s">
        <v>152</v>
      </c>
      <c r="O805" s="45" t="s">
        <v>159</v>
      </c>
      <c r="P805" s="46" t="s">
        <v>152</v>
      </c>
    </row>
    <row r="806" spans="1:16">
      <c r="A806" s="45" t="s">
        <v>152</v>
      </c>
      <c r="B806" s="45" t="s">
        <v>1825</v>
      </c>
      <c r="C806" s="45" t="s">
        <v>437</v>
      </c>
      <c r="D806" s="45" t="s">
        <v>152</v>
      </c>
      <c r="E806" s="45">
        <v>3.5</v>
      </c>
      <c r="F806" s="45" t="s">
        <v>1826</v>
      </c>
      <c r="G806" s="45">
        <v>28100</v>
      </c>
      <c r="H806" s="45">
        <v>11400</v>
      </c>
      <c r="I806" s="45">
        <v>73</v>
      </c>
      <c r="J806" s="45" t="s">
        <v>156</v>
      </c>
      <c r="K806" s="45" t="s">
        <v>157</v>
      </c>
      <c r="L806" s="45" t="s">
        <v>158</v>
      </c>
      <c r="M806" s="45" t="s">
        <v>152</v>
      </c>
      <c r="N806" s="45" t="s">
        <v>152</v>
      </c>
      <c r="O806" s="45" t="s">
        <v>159</v>
      </c>
      <c r="P806" s="46" t="s">
        <v>152</v>
      </c>
    </row>
    <row r="807" spans="1:16">
      <c r="A807" s="45" t="s">
        <v>152</v>
      </c>
      <c r="B807" s="45" t="s">
        <v>1827</v>
      </c>
      <c r="C807" s="45" t="s">
        <v>162</v>
      </c>
      <c r="D807" s="45" t="s">
        <v>152</v>
      </c>
      <c r="E807" s="45">
        <v>3.5</v>
      </c>
      <c r="F807" s="45" t="s">
        <v>1828</v>
      </c>
      <c r="G807" s="45">
        <v>37500</v>
      </c>
      <c r="H807" s="45">
        <v>8600</v>
      </c>
      <c r="I807" s="45" t="s">
        <v>152</v>
      </c>
      <c r="J807" s="45" t="s">
        <v>156</v>
      </c>
      <c r="K807" s="45" t="s">
        <v>157</v>
      </c>
      <c r="L807" s="45" t="s">
        <v>158</v>
      </c>
      <c r="M807" s="45" t="s">
        <v>152</v>
      </c>
      <c r="N807" s="45" t="s">
        <v>152</v>
      </c>
      <c r="O807" s="45" t="s">
        <v>159</v>
      </c>
      <c r="P807" s="46" t="s">
        <v>152</v>
      </c>
    </row>
    <row r="808" spans="1:16">
      <c r="A808" s="45" t="s">
        <v>152</v>
      </c>
      <c r="B808" s="45" t="s">
        <v>1829</v>
      </c>
      <c r="C808" s="45" t="s">
        <v>1830</v>
      </c>
      <c r="D808" s="45" t="s">
        <v>152</v>
      </c>
      <c r="E808" s="45">
        <v>3.5</v>
      </c>
      <c r="F808" s="45" t="s">
        <v>1797</v>
      </c>
      <c r="G808" s="45">
        <v>30600</v>
      </c>
      <c r="H808" s="45">
        <v>11000</v>
      </c>
      <c r="I808" s="45" t="s">
        <v>152</v>
      </c>
      <c r="J808" s="45" t="s">
        <v>156</v>
      </c>
      <c r="K808" s="45" t="s">
        <v>157</v>
      </c>
      <c r="L808" s="45" t="s">
        <v>152</v>
      </c>
      <c r="M808" s="45" t="s">
        <v>152</v>
      </c>
      <c r="N808" s="45" t="s">
        <v>152</v>
      </c>
      <c r="O808" s="45" t="s">
        <v>159</v>
      </c>
      <c r="P808" s="46" t="s">
        <v>152</v>
      </c>
    </row>
    <row r="809" spans="1:16">
      <c r="A809" s="45" t="s">
        <v>152</v>
      </c>
      <c r="B809" s="45" t="s">
        <v>1831</v>
      </c>
      <c r="C809" s="45" t="s">
        <v>1830</v>
      </c>
      <c r="D809" s="45" t="s">
        <v>152</v>
      </c>
      <c r="E809" s="45">
        <v>3.5</v>
      </c>
      <c r="F809" s="45" t="s">
        <v>1797</v>
      </c>
      <c r="G809" s="45">
        <v>30600</v>
      </c>
      <c r="H809" s="45">
        <v>11000</v>
      </c>
      <c r="I809" s="45" t="s">
        <v>152</v>
      </c>
      <c r="J809" s="45" t="s">
        <v>156</v>
      </c>
      <c r="K809" s="45" t="s">
        <v>157</v>
      </c>
      <c r="L809" s="45" t="s">
        <v>152</v>
      </c>
      <c r="M809" s="45" t="s">
        <v>152</v>
      </c>
      <c r="N809" s="45" t="s">
        <v>152</v>
      </c>
      <c r="O809" s="45" t="s">
        <v>159</v>
      </c>
      <c r="P809" s="46" t="s">
        <v>152</v>
      </c>
    </row>
    <row r="810" spans="1:16">
      <c r="A810" s="45" t="s">
        <v>152</v>
      </c>
      <c r="B810" s="45" t="s">
        <v>1832</v>
      </c>
      <c r="C810" s="45" t="s">
        <v>1830</v>
      </c>
      <c r="D810" s="45" t="s">
        <v>152</v>
      </c>
      <c r="E810" s="45">
        <v>3.5</v>
      </c>
      <c r="F810" s="45" t="s">
        <v>1797</v>
      </c>
      <c r="G810" s="45">
        <v>30600</v>
      </c>
      <c r="H810" s="45">
        <v>11000</v>
      </c>
      <c r="I810" s="45" t="s">
        <v>152</v>
      </c>
      <c r="J810" s="45" t="s">
        <v>156</v>
      </c>
      <c r="K810" s="45" t="s">
        <v>157</v>
      </c>
      <c r="L810" s="45" t="s">
        <v>152</v>
      </c>
      <c r="M810" s="45" t="s">
        <v>152</v>
      </c>
      <c r="N810" s="45" t="s">
        <v>152</v>
      </c>
      <c r="O810" s="45" t="s">
        <v>159</v>
      </c>
      <c r="P810" s="46" t="s">
        <v>152</v>
      </c>
    </row>
    <row r="811" spans="1:16">
      <c r="A811" s="45" t="s">
        <v>152</v>
      </c>
      <c r="B811" s="45" t="s">
        <v>1833</v>
      </c>
      <c r="C811" s="45" t="s">
        <v>349</v>
      </c>
      <c r="D811" s="45" t="s">
        <v>152</v>
      </c>
      <c r="E811" s="45">
        <v>3.5</v>
      </c>
      <c r="F811" s="45" t="s">
        <v>1834</v>
      </c>
      <c r="G811" s="45">
        <v>23600</v>
      </c>
      <c r="H811" s="45">
        <v>8400</v>
      </c>
      <c r="I811" s="45" t="s">
        <v>152</v>
      </c>
      <c r="J811" s="45" t="s">
        <v>156</v>
      </c>
      <c r="K811" s="45" t="s">
        <v>157</v>
      </c>
      <c r="L811" s="45" t="s">
        <v>158</v>
      </c>
      <c r="M811" s="45" t="s">
        <v>152</v>
      </c>
      <c r="N811" s="45" t="s">
        <v>152</v>
      </c>
      <c r="O811" s="45" t="s">
        <v>159</v>
      </c>
      <c r="P811" s="46" t="s">
        <v>152</v>
      </c>
    </row>
    <row r="812" spans="1:16">
      <c r="A812" s="45" t="s">
        <v>152</v>
      </c>
      <c r="B812" s="45" t="s">
        <v>1835</v>
      </c>
      <c r="C812" s="45" t="s">
        <v>1836</v>
      </c>
      <c r="D812" s="45" t="s">
        <v>152</v>
      </c>
      <c r="E812" s="45">
        <v>3.5</v>
      </c>
      <c r="F812" s="45" t="s">
        <v>1837</v>
      </c>
      <c r="G812" s="45">
        <v>19400</v>
      </c>
      <c r="H812" s="45">
        <v>11400</v>
      </c>
      <c r="I812" s="45" t="s">
        <v>152</v>
      </c>
      <c r="J812" s="45" t="s">
        <v>156</v>
      </c>
      <c r="K812" s="45" t="s">
        <v>157</v>
      </c>
      <c r="L812" s="45" t="s">
        <v>158</v>
      </c>
      <c r="M812" s="45" t="s">
        <v>152</v>
      </c>
      <c r="N812" s="45" t="s">
        <v>152</v>
      </c>
      <c r="O812" s="45" t="s">
        <v>159</v>
      </c>
      <c r="P812" s="46" t="s">
        <v>152</v>
      </c>
    </row>
    <row r="813" spans="1:16">
      <c r="A813" s="45" t="s">
        <v>152</v>
      </c>
      <c r="B813" s="45" t="s">
        <v>1838</v>
      </c>
      <c r="C813" s="45" t="s">
        <v>579</v>
      </c>
      <c r="D813" s="45" t="s">
        <v>152</v>
      </c>
      <c r="E813" s="45">
        <v>3.5</v>
      </c>
      <c r="F813" s="45" t="s">
        <v>1839</v>
      </c>
      <c r="G813" s="45">
        <v>50400</v>
      </c>
      <c r="H813" s="45">
        <v>10400</v>
      </c>
      <c r="I813" s="45" t="s">
        <v>152</v>
      </c>
      <c r="J813" s="45" t="s">
        <v>156</v>
      </c>
      <c r="K813" s="45" t="s">
        <v>175</v>
      </c>
      <c r="L813" s="45" t="s">
        <v>158</v>
      </c>
      <c r="M813" s="45" t="s">
        <v>152</v>
      </c>
      <c r="N813" s="45" t="s">
        <v>152</v>
      </c>
      <c r="O813" s="45" t="s">
        <v>159</v>
      </c>
      <c r="P813" s="46" t="s">
        <v>152</v>
      </c>
    </row>
    <row r="814" spans="1:16">
      <c r="A814" s="45" t="s">
        <v>152</v>
      </c>
      <c r="B814" s="45" t="s">
        <v>1840</v>
      </c>
      <c r="C814" s="45" t="s">
        <v>1433</v>
      </c>
      <c r="D814" s="45" t="s">
        <v>152</v>
      </c>
      <c r="E814" s="45">
        <v>3.5</v>
      </c>
      <c r="F814" s="45" t="s">
        <v>1841</v>
      </c>
      <c r="G814" s="45">
        <v>39000</v>
      </c>
      <c r="H814" s="45">
        <v>9100</v>
      </c>
      <c r="I814" s="45" t="s">
        <v>152</v>
      </c>
      <c r="J814" s="45" t="s">
        <v>156</v>
      </c>
      <c r="K814" s="45" t="s">
        <v>175</v>
      </c>
      <c r="L814" s="45" t="s">
        <v>152</v>
      </c>
      <c r="M814" s="45" t="s">
        <v>152</v>
      </c>
      <c r="N814" s="45" t="s">
        <v>152</v>
      </c>
      <c r="O814" s="45" t="s">
        <v>159</v>
      </c>
      <c r="P814" s="46" t="s">
        <v>152</v>
      </c>
    </row>
    <row r="815" spans="1:16">
      <c r="A815" s="45" t="s">
        <v>152</v>
      </c>
      <c r="B815" s="45" t="s">
        <v>1842</v>
      </c>
      <c r="C815" s="45" t="s">
        <v>1495</v>
      </c>
      <c r="D815" s="45" t="s">
        <v>152</v>
      </c>
      <c r="E815" s="45">
        <v>3.5</v>
      </c>
      <c r="F815" s="45" t="s">
        <v>1843</v>
      </c>
      <c r="G815" s="45">
        <v>29800</v>
      </c>
      <c r="H815" s="45">
        <v>13200</v>
      </c>
      <c r="I815" s="45" t="s">
        <v>152</v>
      </c>
      <c r="J815" s="45" t="s">
        <v>156</v>
      </c>
      <c r="K815" s="45" t="s">
        <v>175</v>
      </c>
      <c r="L815" s="45" t="s">
        <v>152</v>
      </c>
      <c r="M815" s="45" t="s">
        <v>152</v>
      </c>
      <c r="N815" s="45" t="s">
        <v>152</v>
      </c>
      <c r="O815" s="45" t="s">
        <v>159</v>
      </c>
      <c r="P815" s="46" t="s">
        <v>152</v>
      </c>
    </row>
    <row r="816" spans="1:16">
      <c r="A816" s="45" t="s">
        <v>152</v>
      </c>
      <c r="B816" s="45" t="s">
        <v>1844</v>
      </c>
      <c r="C816" s="45" t="s">
        <v>1495</v>
      </c>
      <c r="D816" s="45" t="s">
        <v>152</v>
      </c>
      <c r="E816" s="45">
        <v>3.5</v>
      </c>
      <c r="F816" s="45" t="s">
        <v>1845</v>
      </c>
      <c r="G816" s="45">
        <v>60600</v>
      </c>
      <c r="H816" s="45">
        <v>18600</v>
      </c>
      <c r="I816" s="45" t="s">
        <v>152</v>
      </c>
      <c r="J816" s="45" t="s">
        <v>156</v>
      </c>
      <c r="K816" s="45" t="s">
        <v>175</v>
      </c>
      <c r="L816" s="45" t="s">
        <v>152</v>
      </c>
      <c r="M816" s="45" t="s">
        <v>152</v>
      </c>
      <c r="N816" s="45" t="s">
        <v>152</v>
      </c>
      <c r="O816" s="45" t="s">
        <v>159</v>
      </c>
      <c r="P816" s="46" t="s">
        <v>152</v>
      </c>
    </row>
    <row r="817" spans="1:16">
      <c r="A817" s="45" t="s">
        <v>152</v>
      </c>
      <c r="B817" s="45" t="s">
        <v>1846</v>
      </c>
      <c r="C817" s="45" t="s">
        <v>166</v>
      </c>
      <c r="D817" s="45" t="s">
        <v>152</v>
      </c>
      <c r="E817" s="45">
        <v>3.5</v>
      </c>
      <c r="F817" s="45" t="s">
        <v>1803</v>
      </c>
      <c r="G817" s="45">
        <v>33600</v>
      </c>
      <c r="H817" s="45">
        <v>11500</v>
      </c>
      <c r="I817" s="45" t="s">
        <v>152</v>
      </c>
      <c r="J817" s="45" t="s">
        <v>156</v>
      </c>
      <c r="K817" s="45" t="s">
        <v>157</v>
      </c>
      <c r="L817" s="45" t="s">
        <v>152</v>
      </c>
      <c r="M817" s="45" t="s">
        <v>152</v>
      </c>
      <c r="N817" s="45" t="s">
        <v>152</v>
      </c>
      <c r="O817" s="45" t="s">
        <v>159</v>
      </c>
      <c r="P817" s="46" t="s">
        <v>152</v>
      </c>
    </row>
    <row r="818" spans="1:16">
      <c r="A818" s="45" t="s">
        <v>152</v>
      </c>
      <c r="B818" s="45" t="s">
        <v>1847</v>
      </c>
      <c r="C818" s="45" t="s">
        <v>233</v>
      </c>
      <c r="D818" s="45" t="s">
        <v>152</v>
      </c>
      <c r="E818" s="45">
        <v>3.5</v>
      </c>
      <c r="F818" s="45" t="s">
        <v>1848</v>
      </c>
      <c r="G818" s="45">
        <v>46900</v>
      </c>
      <c r="H818" s="45">
        <v>10800</v>
      </c>
      <c r="I818" s="45" t="s">
        <v>152</v>
      </c>
      <c r="J818" s="45" t="s">
        <v>156</v>
      </c>
      <c r="K818" s="45" t="s">
        <v>157</v>
      </c>
      <c r="L818" s="45" t="s">
        <v>158</v>
      </c>
      <c r="M818" s="45" t="s">
        <v>152</v>
      </c>
      <c r="N818" s="45" t="s">
        <v>152</v>
      </c>
      <c r="O818" s="45" t="s">
        <v>159</v>
      </c>
      <c r="P818" s="46" t="s">
        <v>152</v>
      </c>
    </row>
    <row r="819" spans="1:16">
      <c r="A819" s="45" t="s">
        <v>152</v>
      </c>
      <c r="B819" s="45" t="s">
        <v>1849</v>
      </c>
      <c r="C819" s="45" t="s">
        <v>199</v>
      </c>
      <c r="D819" s="45" t="s">
        <v>152</v>
      </c>
      <c r="E819" s="45">
        <v>3.5</v>
      </c>
      <c r="F819" s="45" t="s">
        <v>1850</v>
      </c>
      <c r="G819" s="45">
        <v>27000</v>
      </c>
      <c r="H819" s="45">
        <v>12800</v>
      </c>
      <c r="I819" s="45" t="s">
        <v>152</v>
      </c>
      <c r="J819" s="45" t="s">
        <v>156</v>
      </c>
      <c r="K819" s="45" t="s">
        <v>157</v>
      </c>
      <c r="L819" s="45" t="s">
        <v>158</v>
      </c>
      <c r="M819" s="45" t="s">
        <v>152</v>
      </c>
      <c r="N819" s="45" t="s">
        <v>152</v>
      </c>
      <c r="O819" s="45" t="s">
        <v>159</v>
      </c>
      <c r="P819" s="46" t="s">
        <v>152</v>
      </c>
    </row>
    <row r="820" spans="1:16">
      <c r="A820" s="45" t="s">
        <v>152</v>
      </c>
      <c r="B820" s="45" t="s">
        <v>1851</v>
      </c>
      <c r="C820" s="45" t="s">
        <v>154</v>
      </c>
      <c r="D820" s="45" t="s">
        <v>152</v>
      </c>
      <c r="E820" s="45">
        <v>3.5</v>
      </c>
      <c r="F820" s="45" t="s">
        <v>1852</v>
      </c>
      <c r="G820" s="45">
        <v>36000</v>
      </c>
      <c r="H820" s="45">
        <v>10600</v>
      </c>
      <c r="I820" s="45">
        <v>71</v>
      </c>
      <c r="J820" s="45" t="s">
        <v>156</v>
      </c>
      <c r="K820" s="45" t="s">
        <v>157</v>
      </c>
      <c r="L820" s="45" t="s">
        <v>158</v>
      </c>
      <c r="M820" s="45" t="s">
        <v>152</v>
      </c>
      <c r="N820" s="45" t="s">
        <v>152</v>
      </c>
      <c r="O820" s="45" t="s">
        <v>159</v>
      </c>
      <c r="P820" s="46" t="s">
        <v>152</v>
      </c>
    </row>
    <row r="821" spans="1:16">
      <c r="A821" s="45" t="s">
        <v>152</v>
      </c>
      <c r="B821" s="45" t="s">
        <v>1853</v>
      </c>
      <c r="C821" s="45" t="s">
        <v>713</v>
      </c>
      <c r="D821" s="45" t="s">
        <v>152</v>
      </c>
      <c r="E821" s="45">
        <v>3.5</v>
      </c>
      <c r="F821" s="45" t="s">
        <v>1854</v>
      </c>
      <c r="G821" s="45">
        <v>40500</v>
      </c>
      <c r="H821" s="45">
        <v>11100</v>
      </c>
      <c r="I821" s="45" t="s">
        <v>152</v>
      </c>
      <c r="J821" s="45" t="s">
        <v>156</v>
      </c>
      <c r="K821" s="45" t="s">
        <v>157</v>
      </c>
      <c r="L821" s="45" t="s">
        <v>152</v>
      </c>
      <c r="M821" s="45" t="s">
        <v>152</v>
      </c>
      <c r="N821" s="45" t="s">
        <v>152</v>
      </c>
      <c r="O821" s="45" t="s">
        <v>159</v>
      </c>
      <c r="P821" s="46" t="s">
        <v>152</v>
      </c>
    </row>
    <row r="822" spans="1:16">
      <c r="A822" s="45" t="s">
        <v>152</v>
      </c>
      <c r="B822" s="45" t="s">
        <v>1855</v>
      </c>
      <c r="C822" s="45" t="s">
        <v>713</v>
      </c>
      <c r="D822" s="45" t="s">
        <v>152</v>
      </c>
      <c r="E822" s="45">
        <v>3.5</v>
      </c>
      <c r="F822" s="45" t="s">
        <v>1793</v>
      </c>
      <c r="G822" s="45">
        <v>30000</v>
      </c>
      <c r="H822" s="45">
        <v>7200</v>
      </c>
      <c r="I822" s="45" t="s">
        <v>152</v>
      </c>
      <c r="J822" s="45" t="s">
        <v>156</v>
      </c>
      <c r="K822" s="45" t="s">
        <v>175</v>
      </c>
      <c r="L822" s="45" t="s">
        <v>152</v>
      </c>
      <c r="M822" s="45" t="s">
        <v>152</v>
      </c>
      <c r="N822" s="45" t="s">
        <v>152</v>
      </c>
      <c r="O822" s="45" t="s">
        <v>159</v>
      </c>
      <c r="P822" s="46" t="s">
        <v>152</v>
      </c>
    </row>
    <row r="823" spans="1:16">
      <c r="A823" s="45" t="s">
        <v>152</v>
      </c>
      <c r="B823" s="45" t="s">
        <v>1856</v>
      </c>
      <c r="C823" s="45" t="s">
        <v>999</v>
      </c>
      <c r="D823" s="45" t="s">
        <v>152</v>
      </c>
      <c r="E823" s="45">
        <v>3.5</v>
      </c>
      <c r="F823" s="45" t="s">
        <v>1803</v>
      </c>
      <c r="G823" s="45">
        <v>33600</v>
      </c>
      <c r="H823" s="45">
        <v>11500</v>
      </c>
      <c r="I823" s="45" t="s">
        <v>152</v>
      </c>
      <c r="J823" s="45" t="s">
        <v>156</v>
      </c>
      <c r="K823" s="45" t="s">
        <v>157</v>
      </c>
      <c r="L823" s="45" t="s">
        <v>152</v>
      </c>
      <c r="M823" s="45" t="s">
        <v>152</v>
      </c>
      <c r="N823" s="45" t="s">
        <v>152</v>
      </c>
      <c r="O823" s="45" t="s">
        <v>159</v>
      </c>
      <c r="P823" s="46" t="s">
        <v>152</v>
      </c>
    </row>
    <row r="824" spans="1:16">
      <c r="A824" s="45" t="s">
        <v>152</v>
      </c>
      <c r="B824" s="45" t="s">
        <v>1857</v>
      </c>
      <c r="C824" s="45" t="s">
        <v>866</v>
      </c>
      <c r="D824" s="45" t="s">
        <v>152</v>
      </c>
      <c r="E824" s="45">
        <v>3.5</v>
      </c>
      <c r="F824" s="45" t="s">
        <v>1795</v>
      </c>
      <c r="G824" s="45">
        <v>38800</v>
      </c>
      <c r="H824" s="45">
        <v>11600</v>
      </c>
      <c r="I824" s="45" t="s">
        <v>152</v>
      </c>
      <c r="J824" s="45" t="s">
        <v>156</v>
      </c>
      <c r="K824" s="45" t="s">
        <v>157</v>
      </c>
      <c r="L824" s="45" t="s">
        <v>152</v>
      </c>
      <c r="M824" s="45" t="s">
        <v>152</v>
      </c>
      <c r="N824" s="45" t="s">
        <v>152</v>
      </c>
      <c r="O824" s="45" t="s">
        <v>159</v>
      </c>
      <c r="P824" s="46" t="s">
        <v>152</v>
      </c>
    </row>
    <row r="825" spans="1:16">
      <c r="A825" s="45" t="s">
        <v>152</v>
      </c>
      <c r="B825" s="45" t="s">
        <v>1858</v>
      </c>
      <c r="C825" s="45" t="s">
        <v>866</v>
      </c>
      <c r="D825" s="45" t="s">
        <v>152</v>
      </c>
      <c r="E825" s="45">
        <v>3.5</v>
      </c>
      <c r="F825" s="45" t="s">
        <v>1859</v>
      </c>
      <c r="G825" s="45">
        <v>42400</v>
      </c>
      <c r="H825" s="45">
        <v>11500</v>
      </c>
      <c r="I825" s="45" t="s">
        <v>152</v>
      </c>
      <c r="J825" s="45" t="s">
        <v>156</v>
      </c>
      <c r="K825" s="45" t="s">
        <v>157</v>
      </c>
      <c r="L825" s="45" t="s">
        <v>152</v>
      </c>
      <c r="M825" s="45" t="s">
        <v>152</v>
      </c>
      <c r="N825" s="45" t="s">
        <v>152</v>
      </c>
      <c r="O825" s="45" t="s">
        <v>159</v>
      </c>
      <c r="P825" s="46" t="s">
        <v>152</v>
      </c>
    </row>
    <row r="826" spans="1:16">
      <c r="A826" s="45" t="s">
        <v>152</v>
      </c>
      <c r="B826" s="45" t="s">
        <v>1860</v>
      </c>
      <c r="C826" s="45" t="s">
        <v>437</v>
      </c>
      <c r="D826" s="45" t="s">
        <v>152</v>
      </c>
      <c r="E826" s="45">
        <v>3.5</v>
      </c>
      <c r="F826" s="45" t="s">
        <v>1861</v>
      </c>
      <c r="G826" s="45">
        <v>35500</v>
      </c>
      <c r="H826" s="45">
        <v>13800</v>
      </c>
      <c r="I826" s="45">
        <v>73</v>
      </c>
      <c r="J826" s="45" t="s">
        <v>156</v>
      </c>
      <c r="K826" s="45" t="s">
        <v>157</v>
      </c>
      <c r="L826" s="45" t="s">
        <v>158</v>
      </c>
      <c r="M826" s="45" t="s">
        <v>152</v>
      </c>
      <c r="N826" s="45" t="s">
        <v>152</v>
      </c>
      <c r="O826" s="45" t="s">
        <v>159</v>
      </c>
      <c r="P826" s="46" t="s">
        <v>152</v>
      </c>
    </row>
    <row r="827" spans="1:16">
      <c r="A827" s="45" t="s">
        <v>152</v>
      </c>
      <c r="B827" s="45" t="s">
        <v>1853</v>
      </c>
      <c r="C827" s="45" t="s">
        <v>434</v>
      </c>
      <c r="D827" s="45" t="s">
        <v>152</v>
      </c>
      <c r="E827" s="45">
        <v>3.5</v>
      </c>
      <c r="F827" s="45" t="s">
        <v>1854</v>
      </c>
      <c r="G827" s="45">
        <v>40500</v>
      </c>
      <c r="H827" s="45">
        <v>11100</v>
      </c>
      <c r="I827" s="45" t="s">
        <v>152</v>
      </c>
      <c r="J827" s="45" t="s">
        <v>156</v>
      </c>
      <c r="K827" s="45" t="s">
        <v>157</v>
      </c>
      <c r="L827" s="45" t="s">
        <v>152</v>
      </c>
      <c r="M827" s="45" t="s">
        <v>152</v>
      </c>
      <c r="N827" s="45" t="s">
        <v>152</v>
      </c>
      <c r="O827" s="45" t="s">
        <v>159</v>
      </c>
      <c r="P827" s="46" t="s">
        <v>152</v>
      </c>
    </row>
    <row r="828" spans="1:16">
      <c r="A828" s="45" t="s">
        <v>152</v>
      </c>
      <c r="B828" s="45" t="s">
        <v>1862</v>
      </c>
      <c r="C828" s="45" t="s">
        <v>434</v>
      </c>
      <c r="D828" s="45" t="s">
        <v>152</v>
      </c>
      <c r="E828" s="45">
        <v>3.6</v>
      </c>
      <c r="F828" s="45" t="s">
        <v>1863</v>
      </c>
      <c r="G828" s="45">
        <v>60300</v>
      </c>
      <c r="H828" s="45">
        <v>8700</v>
      </c>
      <c r="I828" s="45" t="s">
        <v>152</v>
      </c>
      <c r="J828" s="45" t="s">
        <v>156</v>
      </c>
      <c r="K828" s="45" t="s">
        <v>175</v>
      </c>
      <c r="L828" s="45" t="s">
        <v>152</v>
      </c>
      <c r="M828" s="45" t="s">
        <v>152</v>
      </c>
      <c r="N828" s="45" t="s">
        <v>152</v>
      </c>
      <c r="O828" s="45" t="s">
        <v>159</v>
      </c>
      <c r="P828" s="46" t="s">
        <v>152</v>
      </c>
    </row>
    <row r="829" spans="1:16">
      <c r="A829" s="45" t="s">
        <v>152</v>
      </c>
      <c r="B829" s="45" t="s">
        <v>1864</v>
      </c>
      <c r="C829" s="45" t="s">
        <v>224</v>
      </c>
      <c r="D829" s="45" t="s">
        <v>152</v>
      </c>
      <c r="E829" s="45">
        <v>3.6</v>
      </c>
      <c r="F829" s="45" t="s">
        <v>1865</v>
      </c>
      <c r="G829" s="45">
        <v>28200</v>
      </c>
      <c r="H829" s="45">
        <v>11200</v>
      </c>
      <c r="I829" s="45" t="s">
        <v>152</v>
      </c>
      <c r="J829" s="45" t="s">
        <v>156</v>
      </c>
      <c r="K829" s="45" t="s">
        <v>157</v>
      </c>
      <c r="L829" s="45" t="s">
        <v>158</v>
      </c>
      <c r="M829" s="45" t="s">
        <v>152</v>
      </c>
      <c r="N829" s="45" t="s">
        <v>152</v>
      </c>
      <c r="O829" s="45" t="s">
        <v>159</v>
      </c>
      <c r="P829" s="46" t="s">
        <v>152</v>
      </c>
    </row>
    <row r="830" spans="1:16">
      <c r="A830" s="45" t="s">
        <v>152</v>
      </c>
      <c r="B830" s="45" t="s">
        <v>1866</v>
      </c>
      <c r="C830" s="45" t="s">
        <v>395</v>
      </c>
      <c r="D830" s="45" t="s">
        <v>152</v>
      </c>
      <c r="E830" s="45">
        <v>3.6</v>
      </c>
      <c r="F830" s="45" t="s">
        <v>1867</v>
      </c>
      <c r="G830" s="45">
        <v>39600</v>
      </c>
      <c r="H830" s="45">
        <v>12000</v>
      </c>
      <c r="I830" s="45" t="s">
        <v>152</v>
      </c>
      <c r="J830" s="45" t="s">
        <v>156</v>
      </c>
      <c r="K830" s="45" t="s">
        <v>157</v>
      </c>
      <c r="L830" s="45" t="s">
        <v>152</v>
      </c>
      <c r="M830" s="45" t="s">
        <v>152</v>
      </c>
      <c r="N830" s="45" t="s">
        <v>152</v>
      </c>
      <c r="O830" s="45" t="s">
        <v>159</v>
      </c>
      <c r="P830" s="46" t="s">
        <v>152</v>
      </c>
    </row>
    <row r="831" spans="1:16">
      <c r="A831" s="45" t="s">
        <v>152</v>
      </c>
      <c r="B831" s="45" t="s">
        <v>246</v>
      </c>
      <c r="C831" s="45" t="s">
        <v>182</v>
      </c>
      <c r="D831" s="45" t="s">
        <v>152</v>
      </c>
      <c r="E831" s="45">
        <v>3.6</v>
      </c>
      <c r="F831" s="45" t="s">
        <v>1868</v>
      </c>
      <c r="G831" s="45">
        <v>38000</v>
      </c>
      <c r="H831" s="45">
        <v>11200</v>
      </c>
      <c r="I831" s="45">
        <v>74</v>
      </c>
      <c r="J831" s="45" t="s">
        <v>156</v>
      </c>
      <c r="K831" s="45" t="s">
        <v>157</v>
      </c>
      <c r="L831" s="45" t="s">
        <v>158</v>
      </c>
      <c r="M831" s="45" t="s">
        <v>152</v>
      </c>
      <c r="N831" s="45" t="s">
        <v>152</v>
      </c>
      <c r="O831" s="45" t="s">
        <v>159</v>
      </c>
      <c r="P831" s="46" t="s">
        <v>152</v>
      </c>
    </row>
    <row r="832" spans="1:16">
      <c r="A832" s="45" t="s">
        <v>152</v>
      </c>
      <c r="B832" s="45" t="s">
        <v>1869</v>
      </c>
      <c r="C832" s="45" t="s">
        <v>434</v>
      </c>
      <c r="D832" s="45" t="s">
        <v>152</v>
      </c>
      <c r="E832" s="45">
        <v>3.6</v>
      </c>
      <c r="F832" s="45" t="s">
        <v>1870</v>
      </c>
      <c r="G832" s="45">
        <v>31780</v>
      </c>
      <c r="H832" s="45">
        <v>10574</v>
      </c>
      <c r="I832" s="45" t="s">
        <v>152</v>
      </c>
      <c r="J832" s="45" t="s">
        <v>156</v>
      </c>
      <c r="K832" s="45" t="s">
        <v>157</v>
      </c>
      <c r="L832" s="45" t="s">
        <v>158</v>
      </c>
      <c r="M832" s="45" t="s">
        <v>152</v>
      </c>
      <c r="N832" s="45" t="s">
        <v>152</v>
      </c>
      <c r="O832" s="45" t="s">
        <v>159</v>
      </c>
      <c r="P832" s="46" t="s">
        <v>152</v>
      </c>
    </row>
    <row r="833" spans="1:16">
      <c r="A833" s="45" t="s">
        <v>152</v>
      </c>
      <c r="B833" s="45" t="s">
        <v>1871</v>
      </c>
      <c r="C833" s="45" t="s">
        <v>1872</v>
      </c>
      <c r="D833" s="45" t="s">
        <v>152</v>
      </c>
      <c r="E833" s="45">
        <v>3.6</v>
      </c>
      <c r="F833" s="45" t="s">
        <v>1873</v>
      </c>
      <c r="G833" s="45">
        <v>20000</v>
      </c>
      <c r="H833" s="45">
        <v>9900</v>
      </c>
      <c r="I833" s="45" t="s">
        <v>152</v>
      </c>
      <c r="J833" s="45" t="s">
        <v>156</v>
      </c>
      <c r="K833" s="45" t="s">
        <v>175</v>
      </c>
      <c r="L833" s="45" t="s">
        <v>152</v>
      </c>
      <c r="M833" s="45" t="s">
        <v>152</v>
      </c>
      <c r="N833" s="45" t="s">
        <v>152</v>
      </c>
      <c r="O833" s="45" t="s">
        <v>159</v>
      </c>
      <c r="P833" s="46" t="s">
        <v>152</v>
      </c>
    </row>
    <row r="834" spans="1:16">
      <c r="A834" s="45" t="s">
        <v>152</v>
      </c>
      <c r="B834" s="45" t="s">
        <v>1874</v>
      </c>
      <c r="C834" s="45" t="s">
        <v>173</v>
      </c>
      <c r="D834" s="45" t="s">
        <v>152</v>
      </c>
      <c r="E834" s="45">
        <v>3.6</v>
      </c>
      <c r="F834" s="45" t="s">
        <v>1875</v>
      </c>
      <c r="G834" s="45">
        <v>31400</v>
      </c>
      <c r="H834" s="45">
        <v>12000</v>
      </c>
      <c r="I834" s="45" t="s">
        <v>152</v>
      </c>
      <c r="J834" s="45" t="s">
        <v>156</v>
      </c>
      <c r="K834" s="45" t="s">
        <v>157</v>
      </c>
      <c r="L834" s="45" t="s">
        <v>158</v>
      </c>
      <c r="M834" s="45" t="s">
        <v>152</v>
      </c>
      <c r="N834" s="45" t="s">
        <v>152</v>
      </c>
      <c r="O834" s="45" t="s">
        <v>159</v>
      </c>
      <c r="P834" s="46" t="s">
        <v>152</v>
      </c>
    </row>
    <row r="835" spans="1:16">
      <c r="A835" s="45" t="s">
        <v>152</v>
      </c>
      <c r="B835" s="45" t="s">
        <v>1876</v>
      </c>
      <c r="C835" s="45" t="s">
        <v>1680</v>
      </c>
      <c r="D835" s="45" t="s">
        <v>152</v>
      </c>
      <c r="E835" s="45">
        <v>3.6</v>
      </c>
      <c r="F835" s="45" t="s">
        <v>1877</v>
      </c>
      <c r="G835" s="45">
        <v>36000</v>
      </c>
      <c r="H835" s="45">
        <v>11300</v>
      </c>
      <c r="I835" s="45" t="s">
        <v>152</v>
      </c>
      <c r="J835" s="45" t="s">
        <v>156</v>
      </c>
      <c r="K835" s="45" t="s">
        <v>157</v>
      </c>
      <c r="L835" s="45" t="s">
        <v>158</v>
      </c>
      <c r="M835" s="45" t="s">
        <v>152</v>
      </c>
      <c r="N835" s="45" t="s">
        <v>152</v>
      </c>
      <c r="O835" s="45" t="s">
        <v>159</v>
      </c>
      <c r="P835" s="46" t="s">
        <v>152</v>
      </c>
    </row>
    <row r="836" spans="1:16">
      <c r="A836" s="45" t="s">
        <v>152</v>
      </c>
      <c r="B836" s="45" t="s">
        <v>1878</v>
      </c>
      <c r="C836" s="45" t="s">
        <v>255</v>
      </c>
      <c r="D836" s="45" t="s">
        <v>152</v>
      </c>
      <c r="E836" s="45">
        <v>3.6</v>
      </c>
      <c r="F836" s="45" t="s">
        <v>1879</v>
      </c>
      <c r="G836" s="45">
        <v>34300</v>
      </c>
      <c r="H836" s="45">
        <v>11400</v>
      </c>
      <c r="I836" s="45" t="s">
        <v>152</v>
      </c>
      <c r="J836" s="45" t="s">
        <v>156</v>
      </c>
      <c r="K836" s="45" t="s">
        <v>157</v>
      </c>
      <c r="L836" s="45" t="s">
        <v>152</v>
      </c>
      <c r="M836" s="45" t="s">
        <v>152</v>
      </c>
      <c r="N836" s="45" t="s">
        <v>152</v>
      </c>
      <c r="O836" s="45" t="s">
        <v>159</v>
      </c>
      <c r="P836" s="46" t="s">
        <v>152</v>
      </c>
    </row>
    <row r="837" spans="1:16">
      <c r="A837" s="45" t="s">
        <v>152</v>
      </c>
      <c r="B837" s="45" t="s">
        <v>1880</v>
      </c>
      <c r="C837" s="45" t="s">
        <v>255</v>
      </c>
      <c r="D837" s="45" t="s">
        <v>152</v>
      </c>
      <c r="E837" s="45">
        <v>3.6</v>
      </c>
      <c r="F837" s="45" t="s">
        <v>1881</v>
      </c>
      <c r="G837" s="45">
        <v>36100</v>
      </c>
      <c r="H837" s="45">
        <v>11300</v>
      </c>
      <c r="I837" s="45" t="s">
        <v>152</v>
      </c>
      <c r="J837" s="45" t="s">
        <v>156</v>
      </c>
      <c r="K837" s="45" t="s">
        <v>157</v>
      </c>
      <c r="L837" s="45" t="s">
        <v>152</v>
      </c>
      <c r="M837" s="45" t="s">
        <v>152</v>
      </c>
      <c r="N837" s="45" t="s">
        <v>152</v>
      </c>
      <c r="O837" s="45" t="s">
        <v>159</v>
      </c>
      <c r="P837" s="46" t="s">
        <v>152</v>
      </c>
    </row>
    <row r="838" spans="1:16">
      <c r="A838" s="45" t="s">
        <v>152</v>
      </c>
      <c r="B838" s="45" t="s">
        <v>1882</v>
      </c>
      <c r="C838" s="45" t="s">
        <v>255</v>
      </c>
      <c r="D838" s="45" t="s">
        <v>152</v>
      </c>
      <c r="E838" s="45">
        <v>3.6</v>
      </c>
      <c r="F838" s="45" t="s">
        <v>1883</v>
      </c>
      <c r="G838" s="45">
        <v>36000</v>
      </c>
      <c r="H838" s="45">
        <v>10000</v>
      </c>
      <c r="I838" s="45" t="s">
        <v>152</v>
      </c>
      <c r="J838" s="45" t="s">
        <v>156</v>
      </c>
      <c r="K838" s="45" t="s">
        <v>157</v>
      </c>
      <c r="L838" s="45" t="s">
        <v>158</v>
      </c>
      <c r="M838" s="45" t="s">
        <v>152</v>
      </c>
      <c r="N838" s="45" t="s">
        <v>152</v>
      </c>
      <c r="O838" s="45" t="s">
        <v>159</v>
      </c>
      <c r="P838" s="46" t="s">
        <v>152</v>
      </c>
    </row>
    <row r="839" spans="1:16">
      <c r="A839" s="45" t="s">
        <v>152</v>
      </c>
      <c r="B839" s="45" t="s">
        <v>1884</v>
      </c>
      <c r="C839" s="45" t="s">
        <v>199</v>
      </c>
      <c r="D839" s="45" t="s">
        <v>152</v>
      </c>
      <c r="E839" s="45">
        <v>3.6</v>
      </c>
      <c r="F839" s="45" t="s">
        <v>1885</v>
      </c>
      <c r="G839" s="45">
        <v>24900</v>
      </c>
      <c r="H839" s="45">
        <v>10800</v>
      </c>
      <c r="I839" s="45" t="s">
        <v>152</v>
      </c>
      <c r="J839" s="45" t="s">
        <v>156</v>
      </c>
      <c r="K839" s="45" t="s">
        <v>157</v>
      </c>
      <c r="L839" s="45" t="s">
        <v>158</v>
      </c>
      <c r="M839" s="45" t="s">
        <v>152</v>
      </c>
      <c r="N839" s="45" t="s">
        <v>152</v>
      </c>
      <c r="O839" s="45" t="s">
        <v>159</v>
      </c>
      <c r="P839" s="46" t="s">
        <v>152</v>
      </c>
    </row>
    <row r="840" spans="1:16">
      <c r="A840" s="45" t="s">
        <v>152</v>
      </c>
      <c r="B840" s="45" t="s">
        <v>1882</v>
      </c>
      <c r="C840" s="45" t="s">
        <v>1680</v>
      </c>
      <c r="D840" s="45" t="s">
        <v>152</v>
      </c>
      <c r="E840" s="45">
        <v>3.6</v>
      </c>
      <c r="F840" s="45" t="s">
        <v>1883</v>
      </c>
      <c r="G840" s="45">
        <v>36000</v>
      </c>
      <c r="H840" s="45">
        <v>10000</v>
      </c>
      <c r="I840" s="45" t="s">
        <v>152</v>
      </c>
      <c r="J840" s="45" t="s">
        <v>156</v>
      </c>
      <c r="K840" s="45" t="s">
        <v>157</v>
      </c>
      <c r="L840" s="45" t="s">
        <v>158</v>
      </c>
      <c r="M840" s="45" t="s">
        <v>152</v>
      </c>
      <c r="N840" s="45" t="s">
        <v>152</v>
      </c>
      <c r="O840" s="45" t="s">
        <v>159</v>
      </c>
      <c r="P840" s="46" t="s">
        <v>152</v>
      </c>
    </row>
    <row r="841" spans="1:16">
      <c r="A841" s="45" t="s">
        <v>152</v>
      </c>
      <c r="B841" s="45" t="s">
        <v>1886</v>
      </c>
      <c r="C841" s="45" t="s">
        <v>278</v>
      </c>
      <c r="D841" s="45" t="s">
        <v>152</v>
      </c>
      <c r="E841" s="45">
        <v>3.6</v>
      </c>
      <c r="F841" s="45" t="s">
        <v>1887</v>
      </c>
      <c r="G841" s="45">
        <v>39300</v>
      </c>
      <c r="H841" s="45">
        <v>9300</v>
      </c>
      <c r="I841" s="45" t="s">
        <v>152</v>
      </c>
      <c r="J841" s="45" t="s">
        <v>156</v>
      </c>
      <c r="K841" s="45" t="s">
        <v>157</v>
      </c>
      <c r="L841" s="45" t="s">
        <v>152</v>
      </c>
      <c r="M841" s="45" t="s">
        <v>152</v>
      </c>
      <c r="N841" s="45" t="s">
        <v>152</v>
      </c>
      <c r="O841" s="45" t="s">
        <v>159</v>
      </c>
      <c r="P841" s="46" t="s">
        <v>152</v>
      </c>
    </row>
    <row r="842" spans="1:16">
      <c r="A842" s="45" t="s">
        <v>152</v>
      </c>
      <c r="B842" s="45" t="s">
        <v>1888</v>
      </c>
      <c r="C842" s="45" t="s">
        <v>187</v>
      </c>
      <c r="D842" s="45" t="s">
        <v>152</v>
      </c>
      <c r="E842" s="45">
        <v>3.6</v>
      </c>
      <c r="F842" s="45" t="s">
        <v>1889</v>
      </c>
      <c r="G842" s="45">
        <v>32600</v>
      </c>
      <c r="H842" s="45">
        <v>11900</v>
      </c>
      <c r="I842" s="45" t="s">
        <v>152</v>
      </c>
      <c r="J842" s="45" t="s">
        <v>156</v>
      </c>
      <c r="K842" s="45" t="s">
        <v>157</v>
      </c>
      <c r="L842" s="45" t="s">
        <v>158</v>
      </c>
      <c r="M842" s="45" t="s">
        <v>152</v>
      </c>
      <c r="N842" s="45" t="s">
        <v>152</v>
      </c>
      <c r="O842" s="45" t="s">
        <v>159</v>
      </c>
      <c r="P842" s="46" t="s">
        <v>152</v>
      </c>
    </row>
    <row r="843" spans="1:16">
      <c r="A843" s="45" t="s">
        <v>152</v>
      </c>
      <c r="B843" s="45" t="s">
        <v>1890</v>
      </c>
      <c r="C843" s="45" t="s">
        <v>187</v>
      </c>
      <c r="D843" s="45" t="s">
        <v>152</v>
      </c>
      <c r="E843" s="45">
        <v>3.6</v>
      </c>
      <c r="F843" s="45" t="s">
        <v>1891</v>
      </c>
      <c r="G843" s="45">
        <v>25400</v>
      </c>
      <c r="H843" s="45">
        <v>9200</v>
      </c>
      <c r="I843" s="45" t="s">
        <v>152</v>
      </c>
      <c r="J843" s="45" t="s">
        <v>156</v>
      </c>
      <c r="K843" s="45" t="s">
        <v>157</v>
      </c>
      <c r="L843" s="45" t="s">
        <v>158</v>
      </c>
      <c r="M843" s="45" t="s">
        <v>152</v>
      </c>
      <c r="N843" s="45" t="s">
        <v>152</v>
      </c>
      <c r="O843" s="45" t="s">
        <v>159</v>
      </c>
      <c r="P843" s="46" t="s">
        <v>152</v>
      </c>
    </row>
    <row r="844" spans="1:16">
      <c r="A844" s="45" t="s">
        <v>152</v>
      </c>
      <c r="B844" s="45" t="s">
        <v>1892</v>
      </c>
      <c r="C844" s="45" t="s">
        <v>1893</v>
      </c>
      <c r="D844" s="45" t="s">
        <v>152</v>
      </c>
      <c r="E844" s="45">
        <v>3.6</v>
      </c>
      <c r="F844" s="45" t="s">
        <v>1879</v>
      </c>
      <c r="G844" s="45">
        <v>34300</v>
      </c>
      <c r="H844" s="45">
        <v>11400</v>
      </c>
      <c r="I844" s="45" t="s">
        <v>152</v>
      </c>
      <c r="J844" s="45" t="s">
        <v>156</v>
      </c>
      <c r="K844" s="45" t="s">
        <v>157</v>
      </c>
      <c r="L844" s="45" t="s">
        <v>152</v>
      </c>
      <c r="M844" s="45" t="s">
        <v>152</v>
      </c>
      <c r="N844" s="45" t="s">
        <v>152</v>
      </c>
      <c r="O844" s="45" t="s">
        <v>159</v>
      </c>
      <c r="P844" s="46" t="s">
        <v>152</v>
      </c>
    </row>
    <row r="845" spans="1:16">
      <c r="A845" s="45" t="s">
        <v>152</v>
      </c>
      <c r="B845" s="45" t="s">
        <v>1894</v>
      </c>
      <c r="C845" s="45" t="s">
        <v>1895</v>
      </c>
      <c r="D845" s="45" t="s">
        <v>152</v>
      </c>
      <c r="E845" s="45">
        <v>3.6</v>
      </c>
      <c r="F845" s="45" t="s">
        <v>1896</v>
      </c>
      <c r="G845" s="45">
        <v>41400</v>
      </c>
      <c r="H845" s="45">
        <v>12600</v>
      </c>
      <c r="I845" s="45" t="s">
        <v>152</v>
      </c>
      <c r="J845" s="45" t="s">
        <v>156</v>
      </c>
      <c r="K845" s="45" t="s">
        <v>175</v>
      </c>
      <c r="L845" s="45" t="s">
        <v>158</v>
      </c>
      <c r="M845" s="45" t="s">
        <v>152</v>
      </c>
      <c r="N845" s="45" t="s">
        <v>152</v>
      </c>
      <c r="O845" s="45" t="s">
        <v>159</v>
      </c>
      <c r="P845" s="46" t="s">
        <v>152</v>
      </c>
    </row>
    <row r="846" spans="1:16">
      <c r="A846" s="45" t="s">
        <v>152</v>
      </c>
      <c r="B846" s="45" t="s">
        <v>1897</v>
      </c>
      <c r="C846" s="45" t="s">
        <v>1898</v>
      </c>
      <c r="D846" s="45" t="s">
        <v>152</v>
      </c>
      <c r="E846" s="45">
        <v>3.6</v>
      </c>
      <c r="F846" s="45" t="s">
        <v>1899</v>
      </c>
      <c r="G846" s="45">
        <v>24400</v>
      </c>
      <c r="H846" s="45">
        <v>8600</v>
      </c>
      <c r="I846" s="45" t="s">
        <v>152</v>
      </c>
      <c r="J846" s="45" t="s">
        <v>156</v>
      </c>
      <c r="K846" s="45" t="s">
        <v>157</v>
      </c>
      <c r="L846" s="45" t="s">
        <v>158</v>
      </c>
      <c r="M846" s="45" t="s">
        <v>152</v>
      </c>
      <c r="N846" s="45" t="s">
        <v>152</v>
      </c>
      <c r="O846" s="45" t="s">
        <v>159</v>
      </c>
      <c r="P846" s="46" t="s">
        <v>152</v>
      </c>
    </row>
    <row r="847" spans="1:16">
      <c r="A847" s="45" t="s">
        <v>152</v>
      </c>
      <c r="B847" s="45" t="s">
        <v>1900</v>
      </c>
      <c r="C847" s="45" t="s">
        <v>395</v>
      </c>
      <c r="D847" s="45" t="s">
        <v>152</v>
      </c>
      <c r="E847" s="45">
        <v>3.6</v>
      </c>
      <c r="F847" s="45" t="s">
        <v>1901</v>
      </c>
      <c r="G847" s="45">
        <v>30600</v>
      </c>
      <c r="H847" s="45">
        <v>10900</v>
      </c>
      <c r="I847" s="45" t="s">
        <v>152</v>
      </c>
      <c r="J847" s="45" t="s">
        <v>156</v>
      </c>
      <c r="K847" s="45" t="s">
        <v>175</v>
      </c>
      <c r="L847" s="45" t="s">
        <v>152</v>
      </c>
      <c r="M847" s="45" t="s">
        <v>152</v>
      </c>
      <c r="N847" s="45" t="s">
        <v>152</v>
      </c>
      <c r="O847" s="45" t="s">
        <v>159</v>
      </c>
      <c r="P847" s="46" t="s">
        <v>152</v>
      </c>
    </row>
    <row r="848" spans="1:16">
      <c r="A848" s="45" t="s">
        <v>152</v>
      </c>
      <c r="B848" s="45" t="s">
        <v>1902</v>
      </c>
      <c r="C848" s="45" t="s">
        <v>1141</v>
      </c>
      <c r="D848" s="45" t="s">
        <v>152</v>
      </c>
      <c r="E848" s="45">
        <v>3.6</v>
      </c>
      <c r="F848" s="45" t="s">
        <v>1903</v>
      </c>
      <c r="G848" s="45">
        <v>37500</v>
      </c>
      <c r="H848" s="45">
        <v>10300</v>
      </c>
      <c r="I848" s="45" t="s">
        <v>152</v>
      </c>
      <c r="J848" s="45" t="s">
        <v>156</v>
      </c>
      <c r="K848" s="45" t="s">
        <v>157</v>
      </c>
      <c r="L848" s="45" t="s">
        <v>152</v>
      </c>
      <c r="M848" s="45" t="s">
        <v>152</v>
      </c>
      <c r="N848" s="45" t="s">
        <v>152</v>
      </c>
      <c r="O848" s="45" t="s">
        <v>159</v>
      </c>
      <c r="P848" s="46" t="s">
        <v>152</v>
      </c>
    </row>
    <row r="849" spans="1:16">
      <c r="A849" s="45" t="s">
        <v>152</v>
      </c>
      <c r="B849" s="45" t="s">
        <v>1904</v>
      </c>
      <c r="C849" s="45" t="s">
        <v>162</v>
      </c>
      <c r="D849" s="45" t="s">
        <v>152</v>
      </c>
      <c r="E849" s="45">
        <v>3.6</v>
      </c>
      <c r="F849" s="45" t="s">
        <v>1905</v>
      </c>
      <c r="G849" s="45">
        <v>24700</v>
      </c>
      <c r="H849" s="45">
        <v>10600</v>
      </c>
      <c r="I849" s="45" t="s">
        <v>152</v>
      </c>
      <c r="J849" s="45" t="s">
        <v>156</v>
      </c>
      <c r="K849" s="45" t="s">
        <v>157</v>
      </c>
      <c r="L849" s="45" t="s">
        <v>152</v>
      </c>
      <c r="M849" s="45" t="s">
        <v>152</v>
      </c>
      <c r="N849" s="45" t="s">
        <v>152</v>
      </c>
      <c r="O849" s="45" t="s">
        <v>159</v>
      </c>
      <c r="P849" s="46" t="s">
        <v>152</v>
      </c>
    </row>
    <row r="850" spans="1:16">
      <c r="A850" s="45" t="s">
        <v>152</v>
      </c>
      <c r="B850" s="45" t="s">
        <v>1906</v>
      </c>
      <c r="C850" s="45" t="s">
        <v>307</v>
      </c>
      <c r="D850" s="45" t="s">
        <v>152</v>
      </c>
      <c r="E850" s="45">
        <v>3.6</v>
      </c>
      <c r="F850" s="45" t="s">
        <v>1907</v>
      </c>
      <c r="G850" s="45">
        <v>38400</v>
      </c>
      <c r="H850" s="45">
        <v>9900</v>
      </c>
      <c r="I850" s="45" t="s">
        <v>152</v>
      </c>
      <c r="J850" s="45" t="s">
        <v>156</v>
      </c>
      <c r="K850" s="45" t="s">
        <v>157</v>
      </c>
      <c r="L850" s="45" t="s">
        <v>158</v>
      </c>
      <c r="M850" s="45" t="s">
        <v>152</v>
      </c>
      <c r="N850" s="45" t="s">
        <v>152</v>
      </c>
      <c r="O850" s="45" t="s">
        <v>159</v>
      </c>
      <c r="P850" s="46" t="s">
        <v>152</v>
      </c>
    </row>
    <row r="851" spans="1:16">
      <c r="A851" s="45" t="s">
        <v>152</v>
      </c>
      <c r="B851" s="45" t="s">
        <v>1908</v>
      </c>
      <c r="C851" s="45" t="s">
        <v>789</v>
      </c>
      <c r="D851" s="45" t="s">
        <v>152</v>
      </c>
      <c r="E851" s="45">
        <v>3.6</v>
      </c>
      <c r="F851" s="45" t="s">
        <v>1865</v>
      </c>
      <c r="G851" s="45">
        <v>28200</v>
      </c>
      <c r="H851" s="45">
        <v>11200</v>
      </c>
      <c r="I851" s="45" t="s">
        <v>152</v>
      </c>
      <c r="J851" s="45" t="s">
        <v>156</v>
      </c>
      <c r="K851" s="45" t="s">
        <v>157</v>
      </c>
      <c r="L851" s="45" t="s">
        <v>152</v>
      </c>
      <c r="M851" s="45" t="s">
        <v>152</v>
      </c>
      <c r="N851" s="45" t="s">
        <v>152</v>
      </c>
      <c r="O851" s="45" t="s">
        <v>159</v>
      </c>
      <c r="P851" s="46" t="s">
        <v>152</v>
      </c>
    </row>
    <row r="852" spans="1:16">
      <c r="A852" s="45" t="s">
        <v>152</v>
      </c>
      <c r="B852" s="45" t="s">
        <v>1909</v>
      </c>
      <c r="C852" s="45" t="s">
        <v>182</v>
      </c>
      <c r="D852" s="45" t="s">
        <v>152</v>
      </c>
      <c r="E852" s="45">
        <v>3.6</v>
      </c>
      <c r="F852" s="45" t="s">
        <v>1910</v>
      </c>
      <c r="G852" s="45">
        <v>47500</v>
      </c>
      <c r="H852" s="45">
        <v>11800</v>
      </c>
      <c r="I852" s="45" t="s">
        <v>152</v>
      </c>
      <c r="J852" s="45" t="s">
        <v>156</v>
      </c>
      <c r="K852" s="45" t="s">
        <v>157</v>
      </c>
      <c r="L852" s="45" t="s">
        <v>158</v>
      </c>
      <c r="M852" s="45" t="s">
        <v>152</v>
      </c>
      <c r="N852" s="45" t="s">
        <v>152</v>
      </c>
      <c r="O852" s="45" t="s">
        <v>159</v>
      </c>
      <c r="P852" s="46" t="s">
        <v>152</v>
      </c>
    </row>
    <row r="853" spans="1:16">
      <c r="A853" s="45" t="s">
        <v>152</v>
      </c>
      <c r="B853" s="45" t="s">
        <v>1911</v>
      </c>
      <c r="C853" s="45" t="s">
        <v>1912</v>
      </c>
      <c r="D853" s="45" t="s">
        <v>152</v>
      </c>
      <c r="E853" s="45">
        <v>3.6</v>
      </c>
      <c r="F853" s="45" t="s">
        <v>1913</v>
      </c>
      <c r="G853" s="45">
        <v>31300</v>
      </c>
      <c r="H853" s="45">
        <v>10000</v>
      </c>
      <c r="I853" s="45" t="s">
        <v>152</v>
      </c>
      <c r="J853" s="45" t="s">
        <v>168</v>
      </c>
      <c r="K853" s="45" t="s">
        <v>157</v>
      </c>
      <c r="L853" s="45" t="s">
        <v>169</v>
      </c>
      <c r="M853" s="45" t="s">
        <v>152</v>
      </c>
      <c r="N853" s="45" t="s">
        <v>152</v>
      </c>
      <c r="O853" s="45" t="s">
        <v>159</v>
      </c>
      <c r="P853" s="46" t="s">
        <v>152</v>
      </c>
    </row>
    <row r="854" spans="1:16">
      <c r="A854" s="45" t="s">
        <v>152</v>
      </c>
      <c r="B854" s="45" t="s">
        <v>1914</v>
      </c>
      <c r="C854" s="45" t="s">
        <v>822</v>
      </c>
      <c r="D854" s="45" t="s">
        <v>152</v>
      </c>
      <c r="E854" s="45">
        <v>3.6</v>
      </c>
      <c r="F854" s="45" t="s">
        <v>1915</v>
      </c>
      <c r="G854" s="45">
        <v>31800</v>
      </c>
      <c r="H854" s="45">
        <v>10600</v>
      </c>
      <c r="I854" s="45" t="s">
        <v>152</v>
      </c>
      <c r="J854" s="45" t="s">
        <v>156</v>
      </c>
      <c r="K854" s="45" t="s">
        <v>157</v>
      </c>
      <c r="L854" s="45" t="s">
        <v>152</v>
      </c>
      <c r="M854" s="45" t="s">
        <v>152</v>
      </c>
      <c r="N854" s="45" t="s">
        <v>152</v>
      </c>
      <c r="O854" s="45" t="s">
        <v>159</v>
      </c>
      <c r="P854" s="46" t="s">
        <v>152</v>
      </c>
    </row>
    <row r="855" spans="1:16">
      <c r="A855" s="45" t="s">
        <v>152</v>
      </c>
      <c r="B855" s="45" t="s">
        <v>1916</v>
      </c>
      <c r="C855" s="45" t="s">
        <v>349</v>
      </c>
      <c r="D855" s="45" t="s">
        <v>152</v>
      </c>
      <c r="E855" s="45">
        <v>3.6</v>
      </c>
      <c r="F855" s="45" t="s">
        <v>720</v>
      </c>
      <c r="G855" s="45">
        <v>21300</v>
      </c>
      <c r="H855" s="45">
        <v>10000</v>
      </c>
      <c r="I855" s="45" t="s">
        <v>152</v>
      </c>
      <c r="J855" s="45" t="s">
        <v>156</v>
      </c>
      <c r="K855" s="45" t="s">
        <v>157</v>
      </c>
      <c r="L855" s="45" t="s">
        <v>158</v>
      </c>
      <c r="M855" s="45" t="s">
        <v>152</v>
      </c>
      <c r="N855" s="45" t="s">
        <v>152</v>
      </c>
      <c r="O855" s="45" t="s">
        <v>159</v>
      </c>
      <c r="P855" s="46" t="s">
        <v>152</v>
      </c>
    </row>
    <row r="856" spans="1:16">
      <c r="A856" s="45" t="s">
        <v>152</v>
      </c>
      <c r="B856" s="45" t="s">
        <v>1917</v>
      </c>
      <c r="C856" s="45" t="s">
        <v>579</v>
      </c>
      <c r="D856" s="45" t="s">
        <v>152</v>
      </c>
      <c r="E856" s="45">
        <v>3.6</v>
      </c>
      <c r="F856" s="45" t="s">
        <v>1918</v>
      </c>
      <c r="G856" s="45">
        <v>41400</v>
      </c>
      <c r="H856" s="45">
        <v>11600</v>
      </c>
      <c r="I856" s="45" t="s">
        <v>152</v>
      </c>
      <c r="J856" s="45" t="s">
        <v>156</v>
      </c>
      <c r="K856" s="45" t="s">
        <v>157</v>
      </c>
      <c r="L856" s="45" t="s">
        <v>158</v>
      </c>
      <c r="M856" s="45" t="s">
        <v>152</v>
      </c>
      <c r="N856" s="45" t="s">
        <v>152</v>
      </c>
      <c r="O856" s="45" t="s">
        <v>159</v>
      </c>
      <c r="P856" s="46" t="s">
        <v>152</v>
      </c>
    </row>
    <row r="857" spans="1:16">
      <c r="A857" s="45" t="s">
        <v>152</v>
      </c>
      <c r="B857" s="45" t="s">
        <v>1919</v>
      </c>
      <c r="C857" s="45" t="s">
        <v>579</v>
      </c>
      <c r="D857" s="45" t="s">
        <v>152</v>
      </c>
      <c r="E857" s="45">
        <v>3.6</v>
      </c>
      <c r="F857" s="45" t="s">
        <v>1920</v>
      </c>
      <c r="G857" s="45">
        <v>40200</v>
      </c>
      <c r="H857" s="45">
        <v>13100</v>
      </c>
      <c r="I857" s="45" t="s">
        <v>152</v>
      </c>
      <c r="J857" s="45" t="s">
        <v>156</v>
      </c>
      <c r="K857" s="45" t="s">
        <v>175</v>
      </c>
      <c r="L857" s="45" t="s">
        <v>152</v>
      </c>
      <c r="M857" s="45" t="s">
        <v>152</v>
      </c>
      <c r="N857" s="45" t="s">
        <v>152</v>
      </c>
      <c r="O857" s="45" t="s">
        <v>159</v>
      </c>
      <c r="P857" s="46" t="s">
        <v>152</v>
      </c>
    </row>
    <row r="858" spans="1:16">
      <c r="A858" s="45" t="s">
        <v>152</v>
      </c>
      <c r="B858" s="45" t="s">
        <v>1921</v>
      </c>
      <c r="C858" s="45" t="s">
        <v>1922</v>
      </c>
      <c r="D858" s="45" t="s">
        <v>152</v>
      </c>
      <c r="E858" s="45">
        <v>3.6</v>
      </c>
      <c r="F858" s="45" t="s">
        <v>1873</v>
      </c>
      <c r="G858" s="45">
        <v>20000</v>
      </c>
      <c r="H858" s="45">
        <v>9900</v>
      </c>
      <c r="I858" s="45" t="s">
        <v>152</v>
      </c>
      <c r="J858" s="45" t="s">
        <v>156</v>
      </c>
      <c r="K858" s="45" t="s">
        <v>175</v>
      </c>
      <c r="L858" s="45" t="s">
        <v>152</v>
      </c>
      <c r="M858" s="45" t="s">
        <v>152</v>
      </c>
      <c r="N858" s="45" t="s">
        <v>152</v>
      </c>
      <c r="O858" s="45" t="s">
        <v>159</v>
      </c>
      <c r="P858" s="46" t="s">
        <v>152</v>
      </c>
    </row>
    <row r="859" spans="1:16">
      <c r="A859" s="45" t="s">
        <v>152</v>
      </c>
      <c r="B859" s="45" t="s">
        <v>1923</v>
      </c>
      <c r="C859" s="45" t="s">
        <v>196</v>
      </c>
      <c r="D859" s="45" t="s">
        <v>152</v>
      </c>
      <c r="E859" s="45">
        <v>3.6</v>
      </c>
      <c r="F859" s="45" t="s">
        <v>1903</v>
      </c>
      <c r="G859" s="45">
        <v>37500</v>
      </c>
      <c r="H859" s="45">
        <v>10300</v>
      </c>
      <c r="I859" s="45" t="s">
        <v>152</v>
      </c>
      <c r="J859" s="45" t="s">
        <v>156</v>
      </c>
      <c r="K859" s="45" t="s">
        <v>157</v>
      </c>
      <c r="L859" s="45" t="s">
        <v>152</v>
      </c>
      <c r="M859" s="45" t="s">
        <v>152</v>
      </c>
      <c r="N859" s="45" t="s">
        <v>152</v>
      </c>
      <c r="O859" s="45" t="s">
        <v>159</v>
      </c>
      <c r="P859" s="46" t="s">
        <v>152</v>
      </c>
    </row>
    <row r="860" spans="1:16">
      <c r="A860" s="45" t="s">
        <v>152</v>
      </c>
      <c r="B860" s="45" t="s">
        <v>1924</v>
      </c>
      <c r="C860" s="45" t="s">
        <v>267</v>
      </c>
      <c r="D860" s="45" t="s">
        <v>152</v>
      </c>
      <c r="E860" s="45">
        <v>3.6</v>
      </c>
      <c r="F860" s="45" t="s">
        <v>1925</v>
      </c>
      <c r="G860" s="45">
        <v>31000</v>
      </c>
      <c r="H860" s="45">
        <v>8500</v>
      </c>
      <c r="I860" s="45" t="s">
        <v>152</v>
      </c>
      <c r="J860" s="45" t="s">
        <v>156</v>
      </c>
      <c r="K860" s="45" t="s">
        <v>175</v>
      </c>
      <c r="L860" s="45" t="s">
        <v>169</v>
      </c>
      <c r="M860" s="45" t="s">
        <v>152</v>
      </c>
      <c r="N860" s="45" t="s">
        <v>152</v>
      </c>
      <c r="O860" s="45" t="s">
        <v>159</v>
      </c>
      <c r="P860" s="46" t="s">
        <v>152</v>
      </c>
    </row>
    <row r="861" spans="1:16">
      <c r="A861" s="45" t="s">
        <v>152</v>
      </c>
      <c r="B861" s="45" t="s">
        <v>1926</v>
      </c>
      <c r="C861" s="45" t="s">
        <v>569</v>
      </c>
      <c r="D861" s="45" t="s">
        <v>152</v>
      </c>
      <c r="E861" s="45">
        <v>3.6</v>
      </c>
      <c r="F861" s="45" t="s">
        <v>1927</v>
      </c>
      <c r="G861" s="45">
        <v>37600</v>
      </c>
      <c r="H861" s="45">
        <v>12000</v>
      </c>
      <c r="I861" s="45" t="s">
        <v>152</v>
      </c>
      <c r="J861" s="45" t="s">
        <v>156</v>
      </c>
      <c r="K861" s="45" t="s">
        <v>157</v>
      </c>
      <c r="L861" s="45" t="s">
        <v>158</v>
      </c>
      <c r="M861" s="45" t="s">
        <v>152</v>
      </c>
      <c r="N861" s="45" t="s">
        <v>152</v>
      </c>
      <c r="O861" s="45" t="s">
        <v>159</v>
      </c>
      <c r="P861" s="46" t="s">
        <v>152</v>
      </c>
    </row>
    <row r="862" spans="1:16">
      <c r="A862" s="45" t="s">
        <v>152</v>
      </c>
      <c r="B862" s="45" t="s">
        <v>1928</v>
      </c>
      <c r="C862" s="45" t="s">
        <v>278</v>
      </c>
      <c r="D862" s="45" t="s">
        <v>152</v>
      </c>
      <c r="E862" s="45">
        <v>3.6</v>
      </c>
      <c r="F862" s="45" t="s">
        <v>833</v>
      </c>
      <c r="G862" s="45">
        <v>34000</v>
      </c>
      <c r="H862" s="45">
        <v>10000</v>
      </c>
      <c r="I862" s="45" t="s">
        <v>152</v>
      </c>
      <c r="J862" s="45" t="s">
        <v>156</v>
      </c>
      <c r="K862" s="45" t="s">
        <v>157</v>
      </c>
      <c r="L862" s="45" t="s">
        <v>152</v>
      </c>
      <c r="M862" s="45" t="s">
        <v>152</v>
      </c>
      <c r="N862" s="45" t="s">
        <v>152</v>
      </c>
      <c r="O862" s="45" t="s">
        <v>159</v>
      </c>
      <c r="P862" s="46" t="s">
        <v>152</v>
      </c>
    </row>
    <row r="863" spans="1:16">
      <c r="A863" s="45" t="s">
        <v>152</v>
      </c>
      <c r="B863" s="45" t="s">
        <v>1929</v>
      </c>
      <c r="C863" s="45" t="s">
        <v>353</v>
      </c>
      <c r="D863" s="45" t="s">
        <v>152</v>
      </c>
      <c r="E863" s="45">
        <v>3.6</v>
      </c>
      <c r="F863" s="45" t="s">
        <v>1930</v>
      </c>
      <c r="G863" s="45">
        <v>31700</v>
      </c>
      <c r="H863" s="45">
        <v>11800</v>
      </c>
      <c r="I863" s="45">
        <v>76</v>
      </c>
      <c r="J863" s="45" t="s">
        <v>156</v>
      </c>
      <c r="K863" s="45" t="s">
        <v>157</v>
      </c>
      <c r="L863" s="45" t="s">
        <v>158</v>
      </c>
      <c r="M863" s="45" t="s">
        <v>152</v>
      </c>
      <c r="N863" s="45" t="s">
        <v>152</v>
      </c>
      <c r="O863" s="45" t="s">
        <v>159</v>
      </c>
      <c r="P863" s="46" t="s">
        <v>152</v>
      </c>
    </row>
    <row r="864" spans="1:16">
      <c r="A864" s="45" t="s">
        <v>152</v>
      </c>
      <c r="B864" s="45" t="s">
        <v>1931</v>
      </c>
      <c r="C864" s="45" t="s">
        <v>767</v>
      </c>
      <c r="D864" s="45" t="s">
        <v>152</v>
      </c>
      <c r="E864" s="45">
        <v>3.6</v>
      </c>
      <c r="F864" s="45" t="s">
        <v>1932</v>
      </c>
      <c r="G864" s="45">
        <v>35500</v>
      </c>
      <c r="H864" s="45">
        <v>10700</v>
      </c>
      <c r="I864" s="45" t="s">
        <v>152</v>
      </c>
      <c r="J864" s="45" t="s">
        <v>156</v>
      </c>
      <c r="K864" s="45" t="s">
        <v>157</v>
      </c>
      <c r="L864" s="45" t="s">
        <v>158</v>
      </c>
      <c r="M864" s="45" t="s">
        <v>152</v>
      </c>
      <c r="N864" s="45" t="s">
        <v>152</v>
      </c>
      <c r="O864" s="45" t="s">
        <v>159</v>
      </c>
      <c r="P864" s="46" t="s">
        <v>152</v>
      </c>
    </row>
    <row r="865" spans="1:16">
      <c r="A865" s="45" t="s">
        <v>152</v>
      </c>
      <c r="B865" s="45" t="s">
        <v>1933</v>
      </c>
      <c r="C865" s="45" t="s">
        <v>884</v>
      </c>
      <c r="D865" s="45" t="s">
        <v>152</v>
      </c>
      <c r="E865" s="45">
        <v>3.6</v>
      </c>
      <c r="F865" s="45" t="s">
        <v>1934</v>
      </c>
      <c r="G865" s="45">
        <v>26100</v>
      </c>
      <c r="H865" s="45">
        <v>11400</v>
      </c>
      <c r="I865" s="45" t="s">
        <v>152</v>
      </c>
      <c r="J865" s="45" t="s">
        <v>156</v>
      </c>
      <c r="K865" s="45" t="s">
        <v>157</v>
      </c>
      <c r="L865" s="45" t="s">
        <v>158</v>
      </c>
      <c r="M865" s="45" t="s">
        <v>152</v>
      </c>
      <c r="N865" s="45" t="s">
        <v>152</v>
      </c>
      <c r="O865" s="45" t="s">
        <v>159</v>
      </c>
      <c r="P865" s="46" t="s">
        <v>152</v>
      </c>
    </row>
    <row r="866" spans="1:16">
      <c r="A866" s="45" t="s">
        <v>152</v>
      </c>
      <c r="B866" s="45" t="s">
        <v>1862</v>
      </c>
      <c r="C866" s="45" t="s">
        <v>713</v>
      </c>
      <c r="D866" s="45" t="s">
        <v>152</v>
      </c>
      <c r="E866" s="45">
        <v>3.6</v>
      </c>
      <c r="F866" s="45" t="s">
        <v>1863</v>
      </c>
      <c r="G866" s="45">
        <v>60300</v>
      </c>
      <c r="H866" s="45">
        <v>8700</v>
      </c>
      <c r="I866" s="45" t="s">
        <v>152</v>
      </c>
      <c r="J866" s="45" t="s">
        <v>156</v>
      </c>
      <c r="K866" s="45" t="s">
        <v>175</v>
      </c>
      <c r="L866" s="45" t="s">
        <v>152</v>
      </c>
      <c r="M866" s="45" t="s">
        <v>152</v>
      </c>
      <c r="N866" s="45" t="s">
        <v>152</v>
      </c>
      <c r="O866" s="45" t="s">
        <v>159</v>
      </c>
      <c r="P866" s="46" t="s">
        <v>152</v>
      </c>
    </row>
    <row r="867" spans="1:16">
      <c r="A867" s="45" t="s">
        <v>152</v>
      </c>
      <c r="B867" s="45" t="s">
        <v>1935</v>
      </c>
      <c r="C867" s="45" t="s">
        <v>999</v>
      </c>
      <c r="D867" s="45" t="s">
        <v>152</v>
      </c>
      <c r="E867" s="45">
        <v>3.6</v>
      </c>
      <c r="F867" s="45" t="s">
        <v>1936</v>
      </c>
      <c r="G867" s="45">
        <v>33600</v>
      </c>
      <c r="H867" s="45">
        <v>8700</v>
      </c>
      <c r="I867" s="45" t="s">
        <v>152</v>
      </c>
      <c r="J867" s="45" t="s">
        <v>156</v>
      </c>
      <c r="K867" s="45" t="s">
        <v>175</v>
      </c>
      <c r="L867" s="45" t="s">
        <v>152</v>
      </c>
      <c r="M867" s="45" t="s">
        <v>152</v>
      </c>
      <c r="N867" s="45" t="s">
        <v>152</v>
      </c>
      <c r="O867" s="45" t="s">
        <v>159</v>
      </c>
      <c r="P867" s="46" t="s">
        <v>152</v>
      </c>
    </row>
    <row r="868" spans="1:16">
      <c r="A868" s="45" t="s">
        <v>152</v>
      </c>
      <c r="B868" s="45" t="s">
        <v>1535</v>
      </c>
      <c r="C868" s="45" t="s">
        <v>392</v>
      </c>
      <c r="D868" s="45" t="s">
        <v>152</v>
      </c>
      <c r="E868" s="45">
        <v>3.6</v>
      </c>
      <c r="F868" s="45" t="s">
        <v>902</v>
      </c>
      <c r="G868" s="45">
        <v>28000</v>
      </c>
      <c r="H868" s="45">
        <v>8300</v>
      </c>
      <c r="I868" s="45" t="s">
        <v>152</v>
      </c>
      <c r="J868" s="45" t="s">
        <v>156</v>
      </c>
      <c r="K868" s="45" t="s">
        <v>175</v>
      </c>
      <c r="L868" s="45" t="s">
        <v>152</v>
      </c>
      <c r="M868" s="45" t="s">
        <v>152</v>
      </c>
      <c r="N868" s="45" t="s">
        <v>152</v>
      </c>
      <c r="O868" s="45" t="s">
        <v>159</v>
      </c>
      <c r="P868" s="46" t="s">
        <v>152</v>
      </c>
    </row>
    <row r="869" spans="1:16">
      <c r="A869" s="45" t="s">
        <v>152</v>
      </c>
      <c r="B869" s="45" t="s">
        <v>1937</v>
      </c>
      <c r="C869" s="45" t="s">
        <v>255</v>
      </c>
      <c r="D869" s="45" t="s">
        <v>152</v>
      </c>
      <c r="E869" s="45">
        <v>3.7</v>
      </c>
      <c r="F869" s="45" t="s">
        <v>1938</v>
      </c>
      <c r="G869" s="45">
        <v>37574</v>
      </c>
      <c r="H869" s="45">
        <v>33825</v>
      </c>
      <c r="I869" s="45">
        <v>67</v>
      </c>
      <c r="J869" s="45" t="s">
        <v>156</v>
      </c>
      <c r="K869" s="45" t="s">
        <v>157</v>
      </c>
      <c r="L869" s="45" t="s">
        <v>158</v>
      </c>
      <c r="M869" s="45" t="s">
        <v>152</v>
      </c>
      <c r="N869" s="45" t="s">
        <v>152</v>
      </c>
      <c r="O869" s="45" t="s">
        <v>159</v>
      </c>
      <c r="P869" s="46" t="s">
        <v>152</v>
      </c>
    </row>
    <row r="870" spans="1:16">
      <c r="A870" s="45" t="s">
        <v>152</v>
      </c>
      <c r="B870" s="45" t="s">
        <v>1939</v>
      </c>
      <c r="C870" s="45" t="s">
        <v>1534</v>
      </c>
      <c r="D870" s="45" t="s">
        <v>152</v>
      </c>
      <c r="E870" s="45">
        <v>3.7</v>
      </c>
      <c r="F870" s="45" t="s">
        <v>1940</v>
      </c>
      <c r="G870" s="45">
        <v>41300</v>
      </c>
      <c r="H870" s="45">
        <v>11400</v>
      </c>
      <c r="I870" s="45" t="s">
        <v>152</v>
      </c>
      <c r="J870" s="45" t="s">
        <v>156</v>
      </c>
      <c r="K870" s="45" t="s">
        <v>157</v>
      </c>
      <c r="L870" s="45" t="s">
        <v>152</v>
      </c>
      <c r="M870" s="45" t="s">
        <v>152</v>
      </c>
      <c r="N870" s="45" t="s">
        <v>152</v>
      </c>
      <c r="O870" s="45" t="s">
        <v>159</v>
      </c>
      <c r="P870" s="46" t="s">
        <v>152</v>
      </c>
    </row>
    <row r="871" spans="1:16">
      <c r="A871" s="45" t="s">
        <v>152</v>
      </c>
      <c r="B871" s="45" t="s">
        <v>1941</v>
      </c>
      <c r="C871" s="45" t="s">
        <v>434</v>
      </c>
      <c r="D871" s="45" t="s">
        <v>152</v>
      </c>
      <c r="E871" s="45">
        <v>3.7</v>
      </c>
      <c r="F871" s="45" t="s">
        <v>1942</v>
      </c>
      <c r="G871" s="45">
        <v>40000</v>
      </c>
      <c r="H871" s="45">
        <v>8400</v>
      </c>
      <c r="I871" s="45" t="s">
        <v>152</v>
      </c>
      <c r="J871" s="45" t="s">
        <v>156</v>
      </c>
      <c r="K871" s="45" t="s">
        <v>175</v>
      </c>
      <c r="L871" s="45" t="s">
        <v>152</v>
      </c>
      <c r="M871" s="45" t="s">
        <v>152</v>
      </c>
      <c r="N871" s="45" t="s">
        <v>152</v>
      </c>
      <c r="O871" s="45" t="s">
        <v>159</v>
      </c>
      <c r="P871" s="46" t="s">
        <v>152</v>
      </c>
    </row>
    <row r="872" spans="1:16">
      <c r="A872" s="45" t="s">
        <v>152</v>
      </c>
      <c r="B872" s="45" t="s">
        <v>1943</v>
      </c>
      <c r="C872" s="45" t="s">
        <v>224</v>
      </c>
      <c r="D872" s="45" t="s">
        <v>152</v>
      </c>
      <c r="E872" s="45">
        <v>3.7</v>
      </c>
      <c r="F872" s="45" t="s">
        <v>1944</v>
      </c>
      <c r="G872" s="45">
        <v>27746</v>
      </c>
      <c r="H872" s="45">
        <v>10442</v>
      </c>
      <c r="I872" s="45" t="s">
        <v>152</v>
      </c>
      <c r="J872" s="45" t="s">
        <v>156</v>
      </c>
      <c r="K872" s="45" t="s">
        <v>157</v>
      </c>
      <c r="L872" s="45" t="s">
        <v>158</v>
      </c>
      <c r="M872" s="45" t="s">
        <v>152</v>
      </c>
      <c r="N872" s="45" t="s">
        <v>152</v>
      </c>
      <c r="O872" s="45" t="s">
        <v>159</v>
      </c>
      <c r="P872" s="46" t="s">
        <v>152</v>
      </c>
    </row>
    <row r="873" spans="1:16">
      <c r="A873" s="45" t="s">
        <v>152</v>
      </c>
      <c r="B873" s="45" t="s">
        <v>1945</v>
      </c>
      <c r="C873" s="45" t="s">
        <v>224</v>
      </c>
      <c r="D873" s="45" t="s">
        <v>152</v>
      </c>
      <c r="E873" s="45">
        <v>3.7</v>
      </c>
      <c r="F873" s="45" t="s">
        <v>1946</v>
      </c>
      <c r="G873" s="45">
        <v>27700</v>
      </c>
      <c r="H873" s="45">
        <v>10400</v>
      </c>
      <c r="I873" s="45" t="s">
        <v>152</v>
      </c>
      <c r="J873" s="45" t="s">
        <v>156</v>
      </c>
      <c r="K873" s="45" t="s">
        <v>157</v>
      </c>
      <c r="L873" s="45" t="s">
        <v>152</v>
      </c>
      <c r="M873" s="45" t="s">
        <v>152</v>
      </c>
      <c r="N873" s="45" t="s">
        <v>152</v>
      </c>
      <c r="O873" s="45" t="s">
        <v>159</v>
      </c>
      <c r="P873" s="46" t="s">
        <v>152</v>
      </c>
    </row>
    <row r="874" spans="1:16">
      <c r="A874" s="45" t="s">
        <v>152</v>
      </c>
      <c r="B874" s="45" t="s">
        <v>1947</v>
      </c>
      <c r="C874" s="45" t="s">
        <v>1680</v>
      </c>
      <c r="D874" s="45" t="s">
        <v>152</v>
      </c>
      <c r="E874" s="45">
        <v>3.7</v>
      </c>
      <c r="F874" s="45" t="s">
        <v>1877</v>
      </c>
      <c r="G874" s="45">
        <v>36000</v>
      </c>
      <c r="H874" s="45">
        <v>11300</v>
      </c>
      <c r="I874" s="45" t="s">
        <v>152</v>
      </c>
      <c r="J874" s="45" t="s">
        <v>156</v>
      </c>
      <c r="K874" s="45" t="s">
        <v>157</v>
      </c>
      <c r="L874" s="45" t="s">
        <v>158</v>
      </c>
      <c r="M874" s="45" t="s">
        <v>152</v>
      </c>
      <c r="N874" s="45" t="s">
        <v>152</v>
      </c>
      <c r="O874" s="45" t="s">
        <v>159</v>
      </c>
      <c r="P874" s="46" t="s">
        <v>152</v>
      </c>
    </row>
    <row r="875" spans="1:16">
      <c r="A875" s="45" t="s">
        <v>152</v>
      </c>
      <c r="B875" s="45" t="s">
        <v>1948</v>
      </c>
      <c r="C875" s="45" t="s">
        <v>255</v>
      </c>
      <c r="D875" s="45" t="s">
        <v>152</v>
      </c>
      <c r="E875" s="45">
        <v>3.7</v>
      </c>
      <c r="F875" s="45" t="s">
        <v>1949</v>
      </c>
      <c r="G875" s="45">
        <v>30200</v>
      </c>
      <c r="H875" s="45">
        <v>11600</v>
      </c>
      <c r="I875" s="45" t="s">
        <v>152</v>
      </c>
      <c r="J875" s="45" t="s">
        <v>156</v>
      </c>
      <c r="K875" s="45" t="s">
        <v>157</v>
      </c>
      <c r="L875" s="45" t="s">
        <v>158</v>
      </c>
      <c r="M875" s="45" t="s">
        <v>152</v>
      </c>
      <c r="N875" s="45" t="s">
        <v>152</v>
      </c>
      <c r="O875" s="45" t="s">
        <v>159</v>
      </c>
      <c r="P875" s="46" t="s">
        <v>152</v>
      </c>
    </row>
    <row r="876" spans="1:16">
      <c r="A876" s="45" t="s">
        <v>152</v>
      </c>
      <c r="B876" s="45" t="s">
        <v>1950</v>
      </c>
      <c r="C876" s="45" t="s">
        <v>255</v>
      </c>
      <c r="D876" s="45" t="s">
        <v>152</v>
      </c>
      <c r="E876" s="45">
        <v>3.7</v>
      </c>
      <c r="F876" s="45" t="s">
        <v>1951</v>
      </c>
      <c r="G876" s="45">
        <v>30700</v>
      </c>
      <c r="H876" s="45">
        <v>9600</v>
      </c>
      <c r="I876" s="45" t="s">
        <v>152</v>
      </c>
      <c r="J876" s="45" t="s">
        <v>156</v>
      </c>
      <c r="K876" s="45" t="s">
        <v>175</v>
      </c>
      <c r="L876" s="45" t="s">
        <v>152</v>
      </c>
      <c r="M876" s="45" t="s">
        <v>152</v>
      </c>
      <c r="N876" s="45" t="s">
        <v>152</v>
      </c>
      <c r="O876" s="45" t="s">
        <v>159</v>
      </c>
      <c r="P876" s="46" t="s">
        <v>152</v>
      </c>
    </row>
    <row r="877" spans="1:16">
      <c r="A877" s="45" t="s">
        <v>152</v>
      </c>
      <c r="B877" s="45" t="s">
        <v>1952</v>
      </c>
      <c r="C877" s="45" t="s">
        <v>255</v>
      </c>
      <c r="D877" s="45" t="s">
        <v>152</v>
      </c>
      <c r="E877" s="45">
        <v>3.7</v>
      </c>
      <c r="F877" s="45" t="s">
        <v>1953</v>
      </c>
      <c r="G877" s="45">
        <v>18700</v>
      </c>
      <c r="H877" s="45">
        <v>9100</v>
      </c>
      <c r="I877" s="45" t="s">
        <v>152</v>
      </c>
      <c r="J877" s="45" t="s">
        <v>156</v>
      </c>
      <c r="K877" s="45" t="s">
        <v>175</v>
      </c>
      <c r="L877" s="45" t="s">
        <v>152</v>
      </c>
      <c r="M877" s="45" t="s">
        <v>152</v>
      </c>
      <c r="N877" s="45" t="s">
        <v>152</v>
      </c>
      <c r="O877" s="45" t="s">
        <v>159</v>
      </c>
      <c r="P877" s="46" t="s">
        <v>152</v>
      </c>
    </row>
    <row r="878" spans="1:16">
      <c r="A878" s="45" t="s">
        <v>152</v>
      </c>
      <c r="B878" s="45" t="s">
        <v>1954</v>
      </c>
      <c r="C878" s="45" t="s">
        <v>255</v>
      </c>
      <c r="D878" s="45" t="s">
        <v>152</v>
      </c>
      <c r="E878" s="45">
        <v>3.7</v>
      </c>
      <c r="F878" s="45" t="s">
        <v>1930</v>
      </c>
      <c r="G878" s="45">
        <v>31700</v>
      </c>
      <c r="H878" s="45">
        <v>11800</v>
      </c>
      <c r="I878" s="45" t="s">
        <v>152</v>
      </c>
      <c r="J878" s="45" t="s">
        <v>156</v>
      </c>
      <c r="K878" s="45" t="s">
        <v>157</v>
      </c>
      <c r="L878" s="45" t="s">
        <v>158</v>
      </c>
      <c r="M878" s="45" t="s">
        <v>152</v>
      </c>
      <c r="N878" s="45" t="s">
        <v>152</v>
      </c>
      <c r="O878" s="45" t="s">
        <v>159</v>
      </c>
      <c r="P878" s="46" t="s">
        <v>152</v>
      </c>
    </row>
    <row r="879" spans="1:16">
      <c r="A879" s="45" t="s">
        <v>152</v>
      </c>
      <c r="B879" s="45" t="s">
        <v>1955</v>
      </c>
      <c r="C879" s="45" t="s">
        <v>255</v>
      </c>
      <c r="D879" s="45" t="s">
        <v>152</v>
      </c>
      <c r="E879" s="45">
        <v>3.7</v>
      </c>
      <c r="F879" s="45" t="s">
        <v>1938</v>
      </c>
      <c r="G879" s="45">
        <v>37574</v>
      </c>
      <c r="H879" s="45">
        <v>33825</v>
      </c>
      <c r="I879" s="45">
        <v>67</v>
      </c>
      <c r="J879" s="45" t="s">
        <v>156</v>
      </c>
      <c r="K879" s="45" t="s">
        <v>157</v>
      </c>
      <c r="L879" s="45" t="s">
        <v>912</v>
      </c>
      <c r="M879" s="45" t="s">
        <v>152</v>
      </c>
      <c r="N879" s="45" t="s">
        <v>152</v>
      </c>
      <c r="O879" s="45" t="s">
        <v>159</v>
      </c>
      <c r="P879" s="46" t="s">
        <v>152</v>
      </c>
    </row>
    <row r="880" spans="1:16">
      <c r="A880" s="45" t="s">
        <v>152</v>
      </c>
      <c r="B880" s="45" t="s">
        <v>1956</v>
      </c>
      <c r="C880" s="45" t="s">
        <v>278</v>
      </c>
      <c r="D880" s="45" t="s">
        <v>152</v>
      </c>
      <c r="E880" s="45">
        <v>3.7</v>
      </c>
      <c r="F880" s="45" t="s">
        <v>1957</v>
      </c>
      <c r="G880" s="45">
        <v>32100</v>
      </c>
      <c r="H880" s="45">
        <v>9900</v>
      </c>
      <c r="I880" s="45" t="s">
        <v>152</v>
      </c>
      <c r="J880" s="45" t="s">
        <v>156</v>
      </c>
      <c r="K880" s="45" t="s">
        <v>157</v>
      </c>
      <c r="L880" s="45" t="s">
        <v>152</v>
      </c>
      <c r="M880" s="45" t="s">
        <v>152</v>
      </c>
      <c r="N880" s="45" t="s">
        <v>152</v>
      </c>
      <c r="O880" s="45" t="s">
        <v>159</v>
      </c>
      <c r="P880" s="46" t="s">
        <v>152</v>
      </c>
    </row>
    <row r="881" spans="1:16">
      <c r="A881" s="45" t="s">
        <v>152</v>
      </c>
      <c r="B881" s="45" t="s">
        <v>1958</v>
      </c>
      <c r="C881" s="45" t="s">
        <v>789</v>
      </c>
      <c r="D881" s="45" t="s">
        <v>152</v>
      </c>
      <c r="E881" s="45">
        <v>3.7</v>
      </c>
      <c r="F881" s="45" t="s">
        <v>1959</v>
      </c>
      <c r="G881" s="45">
        <v>36800</v>
      </c>
      <c r="H881" s="45">
        <v>11700</v>
      </c>
      <c r="I881" s="45" t="s">
        <v>152</v>
      </c>
      <c r="J881" s="45" t="s">
        <v>156</v>
      </c>
      <c r="K881" s="45" t="s">
        <v>175</v>
      </c>
      <c r="L881" s="45" t="s">
        <v>152</v>
      </c>
      <c r="M881" s="45" t="s">
        <v>152</v>
      </c>
      <c r="N881" s="45" t="s">
        <v>152</v>
      </c>
      <c r="O881" s="45" t="s">
        <v>159</v>
      </c>
      <c r="P881" s="46" t="s">
        <v>152</v>
      </c>
    </row>
    <row r="882" spans="1:16">
      <c r="A882" s="45" t="s">
        <v>152</v>
      </c>
      <c r="B882" s="45" t="s">
        <v>1960</v>
      </c>
      <c r="C882" s="45" t="s">
        <v>349</v>
      </c>
      <c r="D882" s="45" t="s">
        <v>152</v>
      </c>
      <c r="E882" s="45">
        <v>3.7</v>
      </c>
      <c r="F882" s="45" t="s">
        <v>1961</v>
      </c>
      <c r="G882" s="45">
        <v>25700</v>
      </c>
      <c r="H882" s="45">
        <v>10900</v>
      </c>
      <c r="I882" s="45" t="s">
        <v>152</v>
      </c>
      <c r="J882" s="45" t="s">
        <v>156</v>
      </c>
      <c r="K882" s="45" t="s">
        <v>157</v>
      </c>
      <c r="L882" s="45" t="s">
        <v>152</v>
      </c>
      <c r="M882" s="45" t="s">
        <v>152</v>
      </c>
      <c r="N882" s="45" t="s">
        <v>152</v>
      </c>
      <c r="O882" s="45" t="s">
        <v>159</v>
      </c>
      <c r="P882" s="46" t="s">
        <v>152</v>
      </c>
    </row>
    <row r="883" spans="1:16">
      <c r="A883" s="45" t="s">
        <v>152</v>
      </c>
      <c r="B883" s="45" t="s">
        <v>1962</v>
      </c>
      <c r="C883" s="45" t="s">
        <v>1836</v>
      </c>
      <c r="D883" s="45" t="s">
        <v>152</v>
      </c>
      <c r="E883" s="45">
        <v>3.7</v>
      </c>
      <c r="F883" s="45" t="s">
        <v>1963</v>
      </c>
      <c r="G883" s="45">
        <v>28200</v>
      </c>
      <c r="H883" s="45">
        <v>10500</v>
      </c>
      <c r="I883" s="45" t="s">
        <v>152</v>
      </c>
      <c r="J883" s="45" t="s">
        <v>156</v>
      </c>
      <c r="K883" s="45" t="s">
        <v>157</v>
      </c>
      <c r="L883" s="45" t="s">
        <v>158</v>
      </c>
      <c r="M883" s="45" t="s">
        <v>152</v>
      </c>
      <c r="N883" s="45" t="s">
        <v>152</v>
      </c>
      <c r="O883" s="45" t="s">
        <v>159</v>
      </c>
      <c r="P883" s="46" t="s">
        <v>152</v>
      </c>
    </row>
    <row r="884" spans="1:16">
      <c r="A884" s="45" t="s">
        <v>152</v>
      </c>
      <c r="B884" s="45" t="s">
        <v>1964</v>
      </c>
      <c r="C884" s="45" t="s">
        <v>301</v>
      </c>
      <c r="D884" s="45" t="s">
        <v>152</v>
      </c>
      <c r="E884" s="45">
        <v>3.7</v>
      </c>
      <c r="F884" s="45" t="s">
        <v>1965</v>
      </c>
      <c r="G884" s="45">
        <v>49700</v>
      </c>
      <c r="H884" s="45">
        <v>10600</v>
      </c>
      <c r="I884" s="45" t="s">
        <v>152</v>
      </c>
      <c r="J884" s="45" t="s">
        <v>156</v>
      </c>
      <c r="K884" s="45" t="s">
        <v>175</v>
      </c>
      <c r="L884" s="45" t="s">
        <v>152</v>
      </c>
      <c r="M884" s="45" t="s">
        <v>152</v>
      </c>
      <c r="N884" s="45" t="s">
        <v>152</v>
      </c>
      <c r="O884" s="45" t="s">
        <v>159</v>
      </c>
      <c r="P884" s="46" t="s">
        <v>152</v>
      </c>
    </row>
    <row r="885" spans="1:16">
      <c r="A885" s="45" t="s">
        <v>152</v>
      </c>
      <c r="B885" s="45" t="s">
        <v>1966</v>
      </c>
      <c r="C885" s="45" t="s">
        <v>1967</v>
      </c>
      <c r="D885" s="45" t="s">
        <v>152</v>
      </c>
      <c r="E885" s="45">
        <v>3.7</v>
      </c>
      <c r="F885" s="45" t="s">
        <v>1946</v>
      </c>
      <c r="G885" s="45">
        <v>27700</v>
      </c>
      <c r="H885" s="45">
        <v>10400</v>
      </c>
      <c r="I885" s="45" t="s">
        <v>152</v>
      </c>
      <c r="J885" s="45" t="s">
        <v>156</v>
      </c>
      <c r="K885" s="45" t="s">
        <v>157</v>
      </c>
      <c r="L885" s="45" t="s">
        <v>152</v>
      </c>
      <c r="M885" s="45" t="s">
        <v>152</v>
      </c>
      <c r="N885" s="45" t="s">
        <v>152</v>
      </c>
      <c r="O885" s="45" t="s">
        <v>159</v>
      </c>
      <c r="P885" s="46" t="s">
        <v>152</v>
      </c>
    </row>
    <row r="886" spans="1:16">
      <c r="A886" s="45" t="s">
        <v>152</v>
      </c>
      <c r="B886" s="45" t="s">
        <v>1968</v>
      </c>
      <c r="C886" s="45" t="s">
        <v>278</v>
      </c>
      <c r="D886" s="45" t="s">
        <v>152</v>
      </c>
      <c r="E886" s="45">
        <v>3.7</v>
      </c>
      <c r="F886" s="45" t="s">
        <v>1969</v>
      </c>
      <c r="G886" s="45">
        <v>32700</v>
      </c>
      <c r="H886" s="45">
        <v>11300</v>
      </c>
      <c r="I886" s="45" t="s">
        <v>152</v>
      </c>
      <c r="J886" s="45" t="s">
        <v>156</v>
      </c>
      <c r="K886" s="45" t="s">
        <v>157</v>
      </c>
      <c r="L886" s="45" t="s">
        <v>158</v>
      </c>
      <c r="M886" s="45" t="s">
        <v>152</v>
      </c>
      <c r="N886" s="45" t="s">
        <v>152</v>
      </c>
      <c r="O886" s="45" t="s">
        <v>159</v>
      </c>
      <c r="P886" s="46" t="s">
        <v>152</v>
      </c>
    </row>
    <row r="887" spans="1:16">
      <c r="A887" s="45" t="s">
        <v>152</v>
      </c>
      <c r="B887" s="45" t="s">
        <v>1970</v>
      </c>
      <c r="C887" s="45" t="s">
        <v>1334</v>
      </c>
      <c r="D887" s="45" t="s">
        <v>152</v>
      </c>
      <c r="E887" s="45">
        <v>3.7</v>
      </c>
      <c r="F887" s="45" t="s">
        <v>1971</v>
      </c>
      <c r="G887" s="45">
        <v>21400</v>
      </c>
      <c r="H887" s="45">
        <v>8500</v>
      </c>
      <c r="I887" s="45" t="s">
        <v>152</v>
      </c>
      <c r="J887" s="45" t="s">
        <v>156</v>
      </c>
      <c r="K887" s="45" t="s">
        <v>175</v>
      </c>
      <c r="L887" s="45" t="s">
        <v>158</v>
      </c>
      <c r="M887" s="45" t="s">
        <v>152</v>
      </c>
      <c r="N887" s="45" t="s">
        <v>152</v>
      </c>
      <c r="O887" s="45" t="s">
        <v>159</v>
      </c>
      <c r="P887" s="46" t="s">
        <v>152</v>
      </c>
    </row>
    <row r="888" spans="1:16">
      <c r="A888" s="45" t="s">
        <v>152</v>
      </c>
      <c r="B888" s="45" t="s">
        <v>1972</v>
      </c>
      <c r="C888" s="45" t="s">
        <v>154</v>
      </c>
      <c r="D888" s="45" t="s">
        <v>152</v>
      </c>
      <c r="E888" s="45">
        <v>3.7</v>
      </c>
      <c r="F888" s="45" t="s">
        <v>1973</v>
      </c>
      <c r="G888" s="45">
        <v>35400</v>
      </c>
      <c r="H888" s="45">
        <v>8400</v>
      </c>
      <c r="I888" s="45" t="s">
        <v>152</v>
      </c>
      <c r="J888" s="45" t="s">
        <v>156</v>
      </c>
      <c r="K888" s="45" t="s">
        <v>175</v>
      </c>
      <c r="L888" s="45" t="s">
        <v>152</v>
      </c>
      <c r="M888" s="45" t="s">
        <v>152</v>
      </c>
      <c r="N888" s="45" t="s">
        <v>152</v>
      </c>
      <c r="O888" s="45" t="s">
        <v>159</v>
      </c>
      <c r="P888" s="46" t="s">
        <v>152</v>
      </c>
    </row>
    <row r="889" spans="1:16">
      <c r="A889" s="45" t="s">
        <v>152</v>
      </c>
      <c r="B889" s="45" t="s">
        <v>1941</v>
      </c>
      <c r="C889" s="45" t="s">
        <v>713</v>
      </c>
      <c r="D889" s="45" t="s">
        <v>152</v>
      </c>
      <c r="E889" s="45">
        <v>3.7</v>
      </c>
      <c r="F889" s="45" t="s">
        <v>1942</v>
      </c>
      <c r="G889" s="45">
        <v>40000</v>
      </c>
      <c r="H889" s="45">
        <v>8400</v>
      </c>
      <c r="I889" s="45" t="s">
        <v>152</v>
      </c>
      <c r="J889" s="45" t="s">
        <v>156</v>
      </c>
      <c r="K889" s="45" t="s">
        <v>175</v>
      </c>
      <c r="L889" s="45" t="s">
        <v>152</v>
      </c>
      <c r="M889" s="45" t="s">
        <v>152</v>
      </c>
      <c r="N889" s="45" t="s">
        <v>152</v>
      </c>
      <c r="O889" s="45" t="s">
        <v>159</v>
      </c>
      <c r="P889" s="46" t="s">
        <v>152</v>
      </c>
    </row>
    <row r="890" spans="1:16">
      <c r="A890" s="45" t="s">
        <v>152</v>
      </c>
      <c r="B890" s="45" t="s">
        <v>1974</v>
      </c>
      <c r="C890" s="45" t="s">
        <v>999</v>
      </c>
      <c r="D890" s="45" t="s">
        <v>152</v>
      </c>
      <c r="E890" s="45">
        <v>3.7</v>
      </c>
      <c r="F890" s="45" t="s">
        <v>1975</v>
      </c>
      <c r="G890" s="45">
        <v>55300</v>
      </c>
      <c r="H890" s="45">
        <v>12400</v>
      </c>
      <c r="I890" s="45" t="s">
        <v>152</v>
      </c>
      <c r="J890" s="45" t="s">
        <v>156</v>
      </c>
      <c r="K890" s="45" t="s">
        <v>175</v>
      </c>
      <c r="L890" s="45" t="s">
        <v>152</v>
      </c>
      <c r="M890" s="45" t="s">
        <v>152</v>
      </c>
      <c r="N890" s="45" t="s">
        <v>152</v>
      </c>
      <c r="O890" s="45" t="s">
        <v>159</v>
      </c>
      <c r="P890" s="46" t="s">
        <v>152</v>
      </c>
    </row>
    <row r="891" spans="1:16">
      <c r="A891" s="45" t="s">
        <v>152</v>
      </c>
      <c r="B891" s="45" t="s">
        <v>1976</v>
      </c>
      <c r="C891" s="45" t="s">
        <v>999</v>
      </c>
      <c r="D891" s="45" t="s">
        <v>152</v>
      </c>
      <c r="E891" s="45">
        <v>3.7</v>
      </c>
      <c r="F891" s="45" t="s">
        <v>1940</v>
      </c>
      <c r="G891" s="45">
        <v>41300</v>
      </c>
      <c r="H891" s="45">
        <v>11400</v>
      </c>
      <c r="I891" s="45" t="s">
        <v>152</v>
      </c>
      <c r="J891" s="45" t="s">
        <v>156</v>
      </c>
      <c r="K891" s="45" t="s">
        <v>157</v>
      </c>
      <c r="L891" s="45" t="s">
        <v>152</v>
      </c>
      <c r="M891" s="45" t="s">
        <v>152</v>
      </c>
      <c r="N891" s="45" t="s">
        <v>152</v>
      </c>
      <c r="O891" s="45" t="s">
        <v>159</v>
      </c>
      <c r="P891" s="46" t="s">
        <v>152</v>
      </c>
    </row>
    <row r="892" spans="1:16">
      <c r="A892" s="45" t="s">
        <v>152</v>
      </c>
      <c r="B892" s="45" t="s">
        <v>1964</v>
      </c>
      <c r="C892" s="45" t="s">
        <v>301</v>
      </c>
      <c r="D892" s="45" t="s">
        <v>152</v>
      </c>
      <c r="E892" s="45">
        <v>3.7</v>
      </c>
      <c r="F892" s="45" t="s">
        <v>1965</v>
      </c>
      <c r="G892" s="45">
        <v>49700</v>
      </c>
      <c r="H892" s="45">
        <v>10600</v>
      </c>
      <c r="I892" s="45" t="s">
        <v>152</v>
      </c>
      <c r="J892" s="45" t="s">
        <v>156</v>
      </c>
      <c r="K892" s="45" t="s">
        <v>175</v>
      </c>
      <c r="L892" s="45" t="s">
        <v>158</v>
      </c>
      <c r="M892" s="45" t="s">
        <v>152</v>
      </c>
      <c r="N892" s="45" t="s">
        <v>152</v>
      </c>
      <c r="O892" s="45" t="s">
        <v>159</v>
      </c>
      <c r="P892" s="46" t="s">
        <v>152</v>
      </c>
    </row>
    <row r="893" spans="1:16">
      <c r="A893" s="45" t="s">
        <v>152</v>
      </c>
      <c r="B893" s="45" t="s">
        <v>1977</v>
      </c>
      <c r="C893" s="45" t="s">
        <v>434</v>
      </c>
      <c r="D893" s="45" t="s">
        <v>152</v>
      </c>
      <c r="E893" s="45">
        <v>3.8</v>
      </c>
      <c r="F893" s="45" t="s">
        <v>1978</v>
      </c>
      <c r="G893" s="45">
        <v>45000</v>
      </c>
      <c r="H893" s="45">
        <v>11000</v>
      </c>
      <c r="I893" s="45" t="s">
        <v>152</v>
      </c>
      <c r="J893" s="45" t="s">
        <v>156</v>
      </c>
      <c r="K893" s="45" t="s">
        <v>157</v>
      </c>
      <c r="L893" s="45" t="s">
        <v>158</v>
      </c>
      <c r="M893" s="45" t="s">
        <v>152</v>
      </c>
      <c r="N893" s="45" t="s">
        <v>152</v>
      </c>
      <c r="O893" s="45" t="s">
        <v>159</v>
      </c>
      <c r="P893" s="46" t="s">
        <v>152</v>
      </c>
    </row>
    <row r="894" spans="1:16">
      <c r="A894" s="45" t="s">
        <v>152</v>
      </c>
      <c r="B894" s="45" t="s">
        <v>1979</v>
      </c>
      <c r="C894" s="45" t="s">
        <v>1980</v>
      </c>
      <c r="D894" s="45" t="s">
        <v>152</v>
      </c>
      <c r="E894" s="45">
        <v>3.8</v>
      </c>
      <c r="F894" s="45" t="s">
        <v>1981</v>
      </c>
      <c r="G894" s="45">
        <v>35200</v>
      </c>
      <c r="H894" s="45">
        <v>11600</v>
      </c>
      <c r="I894" s="45" t="s">
        <v>152</v>
      </c>
      <c r="J894" s="45" t="s">
        <v>156</v>
      </c>
      <c r="K894" s="45" t="s">
        <v>157</v>
      </c>
      <c r="L894" s="45" t="s">
        <v>158</v>
      </c>
      <c r="M894" s="45" t="s">
        <v>152</v>
      </c>
      <c r="N894" s="45" t="s">
        <v>152</v>
      </c>
      <c r="O894" s="45" t="s">
        <v>159</v>
      </c>
      <c r="P894" s="46" t="s">
        <v>152</v>
      </c>
    </row>
    <row r="895" spans="1:16">
      <c r="A895" s="45" t="s">
        <v>152</v>
      </c>
      <c r="B895" s="45" t="s">
        <v>1982</v>
      </c>
      <c r="C895" s="45" t="s">
        <v>1983</v>
      </c>
      <c r="D895" s="45" t="s">
        <v>152</v>
      </c>
      <c r="E895" s="45">
        <v>3.8</v>
      </c>
      <c r="F895" s="45" t="s">
        <v>1984</v>
      </c>
      <c r="G895" s="45">
        <v>35400</v>
      </c>
      <c r="H895" s="45">
        <v>10800</v>
      </c>
      <c r="I895" s="45" t="s">
        <v>152</v>
      </c>
      <c r="J895" s="45" t="s">
        <v>156</v>
      </c>
      <c r="K895" s="45" t="s">
        <v>175</v>
      </c>
      <c r="L895" s="45" t="s">
        <v>152</v>
      </c>
      <c r="M895" s="45" t="s">
        <v>152</v>
      </c>
      <c r="N895" s="45" t="s">
        <v>152</v>
      </c>
      <c r="O895" s="45" t="s">
        <v>159</v>
      </c>
      <c r="P895" s="46" t="s">
        <v>152</v>
      </c>
    </row>
    <row r="896" spans="1:16">
      <c r="A896" s="45" t="s">
        <v>152</v>
      </c>
      <c r="B896" s="45" t="s">
        <v>1985</v>
      </c>
      <c r="C896" s="45" t="s">
        <v>1986</v>
      </c>
      <c r="D896" s="45" t="s">
        <v>152</v>
      </c>
      <c r="E896" s="45">
        <v>3.8</v>
      </c>
      <c r="F896" s="45" t="s">
        <v>1987</v>
      </c>
      <c r="G896" s="45">
        <v>27200</v>
      </c>
      <c r="H896" s="45">
        <v>10700</v>
      </c>
      <c r="I896" s="45" t="s">
        <v>152</v>
      </c>
      <c r="J896" s="45" t="s">
        <v>156</v>
      </c>
      <c r="K896" s="45" t="s">
        <v>157</v>
      </c>
      <c r="L896" s="45" t="s">
        <v>152</v>
      </c>
      <c r="M896" s="45" t="s">
        <v>152</v>
      </c>
      <c r="N896" s="45" t="s">
        <v>152</v>
      </c>
      <c r="O896" s="45" t="s">
        <v>159</v>
      </c>
      <c r="P896" s="46" t="s">
        <v>152</v>
      </c>
    </row>
    <row r="897" spans="1:16">
      <c r="A897" s="45" t="s">
        <v>152</v>
      </c>
      <c r="B897" s="45" t="s">
        <v>1988</v>
      </c>
      <c r="C897" s="45" t="s">
        <v>255</v>
      </c>
      <c r="D897" s="45" t="s">
        <v>152</v>
      </c>
      <c r="E897" s="45">
        <v>3.8</v>
      </c>
      <c r="F897" s="45" t="s">
        <v>1989</v>
      </c>
      <c r="G897" s="45">
        <v>26300</v>
      </c>
      <c r="H897" s="45">
        <v>9000</v>
      </c>
      <c r="I897" s="45" t="s">
        <v>152</v>
      </c>
      <c r="J897" s="45" t="s">
        <v>156</v>
      </c>
      <c r="K897" s="45" t="s">
        <v>157</v>
      </c>
      <c r="L897" s="45" t="s">
        <v>158</v>
      </c>
      <c r="M897" s="45" t="s">
        <v>152</v>
      </c>
      <c r="N897" s="45" t="s">
        <v>152</v>
      </c>
      <c r="O897" s="45" t="s">
        <v>159</v>
      </c>
      <c r="P897" s="46" t="s">
        <v>152</v>
      </c>
    </row>
    <row r="898" spans="1:16">
      <c r="A898" s="45" t="s">
        <v>152</v>
      </c>
      <c r="B898" s="45" t="s">
        <v>1990</v>
      </c>
      <c r="C898" s="45" t="s">
        <v>278</v>
      </c>
      <c r="D898" s="45" t="s">
        <v>152</v>
      </c>
      <c r="E898" s="45">
        <v>3.8</v>
      </c>
      <c r="F898" s="45" t="s">
        <v>1991</v>
      </c>
      <c r="G898" s="45">
        <v>34300</v>
      </c>
      <c r="H898" s="45">
        <v>9900</v>
      </c>
      <c r="I898" s="45" t="s">
        <v>152</v>
      </c>
      <c r="J898" s="45" t="s">
        <v>156</v>
      </c>
      <c r="K898" s="45" t="s">
        <v>175</v>
      </c>
      <c r="L898" s="45" t="s">
        <v>158</v>
      </c>
      <c r="M898" s="45" t="s">
        <v>152</v>
      </c>
      <c r="N898" s="45" t="s">
        <v>152</v>
      </c>
      <c r="O898" s="45" t="s">
        <v>159</v>
      </c>
      <c r="P898" s="46" t="s">
        <v>152</v>
      </c>
    </row>
    <row r="899" spans="1:16">
      <c r="A899" s="45" t="s">
        <v>152</v>
      </c>
      <c r="B899" s="45" t="s">
        <v>1992</v>
      </c>
      <c r="C899" s="45" t="s">
        <v>1993</v>
      </c>
      <c r="D899" s="45" t="s">
        <v>152</v>
      </c>
      <c r="E899" s="45">
        <v>3.8</v>
      </c>
      <c r="F899" s="45" t="s">
        <v>1994</v>
      </c>
      <c r="G899" s="45">
        <v>22300</v>
      </c>
      <c r="H899" s="45">
        <v>10600</v>
      </c>
      <c r="I899" s="45" t="s">
        <v>152</v>
      </c>
      <c r="J899" s="45" t="s">
        <v>156</v>
      </c>
      <c r="K899" s="45" t="s">
        <v>175</v>
      </c>
      <c r="L899" s="45" t="s">
        <v>152</v>
      </c>
      <c r="M899" s="45" t="s">
        <v>152</v>
      </c>
      <c r="N899" s="45" t="s">
        <v>152</v>
      </c>
      <c r="O899" s="45" t="s">
        <v>159</v>
      </c>
      <c r="P899" s="46" t="s">
        <v>152</v>
      </c>
    </row>
    <row r="900" spans="1:16">
      <c r="A900" s="45" t="s">
        <v>152</v>
      </c>
      <c r="B900" s="45" t="s">
        <v>1995</v>
      </c>
      <c r="C900" s="45" t="s">
        <v>395</v>
      </c>
      <c r="D900" s="45" t="s">
        <v>152</v>
      </c>
      <c r="E900" s="45">
        <v>3.8</v>
      </c>
      <c r="F900" s="45" t="s">
        <v>1996</v>
      </c>
      <c r="G900" s="45">
        <v>27800</v>
      </c>
      <c r="H900" s="45">
        <v>11300</v>
      </c>
      <c r="I900" s="45">
        <v>68</v>
      </c>
      <c r="J900" s="45" t="s">
        <v>156</v>
      </c>
      <c r="K900" s="45" t="s">
        <v>157</v>
      </c>
      <c r="L900" s="45" t="s">
        <v>158</v>
      </c>
      <c r="M900" s="45" t="s">
        <v>152</v>
      </c>
      <c r="N900" s="45" t="s">
        <v>152</v>
      </c>
      <c r="O900" s="45" t="s">
        <v>159</v>
      </c>
      <c r="P900" s="46" t="s">
        <v>152</v>
      </c>
    </row>
    <row r="901" spans="1:16">
      <c r="A901" s="45" t="s">
        <v>152</v>
      </c>
      <c r="B901" s="45" t="s">
        <v>1997</v>
      </c>
      <c r="C901" s="45" t="s">
        <v>395</v>
      </c>
      <c r="D901" s="45" t="s">
        <v>152</v>
      </c>
      <c r="E901" s="45">
        <v>3.8</v>
      </c>
      <c r="F901" s="45" t="s">
        <v>1998</v>
      </c>
      <c r="G901" s="45">
        <v>43500</v>
      </c>
      <c r="H901" s="45">
        <v>11400</v>
      </c>
      <c r="I901" s="45">
        <v>73</v>
      </c>
      <c r="J901" s="45" t="s">
        <v>156</v>
      </c>
      <c r="K901" s="45" t="s">
        <v>157</v>
      </c>
      <c r="L901" s="45" t="s">
        <v>158</v>
      </c>
      <c r="M901" s="45" t="s">
        <v>152</v>
      </c>
      <c r="N901" s="45" t="s">
        <v>152</v>
      </c>
      <c r="O901" s="45" t="s">
        <v>159</v>
      </c>
      <c r="P901" s="46" t="s">
        <v>152</v>
      </c>
    </row>
    <row r="902" spans="1:16">
      <c r="A902" s="45" t="s">
        <v>152</v>
      </c>
      <c r="B902" s="45" t="s">
        <v>1999</v>
      </c>
      <c r="C902" s="45" t="s">
        <v>395</v>
      </c>
      <c r="D902" s="45" t="s">
        <v>152</v>
      </c>
      <c r="E902" s="45">
        <v>3.8</v>
      </c>
      <c r="F902" s="45" t="s">
        <v>933</v>
      </c>
      <c r="G902" s="45">
        <v>35100</v>
      </c>
      <c r="H902" s="45">
        <v>10900</v>
      </c>
      <c r="I902" s="45" t="s">
        <v>152</v>
      </c>
      <c r="J902" s="45" t="s">
        <v>156</v>
      </c>
      <c r="K902" s="45" t="s">
        <v>175</v>
      </c>
      <c r="L902" s="45" t="s">
        <v>152</v>
      </c>
      <c r="M902" s="45" t="s">
        <v>152</v>
      </c>
      <c r="N902" s="45" t="s">
        <v>152</v>
      </c>
      <c r="O902" s="45" t="s">
        <v>159</v>
      </c>
      <c r="P902" s="46" t="s">
        <v>152</v>
      </c>
    </row>
    <row r="903" spans="1:16">
      <c r="A903" s="45" t="s">
        <v>152</v>
      </c>
      <c r="B903" s="45" t="s">
        <v>2000</v>
      </c>
      <c r="C903" s="45" t="s">
        <v>789</v>
      </c>
      <c r="D903" s="45" t="s">
        <v>152</v>
      </c>
      <c r="E903" s="45">
        <v>3.8</v>
      </c>
      <c r="F903" s="45" t="s">
        <v>2001</v>
      </c>
      <c r="G903" s="45">
        <v>43800</v>
      </c>
      <c r="H903" s="45">
        <v>8300</v>
      </c>
      <c r="I903" s="45" t="s">
        <v>152</v>
      </c>
      <c r="J903" s="45" t="s">
        <v>156</v>
      </c>
      <c r="K903" s="45" t="s">
        <v>175</v>
      </c>
      <c r="L903" s="45" t="s">
        <v>152</v>
      </c>
      <c r="M903" s="45" t="s">
        <v>152</v>
      </c>
      <c r="N903" s="45" t="s">
        <v>152</v>
      </c>
      <c r="O903" s="45" t="s">
        <v>159</v>
      </c>
      <c r="P903" s="46" t="s">
        <v>152</v>
      </c>
    </row>
    <row r="904" spans="1:16">
      <c r="A904" s="45" t="s">
        <v>152</v>
      </c>
      <c r="B904" s="45" t="s">
        <v>2002</v>
      </c>
      <c r="C904" s="45" t="s">
        <v>1830</v>
      </c>
      <c r="D904" s="45" t="s">
        <v>152</v>
      </c>
      <c r="E904" s="45">
        <v>3.8</v>
      </c>
      <c r="F904" s="45" t="s">
        <v>1978</v>
      </c>
      <c r="G904" s="45">
        <v>45000</v>
      </c>
      <c r="H904" s="45">
        <v>11000</v>
      </c>
      <c r="I904" s="45" t="s">
        <v>152</v>
      </c>
      <c r="J904" s="45" t="s">
        <v>156</v>
      </c>
      <c r="K904" s="45" t="s">
        <v>157</v>
      </c>
      <c r="L904" s="45" t="s">
        <v>152</v>
      </c>
      <c r="M904" s="45" t="s">
        <v>152</v>
      </c>
      <c r="N904" s="45" t="s">
        <v>152</v>
      </c>
      <c r="O904" s="45" t="s">
        <v>159</v>
      </c>
      <c r="P904" s="46" t="s">
        <v>152</v>
      </c>
    </row>
    <row r="905" spans="1:16">
      <c r="A905" s="45" t="s">
        <v>152</v>
      </c>
      <c r="B905" s="45" t="s">
        <v>2003</v>
      </c>
      <c r="C905" s="45" t="s">
        <v>1273</v>
      </c>
      <c r="D905" s="45" t="s">
        <v>152</v>
      </c>
      <c r="E905" s="45">
        <v>3.8</v>
      </c>
      <c r="F905" s="45" t="s">
        <v>2004</v>
      </c>
      <c r="G905" s="45">
        <v>35300</v>
      </c>
      <c r="H905" s="45">
        <v>5700</v>
      </c>
      <c r="I905" s="45" t="s">
        <v>152</v>
      </c>
      <c r="J905" s="45" t="s">
        <v>156</v>
      </c>
      <c r="K905" s="45" t="s">
        <v>175</v>
      </c>
      <c r="L905" s="45" t="s">
        <v>152</v>
      </c>
      <c r="M905" s="45" t="s">
        <v>152</v>
      </c>
      <c r="N905" s="45" t="s">
        <v>152</v>
      </c>
      <c r="O905" s="45" t="s">
        <v>159</v>
      </c>
      <c r="P905" s="46" t="s">
        <v>152</v>
      </c>
    </row>
    <row r="906" spans="1:16">
      <c r="A906" s="45" t="s">
        <v>152</v>
      </c>
      <c r="B906" s="45" t="s">
        <v>2005</v>
      </c>
      <c r="C906" s="45" t="s">
        <v>1273</v>
      </c>
      <c r="D906" s="45" t="s">
        <v>152</v>
      </c>
      <c r="E906" s="45">
        <v>3.8</v>
      </c>
      <c r="F906" s="45" t="s">
        <v>2006</v>
      </c>
      <c r="G906" s="45">
        <v>35400</v>
      </c>
      <c r="H906" s="45">
        <v>9400</v>
      </c>
      <c r="I906" s="45" t="s">
        <v>152</v>
      </c>
      <c r="J906" s="45" t="s">
        <v>156</v>
      </c>
      <c r="K906" s="45" t="s">
        <v>175</v>
      </c>
      <c r="L906" s="45" t="s">
        <v>152</v>
      </c>
      <c r="M906" s="45" t="s">
        <v>152</v>
      </c>
      <c r="N906" s="45" t="s">
        <v>152</v>
      </c>
      <c r="O906" s="45" t="s">
        <v>159</v>
      </c>
      <c r="P906" s="46" t="s">
        <v>152</v>
      </c>
    </row>
    <row r="907" spans="1:16">
      <c r="A907" s="45" t="s">
        <v>152</v>
      </c>
      <c r="B907" s="45" t="s">
        <v>2007</v>
      </c>
      <c r="C907" s="45" t="s">
        <v>349</v>
      </c>
      <c r="D907" s="45" t="s">
        <v>152</v>
      </c>
      <c r="E907" s="45">
        <v>3.8</v>
      </c>
      <c r="F907" s="45" t="s">
        <v>2008</v>
      </c>
      <c r="G907" s="45">
        <v>40100</v>
      </c>
      <c r="H907" s="45">
        <v>11100</v>
      </c>
      <c r="I907" s="45" t="s">
        <v>152</v>
      </c>
      <c r="J907" s="45" t="s">
        <v>156</v>
      </c>
      <c r="K907" s="45" t="s">
        <v>157</v>
      </c>
      <c r="L907" s="45" t="s">
        <v>152</v>
      </c>
      <c r="M907" s="45" t="s">
        <v>152</v>
      </c>
      <c r="N907" s="45" t="s">
        <v>152</v>
      </c>
      <c r="O907" s="45" t="s">
        <v>159</v>
      </c>
      <c r="P907" s="46" t="s">
        <v>152</v>
      </c>
    </row>
    <row r="908" spans="1:16">
      <c r="A908" s="45" t="s">
        <v>152</v>
      </c>
      <c r="B908" s="45" t="s">
        <v>2009</v>
      </c>
      <c r="C908" s="45" t="s">
        <v>349</v>
      </c>
      <c r="D908" s="45" t="s">
        <v>152</v>
      </c>
      <c r="E908" s="45">
        <v>3.8</v>
      </c>
      <c r="F908" s="45" t="s">
        <v>2010</v>
      </c>
      <c r="G908" s="45">
        <v>27900</v>
      </c>
      <c r="H908" s="45">
        <v>10700</v>
      </c>
      <c r="I908" s="45" t="s">
        <v>152</v>
      </c>
      <c r="J908" s="45" t="s">
        <v>156</v>
      </c>
      <c r="K908" s="45" t="s">
        <v>157</v>
      </c>
      <c r="L908" s="45" t="s">
        <v>158</v>
      </c>
      <c r="M908" s="45" t="s">
        <v>152</v>
      </c>
      <c r="N908" s="45" t="s">
        <v>152</v>
      </c>
      <c r="O908" s="45" t="s">
        <v>159</v>
      </c>
      <c r="P908" s="46" t="s">
        <v>152</v>
      </c>
    </row>
    <row r="909" spans="1:16">
      <c r="A909" s="45" t="s">
        <v>152</v>
      </c>
      <c r="B909" s="45" t="s">
        <v>2011</v>
      </c>
      <c r="C909" s="45" t="s">
        <v>579</v>
      </c>
      <c r="D909" s="45" t="s">
        <v>152</v>
      </c>
      <c r="E909" s="45">
        <v>3.8</v>
      </c>
      <c r="F909" s="45" t="s">
        <v>2012</v>
      </c>
      <c r="G909" s="45">
        <v>42200</v>
      </c>
      <c r="H909" s="45">
        <v>11400</v>
      </c>
      <c r="I909" s="45" t="s">
        <v>152</v>
      </c>
      <c r="J909" s="45" t="s">
        <v>156</v>
      </c>
      <c r="K909" s="45" t="s">
        <v>157</v>
      </c>
      <c r="L909" s="45" t="s">
        <v>158</v>
      </c>
      <c r="M909" s="45" t="s">
        <v>152</v>
      </c>
      <c r="N909" s="45" t="s">
        <v>152</v>
      </c>
      <c r="O909" s="45" t="s">
        <v>159</v>
      </c>
      <c r="P909" s="46" t="s">
        <v>152</v>
      </c>
    </row>
    <row r="910" spans="1:16">
      <c r="A910" s="45" t="s">
        <v>152</v>
      </c>
      <c r="B910" s="45" t="s">
        <v>2013</v>
      </c>
      <c r="C910" s="45" t="s">
        <v>579</v>
      </c>
      <c r="D910" s="45" t="s">
        <v>152</v>
      </c>
      <c r="E910" s="45">
        <v>3.8</v>
      </c>
      <c r="F910" s="45" t="s">
        <v>2014</v>
      </c>
      <c r="G910" s="45">
        <v>25100</v>
      </c>
      <c r="H910" s="45">
        <v>14700</v>
      </c>
      <c r="I910" s="45" t="s">
        <v>152</v>
      </c>
      <c r="J910" s="45" t="s">
        <v>156</v>
      </c>
      <c r="K910" s="45" t="s">
        <v>175</v>
      </c>
      <c r="L910" s="45" t="s">
        <v>152</v>
      </c>
      <c r="M910" s="45" t="s">
        <v>152</v>
      </c>
      <c r="N910" s="45" t="s">
        <v>152</v>
      </c>
      <c r="O910" s="45" t="s">
        <v>159</v>
      </c>
      <c r="P910" s="46" t="s">
        <v>152</v>
      </c>
    </row>
    <row r="911" spans="1:16">
      <c r="A911" s="45" t="s">
        <v>152</v>
      </c>
      <c r="B911" s="45" t="s">
        <v>2015</v>
      </c>
      <c r="C911" s="45" t="s">
        <v>1163</v>
      </c>
      <c r="D911" s="45" t="s">
        <v>152</v>
      </c>
      <c r="E911" s="45">
        <v>3.8</v>
      </c>
      <c r="F911" s="45" t="s">
        <v>2016</v>
      </c>
      <c r="G911" s="45">
        <v>28900</v>
      </c>
      <c r="H911" s="45">
        <v>8800</v>
      </c>
      <c r="I911" s="45" t="s">
        <v>152</v>
      </c>
      <c r="J911" s="45" t="s">
        <v>156</v>
      </c>
      <c r="K911" s="45" t="s">
        <v>175</v>
      </c>
      <c r="L911" s="45" t="s">
        <v>152</v>
      </c>
      <c r="M911" s="45" t="s">
        <v>152</v>
      </c>
      <c r="N911" s="45" t="s">
        <v>152</v>
      </c>
      <c r="O911" s="45" t="s">
        <v>159</v>
      </c>
      <c r="P911" s="46" t="s">
        <v>152</v>
      </c>
    </row>
    <row r="912" spans="1:16">
      <c r="A912" s="45" t="s">
        <v>152</v>
      </c>
      <c r="B912" s="45" t="s">
        <v>2017</v>
      </c>
      <c r="C912" s="45" t="s">
        <v>1495</v>
      </c>
      <c r="D912" s="45" t="s">
        <v>152</v>
      </c>
      <c r="E912" s="45">
        <v>3.8</v>
      </c>
      <c r="F912" s="45" t="s">
        <v>2018</v>
      </c>
      <c r="G912" s="45">
        <v>68900</v>
      </c>
      <c r="H912" s="45">
        <v>13700</v>
      </c>
      <c r="I912" s="45" t="s">
        <v>152</v>
      </c>
      <c r="J912" s="45" t="s">
        <v>156</v>
      </c>
      <c r="K912" s="45" t="s">
        <v>175</v>
      </c>
      <c r="L912" s="45" t="s">
        <v>152</v>
      </c>
      <c r="M912" s="45" t="s">
        <v>152</v>
      </c>
      <c r="N912" s="45" t="s">
        <v>152</v>
      </c>
      <c r="O912" s="45" t="s">
        <v>159</v>
      </c>
      <c r="P912" s="46" t="s">
        <v>152</v>
      </c>
    </row>
    <row r="913" spans="1:16">
      <c r="A913" s="45" t="s">
        <v>152</v>
      </c>
      <c r="B913" s="45" t="s">
        <v>2019</v>
      </c>
      <c r="C913" s="45" t="s">
        <v>1495</v>
      </c>
      <c r="D913" s="45" t="s">
        <v>152</v>
      </c>
      <c r="E913" s="45">
        <v>3.8</v>
      </c>
      <c r="F913" s="45" t="s">
        <v>2020</v>
      </c>
      <c r="G913" s="45">
        <v>48600</v>
      </c>
      <c r="H913" s="45">
        <v>11500</v>
      </c>
      <c r="I913" s="45" t="s">
        <v>152</v>
      </c>
      <c r="J913" s="45" t="s">
        <v>156</v>
      </c>
      <c r="K913" s="45" t="s">
        <v>157</v>
      </c>
      <c r="L913" s="45" t="s">
        <v>152</v>
      </c>
      <c r="M913" s="45" t="s">
        <v>152</v>
      </c>
      <c r="N913" s="45" t="s">
        <v>152</v>
      </c>
      <c r="O913" s="45" t="s">
        <v>159</v>
      </c>
      <c r="P913" s="46" t="s">
        <v>152</v>
      </c>
    </row>
    <row r="914" spans="1:16">
      <c r="A914" s="45" t="s">
        <v>152</v>
      </c>
      <c r="B914" s="45" t="s">
        <v>2021</v>
      </c>
      <c r="C914" s="45" t="s">
        <v>1781</v>
      </c>
      <c r="D914" s="45" t="s">
        <v>152</v>
      </c>
      <c r="E914" s="45">
        <v>3.8</v>
      </c>
      <c r="F914" s="45" t="s">
        <v>2022</v>
      </c>
      <c r="G914" s="45">
        <v>27500</v>
      </c>
      <c r="H914" s="45">
        <v>9400</v>
      </c>
      <c r="I914" s="45" t="s">
        <v>152</v>
      </c>
      <c r="J914" s="45" t="s">
        <v>156</v>
      </c>
      <c r="K914" s="45" t="s">
        <v>157</v>
      </c>
      <c r="L914" s="45" t="s">
        <v>152</v>
      </c>
      <c r="M914" s="45" t="s">
        <v>152</v>
      </c>
      <c r="N914" s="45" t="s">
        <v>152</v>
      </c>
      <c r="O914" s="45" t="s">
        <v>159</v>
      </c>
      <c r="P914" s="46" t="s">
        <v>152</v>
      </c>
    </row>
    <row r="915" spans="1:16">
      <c r="A915" s="45" t="s">
        <v>152</v>
      </c>
      <c r="B915" s="45" t="s">
        <v>2023</v>
      </c>
      <c r="C915" s="45" t="s">
        <v>267</v>
      </c>
      <c r="D915" s="45" t="s">
        <v>152</v>
      </c>
      <c r="E915" s="45">
        <v>3.8</v>
      </c>
      <c r="F915" s="45" t="s">
        <v>2024</v>
      </c>
      <c r="G915" s="45">
        <v>25400</v>
      </c>
      <c r="H915" s="45">
        <v>9100</v>
      </c>
      <c r="I915" s="45" t="s">
        <v>152</v>
      </c>
      <c r="J915" s="45" t="s">
        <v>156</v>
      </c>
      <c r="K915" s="45" t="s">
        <v>175</v>
      </c>
      <c r="L915" s="45" t="s">
        <v>152</v>
      </c>
      <c r="M915" s="45" t="s">
        <v>152</v>
      </c>
      <c r="N915" s="45" t="s">
        <v>152</v>
      </c>
      <c r="O915" s="45" t="s">
        <v>159</v>
      </c>
      <c r="P915" s="46" t="s">
        <v>152</v>
      </c>
    </row>
    <row r="916" spans="1:16">
      <c r="A916" s="45" t="s">
        <v>152</v>
      </c>
      <c r="B916" s="45" t="s">
        <v>2025</v>
      </c>
      <c r="C916" s="45" t="s">
        <v>2026</v>
      </c>
      <c r="D916" s="45" t="s">
        <v>152</v>
      </c>
      <c r="E916" s="45">
        <v>3.8</v>
      </c>
      <c r="F916" s="45" t="s">
        <v>2027</v>
      </c>
      <c r="G916" s="45">
        <v>14300</v>
      </c>
      <c r="H916" s="45">
        <v>4700</v>
      </c>
      <c r="I916" s="45" t="s">
        <v>152</v>
      </c>
      <c r="J916" s="45" t="s">
        <v>156</v>
      </c>
      <c r="K916" s="45" t="s">
        <v>175</v>
      </c>
      <c r="L916" s="45" t="s">
        <v>169</v>
      </c>
      <c r="M916" s="45" t="s">
        <v>152</v>
      </c>
      <c r="N916" s="45" t="s">
        <v>152</v>
      </c>
      <c r="O916" s="45" t="s">
        <v>159</v>
      </c>
      <c r="P916" s="46" t="s">
        <v>152</v>
      </c>
    </row>
    <row r="917" spans="1:16">
      <c r="A917" s="45" t="s">
        <v>152</v>
      </c>
      <c r="B917" s="45" t="s">
        <v>2028</v>
      </c>
      <c r="C917" s="45" t="s">
        <v>233</v>
      </c>
      <c r="D917" s="45" t="s">
        <v>152</v>
      </c>
      <c r="E917" s="45">
        <v>3.8</v>
      </c>
      <c r="F917" s="45" t="s">
        <v>2029</v>
      </c>
      <c r="G917" s="45">
        <v>42300</v>
      </c>
      <c r="H917" s="45">
        <v>11700</v>
      </c>
      <c r="I917" s="45" t="s">
        <v>152</v>
      </c>
      <c r="J917" s="45" t="s">
        <v>156</v>
      </c>
      <c r="K917" s="45" t="s">
        <v>157</v>
      </c>
      <c r="L917" s="45" t="s">
        <v>158</v>
      </c>
      <c r="M917" s="45" t="s">
        <v>152</v>
      </c>
      <c r="N917" s="45" t="s">
        <v>152</v>
      </c>
      <c r="O917" s="45" t="s">
        <v>159</v>
      </c>
      <c r="P917" s="46" t="s">
        <v>152</v>
      </c>
    </row>
    <row r="918" spans="1:16">
      <c r="A918" s="45" t="s">
        <v>152</v>
      </c>
      <c r="B918" s="45" t="s">
        <v>2030</v>
      </c>
      <c r="C918" s="45" t="s">
        <v>1085</v>
      </c>
      <c r="D918" s="45" t="s">
        <v>152</v>
      </c>
      <c r="E918" s="45">
        <v>3.8</v>
      </c>
      <c r="F918" s="45" t="s">
        <v>2031</v>
      </c>
      <c r="G918" s="45">
        <v>51000</v>
      </c>
      <c r="H918" s="45">
        <v>7100</v>
      </c>
      <c r="I918" s="45" t="s">
        <v>152</v>
      </c>
      <c r="J918" s="45" t="s">
        <v>156</v>
      </c>
      <c r="K918" s="45" t="s">
        <v>175</v>
      </c>
      <c r="L918" s="45" t="s">
        <v>152</v>
      </c>
      <c r="M918" s="45" t="s">
        <v>152</v>
      </c>
      <c r="N918" s="45" t="s">
        <v>152</v>
      </c>
      <c r="O918" s="45" t="s">
        <v>159</v>
      </c>
      <c r="P918" s="46" t="s">
        <v>152</v>
      </c>
    </row>
    <row r="919" spans="1:16">
      <c r="A919" s="45" t="s">
        <v>152</v>
      </c>
      <c r="B919" s="45" t="s">
        <v>2032</v>
      </c>
      <c r="C919" s="45" t="s">
        <v>2033</v>
      </c>
      <c r="D919" s="45" t="s">
        <v>152</v>
      </c>
      <c r="E919" s="45">
        <v>3.8</v>
      </c>
      <c r="F919" s="45" t="s">
        <v>2034</v>
      </c>
      <c r="G919" s="45">
        <v>35300</v>
      </c>
      <c r="H919" s="45">
        <v>11300</v>
      </c>
      <c r="I919" s="45" t="s">
        <v>152</v>
      </c>
      <c r="J919" s="45" t="s">
        <v>156</v>
      </c>
      <c r="K919" s="45" t="s">
        <v>157</v>
      </c>
      <c r="L919" s="45" t="s">
        <v>152</v>
      </c>
      <c r="M919" s="45" t="s">
        <v>152</v>
      </c>
      <c r="N919" s="45" t="s">
        <v>152</v>
      </c>
      <c r="O919" s="45" t="s">
        <v>159</v>
      </c>
      <c r="P919" s="46" t="s">
        <v>152</v>
      </c>
    </row>
    <row r="920" spans="1:16">
      <c r="A920" s="45" t="s">
        <v>152</v>
      </c>
      <c r="B920" s="45" t="s">
        <v>2035</v>
      </c>
      <c r="C920" s="45" t="s">
        <v>1680</v>
      </c>
      <c r="D920" s="45" t="s">
        <v>152</v>
      </c>
      <c r="E920" s="45">
        <v>3.8</v>
      </c>
      <c r="F920" s="45" t="s">
        <v>1989</v>
      </c>
      <c r="G920" s="45">
        <v>26300</v>
      </c>
      <c r="H920" s="45">
        <v>9000</v>
      </c>
      <c r="I920" s="45" t="s">
        <v>152</v>
      </c>
      <c r="J920" s="45" t="s">
        <v>156</v>
      </c>
      <c r="K920" s="45" t="s">
        <v>157</v>
      </c>
      <c r="L920" s="45" t="s">
        <v>158</v>
      </c>
      <c r="M920" s="45" t="s">
        <v>152</v>
      </c>
      <c r="N920" s="45" t="s">
        <v>152</v>
      </c>
      <c r="O920" s="45" t="s">
        <v>159</v>
      </c>
      <c r="P920" s="46" t="s">
        <v>152</v>
      </c>
    </row>
    <row r="921" spans="1:16">
      <c r="A921" s="45" t="s">
        <v>152</v>
      </c>
      <c r="B921" s="45" t="s">
        <v>2036</v>
      </c>
      <c r="C921" s="45" t="s">
        <v>162</v>
      </c>
      <c r="D921" s="45" t="s">
        <v>152</v>
      </c>
      <c r="E921" s="45">
        <v>3.9</v>
      </c>
      <c r="F921" s="45" t="s">
        <v>2037</v>
      </c>
      <c r="G921" s="45">
        <v>32200</v>
      </c>
      <c r="H921" s="45">
        <v>11600</v>
      </c>
      <c r="I921" s="45" t="s">
        <v>152</v>
      </c>
      <c r="J921" s="45" t="s">
        <v>156</v>
      </c>
      <c r="K921" s="45" t="s">
        <v>157</v>
      </c>
      <c r="L921" s="45" t="s">
        <v>158</v>
      </c>
      <c r="M921" s="45" t="s">
        <v>152</v>
      </c>
      <c r="N921" s="45" t="s">
        <v>152</v>
      </c>
      <c r="O921" s="45" t="s">
        <v>159</v>
      </c>
      <c r="P921" s="46" t="s">
        <v>152</v>
      </c>
    </row>
    <row r="922" spans="1:16">
      <c r="A922" s="45" t="s">
        <v>152</v>
      </c>
      <c r="B922" s="45" t="s">
        <v>2038</v>
      </c>
      <c r="C922" s="45" t="s">
        <v>2039</v>
      </c>
      <c r="D922" s="45" t="s">
        <v>152</v>
      </c>
      <c r="E922" s="45">
        <v>3.9</v>
      </c>
      <c r="F922" s="45" t="s">
        <v>2040</v>
      </c>
      <c r="G922" s="45">
        <v>28800</v>
      </c>
      <c r="H922" s="45">
        <v>12900</v>
      </c>
      <c r="I922" s="45">
        <v>73</v>
      </c>
      <c r="J922" s="45" t="s">
        <v>156</v>
      </c>
      <c r="K922" s="45" t="s">
        <v>157</v>
      </c>
      <c r="L922" s="45" t="s">
        <v>158</v>
      </c>
      <c r="M922" s="45" t="s">
        <v>152</v>
      </c>
      <c r="N922" s="45" t="s">
        <v>152</v>
      </c>
      <c r="O922" s="45" t="s">
        <v>159</v>
      </c>
      <c r="P922" s="46" t="s">
        <v>152</v>
      </c>
    </row>
    <row r="923" spans="1:16">
      <c r="A923" s="45" t="s">
        <v>152</v>
      </c>
      <c r="B923" s="45" t="s">
        <v>2041</v>
      </c>
      <c r="C923" s="45" t="s">
        <v>173</v>
      </c>
      <c r="D923" s="45" t="s">
        <v>152</v>
      </c>
      <c r="E923" s="45">
        <v>3.9</v>
      </c>
      <c r="F923" s="45" t="s">
        <v>2042</v>
      </c>
      <c r="G923" s="45">
        <v>37580</v>
      </c>
      <c r="H923" s="45">
        <v>11238</v>
      </c>
      <c r="I923" s="45" t="s">
        <v>152</v>
      </c>
      <c r="J923" s="45" t="s">
        <v>156</v>
      </c>
      <c r="K923" s="45" t="s">
        <v>157</v>
      </c>
      <c r="L923" s="45" t="s">
        <v>158</v>
      </c>
      <c r="M923" s="45" t="s">
        <v>152</v>
      </c>
      <c r="N923" s="45" t="s">
        <v>152</v>
      </c>
      <c r="O923" s="45" t="s">
        <v>159</v>
      </c>
      <c r="P923" s="46" t="s">
        <v>152</v>
      </c>
    </row>
    <row r="924" spans="1:16">
      <c r="A924" s="45" t="s">
        <v>152</v>
      </c>
      <c r="B924" s="45" t="s">
        <v>2043</v>
      </c>
      <c r="C924" s="45" t="s">
        <v>569</v>
      </c>
      <c r="D924" s="45" t="s">
        <v>152</v>
      </c>
      <c r="E924" s="45">
        <v>3.9</v>
      </c>
      <c r="F924" s="45" t="s">
        <v>2044</v>
      </c>
      <c r="G924" s="45">
        <v>14284</v>
      </c>
      <c r="H924" s="45">
        <v>11259</v>
      </c>
      <c r="I924" s="45" t="s">
        <v>152</v>
      </c>
      <c r="J924" s="45" t="s">
        <v>156</v>
      </c>
      <c r="K924" s="45" t="s">
        <v>157</v>
      </c>
      <c r="L924" s="45" t="s">
        <v>158</v>
      </c>
      <c r="M924" s="45" t="s">
        <v>152</v>
      </c>
      <c r="N924" s="45" t="s">
        <v>152</v>
      </c>
      <c r="O924" s="45" t="s">
        <v>159</v>
      </c>
      <c r="P924" s="46" t="s">
        <v>152</v>
      </c>
    </row>
    <row r="925" spans="1:16">
      <c r="A925" s="45" t="s">
        <v>152</v>
      </c>
      <c r="B925" s="45" t="s">
        <v>2045</v>
      </c>
      <c r="C925" s="45" t="s">
        <v>1680</v>
      </c>
      <c r="D925" s="45" t="s">
        <v>152</v>
      </c>
      <c r="E925" s="45">
        <v>3.9</v>
      </c>
      <c r="F925" s="45" t="s">
        <v>1877</v>
      </c>
      <c r="G925" s="45">
        <v>36000</v>
      </c>
      <c r="H925" s="45">
        <v>11300</v>
      </c>
      <c r="I925" s="45" t="s">
        <v>152</v>
      </c>
      <c r="J925" s="45" t="s">
        <v>156</v>
      </c>
      <c r="K925" s="45" t="s">
        <v>157</v>
      </c>
      <c r="L925" s="45" t="s">
        <v>158</v>
      </c>
      <c r="M925" s="45" t="s">
        <v>152</v>
      </c>
      <c r="N925" s="45" t="s">
        <v>152</v>
      </c>
      <c r="O925" s="45" t="s">
        <v>159</v>
      </c>
      <c r="P925" s="46" t="s">
        <v>152</v>
      </c>
    </row>
    <row r="926" spans="1:16">
      <c r="A926" s="45" t="s">
        <v>152</v>
      </c>
      <c r="B926" s="45" t="s">
        <v>2046</v>
      </c>
      <c r="C926" s="45" t="s">
        <v>1549</v>
      </c>
      <c r="D926" s="45" t="s">
        <v>152</v>
      </c>
      <c r="E926" s="45">
        <v>3.9</v>
      </c>
      <c r="F926" s="45" t="s">
        <v>2047</v>
      </c>
      <c r="G926" s="45">
        <v>26500</v>
      </c>
      <c r="H926" s="45">
        <v>10600</v>
      </c>
      <c r="I926" s="45" t="s">
        <v>152</v>
      </c>
      <c r="J926" s="45" t="s">
        <v>156</v>
      </c>
      <c r="K926" s="45" t="s">
        <v>157</v>
      </c>
      <c r="L926" s="45" t="s">
        <v>158</v>
      </c>
      <c r="M926" s="45" t="s">
        <v>152</v>
      </c>
      <c r="N926" s="45" t="s">
        <v>152</v>
      </c>
      <c r="O926" s="45" t="s">
        <v>159</v>
      </c>
      <c r="P926" s="46" t="s">
        <v>152</v>
      </c>
    </row>
    <row r="927" spans="1:16">
      <c r="A927" s="45" t="s">
        <v>152</v>
      </c>
      <c r="B927" s="45" t="s">
        <v>2048</v>
      </c>
      <c r="C927" s="45" t="s">
        <v>255</v>
      </c>
      <c r="D927" s="45" t="s">
        <v>152</v>
      </c>
      <c r="E927" s="45">
        <v>3.9</v>
      </c>
      <c r="F927" s="45" t="s">
        <v>1877</v>
      </c>
      <c r="G927" s="45">
        <v>36000</v>
      </c>
      <c r="H927" s="45">
        <v>11300</v>
      </c>
      <c r="I927" s="45" t="s">
        <v>152</v>
      </c>
      <c r="J927" s="45" t="s">
        <v>156</v>
      </c>
      <c r="K927" s="45" t="s">
        <v>157</v>
      </c>
      <c r="L927" s="45" t="s">
        <v>158</v>
      </c>
      <c r="M927" s="45" t="s">
        <v>152</v>
      </c>
      <c r="N927" s="45" t="s">
        <v>152</v>
      </c>
      <c r="O927" s="45" t="s">
        <v>159</v>
      </c>
      <c r="P927" s="46" t="s">
        <v>152</v>
      </c>
    </row>
    <row r="928" spans="1:16">
      <c r="A928" s="45" t="s">
        <v>152</v>
      </c>
      <c r="B928" s="45" t="s">
        <v>2049</v>
      </c>
      <c r="C928" s="45" t="s">
        <v>196</v>
      </c>
      <c r="D928" s="45" t="s">
        <v>152</v>
      </c>
      <c r="E928" s="45">
        <v>3.9</v>
      </c>
      <c r="F928" s="45" t="s">
        <v>1903</v>
      </c>
      <c r="G928" s="45">
        <v>37500</v>
      </c>
      <c r="H928" s="45">
        <v>10300</v>
      </c>
      <c r="I928" s="45" t="s">
        <v>152</v>
      </c>
      <c r="J928" s="45" t="s">
        <v>156</v>
      </c>
      <c r="K928" s="45" t="s">
        <v>157</v>
      </c>
      <c r="L928" s="45" t="s">
        <v>158</v>
      </c>
      <c r="M928" s="45" t="s">
        <v>152</v>
      </c>
      <c r="N928" s="45" t="s">
        <v>152</v>
      </c>
      <c r="O928" s="45" t="s">
        <v>159</v>
      </c>
      <c r="P928" s="46" t="s">
        <v>152</v>
      </c>
    </row>
    <row r="929" spans="1:16">
      <c r="A929" s="45" t="s">
        <v>152</v>
      </c>
      <c r="B929" s="45" t="s">
        <v>2050</v>
      </c>
      <c r="C929" s="45" t="s">
        <v>162</v>
      </c>
      <c r="D929" s="45" t="s">
        <v>152</v>
      </c>
      <c r="E929" s="45">
        <v>3.9</v>
      </c>
      <c r="F929" s="45" t="s">
        <v>2051</v>
      </c>
      <c r="G929" s="45">
        <v>60300</v>
      </c>
      <c r="H929" s="45">
        <v>11600</v>
      </c>
      <c r="I929" s="45" t="s">
        <v>152</v>
      </c>
      <c r="J929" s="45" t="s">
        <v>156</v>
      </c>
      <c r="K929" s="45" t="s">
        <v>157</v>
      </c>
      <c r="L929" s="45" t="s">
        <v>158</v>
      </c>
      <c r="M929" s="45" t="s">
        <v>152</v>
      </c>
      <c r="N929" s="45" t="s">
        <v>152</v>
      </c>
      <c r="O929" s="45" t="s">
        <v>159</v>
      </c>
      <c r="P929" s="46" t="s">
        <v>152</v>
      </c>
    </row>
    <row r="930" spans="1:16">
      <c r="A930" s="45" t="s">
        <v>152</v>
      </c>
      <c r="B930" s="45" t="s">
        <v>2052</v>
      </c>
      <c r="C930" s="45" t="s">
        <v>162</v>
      </c>
      <c r="D930" s="45" t="s">
        <v>152</v>
      </c>
      <c r="E930" s="45">
        <v>3.9</v>
      </c>
      <c r="F930" s="45" t="s">
        <v>2053</v>
      </c>
      <c r="G930" s="45">
        <v>38700</v>
      </c>
      <c r="H930" s="45">
        <v>11600</v>
      </c>
      <c r="I930" s="45" t="s">
        <v>152</v>
      </c>
      <c r="J930" s="45" t="s">
        <v>156</v>
      </c>
      <c r="K930" s="45" t="s">
        <v>157</v>
      </c>
      <c r="L930" s="45" t="s">
        <v>158</v>
      </c>
      <c r="M930" s="45" t="s">
        <v>152</v>
      </c>
      <c r="N930" s="45" t="s">
        <v>152</v>
      </c>
      <c r="O930" s="45" t="s">
        <v>159</v>
      </c>
      <c r="P930" s="46" t="s">
        <v>152</v>
      </c>
    </row>
    <row r="931" spans="1:16">
      <c r="A931" s="45" t="s">
        <v>152</v>
      </c>
      <c r="B931" s="45" t="s">
        <v>2054</v>
      </c>
      <c r="C931" s="45" t="s">
        <v>278</v>
      </c>
      <c r="D931" s="45" t="s">
        <v>152</v>
      </c>
      <c r="E931" s="45">
        <v>3.9</v>
      </c>
      <c r="F931" s="45" t="s">
        <v>2055</v>
      </c>
      <c r="G931" s="45">
        <v>36600</v>
      </c>
      <c r="H931" s="45">
        <v>9800</v>
      </c>
      <c r="I931" s="45" t="s">
        <v>152</v>
      </c>
      <c r="J931" s="45" t="s">
        <v>156</v>
      </c>
      <c r="K931" s="45" t="s">
        <v>157</v>
      </c>
      <c r="L931" s="45" t="s">
        <v>152</v>
      </c>
      <c r="M931" s="45" t="s">
        <v>152</v>
      </c>
      <c r="N931" s="45" t="s">
        <v>152</v>
      </c>
      <c r="O931" s="45" t="s">
        <v>159</v>
      </c>
      <c r="P931" s="46" t="s">
        <v>152</v>
      </c>
    </row>
    <row r="932" spans="1:16">
      <c r="A932" s="45" t="s">
        <v>152</v>
      </c>
      <c r="B932" s="45" t="s">
        <v>2056</v>
      </c>
      <c r="C932" s="45" t="s">
        <v>2057</v>
      </c>
      <c r="D932" s="45" t="s">
        <v>152</v>
      </c>
      <c r="E932" s="45">
        <v>3.9</v>
      </c>
      <c r="F932" s="45" t="s">
        <v>2058</v>
      </c>
      <c r="G932" s="45">
        <v>30300</v>
      </c>
      <c r="H932" s="45">
        <v>10000</v>
      </c>
      <c r="I932" s="45" t="s">
        <v>152</v>
      </c>
      <c r="J932" s="45" t="s">
        <v>156</v>
      </c>
      <c r="K932" s="45" t="s">
        <v>157</v>
      </c>
      <c r="L932" s="45" t="s">
        <v>152</v>
      </c>
      <c r="M932" s="45" t="s">
        <v>152</v>
      </c>
      <c r="N932" s="45" t="s">
        <v>152</v>
      </c>
      <c r="O932" s="45" t="s">
        <v>159</v>
      </c>
      <c r="P932" s="46" t="s">
        <v>152</v>
      </c>
    </row>
    <row r="933" spans="1:16">
      <c r="A933" s="45" t="s">
        <v>152</v>
      </c>
      <c r="B933" s="45" t="s">
        <v>2059</v>
      </c>
      <c r="C933" s="45" t="s">
        <v>2060</v>
      </c>
      <c r="D933" s="45" t="s">
        <v>152</v>
      </c>
      <c r="E933" s="45">
        <v>3.9</v>
      </c>
      <c r="F933" s="45" t="s">
        <v>2061</v>
      </c>
      <c r="G933" s="45">
        <v>29100</v>
      </c>
      <c r="H933" s="45">
        <v>11200</v>
      </c>
      <c r="I933" s="45" t="s">
        <v>152</v>
      </c>
      <c r="J933" s="45" t="s">
        <v>156</v>
      </c>
      <c r="K933" s="45" t="s">
        <v>157</v>
      </c>
      <c r="L933" s="45" t="s">
        <v>158</v>
      </c>
      <c r="M933" s="45" t="s">
        <v>152</v>
      </c>
      <c r="N933" s="45" t="s">
        <v>152</v>
      </c>
      <c r="O933" s="45" t="s">
        <v>159</v>
      </c>
      <c r="P933" s="46" t="s">
        <v>152</v>
      </c>
    </row>
    <row r="934" spans="1:16">
      <c r="A934" s="45" t="s">
        <v>152</v>
      </c>
      <c r="B934" s="45" t="s">
        <v>2062</v>
      </c>
      <c r="C934" s="45" t="s">
        <v>162</v>
      </c>
      <c r="D934" s="45" t="s">
        <v>152</v>
      </c>
      <c r="E934" s="45">
        <v>3.9</v>
      </c>
      <c r="F934" s="45" t="s">
        <v>2037</v>
      </c>
      <c r="G934" s="45">
        <v>32200</v>
      </c>
      <c r="H934" s="45">
        <v>11600</v>
      </c>
      <c r="I934" s="45" t="s">
        <v>152</v>
      </c>
      <c r="J934" s="45" t="s">
        <v>156</v>
      </c>
      <c r="K934" s="45" t="s">
        <v>157</v>
      </c>
      <c r="L934" s="45" t="s">
        <v>158</v>
      </c>
      <c r="M934" s="45" t="s">
        <v>152</v>
      </c>
      <c r="N934" s="45" t="s">
        <v>152</v>
      </c>
      <c r="O934" s="45" t="s">
        <v>159</v>
      </c>
      <c r="P934" s="46" t="s">
        <v>152</v>
      </c>
    </row>
    <row r="935" spans="1:16">
      <c r="A935" s="45" t="s">
        <v>152</v>
      </c>
      <c r="B935" s="45" t="s">
        <v>2063</v>
      </c>
      <c r="C935" s="45" t="s">
        <v>182</v>
      </c>
      <c r="D935" s="45" t="s">
        <v>152</v>
      </c>
      <c r="E935" s="45">
        <v>3.9</v>
      </c>
      <c r="F935" s="45" t="s">
        <v>2064</v>
      </c>
      <c r="G935" s="45">
        <v>34400</v>
      </c>
      <c r="H935" s="45">
        <v>10300</v>
      </c>
      <c r="I935" s="45" t="s">
        <v>152</v>
      </c>
      <c r="J935" s="45" t="s">
        <v>156</v>
      </c>
      <c r="K935" s="45" t="s">
        <v>157</v>
      </c>
      <c r="L935" s="45" t="s">
        <v>152</v>
      </c>
      <c r="M935" s="45" t="s">
        <v>152</v>
      </c>
      <c r="N935" s="45" t="s">
        <v>152</v>
      </c>
      <c r="O935" s="45" t="s">
        <v>159</v>
      </c>
      <c r="P935" s="46" t="s">
        <v>152</v>
      </c>
    </row>
    <row r="936" spans="1:16">
      <c r="A936" s="45" t="s">
        <v>152</v>
      </c>
      <c r="B936" s="45" t="s">
        <v>2065</v>
      </c>
      <c r="C936" s="45" t="s">
        <v>349</v>
      </c>
      <c r="D936" s="45" t="s">
        <v>152</v>
      </c>
      <c r="E936" s="45">
        <v>3.9</v>
      </c>
      <c r="F936" s="45" t="s">
        <v>2066</v>
      </c>
      <c r="G936" s="45">
        <v>23600</v>
      </c>
      <c r="H936" s="45">
        <v>10900</v>
      </c>
      <c r="I936" s="45" t="s">
        <v>152</v>
      </c>
      <c r="J936" s="45" t="s">
        <v>156</v>
      </c>
      <c r="K936" s="45" t="s">
        <v>157</v>
      </c>
      <c r="L936" s="45" t="s">
        <v>158</v>
      </c>
      <c r="M936" s="45" t="s">
        <v>152</v>
      </c>
      <c r="N936" s="45" t="s">
        <v>152</v>
      </c>
      <c r="O936" s="45" t="s">
        <v>159</v>
      </c>
      <c r="P936" s="46" t="s">
        <v>152</v>
      </c>
    </row>
    <row r="937" spans="1:16">
      <c r="A937" s="45" t="s">
        <v>152</v>
      </c>
      <c r="B937" s="45" t="s">
        <v>2067</v>
      </c>
      <c r="C937" s="45" t="s">
        <v>1657</v>
      </c>
      <c r="D937" s="45" t="s">
        <v>152</v>
      </c>
      <c r="E937" s="45">
        <v>3.9</v>
      </c>
      <c r="F937" s="45" t="s">
        <v>2068</v>
      </c>
      <c r="G937" s="45">
        <v>35600</v>
      </c>
      <c r="H937" s="45">
        <v>12100</v>
      </c>
      <c r="I937" s="45" t="s">
        <v>152</v>
      </c>
      <c r="J937" s="45" t="s">
        <v>156</v>
      </c>
      <c r="K937" s="45" t="s">
        <v>175</v>
      </c>
      <c r="L937" s="45" t="s">
        <v>152</v>
      </c>
      <c r="M937" s="45" t="s">
        <v>152</v>
      </c>
      <c r="N937" s="45" t="s">
        <v>152</v>
      </c>
      <c r="O937" s="45" t="s">
        <v>159</v>
      </c>
      <c r="P937" s="46" t="s">
        <v>152</v>
      </c>
    </row>
    <row r="938" spans="1:16">
      <c r="A938" s="45" t="s">
        <v>152</v>
      </c>
      <c r="B938" s="45" t="s">
        <v>2069</v>
      </c>
      <c r="C938" s="45" t="s">
        <v>1657</v>
      </c>
      <c r="D938" s="45" t="s">
        <v>152</v>
      </c>
      <c r="E938" s="45">
        <v>3.9</v>
      </c>
      <c r="F938" s="45" t="s">
        <v>2068</v>
      </c>
      <c r="G938" s="45">
        <v>35600</v>
      </c>
      <c r="H938" s="45">
        <v>12100</v>
      </c>
      <c r="I938" s="45" t="s">
        <v>152</v>
      </c>
      <c r="J938" s="45" t="s">
        <v>156</v>
      </c>
      <c r="K938" s="45" t="s">
        <v>175</v>
      </c>
      <c r="L938" s="45" t="s">
        <v>152</v>
      </c>
      <c r="M938" s="45" t="s">
        <v>152</v>
      </c>
      <c r="N938" s="45" t="s">
        <v>152</v>
      </c>
      <c r="O938" s="45" t="s">
        <v>159</v>
      </c>
      <c r="P938" s="46" t="s">
        <v>152</v>
      </c>
    </row>
    <row r="939" spans="1:16">
      <c r="A939" s="45" t="s">
        <v>152</v>
      </c>
      <c r="B939" s="45" t="s">
        <v>2070</v>
      </c>
      <c r="C939" s="45" t="s">
        <v>1495</v>
      </c>
      <c r="D939" s="45" t="s">
        <v>152</v>
      </c>
      <c r="E939" s="45">
        <v>3.9</v>
      </c>
      <c r="F939" s="45" t="s">
        <v>2071</v>
      </c>
      <c r="G939" s="45">
        <v>57600</v>
      </c>
      <c r="H939" s="45">
        <v>10700</v>
      </c>
      <c r="I939" s="45" t="s">
        <v>152</v>
      </c>
      <c r="J939" s="45" t="s">
        <v>156</v>
      </c>
      <c r="K939" s="45" t="s">
        <v>157</v>
      </c>
      <c r="L939" s="45" t="s">
        <v>152</v>
      </c>
      <c r="M939" s="45" t="s">
        <v>152</v>
      </c>
      <c r="N939" s="45" t="s">
        <v>152</v>
      </c>
      <c r="O939" s="45" t="s">
        <v>159</v>
      </c>
      <c r="P939" s="46" t="s">
        <v>152</v>
      </c>
    </row>
    <row r="940" spans="1:16">
      <c r="A940" s="45" t="s">
        <v>152</v>
      </c>
      <c r="B940" s="45" t="s">
        <v>2072</v>
      </c>
      <c r="C940" s="45" t="s">
        <v>1002</v>
      </c>
      <c r="D940" s="45" t="s">
        <v>152</v>
      </c>
      <c r="E940" s="45">
        <v>3.9</v>
      </c>
      <c r="F940" s="45" t="s">
        <v>2073</v>
      </c>
      <c r="G940" s="45">
        <v>44000</v>
      </c>
      <c r="H940" s="45">
        <v>8500</v>
      </c>
      <c r="I940" s="45" t="s">
        <v>152</v>
      </c>
      <c r="J940" s="45" t="s">
        <v>168</v>
      </c>
      <c r="K940" s="45" t="s">
        <v>157</v>
      </c>
      <c r="L940" s="45" t="s">
        <v>169</v>
      </c>
      <c r="M940" s="45" t="s">
        <v>152</v>
      </c>
      <c r="N940" s="45" t="s">
        <v>152</v>
      </c>
      <c r="O940" s="45" t="s">
        <v>159</v>
      </c>
      <c r="P940" s="46" t="s">
        <v>152</v>
      </c>
    </row>
    <row r="941" spans="1:16">
      <c r="A941" s="45" t="s">
        <v>152</v>
      </c>
      <c r="B941" s="45" t="s">
        <v>2074</v>
      </c>
      <c r="C941" s="45" t="s">
        <v>233</v>
      </c>
      <c r="D941" s="45" t="s">
        <v>152</v>
      </c>
      <c r="E941" s="45">
        <v>3.9</v>
      </c>
      <c r="F941" s="45" t="s">
        <v>2075</v>
      </c>
      <c r="G941" s="45">
        <v>38800</v>
      </c>
      <c r="H941" s="45">
        <v>11300</v>
      </c>
      <c r="I941" s="45" t="s">
        <v>152</v>
      </c>
      <c r="J941" s="45" t="s">
        <v>156</v>
      </c>
      <c r="K941" s="45" t="s">
        <v>157</v>
      </c>
      <c r="L941" s="45" t="s">
        <v>158</v>
      </c>
      <c r="M941" s="45" t="s">
        <v>152</v>
      </c>
      <c r="N941" s="45" t="s">
        <v>152</v>
      </c>
      <c r="O941" s="45" t="s">
        <v>159</v>
      </c>
      <c r="P941" s="46" t="s">
        <v>152</v>
      </c>
    </row>
    <row r="942" spans="1:16">
      <c r="A942" s="45" t="s">
        <v>152</v>
      </c>
      <c r="B942" s="45" t="s">
        <v>2076</v>
      </c>
      <c r="C942" s="45" t="s">
        <v>233</v>
      </c>
      <c r="D942" s="45" t="s">
        <v>152</v>
      </c>
      <c r="E942" s="45">
        <v>3.9</v>
      </c>
      <c r="F942" s="45" t="s">
        <v>2077</v>
      </c>
      <c r="G942" s="45">
        <v>19400</v>
      </c>
      <c r="H942" s="45">
        <v>10900</v>
      </c>
      <c r="I942" s="45" t="s">
        <v>152</v>
      </c>
      <c r="J942" s="45" t="s">
        <v>156</v>
      </c>
      <c r="K942" s="45" t="s">
        <v>157</v>
      </c>
      <c r="L942" s="45" t="s">
        <v>158</v>
      </c>
      <c r="M942" s="45" t="s">
        <v>152</v>
      </c>
      <c r="N942" s="45" t="s">
        <v>152</v>
      </c>
      <c r="O942" s="45" t="s">
        <v>159</v>
      </c>
      <c r="P942" s="46" t="s">
        <v>152</v>
      </c>
    </row>
    <row r="943" spans="1:16">
      <c r="A943" s="45" t="s">
        <v>152</v>
      </c>
      <c r="B943" s="45" t="s">
        <v>2078</v>
      </c>
      <c r="C943" s="45" t="s">
        <v>233</v>
      </c>
      <c r="D943" s="45" t="s">
        <v>152</v>
      </c>
      <c r="E943" s="45">
        <v>3.9</v>
      </c>
      <c r="F943" s="45" t="s">
        <v>2079</v>
      </c>
      <c r="G943" s="45">
        <v>59000</v>
      </c>
      <c r="H943" s="45">
        <v>11500</v>
      </c>
      <c r="I943" s="45" t="s">
        <v>152</v>
      </c>
      <c r="J943" s="45" t="s">
        <v>156</v>
      </c>
      <c r="K943" s="45" t="s">
        <v>157</v>
      </c>
      <c r="L943" s="45" t="s">
        <v>158</v>
      </c>
      <c r="M943" s="45" t="s">
        <v>152</v>
      </c>
      <c r="N943" s="45" t="s">
        <v>152</v>
      </c>
      <c r="O943" s="45" t="s">
        <v>159</v>
      </c>
      <c r="P943" s="46" t="s">
        <v>152</v>
      </c>
    </row>
    <row r="944" spans="1:16">
      <c r="A944" s="45" t="s">
        <v>152</v>
      </c>
      <c r="B944" s="45" t="s">
        <v>2080</v>
      </c>
      <c r="C944" s="45" t="s">
        <v>2081</v>
      </c>
      <c r="D944" s="45" t="s">
        <v>152</v>
      </c>
      <c r="E944" s="45">
        <v>3.9</v>
      </c>
      <c r="F944" s="45" t="s">
        <v>2082</v>
      </c>
      <c r="G944" s="45">
        <v>20700</v>
      </c>
      <c r="H944" s="45">
        <v>10500</v>
      </c>
      <c r="I944" s="45" t="s">
        <v>152</v>
      </c>
      <c r="J944" s="45" t="s">
        <v>156</v>
      </c>
      <c r="K944" s="45" t="s">
        <v>175</v>
      </c>
      <c r="L944" s="45" t="s">
        <v>158</v>
      </c>
      <c r="M944" s="45" t="s">
        <v>152</v>
      </c>
      <c r="N944" s="45" t="s">
        <v>152</v>
      </c>
      <c r="O944" s="45" t="s">
        <v>159</v>
      </c>
      <c r="P944" s="46" t="s">
        <v>152</v>
      </c>
    </row>
    <row r="945" spans="1:16">
      <c r="A945" s="45" t="s">
        <v>152</v>
      </c>
      <c r="B945" s="45" t="s">
        <v>2083</v>
      </c>
      <c r="C945" s="45" t="s">
        <v>278</v>
      </c>
      <c r="D945" s="45" t="s">
        <v>152</v>
      </c>
      <c r="E945" s="45">
        <v>3.9</v>
      </c>
      <c r="F945" s="45" t="s">
        <v>2084</v>
      </c>
      <c r="G945" s="45">
        <v>40700</v>
      </c>
      <c r="H945" s="45">
        <v>8400</v>
      </c>
      <c r="I945" s="45" t="s">
        <v>152</v>
      </c>
      <c r="J945" s="45" t="s">
        <v>156</v>
      </c>
      <c r="K945" s="45" t="s">
        <v>175</v>
      </c>
      <c r="L945" s="45" t="s">
        <v>152</v>
      </c>
      <c r="M945" s="45" t="s">
        <v>152</v>
      </c>
      <c r="N945" s="45" t="s">
        <v>152</v>
      </c>
      <c r="O945" s="45" t="s">
        <v>159</v>
      </c>
      <c r="P945" s="46" t="s">
        <v>152</v>
      </c>
    </row>
    <row r="946" spans="1:16">
      <c r="A946" s="45" t="s">
        <v>152</v>
      </c>
      <c r="B946" s="45" t="s">
        <v>2085</v>
      </c>
      <c r="C946" s="45" t="s">
        <v>1334</v>
      </c>
      <c r="D946" s="45" t="s">
        <v>152</v>
      </c>
      <c r="E946" s="45">
        <v>3.9</v>
      </c>
      <c r="F946" s="45" t="s">
        <v>2086</v>
      </c>
      <c r="G946" s="45">
        <v>19300</v>
      </c>
      <c r="H946" s="45">
        <v>9500</v>
      </c>
      <c r="I946" s="45" t="s">
        <v>152</v>
      </c>
      <c r="J946" s="45" t="s">
        <v>156</v>
      </c>
      <c r="K946" s="45" t="s">
        <v>175</v>
      </c>
      <c r="L946" s="45" t="s">
        <v>158</v>
      </c>
      <c r="M946" s="45" t="s">
        <v>152</v>
      </c>
      <c r="N946" s="45" t="s">
        <v>152</v>
      </c>
      <c r="O946" s="45" t="s">
        <v>159</v>
      </c>
      <c r="P946" s="46" t="s">
        <v>152</v>
      </c>
    </row>
    <row r="947" spans="1:16">
      <c r="A947" s="45" t="s">
        <v>152</v>
      </c>
      <c r="B947" s="45" t="s">
        <v>2087</v>
      </c>
      <c r="C947" s="45" t="s">
        <v>154</v>
      </c>
      <c r="D947" s="45" t="s">
        <v>152</v>
      </c>
      <c r="E947" s="45">
        <v>3.9</v>
      </c>
      <c r="F947" s="45" t="s">
        <v>2088</v>
      </c>
      <c r="G947" s="45">
        <v>42600</v>
      </c>
      <c r="H947" s="45">
        <v>7900</v>
      </c>
      <c r="I947" s="45" t="s">
        <v>152</v>
      </c>
      <c r="J947" s="45" t="s">
        <v>156</v>
      </c>
      <c r="K947" s="45" t="s">
        <v>175</v>
      </c>
      <c r="L947" s="45" t="s">
        <v>152</v>
      </c>
      <c r="M947" s="45" t="s">
        <v>152</v>
      </c>
      <c r="N947" s="45" t="s">
        <v>152</v>
      </c>
      <c r="O947" s="45" t="s">
        <v>159</v>
      </c>
      <c r="P947" s="46" t="s">
        <v>152</v>
      </c>
    </row>
    <row r="948" spans="1:16">
      <c r="A948" s="45" t="s">
        <v>152</v>
      </c>
      <c r="B948" s="45" t="s">
        <v>2089</v>
      </c>
      <c r="C948" s="45" t="s">
        <v>1275</v>
      </c>
      <c r="D948" s="45" t="s">
        <v>152</v>
      </c>
      <c r="E948" s="45">
        <v>3.9</v>
      </c>
      <c r="F948" s="45" t="s">
        <v>2090</v>
      </c>
      <c r="G948" s="45">
        <v>29801</v>
      </c>
      <c r="H948" s="45">
        <v>26473</v>
      </c>
      <c r="I948" s="45">
        <v>63</v>
      </c>
      <c r="J948" s="45" t="s">
        <v>156</v>
      </c>
      <c r="K948" s="45" t="s">
        <v>157</v>
      </c>
      <c r="L948" s="45" t="s">
        <v>158</v>
      </c>
      <c r="M948" s="45" t="s">
        <v>152</v>
      </c>
      <c r="N948" s="45">
        <v>1.6</v>
      </c>
      <c r="O948" s="45" t="s">
        <v>159</v>
      </c>
      <c r="P948" s="46" t="s">
        <v>152</v>
      </c>
    </row>
    <row r="949" spans="1:16">
      <c r="A949" s="45" t="s">
        <v>152</v>
      </c>
      <c r="B949" s="45" t="s">
        <v>2091</v>
      </c>
      <c r="C949" s="45" t="s">
        <v>2092</v>
      </c>
      <c r="D949" s="45" t="s">
        <v>152</v>
      </c>
      <c r="E949" s="45">
        <v>4</v>
      </c>
      <c r="F949" s="45" t="s">
        <v>2093</v>
      </c>
      <c r="G949" s="45">
        <v>24300</v>
      </c>
      <c r="H949" s="45">
        <v>11800</v>
      </c>
      <c r="I949" s="45" t="s">
        <v>152</v>
      </c>
      <c r="J949" s="45" t="s">
        <v>156</v>
      </c>
      <c r="K949" s="45" t="s">
        <v>157</v>
      </c>
      <c r="L949" s="45" t="s">
        <v>158</v>
      </c>
      <c r="M949" s="45" t="s">
        <v>152</v>
      </c>
      <c r="N949" s="45" t="s">
        <v>152</v>
      </c>
      <c r="O949" s="45" t="s">
        <v>159</v>
      </c>
      <c r="P949" s="46" t="s">
        <v>152</v>
      </c>
    </row>
    <row r="950" spans="1:16">
      <c r="A950" s="45" t="s">
        <v>152</v>
      </c>
      <c r="B950" s="45" t="s">
        <v>2094</v>
      </c>
      <c r="C950" s="45" t="s">
        <v>1334</v>
      </c>
      <c r="D950" s="45" t="s">
        <v>152</v>
      </c>
      <c r="E950" s="45">
        <v>4</v>
      </c>
      <c r="F950" s="45" t="s">
        <v>2095</v>
      </c>
      <c r="G950" s="45">
        <v>19800</v>
      </c>
      <c r="H950" s="45">
        <v>8400</v>
      </c>
      <c r="I950" s="45" t="s">
        <v>152</v>
      </c>
      <c r="J950" s="45" t="s">
        <v>156</v>
      </c>
      <c r="K950" s="45" t="s">
        <v>175</v>
      </c>
      <c r="L950" s="45" t="s">
        <v>158</v>
      </c>
      <c r="M950" s="45" t="s">
        <v>152</v>
      </c>
      <c r="N950" s="45" t="s">
        <v>152</v>
      </c>
      <c r="O950" s="45" t="s">
        <v>159</v>
      </c>
      <c r="P950" s="46" t="s">
        <v>152</v>
      </c>
    </row>
    <row r="951" spans="1:16">
      <c r="A951" s="45" t="s">
        <v>152</v>
      </c>
      <c r="B951" s="45" t="s">
        <v>2096</v>
      </c>
      <c r="C951" s="45" t="s">
        <v>713</v>
      </c>
      <c r="D951" s="45" t="s">
        <v>152</v>
      </c>
      <c r="E951" s="45">
        <v>4</v>
      </c>
      <c r="F951" s="45" t="s">
        <v>2097</v>
      </c>
      <c r="G951" s="45">
        <v>21500</v>
      </c>
      <c r="H951" s="45">
        <v>9300</v>
      </c>
      <c r="I951" s="45" t="s">
        <v>152</v>
      </c>
      <c r="J951" s="45" t="s">
        <v>156</v>
      </c>
      <c r="K951" s="45" t="s">
        <v>175</v>
      </c>
      <c r="L951" s="45" t="s">
        <v>152</v>
      </c>
      <c r="M951" s="45" t="s">
        <v>152</v>
      </c>
      <c r="N951" s="45" t="s">
        <v>152</v>
      </c>
      <c r="O951" s="45" t="s">
        <v>159</v>
      </c>
      <c r="P951" s="46" t="s">
        <v>152</v>
      </c>
    </row>
    <row r="952" spans="1:16">
      <c r="A952" s="45" t="s">
        <v>152</v>
      </c>
      <c r="B952" s="45" t="s">
        <v>2098</v>
      </c>
      <c r="C952" s="45" t="s">
        <v>866</v>
      </c>
      <c r="D952" s="45" t="s">
        <v>152</v>
      </c>
      <c r="E952" s="45">
        <v>4</v>
      </c>
      <c r="F952" s="45" t="s">
        <v>2099</v>
      </c>
      <c r="G952" s="45">
        <v>49200</v>
      </c>
      <c r="H952" s="45">
        <v>8000</v>
      </c>
      <c r="I952" s="45" t="s">
        <v>152</v>
      </c>
      <c r="J952" s="45" t="s">
        <v>156</v>
      </c>
      <c r="K952" s="45" t="s">
        <v>175</v>
      </c>
      <c r="L952" s="45" t="s">
        <v>152</v>
      </c>
      <c r="M952" s="45" t="s">
        <v>152</v>
      </c>
      <c r="N952" s="45" t="s">
        <v>152</v>
      </c>
      <c r="O952" s="45" t="s">
        <v>159</v>
      </c>
      <c r="P952" s="46" t="s">
        <v>152</v>
      </c>
    </row>
    <row r="953" spans="1:16">
      <c r="A953" s="45" t="s">
        <v>152</v>
      </c>
      <c r="B953" s="45" t="s">
        <v>2100</v>
      </c>
      <c r="C953" s="45" t="s">
        <v>789</v>
      </c>
      <c r="D953" s="45" t="s">
        <v>152</v>
      </c>
      <c r="E953" s="45">
        <v>4</v>
      </c>
      <c r="F953" s="45" t="s">
        <v>2101</v>
      </c>
      <c r="G953" s="45">
        <v>29800</v>
      </c>
      <c r="H953" s="45">
        <v>6300</v>
      </c>
      <c r="I953" s="45" t="s">
        <v>152</v>
      </c>
      <c r="J953" s="45" t="s">
        <v>168</v>
      </c>
      <c r="K953" s="45" t="s">
        <v>157</v>
      </c>
      <c r="L953" s="45" t="s">
        <v>169</v>
      </c>
      <c r="M953" s="45" t="s">
        <v>152</v>
      </c>
      <c r="N953" s="45" t="s">
        <v>152</v>
      </c>
      <c r="O953" s="45" t="s">
        <v>159</v>
      </c>
      <c r="P953" s="46" t="s">
        <v>152</v>
      </c>
    </row>
    <row r="954" spans="1:16">
      <c r="A954" s="45" t="s">
        <v>152</v>
      </c>
      <c r="B954" s="45" t="s">
        <v>2102</v>
      </c>
      <c r="C954" s="45" t="s">
        <v>579</v>
      </c>
      <c r="D954" s="45" t="s">
        <v>152</v>
      </c>
      <c r="E954" s="45">
        <v>4</v>
      </c>
      <c r="F954" s="45" t="s">
        <v>2103</v>
      </c>
      <c r="G954" s="45">
        <v>38700</v>
      </c>
      <c r="H954" s="45">
        <v>6800</v>
      </c>
      <c r="I954" s="45" t="s">
        <v>152</v>
      </c>
      <c r="J954" s="45" t="s">
        <v>156</v>
      </c>
      <c r="K954" s="45" t="s">
        <v>175</v>
      </c>
      <c r="L954" s="45" t="s">
        <v>152</v>
      </c>
      <c r="M954" s="45" t="s">
        <v>152</v>
      </c>
      <c r="N954" s="45" t="s">
        <v>152</v>
      </c>
      <c r="O954" s="45" t="s">
        <v>159</v>
      </c>
      <c r="P954" s="46" t="s">
        <v>152</v>
      </c>
    </row>
    <row r="955" spans="1:16">
      <c r="A955" s="45" t="s">
        <v>152</v>
      </c>
      <c r="B955" s="45" t="s">
        <v>2104</v>
      </c>
      <c r="C955" s="45" t="s">
        <v>2105</v>
      </c>
      <c r="D955" s="45" t="s">
        <v>152</v>
      </c>
      <c r="E955" s="45">
        <v>4</v>
      </c>
      <c r="F955" s="45" t="s">
        <v>2106</v>
      </c>
      <c r="G955" s="45">
        <v>50500</v>
      </c>
      <c r="H955" s="45">
        <v>11700</v>
      </c>
      <c r="I955" s="45" t="s">
        <v>152</v>
      </c>
      <c r="J955" s="45" t="s">
        <v>156</v>
      </c>
      <c r="K955" s="45" t="s">
        <v>157</v>
      </c>
      <c r="L955" s="45" t="s">
        <v>152</v>
      </c>
      <c r="M955" s="45" t="s">
        <v>152</v>
      </c>
      <c r="N955" s="45" t="s">
        <v>152</v>
      </c>
      <c r="O955" s="45" t="s">
        <v>159</v>
      </c>
      <c r="P955" s="46" t="s">
        <v>152</v>
      </c>
    </row>
    <row r="956" spans="1:16">
      <c r="A956" s="45" t="s">
        <v>152</v>
      </c>
      <c r="B956" s="45" t="s">
        <v>2107</v>
      </c>
      <c r="C956" s="45" t="s">
        <v>301</v>
      </c>
      <c r="D956" s="45" t="s">
        <v>152</v>
      </c>
      <c r="E956" s="45">
        <v>4</v>
      </c>
      <c r="F956" s="45" t="s">
        <v>2108</v>
      </c>
      <c r="G956" s="45">
        <v>25700</v>
      </c>
      <c r="H956" s="45">
        <v>11100</v>
      </c>
      <c r="I956" s="45" t="s">
        <v>152</v>
      </c>
      <c r="J956" s="45" t="s">
        <v>156</v>
      </c>
      <c r="K956" s="45" t="s">
        <v>157</v>
      </c>
      <c r="L956" s="45" t="s">
        <v>158</v>
      </c>
      <c r="M956" s="45" t="s">
        <v>152</v>
      </c>
      <c r="N956" s="45" t="s">
        <v>152</v>
      </c>
      <c r="O956" s="45" t="s">
        <v>159</v>
      </c>
      <c r="P956" s="46" t="s">
        <v>152</v>
      </c>
    </row>
    <row r="957" spans="1:16">
      <c r="A957" s="45" t="s">
        <v>152</v>
      </c>
      <c r="B957" s="45" t="s">
        <v>2109</v>
      </c>
      <c r="C957" s="45" t="s">
        <v>162</v>
      </c>
      <c r="D957" s="45" t="s">
        <v>152</v>
      </c>
      <c r="E957" s="45">
        <v>4</v>
      </c>
      <c r="F957" s="45" t="s">
        <v>2110</v>
      </c>
      <c r="G957" s="45">
        <v>23300</v>
      </c>
      <c r="H957" s="45">
        <v>10900</v>
      </c>
      <c r="I957" s="45" t="s">
        <v>152</v>
      </c>
      <c r="J957" s="45" t="s">
        <v>156</v>
      </c>
      <c r="K957" s="45" t="s">
        <v>157</v>
      </c>
      <c r="L957" s="45" t="s">
        <v>158</v>
      </c>
      <c r="M957" s="45" t="s">
        <v>152</v>
      </c>
      <c r="N957" s="45" t="s">
        <v>152</v>
      </c>
      <c r="O957" s="45" t="s">
        <v>159</v>
      </c>
      <c r="P957" s="46" t="s">
        <v>152</v>
      </c>
    </row>
    <row r="958" spans="1:16">
      <c r="A958" s="45" t="s">
        <v>152</v>
      </c>
      <c r="B958" s="45" t="s">
        <v>2111</v>
      </c>
      <c r="C958" s="45" t="s">
        <v>162</v>
      </c>
      <c r="D958" s="45" t="s">
        <v>152</v>
      </c>
      <c r="E958" s="45">
        <v>4</v>
      </c>
      <c r="F958" s="45" t="s">
        <v>2112</v>
      </c>
      <c r="G958" s="45">
        <v>21800</v>
      </c>
      <c r="H958" s="45">
        <v>9900</v>
      </c>
      <c r="I958" s="45" t="s">
        <v>152</v>
      </c>
      <c r="J958" s="45" t="s">
        <v>156</v>
      </c>
      <c r="K958" s="45" t="s">
        <v>157</v>
      </c>
      <c r="L958" s="45" t="s">
        <v>158</v>
      </c>
      <c r="M958" s="45" t="s">
        <v>152</v>
      </c>
      <c r="N958" s="45" t="s">
        <v>152</v>
      </c>
      <c r="O958" s="45" t="s">
        <v>159</v>
      </c>
      <c r="P958" s="46" t="s">
        <v>152</v>
      </c>
    </row>
    <row r="959" spans="1:16">
      <c r="A959" s="45" t="s">
        <v>152</v>
      </c>
      <c r="B959" s="45" t="s">
        <v>2113</v>
      </c>
      <c r="C959" s="45" t="s">
        <v>278</v>
      </c>
      <c r="D959" s="45" t="s">
        <v>152</v>
      </c>
      <c r="E959" s="45">
        <v>4</v>
      </c>
      <c r="F959" s="45" t="s">
        <v>2114</v>
      </c>
      <c r="G959" s="45">
        <v>36100</v>
      </c>
      <c r="H959" s="45">
        <v>14000</v>
      </c>
      <c r="I959" s="45" t="s">
        <v>152</v>
      </c>
      <c r="J959" s="45" t="s">
        <v>156</v>
      </c>
      <c r="K959" s="45" t="s">
        <v>157</v>
      </c>
      <c r="L959" s="45" t="s">
        <v>152</v>
      </c>
      <c r="M959" s="45" t="s">
        <v>152</v>
      </c>
      <c r="N959" s="45" t="s">
        <v>152</v>
      </c>
      <c r="O959" s="45" t="s">
        <v>159</v>
      </c>
      <c r="P959" s="46" t="s">
        <v>152</v>
      </c>
    </row>
    <row r="960" spans="1:16">
      <c r="A960" s="45" t="s">
        <v>152</v>
      </c>
      <c r="B960" s="45" t="s">
        <v>2115</v>
      </c>
      <c r="C960" s="45" t="s">
        <v>278</v>
      </c>
      <c r="D960" s="45" t="s">
        <v>152</v>
      </c>
      <c r="E960" s="45">
        <v>4</v>
      </c>
      <c r="F960" s="45" t="s">
        <v>2116</v>
      </c>
      <c r="G960" s="45">
        <v>36900</v>
      </c>
      <c r="H960" s="45">
        <v>12000</v>
      </c>
      <c r="I960" s="45" t="s">
        <v>152</v>
      </c>
      <c r="J960" s="45" t="s">
        <v>156</v>
      </c>
      <c r="K960" s="45" t="s">
        <v>157</v>
      </c>
      <c r="L960" s="45" t="s">
        <v>152</v>
      </c>
      <c r="M960" s="45" t="s">
        <v>152</v>
      </c>
      <c r="N960" s="45" t="s">
        <v>152</v>
      </c>
      <c r="O960" s="45" t="s">
        <v>159</v>
      </c>
      <c r="P960" s="46" t="s">
        <v>152</v>
      </c>
    </row>
    <row r="961" spans="1:16">
      <c r="A961" s="45" t="s">
        <v>152</v>
      </c>
      <c r="B961" s="45" t="s">
        <v>2117</v>
      </c>
      <c r="C961" s="45" t="s">
        <v>700</v>
      </c>
      <c r="D961" s="45" t="s">
        <v>152</v>
      </c>
      <c r="E961" s="45">
        <v>4</v>
      </c>
      <c r="F961" s="45" t="s">
        <v>2118</v>
      </c>
      <c r="G961" s="45">
        <v>35800</v>
      </c>
      <c r="H961" s="45">
        <v>11300</v>
      </c>
      <c r="I961" s="45" t="s">
        <v>152</v>
      </c>
      <c r="J961" s="45" t="s">
        <v>156</v>
      </c>
      <c r="K961" s="45" t="s">
        <v>157</v>
      </c>
      <c r="L961" s="45" t="s">
        <v>152</v>
      </c>
      <c r="M961" s="45" t="s">
        <v>152</v>
      </c>
      <c r="N961" s="45" t="s">
        <v>152</v>
      </c>
      <c r="O961" s="45" t="s">
        <v>159</v>
      </c>
      <c r="P961" s="46" t="s">
        <v>152</v>
      </c>
    </row>
    <row r="962" spans="1:16">
      <c r="A962" s="45" t="s">
        <v>152</v>
      </c>
      <c r="B962" s="45" t="s">
        <v>2119</v>
      </c>
      <c r="C962" s="45" t="s">
        <v>764</v>
      </c>
      <c r="D962" s="45" t="s">
        <v>152</v>
      </c>
      <c r="E962" s="45">
        <v>4</v>
      </c>
      <c r="F962" s="45" t="s">
        <v>2120</v>
      </c>
      <c r="G962" s="45">
        <v>43000</v>
      </c>
      <c r="H962" s="45">
        <v>11200</v>
      </c>
      <c r="I962" s="45" t="s">
        <v>152</v>
      </c>
      <c r="J962" s="45" t="s">
        <v>156</v>
      </c>
      <c r="K962" s="45" t="s">
        <v>175</v>
      </c>
      <c r="L962" s="45" t="s">
        <v>158</v>
      </c>
      <c r="M962" s="45" t="s">
        <v>152</v>
      </c>
      <c r="N962" s="45" t="s">
        <v>152</v>
      </c>
      <c r="O962" s="45" t="s">
        <v>159</v>
      </c>
      <c r="P962" s="46" t="s">
        <v>152</v>
      </c>
    </row>
    <row r="963" spans="1:16">
      <c r="A963" s="45" t="s">
        <v>152</v>
      </c>
      <c r="B963" s="45" t="s">
        <v>2121</v>
      </c>
      <c r="C963" s="45" t="s">
        <v>764</v>
      </c>
      <c r="D963" s="45" t="s">
        <v>152</v>
      </c>
      <c r="E963" s="45">
        <v>4</v>
      </c>
      <c r="F963" s="45" t="s">
        <v>2122</v>
      </c>
      <c r="G963" s="45">
        <v>28200</v>
      </c>
      <c r="H963" s="45">
        <v>9700</v>
      </c>
      <c r="I963" s="45" t="s">
        <v>152</v>
      </c>
      <c r="J963" s="45" t="s">
        <v>168</v>
      </c>
      <c r="K963" s="45" t="s">
        <v>157</v>
      </c>
      <c r="L963" s="45" t="s">
        <v>169</v>
      </c>
      <c r="M963" s="45" t="s">
        <v>152</v>
      </c>
      <c r="N963" s="45" t="s">
        <v>152</v>
      </c>
      <c r="O963" s="45" t="s">
        <v>159</v>
      </c>
      <c r="P963" s="46" t="s">
        <v>152</v>
      </c>
    </row>
    <row r="964" spans="1:16">
      <c r="A964" s="45" t="s">
        <v>152</v>
      </c>
      <c r="B964" s="45" t="s">
        <v>2123</v>
      </c>
      <c r="C964" s="45" t="s">
        <v>395</v>
      </c>
      <c r="D964" s="45" t="s">
        <v>152</v>
      </c>
      <c r="E964" s="45">
        <v>4</v>
      </c>
      <c r="F964" s="45" t="s">
        <v>2124</v>
      </c>
      <c r="G964" s="45">
        <v>31700</v>
      </c>
      <c r="H964" s="45">
        <v>8800</v>
      </c>
      <c r="I964" s="45" t="s">
        <v>152</v>
      </c>
      <c r="J964" s="45" t="s">
        <v>156</v>
      </c>
      <c r="K964" s="45" t="s">
        <v>175</v>
      </c>
      <c r="L964" s="45" t="s">
        <v>152</v>
      </c>
      <c r="M964" s="45" t="s">
        <v>152</v>
      </c>
      <c r="N964" s="45" t="s">
        <v>152</v>
      </c>
      <c r="O964" s="45" t="s">
        <v>159</v>
      </c>
      <c r="P964" s="46" t="s">
        <v>152</v>
      </c>
    </row>
    <row r="965" spans="1:16">
      <c r="A965" s="45" t="s">
        <v>152</v>
      </c>
      <c r="B965" s="45" t="s">
        <v>2125</v>
      </c>
      <c r="C965" s="45" t="s">
        <v>395</v>
      </c>
      <c r="D965" s="45" t="s">
        <v>152</v>
      </c>
      <c r="E965" s="45">
        <v>4</v>
      </c>
      <c r="F965" s="45" t="s">
        <v>1784</v>
      </c>
      <c r="G965" s="45">
        <v>34200</v>
      </c>
      <c r="H965" s="45">
        <v>11500</v>
      </c>
      <c r="I965" s="45">
        <v>74</v>
      </c>
      <c r="J965" s="45" t="s">
        <v>156</v>
      </c>
      <c r="K965" s="45" t="s">
        <v>157</v>
      </c>
      <c r="L965" s="45" t="s">
        <v>158</v>
      </c>
      <c r="M965" s="45" t="s">
        <v>152</v>
      </c>
      <c r="N965" s="45" t="s">
        <v>152</v>
      </c>
      <c r="O965" s="45" t="s">
        <v>159</v>
      </c>
      <c r="P965" s="46" t="s">
        <v>152</v>
      </c>
    </row>
    <row r="966" spans="1:16">
      <c r="A966" s="45" t="s">
        <v>152</v>
      </c>
      <c r="B966" s="45" t="s">
        <v>2126</v>
      </c>
      <c r="C966" s="45" t="s">
        <v>844</v>
      </c>
      <c r="D966" s="45" t="s">
        <v>152</v>
      </c>
      <c r="E966" s="45">
        <v>4</v>
      </c>
      <c r="F966" s="45" t="s">
        <v>2127</v>
      </c>
      <c r="G966" s="45">
        <v>27400</v>
      </c>
      <c r="H966" s="45">
        <v>8700</v>
      </c>
      <c r="I966" s="45" t="s">
        <v>152</v>
      </c>
      <c r="J966" s="45" t="s">
        <v>156</v>
      </c>
      <c r="K966" s="45" t="s">
        <v>157</v>
      </c>
      <c r="L966" s="45" t="s">
        <v>158</v>
      </c>
      <c r="M966" s="45" t="s">
        <v>152</v>
      </c>
      <c r="N966" s="45" t="s">
        <v>152</v>
      </c>
      <c r="O966" s="45" t="s">
        <v>159</v>
      </c>
      <c r="P966" s="46" t="s">
        <v>152</v>
      </c>
    </row>
    <row r="967" spans="1:16">
      <c r="A967" s="45" t="s">
        <v>152</v>
      </c>
      <c r="B967" s="45" t="s">
        <v>2128</v>
      </c>
      <c r="C967" s="45" t="s">
        <v>162</v>
      </c>
      <c r="D967" s="45" t="s">
        <v>152</v>
      </c>
      <c r="E967" s="45">
        <v>4</v>
      </c>
      <c r="F967" s="45" t="s">
        <v>2129</v>
      </c>
      <c r="G967" s="45">
        <v>36900</v>
      </c>
      <c r="H967" s="45">
        <v>10900</v>
      </c>
      <c r="I967" s="45" t="s">
        <v>152</v>
      </c>
      <c r="J967" s="45" t="s">
        <v>156</v>
      </c>
      <c r="K967" s="45" t="s">
        <v>157</v>
      </c>
      <c r="L967" s="45" t="s">
        <v>152</v>
      </c>
      <c r="M967" s="45" t="s">
        <v>152</v>
      </c>
      <c r="N967" s="45" t="s">
        <v>152</v>
      </c>
      <c r="O967" s="45" t="s">
        <v>159</v>
      </c>
      <c r="P967" s="46" t="s">
        <v>152</v>
      </c>
    </row>
    <row r="968" spans="1:16">
      <c r="A968" s="45" t="s">
        <v>152</v>
      </c>
      <c r="B968" s="45" t="s">
        <v>2096</v>
      </c>
      <c r="C968" s="45" t="s">
        <v>434</v>
      </c>
      <c r="D968" s="45" t="s">
        <v>152</v>
      </c>
      <c r="E968" s="45">
        <v>4</v>
      </c>
      <c r="F968" s="45" t="s">
        <v>2130</v>
      </c>
      <c r="G968" s="45">
        <v>21500</v>
      </c>
      <c r="H968" s="45">
        <v>9200</v>
      </c>
      <c r="I968" s="45" t="s">
        <v>152</v>
      </c>
      <c r="J968" s="45" t="s">
        <v>156</v>
      </c>
      <c r="K968" s="45" t="s">
        <v>175</v>
      </c>
      <c r="L968" s="45" t="s">
        <v>152</v>
      </c>
      <c r="M968" s="45" t="s">
        <v>152</v>
      </c>
      <c r="N968" s="45" t="s">
        <v>152</v>
      </c>
      <c r="O968" s="45" t="s">
        <v>159</v>
      </c>
      <c r="P968" s="46" t="s">
        <v>152</v>
      </c>
    </row>
    <row r="969" spans="1:16">
      <c r="A969" s="45" t="s">
        <v>152</v>
      </c>
      <c r="B969" s="45" t="s">
        <v>2131</v>
      </c>
      <c r="C969" s="45" t="s">
        <v>722</v>
      </c>
      <c r="D969" s="45" t="s">
        <v>152</v>
      </c>
      <c r="E969" s="45">
        <v>4</v>
      </c>
      <c r="F969" s="45" t="s">
        <v>2132</v>
      </c>
      <c r="G969" s="45">
        <v>21700</v>
      </c>
      <c r="H969" s="45">
        <v>9600</v>
      </c>
      <c r="I969" s="45" t="s">
        <v>152</v>
      </c>
      <c r="J969" s="45" t="s">
        <v>168</v>
      </c>
      <c r="K969" s="45" t="s">
        <v>157</v>
      </c>
      <c r="L969" s="45" t="s">
        <v>169</v>
      </c>
      <c r="M969" s="45" t="s">
        <v>152</v>
      </c>
      <c r="N969" s="45" t="s">
        <v>152</v>
      </c>
      <c r="O969" s="45" t="s">
        <v>159</v>
      </c>
      <c r="P969" s="46" t="s">
        <v>152</v>
      </c>
    </row>
    <row r="970" spans="1:16">
      <c r="A970" s="45" t="s">
        <v>152</v>
      </c>
      <c r="B970" s="45" t="s">
        <v>2133</v>
      </c>
      <c r="C970" s="45" t="s">
        <v>700</v>
      </c>
      <c r="D970" s="45" t="s">
        <v>152</v>
      </c>
      <c r="E970" s="45">
        <v>4</v>
      </c>
      <c r="F970" s="45" t="s">
        <v>2134</v>
      </c>
      <c r="G970" s="45">
        <v>29305</v>
      </c>
      <c r="H970" s="45">
        <v>12970</v>
      </c>
      <c r="I970" s="45" t="s">
        <v>152</v>
      </c>
      <c r="J970" s="45" t="s">
        <v>156</v>
      </c>
      <c r="K970" s="45" t="s">
        <v>157</v>
      </c>
      <c r="L970" s="45" t="s">
        <v>158</v>
      </c>
      <c r="M970" s="45" t="s">
        <v>152</v>
      </c>
      <c r="N970" s="45" t="s">
        <v>152</v>
      </c>
      <c r="O970" s="45" t="s">
        <v>159</v>
      </c>
      <c r="P970" s="46" t="s">
        <v>152</v>
      </c>
    </row>
    <row r="971" spans="1:16">
      <c r="A971" s="45" t="s">
        <v>152</v>
      </c>
      <c r="B971" s="45" t="s">
        <v>2135</v>
      </c>
      <c r="C971" s="45" t="s">
        <v>1680</v>
      </c>
      <c r="D971" s="45" t="s">
        <v>152</v>
      </c>
      <c r="E971" s="45">
        <v>4</v>
      </c>
      <c r="F971" s="45" t="s">
        <v>1877</v>
      </c>
      <c r="G971" s="45">
        <v>36000</v>
      </c>
      <c r="H971" s="45">
        <v>11300</v>
      </c>
      <c r="I971" s="45" t="s">
        <v>152</v>
      </c>
      <c r="J971" s="45" t="s">
        <v>156</v>
      </c>
      <c r="K971" s="45" t="s">
        <v>157</v>
      </c>
      <c r="L971" s="45" t="s">
        <v>158</v>
      </c>
      <c r="M971" s="45" t="s">
        <v>152</v>
      </c>
      <c r="N971" s="45" t="s">
        <v>152</v>
      </c>
      <c r="O971" s="45" t="s">
        <v>159</v>
      </c>
      <c r="P971" s="46" t="s">
        <v>152</v>
      </c>
    </row>
    <row r="972" spans="1:16">
      <c r="A972" s="45" t="s">
        <v>152</v>
      </c>
      <c r="B972" s="45" t="s">
        <v>2136</v>
      </c>
      <c r="C972" s="45" t="s">
        <v>1549</v>
      </c>
      <c r="D972" s="45" t="s">
        <v>152</v>
      </c>
      <c r="E972" s="45">
        <v>4</v>
      </c>
      <c r="F972" s="45" t="s">
        <v>2137</v>
      </c>
      <c r="G972" s="45">
        <v>43800</v>
      </c>
      <c r="H972" s="45">
        <v>11500</v>
      </c>
      <c r="I972" s="45" t="s">
        <v>152</v>
      </c>
      <c r="J972" s="45" t="s">
        <v>156</v>
      </c>
      <c r="K972" s="45" t="s">
        <v>157</v>
      </c>
      <c r="L972" s="45" t="s">
        <v>158</v>
      </c>
      <c r="M972" s="45" t="s">
        <v>152</v>
      </c>
      <c r="N972" s="45" t="s">
        <v>152</v>
      </c>
      <c r="O972" s="45" t="s">
        <v>159</v>
      </c>
      <c r="P972" s="46" t="s">
        <v>152</v>
      </c>
    </row>
    <row r="973" spans="1:16">
      <c r="A973" s="45" t="s">
        <v>152</v>
      </c>
      <c r="B973" s="45" t="s">
        <v>2138</v>
      </c>
      <c r="C973" s="45" t="s">
        <v>349</v>
      </c>
      <c r="D973" s="45" t="s">
        <v>152</v>
      </c>
      <c r="E973" s="45">
        <v>4</v>
      </c>
      <c r="F973" s="45" t="s">
        <v>2139</v>
      </c>
      <c r="G973" s="45">
        <v>26700</v>
      </c>
      <c r="H973" s="45">
        <v>11600</v>
      </c>
      <c r="I973" s="45" t="s">
        <v>152</v>
      </c>
      <c r="J973" s="45" t="s">
        <v>156</v>
      </c>
      <c r="K973" s="45" t="s">
        <v>157</v>
      </c>
      <c r="L973" s="45" t="s">
        <v>158</v>
      </c>
      <c r="M973" s="45" t="s">
        <v>152</v>
      </c>
      <c r="N973" s="45" t="s">
        <v>152</v>
      </c>
      <c r="O973" s="45" t="s">
        <v>159</v>
      </c>
      <c r="P973" s="46" t="s">
        <v>152</v>
      </c>
    </row>
    <row r="974" spans="1:16">
      <c r="A974" s="45" t="s">
        <v>152</v>
      </c>
      <c r="B974" s="45" t="s">
        <v>2140</v>
      </c>
      <c r="C974" s="45" t="s">
        <v>255</v>
      </c>
      <c r="D974" s="45" t="s">
        <v>152</v>
      </c>
      <c r="E974" s="45">
        <v>4</v>
      </c>
      <c r="F974" s="45" t="s">
        <v>1877</v>
      </c>
      <c r="G974" s="45">
        <v>36000</v>
      </c>
      <c r="H974" s="45">
        <v>11300</v>
      </c>
      <c r="I974" s="45" t="s">
        <v>152</v>
      </c>
      <c r="J974" s="45" t="s">
        <v>156</v>
      </c>
      <c r="K974" s="45" t="s">
        <v>157</v>
      </c>
      <c r="L974" s="45" t="s">
        <v>158</v>
      </c>
      <c r="M974" s="45" t="s">
        <v>152</v>
      </c>
      <c r="N974" s="45" t="s">
        <v>152</v>
      </c>
      <c r="O974" s="45" t="s">
        <v>159</v>
      </c>
      <c r="P974" s="46" t="s">
        <v>152</v>
      </c>
    </row>
    <row r="975" spans="1:16">
      <c r="A975" s="45" t="s">
        <v>152</v>
      </c>
      <c r="B975" s="45" t="s">
        <v>2141</v>
      </c>
      <c r="C975" s="45" t="s">
        <v>182</v>
      </c>
      <c r="D975" s="45" t="s">
        <v>152</v>
      </c>
      <c r="E975" s="45">
        <v>4</v>
      </c>
      <c r="F975" s="45" t="s">
        <v>2142</v>
      </c>
      <c r="G975" s="45">
        <v>55000</v>
      </c>
      <c r="H975" s="45">
        <v>11900</v>
      </c>
      <c r="I975" s="45" t="s">
        <v>152</v>
      </c>
      <c r="J975" s="45" t="s">
        <v>156</v>
      </c>
      <c r="K975" s="45" t="s">
        <v>175</v>
      </c>
      <c r="L975" s="45" t="s">
        <v>152</v>
      </c>
      <c r="M975" s="45" t="s">
        <v>152</v>
      </c>
      <c r="N975" s="45" t="s">
        <v>152</v>
      </c>
      <c r="O975" s="45" t="s">
        <v>159</v>
      </c>
      <c r="P975" s="46" t="s">
        <v>152</v>
      </c>
    </row>
    <row r="976" spans="1:16">
      <c r="A976" s="45" t="s">
        <v>152</v>
      </c>
      <c r="B976" s="45" t="s">
        <v>2100</v>
      </c>
      <c r="C976" s="45" t="s">
        <v>224</v>
      </c>
      <c r="D976" s="45" t="s">
        <v>152</v>
      </c>
      <c r="E976" s="45">
        <v>4</v>
      </c>
      <c r="F976" s="45" t="s">
        <v>2143</v>
      </c>
      <c r="G976" s="45">
        <v>29784</v>
      </c>
      <c r="H976" s="45">
        <v>6270</v>
      </c>
      <c r="I976" s="45" t="s">
        <v>152</v>
      </c>
      <c r="J976" s="45" t="s">
        <v>156</v>
      </c>
      <c r="K976" s="45" t="s">
        <v>157</v>
      </c>
      <c r="L976" s="45" t="s">
        <v>158</v>
      </c>
      <c r="M976" s="45" t="s">
        <v>152</v>
      </c>
      <c r="N976" s="45" t="s">
        <v>152</v>
      </c>
      <c r="O976" s="45" t="s">
        <v>159</v>
      </c>
      <c r="P976" s="46" t="s">
        <v>152</v>
      </c>
    </row>
    <row r="977" spans="1:16">
      <c r="A977" s="45" t="s">
        <v>152</v>
      </c>
      <c r="B977" s="45" t="s">
        <v>2144</v>
      </c>
      <c r="C977" s="45" t="s">
        <v>278</v>
      </c>
      <c r="D977" s="45" t="s">
        <v>152</v>
      </c>
      <c r="E977" s="45">
        <v>4</v>
      </c>
      <c r="F977" s="45" t="s">
        <v>2106</v>
      </c>
      <c r="G977" s="45">
        <v>50500</v>
      </c>
      <c r="H977" s="45">
        <v>11700</v>
      </c>
      <c r="I977" s="45" t="s">
        <v>152</v>
      </c>
      <c r="J977" s="45" t="s">
        <v>156</v>
      </c>
      <c r="K977" s="45" t="s">
        <v>157</v>
      </c>
      <c r="L977" s="45" t="s">
        <v>158</v>
      </c>
      <c r="M977" s="45" t="s">
        <v>152</v>
      </c>
      <c r="N977" s="45" t="s">
        <v>152</v>
      </c>
      <c r="O977" s="45" t="s">
        <v>159</v>
      </c>
      <c r="P977" s="46" t="s">
        <v>152</v>
      </c>
    </row>
    <row r="978" spans="1:16">
      <c r="A978" s="45" t="s">
        <v>152</v>
      </c>
      <c r="B978" s="45" t="s">
        <v>2145</v>
      </c>
      <c r="C978" s="45" t="s">
        <v>224</v>
      </c>
      <c r="D978" s="45" t="s">
        <v>152</v>
      </c>
      <c r="E978" s="45">
        <v>4.0999999999999996</v>
      </c>
      <c r="F978" s="45" t="s">
        <v>2146</v>
      </c>
      <c r="G978" s="45">
        <v>35600</v>
      </c>
      <c r="H978" s="45">
        <v>10900</v>
      </c>
      <c r="I978" s="45" t="s">
        <v>152</v>
      </c>
      <c r="J978" s="45" t="s">
        <v>156</v>
      </c>
      <c r="K978" s="45" t="s">
        <v>175</v>
      </c>
      <c r="L978" s="45" t="s">
        <v>158</v>
      </c>
      <c r="M978" s="45" t="s">
        <v>152</v>
      </c>
      <c r="N978" s="45" t="s">
        <v>152</v>
      </c>
      <c r="O978" s="45" t="s">
        <v>159</v>
      </c>
      <c r="P978" s="46" t="s">
        <v>152</v>
      </c>
    </row>
    <row r="979" spans="1:16">
      <c r="A979" s="45" t="s">
        <v>152</v>
      </c>
      <c r="B979" s="45" t="s">
        <v>2147</v>
      </c>
      <c r="C979" s="45" t="s">
        <v>278</v>
      </c>
      <c r="D979" s="45" t="s">
        <v>152</v>
      </c>
      <c r="E979" s="45">
        <v>4.0999999999999996</v>
      </c>
      <c r="F979" s="45" t="s">
        <v>2148</v>
      </c>
      <c r="G979" s="45">
        <v>30800</v>
      </c>
      <c r="H979" s="45">
        <v>13000</v>
      </c>
      <c r="I979" s="45" t="s">
        <v>152</v>
      </c>
      <c r="J979" s="45" t="s">
        <v>156</v>
      </c>
      <c r="K979" s="45" t="s">
        <v>157</v>
      </c>
      <c r="L979" s="45" t="s">
        <v>158</v>
      </c>
      <c r="M979" s="45" t="s">
        <v>152</v>
      </c>
      <c r="N979" s="45" t="s">
        <v>152</v>
      </c>
      <c r="O979" s="45" t="s">
        <v>159</v>
      </c>
      <c r="P979" s="46" t="s">
        <v>152</v>
      </c>
    </row>
    <row r="980" spans="1:16">
      <c r="A980" s="45" t="s">
        <v>152</v>
      </c>
      <c r="B980" s="45" t="s">
        <v>2147</v>
      </c>
      <c r="C980" s="45" t="s">
        <v>2149</v>
      </c>
      <c r="D980" s="45" t="s">
        <v>152</v>
      </c>
      <c r="E980" s="45">
        <v>4.0999999999999996</v>
      </c>
      <c r="F980" s="45" t="s">
        <v>2148</v>
      </c>
      <c r="G980" s="45">
        <v>30800</v>
      </c>
      <c r="H980" s="45">
        <v>13000</v>
      </c>
      <c r="I980" s="45" t="s">
        <v>152</v>
      </c>
      <c r="J980" s="45" t="s">
        <v>156</v>
      </c>
      <c r="K980" s="45" t="s">
        <v>157</v>
      </c>
      <c r="L980" s="45" t="s">
        <v>158</v>
      </c>
      <c r="M980" s="45" t="s">
        <v>152</v>
      </c>
      <c r="N980" s="45" t="s">
        <v>152</v>
      </c>
      <c r="O980" s="45" t="s">
        <v>159</v>
      </c>
      <c r="P980" s="46" t="s">
        <v>152</v>
      </c>
    </row>
    <row r="981" spans="1:16">
      <c r="A981" s="45" t="s">
        <v>152</v>
      </c>
      <c r="B981" s="45" t="s">
        <v>2150</v>
      </c>
      <c r="C981" s="45" t="s">
        <v>1549</v>
      </c>
      <c r="D981" s="45" t="s">
        <v>152</v>
      </c>
      <c r="E981" s="45">
        <v>4.0999999999999996</v>
      </c>
      <c r="F981" s="45" t="s">
        <v>2151</v>
      </c>
      <c r="G981" s="45">
        <v>29800</v>
      </c>
      <c r="H981" s="45">
        <v>12000</v>
      </c>
      <c r="I981" s="45" t="s">
        <v>152</v>
      </c>
      <c r="J981" s="45" t="s">
        <v>156</v>
      </c>
      <c r="K981" s="45" t="s">
        <v>157</v>
      </c>
      <c r="L981" s="45" t="s">
        <v>158</v>
      </c>
      <c r="M981" s="45" t="s">
        <v>152</v>
      </c>
      <c r="N981" s="45" t="s">
        <v>152</v>
      </c>
      <c r="O981" s="45" t="s">
        <v>159</v>
      </c>
      <c r="P981" s="46" t="s">
        <v>152</v>
      </c>
    </row>
    <row r="982" spans="1:16">
      <c r="A982" s="45" t="s">
        <v>152</v>
      </c>
      <c r="B982" s="45" t="s">
        <v>2152</v>
      </c>
      <c r="C982" s="45" t="s">
        <v>1549</v>
      </c>
      <c r="D982" s="45" t="s">
        <v>152</v>
      </c>
      <c r="E982" s="45">
        <v>4.0999999999999996</v>
      </c>
      <c r="F982" s="45" t="s">
        <v>2153</v>
      </c>
      <c r="G982" s="45">
        <v>30300</v>
      </c>
      <c r="H982" s="45">
        <v>10400</v>
      </c>
      <c r="I982" s="45" t="s">
        <v>152</v>
      </c>
      <c r="J982" s="45" t="s">
        <v>156</v>
      </c>
      <c r="K982" s="45" t="s">
        <v>157</v>
      </c>
      <c r="L982" s="45" t="s">
        <v>158</v>
      </c>
      <c r="M982" s="45" t="s">
        <v>152</v>
      </c>
      <c r="N982" s="45" t="s">
        <v>152</v>
      </c>
      <c r="O982" s="45" t="s">
        <v>159</v>
      </c>
      <c r="P982" s="46" t="s">
        <v>152</v>
      </c>
    </row>
    <row r="983" spans="1:16">
      <c r="A983" s="45" t="s">
        <v>152</v>
      </c>
      <c r="B983" s="45" t="s">
        <v>1230</v>
      </c>
      <c r="C983" s="45" t="s">
        <v>182</v>
      </c>
      <c r="D983" s="45" t="s">
        <v>152</v>
      </c>
      <c r="E983" s="45">
        <v>4.0999999999999996</v>
      </c>
      <c r="F983" s="45" t="s">
        <v>2154</v>
      </c>
      <c r="G983" s="45">
        <v>54700</v>
      </c>
      <c r="H983" s="45">
        <v>10300</v>
      </c>
      <c r="I983" s="45" t="s">
        <v>152</v>
      </c>
      <c r="J983" s="45" t="s">
        <v>156</v>
      </c>
      <c r="K983" s="45" t="s">
        <v>175</v>
      </c>
      <c r="L983" s="45" t="s">
        <v>152</v>
      </c>
      <c r="M983" s="45" t="s">
        <v>152</v>
      </c>
      <c r="N983" s="45" t="s">
        <v>152</v>
      </c>
      <c r="O983" s="45" t="s">
        <v>159</v>
      </c>
      <c r="P983" s="46" t="s">
        <v>152</v>
      </c>
    </row>
    <row r="984" spans="1:16">
      <c r="A984" s="45" t="s">
        <v>152</v>
      </c>
      <c r="B984" s="45" t="s">
        <v>2155</v>
      </c>
      <c r="C984" s="45" t="s">
        <v>182</v>
      </c>
      <c r="D984" s="45" t="s">
        <v>152</v>
      </c>
      <c r="E984" s="45">
        <v>4.0999999999999996</v>
      </c>
      <c r="F984" s="45" t="s">
        <v>2156</v>
      </c>
      <c r="G984" s="45">
        <v>55300</v>
      </c>
      <c r="H984" s="45">
        <v>10900</v>
      </c>
      <c r="I984" s="45" t="s">
        <v>152</v>
      </c>
      <c r="J984" s="45" t="s">
        <v>156</v>
      </c>
      <c r="K984" s="45" t="s">
        <v>175</v>
      </c>
      <c r="L984" s="45" t="s">
        <v>152</v>
      </c>
      <c r="M984" s="45" t="s">
        <v>152</v>
      </c>
      <c r="N984" s="45" t="s">
        <v>152</v>
      </c>
      <c r="O984" s="45" t="s">
        <v>159</v>
      </c>
      <c r="P984" s="46" t="s">
        <v>152</v>
      </c>
    </row>
    <row r="985" spans="1:16">
      <c r="A985" s="45" t="s">
        <v>152</v>
      </c>
      <c r="B985" s="45" t="s">
        <v>2157</v>
      </c>
      <c r="C985" s="45" t="s">
        <v>173</v>
      </c>
      <c r="D985" s="45" t="s">
        <v>152</v>
      </c>
      <c r="E985" s="45">
        <v>4.0999999999999996</v>
      </c>
      <c r="F985" s="45" t="s">
        <v>2158</v>
      </c>
      <c r="G985" s="45">
        <v>32700</v>
      </c>
      <c r="H985" s="45">
        <v>11700</v>
      </c>
      <c r="I985" s="45" t="s">
        <v>152</v>
      </c>
      <c r="J985" s="45" t="s">
        <v>156</v>
      </c>
      <c r="K985" s="45" t="s">
        <v>157</v>
      </c>
      <c r="L985" s="45" t="s">
        <v>158</v>
      </c>
      <c r="M985" s="45" t="s">
        <v>152</v>
      </c>
      <c r="N985" s="45" t="s">
        <v>152</v>
      </c>
      <c r="O985" s="45" t="s">
        <v>159</v>
      </c>
      <c r="P985" s="46" t="s">
        <v>152</v>
      </c>
    </row>
    <row r="986" spans="1:16">
      <c r="A986" s="45" t="s">
        <v>152</v>
      </c>
      <c r="B986" s="45" t="s">
        <v>314</v>
      </c>
      <c r="C986" s="45" t="s">
        <v>1469</v>
      </c>
      <c r="D986" s="45" t="s">
        <v>152</v>
      </c>
      <c r="E986" s="45">
        <v>4.0999999999999996</v>
      </c>
      <c r="F986" s="45" t="s">
        <v>315</v>
      </c>
      <c r="G986" s="45">
        <v>27000</v>
      </c>
      <c r="H986" s="45">
        <v>10600</v>
      </c>
      <c r="I986" s="45" t="s">
        <v>152</v>
      </c>
      <c r="J986" s="45" t="s">
        <v>156</v>
      </c>
      <c r="K986" s="45" t="s">
        <v>157</v>
      </c>
      <c r="L986" s="45" t="s">
        <v>158</v>
      </c>
      <c r="M986" s="45" t="s">
        <v>152</v>
      </c>
      <c r="N986" s="45" t="s">
        <v>152</v>
      </c>
      <c r="O986" s="45" t="s">
        <v>159</v>
      </c>
      <c r="P986" s="46" t="s">
        <v>152</v>
      </c>
    </row>
    <row r="987" spans="1:16">
      <c r="A987" s="45" t="s">
        <v>152</v>
      </c>
      <c r="B987" s="45" t="s">
        <v>2159</v>
      </c>
      <c r="C987" s="45" t="s">
        <v>196</v>
      </c>
      <c r="D987" s="45" t="s">
        <v>152</v>
      </c>
      <c r="E987" s="45">
        <v>4.0999999999999996</v>
      </c>
      <c r="F987" s="45" t="s">
        <v>2160</v>
      </c>
      <c r="G987" s="45">
        <v>32900</v>
      </c>
      <c r="H987" s="45">
        <v>10700</v>
      </c>
      <c r="I987" s="45" t="s">
        <v>152</v>
      </c>
      <c r="J987" s="45" t="s">
        <v>156</v>
      </c>
      <c r="K987" s="45" t="s">
        <v>157</v>
      </c>
      <c r="L987" s="45" t="s">
        <v>158</v>
      </c>
      <c r="M987" s="45" t="s">
        <v>152</v>
      </c>
      <c r="N987" s="45" t="s">
        <v>152</v>
      </c>
      <c r="O987" s="45" t="s">
        <v>159</v>
      </c>
      <c r="P987" s="46" t="s">
        <v>152</v>
      </c>
    </row>
    <row r="988" spans="1:16">
      <c r="A988" s="45" t="s">
        <v>152</v>
      </c>
      <c r="B988" s="45" t="s">
        <v>2161</v>
      </c>
      <c r="C988" s="45" t="s">
        <v>1967</v>
      </c>
      <c r="D988" s="45" t="s">
        <v>152</v>
      </c>
      <c r="E988" s="45">
        <v>4.0999999999999996</v>
      </c>
      <c r="F988" s="45" t="s">
        <v>2146</v>
      </c>
      <c r="G988" s="45">
        <v>35600</v>
      </c>
      <c r="H988" s="45">
        <v>10900</v>
      </c>
      <c r="I988" s="45" t="s">
        <v>152</v>
      </c>
      <c r="J988" s="45" t="s">
        <v>156</v>
      </c>
      <c r="K988" s="45" t="s">
        <v>175</v>
      </c>
      <c r="L988" s="45" t="s">
        <v>152</v>
      </c>
      <c r="M988" s="45" t="s">
        <v>152</v>
      </c>
      <c r="N988" s="45" t="s">
        <v>152</v>
      </c>
      <c r="O988" s="45" t="s">
        <v>159</v>
      </c>
      <c r="P988" s="46" t="s">
        <v>152</v>
      </c>
    </row>
    <row r="989" spans="1:16">
      <c r="A989" s="45" t="s">
        <v>152</v>
      </c>
      <c r="B989" s="45" t="s">
        <v>2162</v>
      </c>
      <c r="C989" s="45" t="s">
        <v>166</v>
      </c>
      <c r="D989" s="45" t="s">
        <v>152</v>
      </c>
      <c r="E989" s="45">
        <v>4.0999999999999996</v>
      </c>
      <c r="F989" s="45" t="s">
        <v>2158</v>
      </c>
      <c r="G989" s="45">
        <v>32700</v>
      </c>
      <c r="H989" s="45">
        <v>11700</v>
      </c>
      <c r="I989" s="45" t="s">
        <v>152</v>
      </c>
      <c r="J989" s="45" t="s">
        <v>156</v>
      </c>
      <c r="K989" s="45" t="s">
        <v>157</v>
      </c>
      <c r="L989" s="45" t="s">
        <v>158</v>
      </c>
      <c r="M989" s="45" t="s">
        <v>152</v>
      </c>
      <c r="N989" s="45" t="s">
        <v>152</v>
      </c>
      <c r="O989" s="45" t="s">
        <v>159</v>
      </c>
      <c r="P989" s="46" t="s">
        <v>152</v>
      </c>
    </row>
    <row r="990" spans="1:16">
      <c r="A990" s="45" t="s">
        <v>152</v>
      </c>
      <c r="B990" s="45" t="s">
        <v>2163</v>
      </c>
      <c r="C990" s="45" t="s">
        <v>278</v>
      </c>
      <c r="D990" s="45" t="s">
        <v>152</v>
      </c>
      <c r="E990" s="45">
        <v>4.0999999999999996</v>
      </c>
      <c r="F990" s="45" t="s">
        <v>2164</v>
      </c>
      <c r="G990" s="45">
        <v>23500</v>
      </c>
      <c r="H990" s="45">
        <v>11200</v>
      </c>
      <c r="I990" s="45" t="s">
        <v>152</v>
      </c>
      <c r="J990" s="45" t="s">
        <v>156</v>
      </c>
      <c r="K990" s="45" t="s">
        <v>157</v>
      </c>
      <c r="L990" s="45" t="s">
        <v>158</v>
      </c>
      <c r="M990" s="45" t="s">
        <v>152</v>
      </c>
      <c r="N990" s="45" t="s">
        <v>152</v>
      </c>
      <c r="O990" s="45" t="s">
        <v>159</v>
      </c>
      <c r="P990" s="46" t="s">
        <v>152</v>
      </c>
    </row>
    <row r="991" spans="1:16">
      <c r="A991" s="45" t="s">
        <v>152</v>
      </c>
      <c r="B991" s="45" t="s">
        <v>2165</v>
      </c>
      <c r="C991" s="45" t="s">
        <v>1507</v>
      </c>
      <c r="D991" s="45" t="s">
        <v>152</v>
      </c>
      <c r="E991" s="45">
        <v>4.0999999999999996</v>
      </c>
      <c r="F991" s="45" t="s">
        <v>2166</v>
      </c>
      <c r="G991" s="45">
        <v>25500</v>
      </c>
      <c r="H991" s="45">
        <v>12000</v>
      </c>
      <c r="I991" s="45" t="s">
        <v>152</v>
      </c>
      <c r="J991" s="45" t="s">
        <v>168</v>
      </c>
      <c r="K991" s="45" t="s">
        <v>157</v>
      </c>
      <c r="L991" s="45" t="s">
        <v>169</v>
      </c>
      <c r="M991" s="45" t="s">
        <v>152</v>
      </c>
      <c r="N991" s="45" t="s">
        <v>152</v>
      </c>
      <c r="O991" s="45" t="s">
        <v>159</v>
      </c>
      <c r="P991" s="46" t="s">
        <v>152</v>
      </c>
    </row>
    <row r="992" spans="1:16">
      <c r="A992" s="45" t="s">
        <v>152</v>
      </c>
      <c r="B992" s="45" t="s">
        <v>2167</v>
      </c>
      <c r="C992" s="45" t="s">
        <v>1762</v>
      </c>
      <c r="D992" s="45" t="s">
        <v>152</v>
      </c>
      <c r="E992" s="45">
        <v>4.0999999999999996</v>
      </c>
      <c r="F992" s="45" t="s">
        <v>1763</v>
      </c>
      <c r="G992" s="45">
        <v>26200</v>
      </c>
      <c r="H992" s="45">
        <v>11000</v>
      </c>
      <c r="I992" s="45" t="s">
        <v>152</v>
      </c>
      <c r="J992" s="45" t="s">
        <v>156</v>
      </c>
      <c r="K992" s="45" t="s">
        <v>157</v>
      </c>
      <c r="L992" s="45" t="s">
        <v>158</v>
      </c>
      <c r="M992" s="45" t="s">
        <v>152</v>
      </c>
      <c r="N992" s="45" t="s">
        <v>152</v>
      </c>
      <c r="O992" s="45" t="s">
        <v>159</v>
      </c>
      <c r="P992" s="46" t="s">
        <v>152</v>
      </c>
    </row>
    <row r="993" spans="1:16">
      <c r="A993" s="45" t="s">
        <v>152</v>
      </c>
      <c r="B993" s="45" t="s">
        <v>2168</v>
      </c>
      <c r="C993" s="45" t="s">
        <v>395</v>
      </c>
      <c r="D993" s="45" t="s">
        <v>152</v>
      </c>
      <c r="E993" s="45">
        <v>4.0999999999999996</v>
      </c>
      <c r="F993" s="45" t="s">
        <v>2169</v>
      </c>
      <c r="G993" s="45">
        <v>32500</v>
      </c>
      <c r="H993" s="45">
        <v>11600</v>
      </c>
      <c r="I993" s="45">
        <v>74</v>
      </c>
      <c r="J993" s="45" t="s">
        <v>156</v>
      </c>
      <c r="K993" s="45" t="s">
        <v>157</v>
      </c>
      <c r="L993" s="45" t="s">
        <v>158</v>
      </c>
      <c r="M993" s="45" t="s">
        <v>152</v>
      </c>
      <c r="N993" s="45" t="s">
        <v>152</v>
      </c>
      <c r="O993" s="45" t="s">
        <v>159</v>
      </c>
      <c r="P993" s="46" t="s">
        <v>152</v>
      </c>
    </row>
    <row r="994" spans="1:16">
      <c r="A994" s="45" t="s">
        <v>152</v>
      </c>
      <c r="B994" s="45" t="s">
        <v>2170</v>
      </c>
      <c r="C994" s="45" t="s">
        <v>437</v>
      </c>
      <c r="D994" s="45" t="s">
        <v>152</v>
      </c>
      <c r="E994" s="45">
        <v>4.0999999999999996</v>
      </c>
      <c r="F994" s="45" t="s">
        <v>2171</v>
      </c>
      <c r="G994" s="45">
        <v>27700</v>
      </c>
      <c r="H994" s="45">
        <v>14000</v>
      </c>
      <c r="I994" s="45">
        <v>72</v>
      </c>
      <c r="J994" s="45" t="s">
        <v>156</v>
      </c>
      <c r="K994" s="45" t="s">
        <v>157</v>
      </c>
      <c r="L994" s="45" t="s">
        <v>158</v>
      </c>
      <c r="M994" s="45" t="s">
        <v>152</v>
      </c>
      <c r="N994" s="45" t="s">
        <v>152</v>
      </c>
      <c r="O994" s="45" t="s">
        <v>159</v>
      </c>
      <c r="P994" s="46" t="s">
        <v>152</v>
      </c>
    </row>
    <row r="995" spans="1:16">
      <c r="A995" s="45" t="s">
        <v>152</v>
      </c>
      <c r="B995" s="45" t="s">
        <v>2172</v>
      </c>
      <c r="C995" s="45" t="s">
        <v>182</v>
      </c>
      <c r="D995" s="45" t="s">
        <v>152</v>
      </c>
      <c r="E995" s="45">
        <v>4.0999999999999996</v>
      </c>
      <c r="F995" s="45" t="s">
        <v>1758</v>
      </c>
      <c r="G995" s="45">
        <v>33400</v>
      </c>
      <c r="H995" s="45">
        <v>11300</v>
      </c>
      <c r="I995" s="45" t="s">
        <v>152</v>
      </c>
      <c r="J995" s="45" t="s">
        <v>156</v>
      </c>
      <c r="K995" s="45" t="s">
        <v>157</v>
      </c>
      <c r="L995" s="45" t="s">
        <v>152</v>
      </c>
      <c r="M995" s="45" t="s">
        <v>152</v>
      </c>
      <c r="N995" s="45" t="s">
        <v>152</v>
      </c>
      <c r="O995" s="45" t="s">
        <v>159</v>
      </c>
      <c r="P995" s="46" t="s">
        <v>152</v>
      </c>
    </row>
    <row r="996" spans="1:16">
      <c r="A996" s="45" t="s">
        <v>152</v>
      </c>
      <c r="B996" s="45" t="s">
        <v>2173</v>
      </c>
      <c r="C996" s="45" t="s">
        <v>182</v>
      </c>
      <c r="D996" s="45" t="s">
        <v>152</v>
      </c>
      <c r="E996" s="45">
        <v>4.0999999999999996</v>
      </c>
      <c r="F996" s="45" t="s">
        <v>1758</v>
      </c>
      <c r="G996" s="45">
        <v>33400</v>
      </c>
      <c r="H996" s="45">
        <v>11300</v>
      </c>
      <c r="I996" s="45" t="s">
        <v>152</v>
      </c>
      <c r="J996" s="45" t="s">
        <v>156</v>
      </c>
      <c r="K996" s="45" t="s">
        <v>157</v>
      </c>
      <c r="L996" s="45" t="s">
        <v>152</v>
      </c>
      <c r="M996" s="45" t="s">
        <v>152</v>
      </c>
      <c r="N996" s="45" t="s">
        <v>152</v>
      </c>
      <c r="O996" s="45" t="s">
        <v>159</v>
      </c>
      <c r="P996" s="46" t="s">
        <v>152</v>
      </c>
    </row>
    <row r="997" spans="1:16">
      <c r="A997" s="45" t="s">
        <v>152</v>
      </c>
      <c r="B997" s="45" t="s">
        <v>2174</v>
      </c>
      <c r="C997" s="45" t="s">
        <v>182</v>
      </c>
      <c r="D997" s="45" t="s">
        <v>152</v>
      </c>
      <c r="E997" s="45">
        <v>4.0999999999999996</v>
      </c>
      <c r="F997" s="45" t="s">
        <v>1758</v>
      </c>
      <c r="G997" s="45">
        <v>33400</v>
      </c>
      <c r="H997" s="45">
        <v>11300</v>
      </c>
      <c r="I997" s="45" t="s">
        <v>152</v>
      </c>
      <c r="J997" s="45" t="s">
        <v>156</v>
      </c>
      <c r="K997" s="45" t="s">
        <v>157</v>
      </c>
      <c r="L997" s="45" t="s">
        <v>152</v>
      </c>
      <c r="M997" s="45" t="s">
        <v>152</v>
      </c>
      <c r="N997" s="45" t="s">
        <v>152</v>
      </c>
      <c r="O997" s="45" t="s">
        <v>159</v>
      </c>
      <c r="P997" s="46" t="s">
        <v>152</v>
      </c>
    </row>
    <row r="998" spans="1:16">
      <c r="A998" s="45" t="s">
        <v>152</v>
      </c>
      <c r="B998" s="45" t="s">
        <v>2175</v>
      </c>
      <c r="C998" s="45" t="s">
        <v>999</v>
      </c>
      <c r="D998" s="45" t="s">
        <v>152</v>
      </c>
      <c r="E998" s="45">
        <v>4.0999999999999996</v>
      </c>
      <c r="F998" s="45" t="s">
        <v>2158</v>
      </c>
      <c r="G998" s="45">
        <v>32700</v>
      </c>
      <c r="H998" s="45">
        <v>11700</v>
      </c>
      <c r="I998" s="45" t="s">
        <v>152</v>
      </c>
      <c r="J998" s="45" t="s">
        <v>156</v>
      </c>
      <c r="K998" s="45" t="s">
        <v>157</v>
      </c>
      <c r="L998" s="45" t="s">
        <v>152</v>
      </c>
      <c r="M998" s="45" t="s">
        <v>152</v>
      </c>
      <c r="N998" s="45" t="s">
        <v>152</v>
      </c>
      <c r="O998" s="45" t="s">
        <v>159</v>
      </c>
      <c r="P998" s="46" t="s">
        <v>152</v>
      </c>
    </row>
    <row r="999" spans="1:16">
      <c r="A999" s="45" t="s">
        <v>152</v>
      </c>
      <c r="B999" s="45" t="s">
        <v>2176</v>
      </c>
      <c r="C999" s="45" t="s">
        <v>866</v>
      </c>
      <c r="D999" s="45" t="s">
        <v>152</v>
      </c>
      <c r="E999" s="45">
        <v>4.0999999999999996</v>
      </c>
      <c r="F999" s="45" t="s">
        <v>2177</v>
      </c>
      <c r="G999" s="45">
        <v>48000</v>
      </c>
      <c r="H999" s="45">
        <v>11800</v>
      </c>
      <c r="I999" s="45" t="s">
        <v>152</v>
      </c>
      <c r="J999" s="45" t="s">
        <v>156</v>
      </c>
      <c r="K999" s="45" t="s">
        <v>157</v>
      </c>
      <c r="L999" s="45" t="s">
        <v>152</v>
      </c>
      <c r="M999" s="45" t="s">
        <v>152</v>
      </c>
      <c r="N999" s="45" t="s">
        <v>152</v>
      </c>
      <c r="O999" s="45" t="s">
        <v>159</v>
      </c>
      <c r="P999" s="46" t="s">
        <v>152</v>
      </c>
    </row>
    <row r="1000" spans="1:16">
      <c r="A1000" s="45" t="s">
        <v>152</v>
      </c>
      <c r="B1000" s="45" t="s">
        <v>2178</v>
      </c>
      <c r="C1000" s="45" t="s">
        <v>789</v>
      </c>
      <c r="D1000" s="45" t="s">
        <v>152</v>
      </c>
      <c r="E1000" s="45">
        <v>4.0999999999999996</v>
      </c>
      <c r="F1000" s="45" t="s">
        <v>2179</v>
      </c>
      <c r="G1000" s="45">
        <v>35300</v>
      </c>
      <c r="H1000" s="45">
        <v>6500</v>
      </c>
      <c r="I1000" s="45" t="s">
        <v>152</v>
      </c>
      <c r="J1000" s="45" t="s">
        <v>156</v>
      </c>
      <c r="K1000" s="45" t="s">
        <v>175</v>
      </c>
      <c r="L1000" s="45" t="s">
        <v>152</v>
      </c>
      <c r="M1000" s="45" t="s">
        <v>152</v>
      </c>
      <c r="N1000" s="45" t="s">
        <v>152</v>
      </c>
      <c r="O1000" s="45" t="s">
        <v>159</v>
      </c>
      <c r="P1000" s="46" t="s">
        <v>152</v>
      </c>
    </row>
    <row r="1001" spans="1:16">
      <c r="A1001" s="45" t="s">
        <v>152</v>
      </c>
      <c r="B1001" s="45" t="s">
        <v>2180</v>
      </c>
      <c r="C1001" s="45" t="s">
        <v>789</v>
      </c>
      <c r="D1001" s="45" t="s">
        <v>152</v>
      </c>
      <c r="E1001" s="45">
        <v>4.0999999999999996</v>
      </c>
      <c r="F1001" s="45" t="s">
        <v>2177</v>
      </c>
      <c r="G1001" s="45">
        <v>48000</v>
      </c>
      <c r="H1001" s="45">
        <v>11800</v>
      </c>
      <c r="I1001" s="45" t="s">
        <v>152</v>
      </c>
      <c r="J1001" s="45" t="s">
        <v>156</v>
      </c>
      <c r="K1001" s="45" t="s">
        <v>157</v>
      </c>
      <c r="L1001" s="45" t="s">
        <v>152</v>
      </c>
      <c r="M1001" s="45" t="s">
        <v>152</v>
      </c>
      <c r="N1001" s="45" t="s">
        <v>152</v>
      </c>
      <c r="O1001" s="45" t="s">
        <v>159</v>
      </c>
      <c r="P1001" s="46" t="s">
        <v>152</v>
      </c>
    </row>
    <row r="1002" spans="1:16">
      <c r="A1002" s="45" t="s">
        <v>152</v>
      </c>
      <c r="B1002" s="45" t="s">
        <v>2181</v>
      </c>
      <c r="C1002" s="45" t="s">
        <v>182</v>
      </c>
      <c r="D1002" s="45" t="s">
        <v>152</v>
      </c>
      <c r="E1002" s="45">
        <v>4.0999999999999996</v>
      </c>
      <c r="F1002" s="45" t="s">
        <v>1758</v>
      </c>
      <c r="G1002" s="45">
        <v>33400</v>
      </c>
      <c r="H1002" s="45">
        <v>11300</v>
      </c>
      <c r="I1002" s="45" t="s">
        <v>152</v>
      </c>
      <c r="J1002" s="45" t="s">
        <v>156</v>
      </c>
      <c r="K1002" s="45" t="s">
        <v>157</v>
      </c>
      <c r="L1002" s="45" t="s">
        <v>152</v>
      </c>
      <c r="M1002" s="45" t="s">
        <v>152</v>
      </c>
      <c r="N1002" s="45" t="s">
        <v>152</v>
      </c>
      <c r="O1002" s="45" t="s">
        <v>159</v>
      </c>
      <c r="P1002" s="46" t="s">
        <v>152</v>
      </c>
    </row>
    <row r="1003" spans="1:16">
      <c r="A1003" s="45" t="s">
        <v>152</v>
      </c>
      <c r="B1003" s="45" t="s">
        <v>2182</v>
      </c>
      <c r="C1003" s="45" t="s">
        <v>349</v>
      </c>
      <c r="D1003" s="45" t="s">
        <v>152</v>
      </c>
      <c r="E1003" s="45">
        <v>4.0999999999999996</v>
      </c>
      <c r="F1003" s="45" t="s">
        <v>2183</v>
      </c>
      <c r="G1003" s="45">
        <v>22000</v>
      </c>
      <c r="H1003" s="45">
        <v>11100</v>
      </c>
      <c r="I1003" s="45" t="s">
        <v>152</v>
      </c>
      <c r="J1003" s="45" t="s">
        <v>156</v>
      </c>
      <c r="K1003" s="45" t="s">
        <v>157</v>
      </c>
      <c r="L1003" s="45" t="s">
        <v>158</v>
      </c>
      <c r="M1003" s="45" t="s">
        <v>152</v>
      </c>
      <c r="N1003" s="45" t="s">
        <v>152</v>
      </c>
      <c r="O1003" s="45" t="s">
        <v>159</v>
      </c>
      <c r="P1003" s="46" t="s">
        <v>152</v>
      </c>
    </row>
    <row r="1004" spans="1:16">
      <c r="A1004" s="45" t="s">
        <v>152</v>
      </c>
      <c r="B1004" s="45" t="s">
        <v>2184</v>
      </c>
      <c r="C1004" s="45" t="s">
        <v>349</v>
      </c>
      <c r="D1004" s="45" t="s">
        <v>152</v>
      </c>
      <c r="E1004" s="45">
        <v>4.0999999999999996</v>
      </c>
      <c r="F1004" s="45" t="s">
        <v>2185</v>
      </c>
      <c r="G1004" s="45">
        <v>30700</v>
      </c>
      <c r="H1004" s="45">
        <v>9300</v>
      </c>
      <c r="I1004" s="45" t="s">
        <v>152</v>
      </c>
      <c r="J1004" s="45" t="s">
        <v>156</v>
      </c>
      <c r="K1004" s="45" t="s">
        <v>157</v>
      </c>
      <c r="L1004" s="45" t="s">
        <v>158</v>
      </c>
      <c r="M1004" s="45" t="s">
        <v>152</v>
      </c>
      <c r="N1004" s="45" t="s">
        <v>152</v>
      </c>
      <c r="O1004" s="45" t="s">
        <v>159</v>
      </c>
      <c r="P1004" s="46" t="s">
        <v>152</v>
      </c>
    </row>
    <row r="1005" spans="1:16">
      <c r="A1005" s="45" t="s">
        <v>152</v>
      </c>
      <c r="B1005" s="45" t="s">
        <v>2186</v>
      </c>
      <c r="C1005" s="45" t="s">
        <v>224</v>
      </c>
      <c r="D1005" s="45" t="s">
        <v>152</v>
      </c>
      <c r="E1005" s="45">
        <v>4.0999999999999996</v>
      </c>
      <c r="F1005" s="45" t="s">
        <v>2177</v>
      </c>
      <c r="G1005" s="45">
        <v>48000</v>
      </c>
      <c r="H1005" s="45">
        <v>11800</v>
      </c>
      <c r="I1005" s="45" t="s">
        <v>152</v>
      </c>
      <c r="J1005" s="45" t="s">
        <v>156</v>
      </c>
      <c r="K1005" s="45" t="s">
        <v>157</v>
      </c>
      <c r="L1005" s="45" t="s">
        <v>158</v>
      </c>
      <c r="M1005" s="45" t="s">
        <v>152</v>
      </c>
      <c r="N1005" s="45" t="s">
        <v>152</v>
      </c>
      <c r="O1005" s="45" t="s">
        <v>159</v>
      </c>
      <c r="P1005" s="46" t="s">
        <v>152</v>
      </c>
    </row>
    <row r="1006" spans="1:16">
      <c r="A1006" s="45" t="s">
        <v>152</v>
      </c>
      <c r="B1006" s="45" t="s">
        <v>2187</v>
      </c>
      <c r="C1006" s="45" t="s">
        <v>224</v>
      </c>
      <c r="D1006" s="45" t="s">
        <v>152</v>
      </c>
      <c r="E1006" s="45">
        <v>4.2</v>
      </c>
      <c r="F1006" s="45" t="s">
        <v>2188</v>
      </c>
      <c r="G1006" s="45">
        <v>36100</v>
      </c>
      <c r="H1006" s="45">
        <v>9500</v>
      </c>
      <c r="I1006" s="45" t="s">
        <v>152</v>
      </c>
      <c r="J1006" s="45" t="s">
        <v>156</v>
      </c>
      <c r="K1006" s="45" t="s">
        <v>157</v>
      </c>
      <c r="L1006" s="45" t="s">
        <v>158</v>
      </c>
      <c r="M1006" s="45" t="s">
        <v>152</v>
      </c>
      <c r="N1006" s="45" t="s">
        <v>152</v>
      </c>
      <c r="O1006" s="45" t="s">
        <v>159</v>
      </c>
      <c r="P1006" s="46" t="s">
        <v>152</v>
      </c>
    </row>
    <row r="1007" spans="1:16">
      <c r="A1007" s="45" t="s">
        <v>152</v>
      </c>
      <c r="B1007" s="45" t="s">
        <v>2189</v>
      </c>
      <c r="C1007" s="45" t="s">
        <v>789</v>
      </c>
      <c r="D1007" s="45" t="s">
        <v>152</v>
      </c>
      <c r="E1007" s="45">
        <v>4.2</v>
      </c>
      <c r="F1007" s="45" t="s">
        <v>2188</v>
      </c>
      <c r="G1007" s="45">
        <v>36100</v>
      </c>
      <c r="H1007" s="45">
        <v>9500</v>
      </c>
      <c r="I1007" s="45" t="s">
        <v>152</v>
      </c>
      <c r="J1007" s="45" t="s">
        <v>156</v>
      </c>
      <c r="K1007" s="45" t="s">
        <v>157</v>
      </c>
      <c r="L1007" s="45" t="s">
        <v>152</v>
      </c>
      <c r="M1007" s="45" t="s">
        <v>152</v>
      </c>
      <c r="N1007" s="45" t="s">
        <v>152</v>
      </c>
      <c r="O1007" s="45" t="s">
        <v>159</v>
      </c>
      <c r="P1007" s="46" t="s">
        <v>152</v>
      </c>
    </row>
    <row r="1008" spans="1:16">
      <c r="A1008" s="45" t="s">
        <v>152</v>
      </c>
      <c r="B1008" s="45" t="s">
        <v>2190</v>
      </c>
      <c r="C1008" s="45" t="s">
        <v>1549</v>
      </c>
      <c r="D1008" s="45" t="s">
        <v>152</v>
      </c>
      <c r="E1008" s="45">
        <v>4.2</v>
      </c>
      <c r="F1008" s="45" t="s">
        <v>2191</v>
      </c>
      <c r="G1008" s="45">
        <v>40900</v>
      </c>
      <c r="H1008" s="45">
        <v>10500</v>
      </c>
      <c r="I1008" s="45" t="s">
        <v>152</v>
      </c>
      <c r="J1008" s="45" t="s">
        <v>156</v>
      </c>
      <c r="K1008" s="45" t="s">
        <v>157</v>
      </c>
      <c r="L1008" s="45" t="s">
        <v>158</v>
      </c>
      <c r="M1008" s="45" t="s">
        <v>152</v>
      </c>
      <c r="N1008" s="45" t="s">
        <v>152</v>
      </c>
      <c r="O1008" s="45" t="s">
        <v>159</v>
      </c>
      <c r="P1008" s="46" t="s">
        <v>152</v>
      </c>
    </row>
    <row r="1009" spans="1:16">
      <c r="A1009" s="45" t="s">
        <v>152</v>
      </c>
      <c r="B1009" s="45" t="s">
        <v>2192</v>
      </c>
      <c r="C1009" s="45" t="s">
        <v>1680</v>
      </c>
      <c r="D1009" s="45" t="s">
        <v>152</v>
      </c>
      <c r="E1009" s="45">
        <v>4.2</v>
      </c>
      <c r="F1009" s="45" t="s">
        <v>2193</v>
      </c>
      <c r="G1009" s="45">
        <v>28300</v>
      </c>
      <c r="H1009" s="45">
        <v>9200</v>
      </c>
      <c r="I1009" s="45" t="s">
        <v>152</v>
      </c>
      <c r="J1009" s="45" t="s">
        <v>156</v>
      </c>
      <c r="K1009" s="45" t="s">
        <v>157</v>
      </c>
      <c r="L1009" s="45" t="s">
        <v>158</v>
      </c>
      <c r="M1009" s="45" t="s">
        <v>152</v>
      </c>
      <c r="N1009" s="45" t="s">
        <v>152</v>
      </c>
      <c r="O1009" s="45" t="s">
        <v>159</v>
      </c>
      <c r="P1009" s="46" t="s">
        <v>152</v>
      </c>
    </row>
    <row r="1010" spans="1:16">
      <c r="A1010" s="45" t="s">
        <v>152</v>
      </c>
      <c r="B1010" s="45" t="s">
        <v>2194</v>
      </c>
      <c r="C1010" s="45" t="s">
        <v>255</v>
      </c>
      <c r="D1010" s="45" t="s">
        <v>152</v>
      </c>
      <c r="E1010" s="45">
        <v>4.2</v>
      </c>
      <c r="F1010" s="45" t="s">
        <v>2193</v>
      </c>
      <c r="G1010" s="45">
        <v>28300</v>
      </c>
      <c r="H1010" s="45">
        <v>9200</v>
      </c>
      <c r="I1010" s="45" t="s">
        <v>152</v>
      </c>
      <c r="J1010" s="45" t="s">
        <v>156</v>
      </c>
      <c r="K1010" s="45" t="s">
        <v>157</v>
      </c>
      <c r="L1010" s="45" t="s">
        <v>158</v>
      </c>
      <c r="M1010" s="45" t="s">
        <v>152</v>
      </c>
      <c r="N1010" s="45" t="s">
        <v>152</v>
      </c>
      <c r="O1010" s="45" t="s">
        <v>159</v>
      </c>
      <c r="P1010" s="46" t="s">
        <v>152</v>
      </c>
    </row>
    <row r="1011" spans="1:16">
      <c r="A1011" s="45" t="s">
        <v>152</v>
      </c>
      <c r="B1011" s="45" t="s">
        <v>2195</v>
      </c>
      <c r="C1011" s="45" t="s">
        <v>2196</v>
      </c>
      <c r="D1011" s="45" t="s">
        <v>152</v>
      </c>
      <c r="E1011" s="45">
        <v>4.2</v>
      </c>
      <c r="F1011" s="45" t="s">
        <v>2197</v>
      </c>
      <c r="G1011" s="45">
        <v>38200</v>
      </c>
      <c r="H1011" s="45">
        <v>12000</v>
      </c>
      <c r="I1011" s="45" t="s">
        <v>152</v>
      </c>
      <c r="J1011" s="45" t="s">
        <v>156</v>
      </c>
      <c r="K1011" s="45" t="s">
        <v>157</v>
      </c>
      <c r="L1011" s="45" t="s">
        <v>158</v>
      </c>
      <c r="M1011" s="45" t="s">
        <v>152</v>
      </c>
      <c r="N1011" s="45" t="s">
        <v>152</v>
      </c>
      <c r="O1011" s="45" t="s">
        <v>159</v>
      </c>
      <c r="P1011" s="46" t="s">
        <v>152</v>
      </c>
    </row>
    <row r="1012" spans="1:16">
      <c r="A1012" s="45" t="s">
        <v>152</v>
      </c>
      <c r="B1012" s="45" t="s">
        <v>2198</v>
      </c>
      <c r="C1012" s="45" t="s">
        <v>255</v>
      </c>
      <c r="D1012" s="45" t="s">
        <v>152</v>
      </c>
      <c r="E1012" s="45">
        <v>4.2</v>
      </c>
      <c r="F1012" s="45" t="s">
        <v>2199</v>
      </c>
      <c r="G1012" s="45">
        <v>25270</v>
      </c>
      <c r="H1012" s="45">
        <v>20988</v>
      </c>
      <c r="I1012" s="45" t="s">
        <v>152</v>
      </c>
      <c r="J1012" s="45" t="s">
        <v>156</v>
      </c>
      <c r="K1012" s="45" t="s">
        <v>157</v>
      </c>
      <c r="L1012" s="45" t="s">
        <v>158</v>
      </c>
      <c r="M1012" s="45" t="s">
        <v>152</v>
      </c>
      <c r="N1012" s="45" t="s">
        <v>152</v>
      </c>
      <c r="O1012" s="45" t="s">
        <v>159</v>
      </c>
      <c r="P1012" s="46" t="s">
        <v>152</v>
      </c>
    </row>
    <row r="1013" spans="1:16">
      <c r="A1013" s="45" t="s">
        <v>152</v>
      </c>
      <c r="B1013" s="45" t="s">
        <v>2200</v>
      </c>
      <c r="C1013" s="45" t="s">
        <v>187</v>
      </c>
      <c r="D1013" s="45" t="s">
        <v>152</v>
      </c>
      <c r="E1013" s="45">
        <v>4.2</v>
      </c>
      <c r="F1013" s="45" t="s">
        <v>2201</v>
      </c>
      <c r="G1013" s="45">
        <v>30850</v>
      </c>
      <c r="H1013" s="45">
        <v>11450</v>
      </c>
      <c r="I1013" s="45">
        <v>66</v>
      </c>
      <c r="J1013" s="45" t="s">
        <v>156</v>
      </c>
      <c r="K1013" s="45" t="s">
        <v>157</v>
      </c>
      <c r="L1013" s="45" t="s">
        <v>158</v>
      </c>
      <c r="M1013" s="45" t="s">
        <v>152</v>
      </c>
      <c r="N1013" s="45">
        <v>1.78</v>
      </c>
      <c r="O1013" s="45" t="s">
        <v>159</v>
      </c>
      <c r="P1013" s="46" t="s">
        <v>152</v>
      </c>
    </row>
    <row r="1014" spans="1:16">
      <c r="A1014" s="45" t="s">
        <v>152</v>
      </c>
      <c r="B1014" s="45" t="s">
        <v>2202</v>
      </c>
      <c r="C1014" s="45" t="s">
        <v>255</v>
      </c>
      <c r="D1014" s="45" t="s">
        <v>152</v>
      </c>
      <c r="E1014" s="45">
        <v>4.2</v>
      </c>
      <c r="F1014" s="45" t="s">
        <v>2203</v>
      </c>
      <c r="G1014" s="45">
        <v>41239</v>
      </c>
      <c r="H1014" s="45">
        <v>40605</v>
      </c>
      <c r="I1014" s="45">
        <v>64</v>
      </c>
      <c r="J1014" s="45" t="s">
        <v>156</v>
      </c>
      <c r="K1014" s="45" t="s">
        <v>157</v>
      </c>
      <c r="L1014" s="45" t="s">
        <v>158</v>
      </c>
      <c r="M1014" s="45" t="s">
        <v>152</v>
      </c>
      <c r="N1014" s="45" t="s">
        <v>152</v>
      </c>
      <c r="O1014" s="45" t="s">
        <v>159</v>
      </c>
      <c r="P1014" s="46" t="s">
        <v>152</v>
      </c>
    </row>
    <row r="1015" spans="1:16">
      <c r="A1015" s="45" t="s">
        <v>152</v>
      </c>
      <c r="B1015" s="45" t="s">
        <v>2204</v>
      </c>
      <c r="C1015" s="45" t="s">
        <v>162</v>
      </c>
      <c r="D1015" s="45" t="s">
        <v>152</v>
      </c>
      <c r="E1015" s="45">
        <v>4.2</v>
      </c>
      <c r="F1015" s="45" t="s">
        <v>2205</v>
      </c>
      <c r="G1015" s="45">
        <v>71000</v>
      </c>
      <c r="H1015" s="45">
        <v>10100</v>
      </c>
      <c r="I1015" s="45" t="s">
        <v>152</v>
      </c>
      <c r="J1015" s="45" t="s">
        <v>168</v>
      </c>
      <c r="K1015" s="45" t="s">
        <v>157</v>
      </c>
      <c r="L1015" s="45" t="s">
        <v>169</v>
      </c>
      <c r="M1015" s="45" t="s">
        <v>152</v>
      </c>
      <c r="N1015" s="45" t="s">
        <v>152</v>
      </c>
      <c r="O1015" s="45" t="s">
        <v>159</v>
      </c>
      <c r="P1015" s="46" t="s">
        <v>152</v>
      </c>
    </row>
    <row r="1016" spans="1:16">
      <c r="A1016" s="45" t="s">
        <v>152</v>
      </c>
      <c r="B1016" s="45" t="s">
        <v>2206</v>
      </c>
      <c r="C1016" s="45" t="s">
        <v>278</v>
      </c>
      <c r="D1016" s="45" t="s">
        <v>152</v>
      </c>
      <c r="E1016" s="45">
        <v>4.2</v>
      </c>
      <c r="F1016" s="45" t="s">
        <v>2207</v>
      </c>
      <c r="G1016" s="45">
        <v>45900</v>
      </c>
      <c r="H1016" s="45">
        <v>11800</v>
      </c>
      <c r="I1016" s="45" t="s">
        <v>152</v>
      </c>
      <c r="J1016" s="45" t="s">
        <v>156</v>
      </c>
      <c r="K1016" s="45" t="s">
        <v>157</v>
      </c>
      <c r="L1016" s="45" t="s">
        <v>152</v>
      </c>
      <c r="M1016" s="45" t="s">
        <v>152</v>
      </c>
      <c r="N1016" s="45" t="s">
        <v>152</v>
      </c>
      <c r="O1016" s="45" t="s">
        <v>159</v>
      </c>
      <c r="P1016" s="46" t="s">
        <v>152</v>
      </c>
    </row>
    <row r="1017" spans="1:16">
      <c r="A1017" s="45" t="s">
        <v>152</v>
      </c>
      <c r="B1017" s="45" t="s">
        <v>2208</v>
      </c>
      <c r="C1017" s="45" t="s">
        <v>278</v>
      </c>
      <c r="D1017" s="45" t="s">
        <v>152</v>
      </c>
      <c r="E1017" s="45">
        <v>4.2</v>
      </c>
      <c r="F1017" s="45" t="s">
        <v>2209</v>
      </c>
      <c r="G1017" s="45">
        <v>47500</v>
      </c>
      <c r="H1017" s="45">
        <v>10800</v>
      </c>
      <c r="I1017" s="45" t="s">
        <v>152</v>
      </c>
      <c r="J1017" s="45" t="s">
        <v>156</v>
      </c>
      <c r="K1017" s="45" t="s">
        <v>157</v>
      </c>
      <c r="L1017" s="45" t="s">
        <v>152</v>
      </c>
      <c r="M1017" s="45" t="s">
        <v>152</v>
      </c>
      <c r="N1017" s="45" t="s">
        <v>152</v>
      </c>
      <c r="O1017" s="45" t="s">
        <v>159</v>
      </c>
      <c r="P1017" s="46" t="s">
        <v>152</v>
      </c>
    </row>
    <row r="1018" spans="1:16">
      <c r="A1018" s="45" t="s">
        <v>152</v>
      </c>
      <c r="B1018" s="45" t="s">
        <v>2210</v>
      </c>
      <c r="C1018" s="45" t="s">
        <v>844</v>
      </c>
      <c r="D1018" s="45" t="s">
        <v>152</v>
      </c>
      <c r="E1018" s="45">
        <v>4.2</v>
      </c>
      <c r="F1018" s="45" t="s">
        <v>1370</v>
      </c>
      <c r="G1018" s="45">
        <v>26500</v>
      </c>
      <c r="H1018" s="45">
        <v>11800</v>
      </c>
      <c r="I1018" s="45" t="s">
        <v>152</v>
      </c>
      <c r="J1018" s="45" t="s">
        <v>156</v>
      </c>
      <c r="K1018" s="45" t="s">
        <v>157</v>
      </c>
      <c r="L1018" s="45" t="s">
        <v>158</v>
      </c>
      <c r="M1018" s="45" t="s">
        <v>152</v>
      </c>
      <c r="N1018" s="45" t="s">
        <v>152</v>
      </c>
      <c r="O1018" s="45" t="s">
        <v>159</v>
      </c>
      <c r="P1018" s="46" t="s">
        <v>152</v>
      </c>
    </row>
    <row r="1019" spans="1:16">
      <c r="A1019" s="45" t="s">
        <v>152</v>
      </c>
      <c r="B1019" s="45" t="s">
        <v>2211</v>
      </c>
      <c r="C1019" s="45" t="s">
        <v>162</v>
      </c>
      <c r="D1019" s="45" t="s">
        <v>152</v>
      </c>
      <c r="E1019" s="45">
        <v>4.2</v>
      </c>
      <c r="F1019" s="45" t="s">
        <v>2053</v>
      </c>
      <c r="G1019" s="45">
        <v>38700</v>
      </c>
      <c r="H1019" s="45">
        <v>11600</v>
      </c>
      <c r="I1019" s="45" t="s">
        <v>152</v>
      </c>
      <c r="J1019" s="45" t="s">
        <v>156</v>
      </c>
      <c r="K1019" s="45" t="s">
        <v>157</v>
      </c>
      <c r="L1019" s="45" t="s">
        <v>158</v>
      </c>
      <c r="M1019" s="45" t="s">
        <v>152</v>
      </c>
      <c r="N1019" s="45" t="s">
        <v>152</v>
      </c>
      <c r="O1019" s="45" t="s">
        <v>159</v>
      </c>
      <c r="P1019" s="46" t="s">
        <v>152</v>
      </c>
    </row>
    <row r="1020" spans="1:16">
      <c r="A1020" s="45" t="s">
        <v>152</v>
      </c>
      <c r="B1020" s="45" t="s">
        <v>2212</v>
      </c>
      <c r="C1020" s="45" t="s">
        <v>2213</v>
      </c>
      <c r="D1020" s="45" t="s">
        <v>152</v>
      </c>
      <c r="E1020" s="45">
        <v>4.2</v>
      </c>
      <c r="F1020" s="45" t="s">
        <v>2193</v>
      </c>
      <c r="G1020" s="45">
        <v>28300</v>
      </c>
      <c r="H1020" s="45">
        <v>9200</v>
      </c>
      <c r="I1020" s="45" t="s">
        <v>152</v>
      </c>
      <c r="J1020" s="45" t="s">
        <v>156</v>
      </c>
      <c r="K1020" s="45" t="s">
        <v>157</v>
      </c>
      <c r="L1020" s="45" t="s">
        <v>152</v>
      </c>
      <c r="M1020" s="45" t="s">
        <v>152</v>
      </c>
      <c r="N1020" s="45" t="s">
        <v>152</v>
      </c>
      <c r="O1020" s="45" t="s">
        <v>159</v>
      </c>
      <c r="P1020" s="46" t="s">
        <v>152</v>
      </c>
    </row>
    <row r="1021" spans="1:16">
      <c r="A1021" s="45" t="s">
        <v>152</v>
      </c>
      <c r="B1021" s="45" t="s">
        <v>2214</v>
      </c>
      <c r="C1021" s="45" t="s">
        <v>233</v>
      </c>
      <c r="D1021" s="45" t="s">
        <v>152</v>
      </c>
      <c r="E1021" s="45">
        <v>4.2</v>
      </c>
      <c r="F1021" s="45" t="s">
        <v>2215</v>
      </c>
      <c r="G1021" s="45">
        <v>42900</v>
      </c>
      <c r="H1021" s="45">
        <v>11900</v>
      </c>
      <c r="I1021" s="45" t="s">
        <v>152</v>
      </c>
      <c r="J1021" s="45" t="s">
        <v>156</v>
      </c>
      <c r="K1021" s="45" t="s">
        <v>157</v>
      </c>
      <c r="L1021" s="45" t="s">
        <v>158</v>
      </c>
      <c r="M1021" s="45" t="s">
        <v>152</v>
      </c>
      <c r="N1021" s="45" t="s">
        <v>152</v>
      </c>
      <c r="O1021" s="45" t="s">
        <v>159</v>
      </c>
      <c r="P1021" s="46" t="s">
        <v>152</v>
      </c>
    </row>
    <row r="1022" spans="1:16">
      <c r="A1022" s="45" t="s">
        <v>152</v>
      </c>
      <c r="B1022" s="45" t="s">
        <v>2216</v>
      </c>
      <c r="C1022" s="45" t="s">
        <v>233</v>
      </c>
      <c r="D1022" s="45" t="s">
        <v>152</v>
      </c>
      <c r="E1022" s="45">
        <v>4.2</v>
      </c>
      <c r="F1022" s="45" t="s">
        <v>2217</v>
      </c>
      <c r="G1022" s="45">
        <v>28500</v>
      </c>
      <c r="H1022" s="45">
        <v>10600</v>
      </c>
      <c r="I1022" s="45" t="s">
        <v>152</v>
      </c>
      <c r="J1022" s="45" t="s">
        <v>156</v>
      </c>
      <c r="K1022" s="45" t="s">
        <v>157</v>
      </c>
      <c r="L1022" s="45" t="s">
        <v>158</v>
      </c>
      <c r="M1022" s="45" t="s">
        <v>152</v>
      </c>
      <c r="N1022" s="45" t="s">
        <v>152</v>
      </c>
      <c r="O1022" s="45" t="s">
        <v>159</v>
      </c>
      <c r="P1022" s="46" t="s">
        <v>152</v>
      </c>
    </row>
    <row r="1023" spans="1:16">
      <c r="A1023" s="45" t="s">
        <v>152</v>
      </c>
      <c r="B1023" s="45" t="s">
        <v>2218</v>
      </c>
      <c r="C1023" s="45" t="s">
        <v>233</v>
      </c>
      <c r="D1023" s="45" t="s">
        <v>152</v>
      </c>
      <c r="E1023" s="45">
        <v>4.2</v>
      </c>
      <c r="F1023" s="45" t="s">
        <v>2219</v>
      </c>
      <c r="G1023" s="45">
        <v>35500</v>
      </c>
      <c r="H1023" s="45">
        <v>11200</v>
      </c>
      <c r="I1023" s="45" t="s">
        <v>152</v>
      </c>
      <c r="J1023" s="45" t="s">
        <v>156</v>
      </c>
      <c r="K1023" s="45" t="s">
        <v>157</v>
      </c>
      <c r="L1023" s="45" t="s">
        <v>158</v>
      </c>
      <c r="M1023" s="45" t="s">
        <v>152</v>
      </c>
      <c r="N1023" s="45" t="s">
        <v>152</v>
      </c>
      <c r="O1023" s="45" t="s">
        <v>159</v>
      </c>
      <c r="P1023" s="46" t="s">
        <v>152</v>
      </c>
    </row>
    <row r="1024" spans="1:16">
      <c r="A1024" s="45" t="s">
        <v>152</v>
      </c>
      <c r="B1024" s="45" t="s">
        <v>2220</v>
      </c>
      <c r="C1024" s="45" t="s">
        <v>278</v>
      </c>
      <c r="D1024" s="45" t="s">
        <v>152</v>
      </c>
      <c r="E1024" s="45">
        <v>4.2</v>
      </c>
      <c r="F1024" s="45" t="s">
        <v>845</v>
      </c>
      <c r="G1024" s="45">
        <v>27900</v>
      </c>
      <c r="H1024" s="45">
        <v>10500</v>
      </c>
      <c r="I1024" s="45" t="s">
        <v>152</v>
      </c>
      <c r="J1024" s="45" t="s">
        <v>156</v>
      </c>
      <c r="K1024" s="45" t="s">
        <v>157</v>
      </c>
      <c r="L1024" s="45" t="s">
        <v>158</v>
      </c>
      <c r="M1024" s="45" t="s">
        <v>152</v>
      </c>
      <c r="N1024" s="45" t="s">
        <v>152</v>
      </c>
      <c r="O1024" s="45" t="s">
        <v>159</v>
      </c>
      <c r="P1024" s="46" t="s">
        <v>152</v>
      </c>
    </row>
    <row r="1025" spans="1:16">
      <c r="A1025" s="45" t="s">
        <v>152</v>
      </c>
      <c r="B1025" s="45" t="s">
        <v>2221</v>
      </c>
      <c r="C1025" s="45" t="s">
        <v>999</v>
      </c>
      <c r="D1025" s="45" t="s">
        <v>152</v>
      </c>
      <c r="E1025" s="45">
        <v>4.2</v>
      </c>
      <c r="F1025" s="45" t="s">
        <v>2222</v>
      </c>
      <c r="G1025" s="45">
        <v>42200</v>
      </c>
      <c r="H1025" s="45">
        <v>11700</v>
      </c>
      <c r="I1025" s="45" t="s">
        <v>152</v>
      </c>
      <c r="J1025" s="45" t="s">
        <v>156</v>
      </c>
      <c r="K1025" s="45" t="s">
        <v>157</v>
      </c>
      <c r="L1025" s="45" t="s">
        <v>152</v>
      </c>
      <c r="M1025" s="45" t="s">
        <v>152</v>
      </c>
      <c r="N1025" s="45" t="s">
        <v>152</v>
      </c>
      <c r="O1025" s="45" t="s">
        <v>159</v>
      </c>
      <c r="P1025" s="46" t="s">
        <v>152</v>
      </c>
    </row>
    <row r="1026" spans="1:16">
      <c r="A1026" s="45" t="s">
        <v>152</v>
      </c>
      <c r="B1026" s="45" t="s">
        <v>2223</v>
      </c>
      <c r="C1026" s="45" t="s">
        <v>866</v>
      </c>
      <c r="D1026" s="45" t="s">
        <v>152</v>
      </c>
      <c r="E1026" s="45">
        <v>4.2</v>
      </c>
      <c r="F1026" s="45" t="s">
        <v>2188</v>
      </c>
      <c r="G1026" s="45">
        <v>36100</v>
      </c>
      <c r="H1026" s="45">
        <v>9500</v>
      </c>
      <c r="I1026" s="45" t="s">
        <v>152</v>
      </c>
      <c r="J1026" s="45" t="s">
        <v>156</v>
      </c>
      <c r="K1026" s="45" t="s">
        <v>157</v>
      </c>
      <c r="L1026" s="45" t="s">
        <v>152</v>
      </c>
      <c r="M1026" s="45" t="s">
        <v>152</v>
      </c>
      <c r="N1026" s="45" t="s">
        <v>152</v>
      </c>
      <c r="O1026" s="45" t="s">
        <v>159</v>
      </c>
      <c r="P1026" s="46" t="s">
        <v>152</v>
      </c>
    </row>
    <row r="1027" spans="1:16">
      <c r="A1027" s="45" t="s">
        <v>152</v>
      </c>
      <c r="B1027" s="45" t="s">
        <v>2224</v>
      </c>
      <c r="C1027" s="45" t="s">
        <v>1534</v>
      </c>
      <c r="D1027" s="45" t="s">
        <v>152</v>
      </c>
      <c r="E1027" s="45">
        <v>4.2</v>
      </c>
      <c r="F1027" s="45" t="s">
        <v>2222</v>
      </c>
      <c r="G1027" s="45">
        <v>42200</v>
      </c>
      <c r="H1027" s="45">
        <v>11700</v>
      </c>
      <c r="I1027" s="45" t="s">
        <v>152</v>
      </c>
      <c r="J1027" s="45" t="s">
        <v>156</v>
      </c>
      <c r="K1027" s="45" t="s">
        <v>157</v>
      </c>
      <c r="L1027" s="45" t="s">
        <v>152</v>
      </c>
      <c r="M1027" s="45" t="s">
        <v>152</v>
      </c>
      <c r="N1027" s="45" t="s">
        <v>152</v>
      </c>
      <c r="O1027" s="45" t="s">
        <v>159</v>
      </c>
      <c r="P1027" s="46" t="s">
        <v>152</v>
      </c>
    </row>
    <row r="1028" spans="1:16">
      <c r="A1028" s="45" t="s">
        <v>152</v>
      </c>
      <c r="B1028" s="45" t="s">
        <v>2225</v>
      </c>
      <c r="C1028" s="45" t="s">
        <v>255</v>
      </c>
      <c r="D1028" s="45" t="s">
        <v>152</v>
      </c>
      <c r="E1028" s="45">
        <v>4.2</v>
      </c>
      <c r="F1028" s="45" t="s">
        <v>2226</v>
      </c>
      <c r="G1028" s="45">
        <v>28700</v>
      </c>
      <c r="H1028" s="45">
        <v>12100</v>
      </c>
      <c r="I1028" s="45" t="s">
        <v>152</v>
      </c>
      <c r="J1028" s="45" t="s">
        <v>156</v>
      </c>
      <c r="K1028" s="45" t="s">
        <v>157</v>
      </c>
      <c r="L1028" s="45" t="s">
        <v>158</v>
      </c>
      <c r="M1028" s="45" t="s">
        <v>152</v>
      </c>
      <c r="N1028" s="45" t="s">
        <v>152</v>
      </c>
      <c r="O1028" s="45" t="s">
        <v>159</v>
      </c>
      <c r="P1028" s="46" t="s">
        <v>152</v>
      </c>
    </row>
    <row r="1029" spans="1:16">
      <c r="A1029" s="45" t="s">
        <v>152</v>
      </c>
      <c r="B1029" s="45" t="s">
        <v>2227</v>
      </c>
      <c r="C1029" s="45" t="s">
        <v>395</v>
      </c>
      <c r="D1029" s="45" t="s">
        <v>152</v>
      </c>
      <c r="E1029" s="45">
        <v>4.3</v>
      </c>
      <c r="F1029" s="45" t="s">
        <v>2228</v>
      </c>
      <c r="G1029" s="45">
        <v>26000</v>
      </c>
      <c r="H1029" s="45">
        <v>11800</v>
      </c>
      <c r="I1029" s="45" t="s">
        <v>152</v>
      </c>
      <c r="J1029" s="45" t="s">
        <v>156</v>
      </c>
      <c r="K1029" s="45" t="s">
        <v>157</v>
      </c>
      <c r="L1029" s="45" t="s">
        <v>152</v>
      </c>
      <c r="M1029" s="45" t="s">
        <v>152</v>
      </c>
      <c r="N1029" s="45" t="s">
        <v>152</v>
      </c>
      <c r="O1029" s="45" t="s">
        <v>159</v>
      </c>
      <c r="P1029" s="46" t="s">
        <v>152</v>
      </c>
    </row>
    <row r="1030" spans="1:16">
      <c r="A1030" s="45" t="s">
        <v>152</v>
      </c>
      <c r="B1030" s="45" t="s">
        <v>2229</v>
      </c>
      <c r="C1030" s="45" t="s">
        <v>579</v>
      </c>
      <c r="D1030" s="45" t="s">
        <v>152</v>
      </c>
      <c r="E1030" s="45">
        <v>4.3</v>
      </c>
      <c r="F1030" s="45" t="s">
        <v>2230</v>
      </c>
      <c r="G1030" s="45">
        <v>45400</v>
      </c>
      <c r="H1030" s="45">
        <v>11900</v>
      </c>
      <c r="I1030" s="45" t="s">
        <v>152</v>
      </c>
      <c r="J1030" s="45" t="s">
        <v>156</v>
      </c>
      <c r="K1030" s="45" t="s">
        <v>157</v>
      </c>
      <c r="L1030" s="45" t="s">
        <v>158</v>
      </c>
      <c r="M1030" s="45" t="s">
        <v>152</v>
      </c>
      <c r="N1030" s="45" t="s">
        <v>152</v>
      </c>
      <c r="O1030" s="45" t="s">
        <v>159</v>
      </c>
      <c r="P1030" s="46" t="s">
        <v>152</v>
      </c>
    </row>
    <row r="1031" spans="1:16">
      <c r="A1031" s="45" t="s">
        <v>152</v>
      </c>
      <c r="B1031" s="45" t="s">
        <v>2231</v>
      </c>
      <c r="C1031" s="45" t="s">
        <v>1549</v>
      </c>
      <c r="D1031" s="45" t="s">
        <v>152</v>
      </c>
      <c r="E1031" s="45">
        <v>4.3</v>
      </c>
      <c r="F1031" s="45" t="s">
        <v>2232</v>
      </c>
      <c r="G1031" s="45">
        <v>26700</v>
      </c>
      <c r="H1031" s="45">
        <v>9000</v>
      </c>
      <c r="I1031" s="45" t="s">
        <v>152</v>
      </c>
      <c r="J1031" s="45" t="s">
        <v>156</v>
      </c>
      <c r="K1031" s="45" t="s">
        <v>157</v>
      </c>
      <c r="L1031" s="45" t="s">
        <v>158</v>
      </c>
      <c r="M1031" s="45" t="s">
        <v>152</v>
      </c>
      <c r="N1031" s="45" t="s">
        <v>152</v>
      </c>
      <c r="O1031" s="45" t="s">
        <v>159</v>
      </c>
      <c r="P1031" s="46" t="s">
        <v>152</v>
      </c>
    </row>
    <row r="1032" spans="1:16">
      <c r="A1032" s="45" t="s">
        <v>152</v>
      </c>
      <c r="B1032" s="45" t="s">
        <v>2233</v>
      </c>
      <c r="C1032" s="45" t="s">
        <v>434</v>
      </c>
      <c r="D1032" s="45" t="s">
        <v>152</v>
      </c>
      <c r="E1032" s="45">
        <v>4.3</v>
      </c>
      <c r="F1032" s="45" t="s">
        <v>2234</v>
      </c>
      <c r="G1032" s="45">
        <v>18000</v>
      </c>
      <c r="H1032" s="45">
        <v>9100</v>
      </c>
      <c r="I1032" s="45" t="s">
        <v>152</v>
      </c>
      <c r="J1032" s="45" t="s">
        <v>156</v>
      </c>
      <c r="K1032" s="45" t="s">
        <v>157</v>
      </c>
      <c r="L1032" s="45" t="s">
        <v>152</v>
      </c>
      <c r="M1032" s="45" t="s">
        <v>152</v>
      </c>
      <c r="N1032" s="45" t="s">
        <v>152</v>
      </c>
      <c r="O1032" s="45" t="s">
        <v>159</v>
      </c>
      <c r="P1032" s="46" t="s">
        <v>152</v>
      </c>
    </row>
    <row r="1033" spans="1:16">
      <c r="A1033" s="45" t="s">
        <v>152</v>
      </c>
      <c r="B1033" s="45" t="s">
        <v>2235</v>
      </c>
      <c r="C1033" s="45" t="s">
        <v>207</v>
      </c>
      <c r="D1033" s="45" t="s">
        <v>152</v>
      </c>
      <c r="E1033" s="45">
        <v>4.3</v>
      </c>
      <c r="F1033" s="45" t="s">
        <v>2236</v>
      </c>
      <c r="G1033" s="45">
        <v>32900</v>
      </c>
      <c r="H1033" s="45">
        <v>11400</v>
      </c>
      <c r="I1033" s="45" t="s">
        <v>152</v>
      </c>
      <c r="J1033" s="45" t="s">
        <v>156</v>
      </c>
      <c r="K1033" s="45" t="s">
        <v>157</v>
      </c>
      <c r="L1033" s="45" t="s">
        <v>158</v>
      </c>
      <c r="M1033" s="45" t="s">
        <v>152</v>
      </c>
      <c r="N1033" s="45" t="s">
        <v>152</v>
      </c>
      <c r="O1033" s="45" t="s">
        <v>159</v>
      </c>
      <c r="P1033" s="46" t="s">
        <v>152</v>
      </c>
    </row>
    <row r="1034" spans="1:16">
      <c r="A1034" s="45" t="s">
        <v>152</v>
      </c>
      <c r="B1034" s="45" t="s">
        <v>2237</v>
      </c>
      <c r="C1034" s="45" t="s">
        <v>207</v>
      </c>
      <c r="D1034" s="45" t="s">
        <v>152</v>
      </c>
      <c r="E1034" s="45">
        <v>4.3</v>
      </c>
      <c r="F1034" s="45" t="s">
        <v>2238</v>
      </c>
      <c r="G1034" s="45">
        <v>22600</v>
      </c>
      <c r="H1034" s="45">
        <v>11400</v>
      </c>
      <c r="I1034" s="45" t="s">
        <v>152</v>
      </c>
      <c r="J1034" s="45" t="s">
        <v>156</v>
      </c>
      <c r="K1034" s="45" t="s">
        <v>157</v>
      </c>
      <c r="L1034" s="45" t="s">
        <v>158</v>
      </c>
      <c r="M1034" s="45" t="s">
        <v>152</v>
      </c>
      <c r="N1034" s="45" t="s">
        <v>152</v>
      </c>
      <c r="O1034" s="45" t="s">
        <v>159</v>
      </c>
      <c r="P1034" s="46" t="s">
        <v>152</v>
      </c>
    </row>
    <row r="1035" spans="1:16">
      <c r="A1035" s="45" t="s">
        <v>152</v>
      </c>
      <c r="B1035" s="45" t="s">
        <v>2239</v>
      </c>
      <c r="C1035" s="45" t="s">
        <v>162</v>
      </c>
      <c r="D1035" s="45" t="s">
        <v>152</v>
      </c>
      <c r="E1035" s="45">
        <v>4.3</v>
      </c>
      <c r="F1035" s="45" t="s">
        <v>2240</v>
      </c>
      <c r="G1035" s="45">
        <v>34000</v>
      </c>
      <c r="H1035" s="45">
        <v>10800</v>
      </c>
      <c r="I1035" s="45" t="s">
        <v>152</v>
      </c>
      <c r="J1035" s="45" t="s">
        <v>156</v>
      </c>
      <c r="K1035" s="45" t="s">
        <v>157</v>
      </c>
      <c r="L1035" s="45" t="s">
        <v>158</v>
      </c>
      <c r="M1035" s="45" t="s">
        <v>152</v>
      </c>
      <c r="N1035" s="45" t="s">
        <v>152</v>
      </c>
      <c r="O1035" s="45" t="s">
        <v>159</v>
      </c>
      <c r="P1035" s="46" t="s">
        <v>152</v>
      </c>
    </row>
    <row r="1036" spans="1:16">
      <c r="A1036" s="45" t="s">
        <v>152</v>
      </c>
      <c r="B1036" s="45" t="s">
        <v>2241</v>
      </c>
      <c r="C1036" s="45" t="s">
        <v>278</v>
      </c>
      <c r="D1036" s="45" t="s">
        <v>152</v>
      </c>
      <c r="E1036" s="45">
        <v>4.3</v>
      </c>
      <c r="F1036" s="45" t="s">
        <v>2242</v>
      </c>
      <c r="G1036" s="45">
        <v>30900</v>
      </c>
      <c r="H1036" s="45">
        <v>11800</v>
      </c>
      <c r="I1036" s="45" t="s">
        <v>152</v>
      </c>
      <c r="J1036" s="45" t="s">
        <v>156</v>
      </c>
      <c r="K1036" s="45" t="s">
        <v>157</v>
      </c>
      <c r="L1036" s="45" t="s">
        <v>152</v>
      </c>
      <c r="M1036" s="45" t="s">
        <v>152</v>
      </c>
      <c r="N1036" s="45" t="s">
        <v>152</v>
      </c>
      <c r="O1036" s="45" t="s">
        <v>159</v>
      </c>
      <c r="P1036" s="46" t="s">
        <v>152</v>
      </c>
    </row>
    <row r="1037" spans="1:16">
      <c r="A1037" s="45" t="s">
        <v>152</v>
      </c>
      <c r="B1037" s="45" t="s">
        <v>2243</v>
      </c>
      <c r="C1037" s="45" t="s">
        <v>187</v>
      </c>
      <c r="D1037" s="45" t="s">
        <v>152</v>
      </c>
      <c r="E1037" s="45">
        <v>4.3</v>
      </c>
      <c r="F1037" s="45" t="s">
        <v>2244</v>
      </c>
      <c r="G1037" s="45">
        <v>29300</v>
      </c>
      <c r="H1037" s="45">
        <v>10500</v>
      </c>
      <c r="I1037" s="45">
        <v>72</v>
      </c>
      <c r="J1037" s="45" t="s">
        <v>156</v>
      </c>
      <c r="K1037" s="45" t="s">
        <v>157</v>
      </c>
      <c r="L1037" s="45" t="s">
        <v>158</v>
      </c>
      <c r="M1037" s="45" t="s">
        <v>152</v>
      </c>
      <c r="N1037" s="45" t="s">
        <v>152</v>
      </c>
      <c r="O1037" s="45" t="s">
        <v>159</v>
      </c>
      <c r="P1037" s="46" t="s">
        <v>152</v>
      </c>
    </row>
    <row r="1038" spans="1:16">
      <c r="A1038" s="45" t="s">
        <v>152</v>
      </c>
      <c r="B1038" s="45" t="s">
        <v>2245</v>
      </c>
      <c r="C1038" s="45" t="s">
        <v>2246</v>
      </c>
      <c r="D1038" s="45" t="s">
        <v>152</v>
      </c>
      <c r="E1038" s="45">
        <v>4.3</v>
      </c>
      <c r="F1038" s="45" t="s">
        <v>2247</v>
      </c>
      <c r="G1038" s="45">
        <v>30500</v>
      </c>
      <c r="H1038" s="45">
        <v>10500</v>
      </c>
      <c r="I1038" s="45" t="s">
        <v>152</v>
      </c>
      <c r="J1038" s="45" t="s">
        <v>156</v>
      </c>
      <c r="K1038" s="45" t="s">
        <v>157</v>
      </c>
      <c r="L1038" s="45" t="s">
        <v>158</v>
      </c>
      <c r="M1038" s="45" t="s">
        <v>152</v>
      </c>
      <c r="N1038" s="45" t="s">
        <v>152</v>
      </c>
      <c r="O1038" s="45" t="s">
        <v>159</v>
      </c>
      <c r="P1038" s="46" t="s">
        <v>152</v>
      </c>
    </row>
    <row r="1039" spans="1:16">
      <c r="A1039" s="45" t="s">
        <v>152</v>
      </c>
      <c r="B1039" s="45" t="s">
        <v>2248</v>
      </c>
      <c r="C1039" s="45" t="s">
        <v>434</v>
      </c>
      <c r="D1039" s="45" t="s">
        <v>152</v>
      </c>
      <c r="E1039" s="45">
        <v>4.3</v>
      </c>
      <c r="F1039" s="45" t="s">
        <v>2234</v>
      </c>
      <c r="G1039" s="45">
        <v>18000</v>
      </c>
      <c r="H1039" s="45">
        <v>9100</v>
      </c>
      <c r="I1039" s="45" t="s">
        <v>152</v>
      </c>
      <c r="J1039" s="45" t="s">
        <v>156</v>
      </c>
      <c r="K1039" s="45" t="s">
        <v>157</v>
      </c>
      <c r="L1039" s="45" t="s">
        <v>158</v>
      </c>
      <c r="M1039" s="45" t="s">
        <v>152</v>
      </c>
      <c r="N1039" s="45" t="s">
        <v>152</v>
      </c>
      <c r="O1039" s="45" t="s">
        <v>159</v>
      </c>
      <c r="P1039" s="46" t="s">
        <v>152</v>
      </c>
    </row>
    <row r="1040" spans="1:16">
      <c r="A1040" s="45" t="s">
        <v>152</v>
      </c>
      <c r="B1040" s="45" t="s">
        <v>2249</v>
      </c>
      <c r="C1040" s="45" t="s">
        <v>434</v>
      </c>
      <c r="D1040" s="45" t="s">
        <v>152</v>
      </c>
      <c r="E1040" s="45">
        <v>4.3</v>
      </c>
      <c r="F1040" s="45" t="s">
        <v>2250</v>
      </c>
      <c r="G1040" s="45">
        <v>35800</v>
      </c>
      <c r="H1040" s="45">
        <v>12000</v>
      </c>
      <c r="I1040" s="45" t="s">
        <v>152</v>
      </c>
      <c r="J1040" s="45" t="s">
        <v>156</v>
      </c>
      <c r="K1040" s="45" t="s">
        <v>157</v>
      </c>
      <c r="L1040" s="45" t="s">
        <v>158</v>
      </c>
      <c r="M1040" s="45" t="s">
        <v>152</v>
      </c>
      <c r="N1040" s="45" t="s">
        <v>152</v>
      </c>
      <c r="O1040" s="45" t="s">
        <v>159</v>
      </c>
      <c r="P1040" s="46" t="s">
        <v>152</v>
      </c>
    </row>
    <row r="1041" spans="1:16">
      <c r="A1041" s="45" t="s">
        <v>152</v>
      </c>
      <c r="B1041" s="45" t="s">
        <v>2251</v>
      </c>
      <c r="C1041" s="45" t="s">
        <v>267</v>
      </c>
      <c r="D1041" s="45" t="s">
        <v>152</v>
      </c>
      <c r="E1041" s="45">
        <v>4.3</v>
      </c>
      <c r="F1041" s="45" t="s">
        <v>2252</v>
      </c>
      <c r="G1041" s="45">
        <v>19200</v>
      </c>
      <c r="H1041" s="45">
        <v>11900</v>
      </c>
      <c r="I1041" s="45" t="s">
        <v>152</v>
      </c>
      <c r="J1041" s="45" t="s">
        <v>156</v>
      </c>
      <c r="K1041" s="45" t="s">
        <v>157</v>
      </c>
      <c r="L1041" s="45" t="s">
        <v>158</v>
      </c>
      <c r="M1041" s="45" t="s">
        <v>152</v>
      </c>
      <c r="N1041" s="45" t="s">
        <v>152</v>
      </c>
      <c r="O1041" s="45" t="s">
        <v>159</v>
      </c>
      <c r="P1041" s="46" t="s">
        <v>152</v>
      </c>
    </row>
    <row r="1042" spans="1:16">
      <c r="A1042" s="45" t="s">
        <v>152</v>
      </c>
      <c r="B1042" s="45" t="s">
        <v>2253</v>
      </c>
      <c r="C1042" s="45" t="s">
        <v>199</v>
      </c>
      <c r="D1042" s="45" t="s">
        <v>152</v>
      </c>
      <c r="E1042" s="45">
        <v>4.3</v>
      </c>
      <c r="F1042" s="45" t="s">
        <v>2254</v>
      </c>
      <c r="G1042" s="45">
        <v>25200</v>
      </c>
      <c r="H1042" s="45">
        <v>11300</v>
      </c>
      <c r="I1042" s="45" t="s">
        <v>152</v>
      </c>
      <c r="J1042" s="45" t="s">
        <v>156</v>
      </c>
      <c r="K1042" s="45" t="s">
        <v>157</v>
      </c>
      <c r="L1042" s="45" t="s">
        <v>158</v>
      </c>
      <c r="M1042" s="45" t="s">
        <v>152</v>
      </c>
      <c r="N1042" s="45" t="s">
        <v>152</v>
      </c>
      <c r="O1042" s="45" t="s">
        <v>159</v>
      </c>
      <c r="P1042" s="46" t="s">
        <v>152</v>
      </c>
    </row>
    <row r="1043" spans="1:16">
      <c r="A1043" s="45" t="s">
        <v>152</v>
      </c>
      <c r="B1043" s="45" t="s">
        <v>2255</v>
      </c>
      <c r="C1043" s="45" t="s">
        <v>569</v>
      </c>
      <c r="D1043" s="45" t="s">
        <v>152</v>
      </c>
      <c r="E1043" s="45">
        <v>4.3</v>
      </c>
      <c r="F1043" s="45" t="s">
        <v>2256</v>
      </c>
      <c r="G1043" s="45">
        <v>16700</v>
      </c>
      <c r="H1043" s="45">
        <v>9200</v>
      </c>
      <c r="I1043" s="45" t="s">
        <v>152</v>
      </c>
      <c r="J1043" s="45" t="s">
        <v>156</v>
      </c>
      <c r="K1043" s="45" t="s">
        <v>157</v>
      </c>
      <c r="L1043" s="45" t="s">
        <v>158</v>
      </c>
      <c r="M1043" s="45" t="s">
        <v>152</v>
      </c>
      <c r="N1043" s="45" t="s">
        <v>152</v>
      </c>
      <c r="O1043" s="45" t="s">
        <v>159</v>
      </c>
      <c r="P1043" s="46" t="s">
        <v>152</v>
      </c>
    </row>
    <row r="1044" spans="1:16">
      <c r="A1044" s="45" t="s">
        <v>152</v>
      </c>
      <c r="B1044" s="45" t="s">
        <v>2257</v>
      </c>
      <c r="C1044" s="45" t="s">
        <v>278</v>
      </c>
      <c r="D1044" s="45" t="s">
        <v>152</v>
      </c>
      <c r="E1044" s="45">
        <v>4.3</v>
      </c>
      <c r="F1044" s="45" t="s">
        <v>2258</v>
      </c>
      <c r="G1044" s="45">
        <v>25900</v>
      </c>
      <c r="H1044" s="45">
        <v>11700</v>
      </c>
      <c r="I1044" s="45" t="s">
        <v>152</v>
      </c>
      <c r="J1044" s="45" t="s">
        <v>156</v>
      </c>
      <c r="K1044" s="45" t="s">
        <v>157</v>
      </c>
      <c r="L1044" s="45" t="s">
        <v>158</v>
      </c>
      <c r="M1044" s="45" t="s">
        <v>152</v>
      </c>
      <c r="N1044" s="45" t="s">
        <v>152</v>
      </c>
      <c r="O1044" s="45" t="s">
        <v>159</v>
      </c>
      <c r="P1044" s="46" t="s">
        <v>152</v>
      </c>
    </row>
    <row r="1045" spans="1:16">
      <c r="A1045" s="45" t="s">
        <v>152</v>
      </c>
      <c r="B1045" s="45" t="s">
        <v>2259</v>
      </c>
      <c r="C1045" s="45" t="s">
        <v>884</v>
      </c>
      <c r="D1045" s="45" t="s">
        <v>152</v>
      </c>
      <c r="E1045" s="45">
        <v>4.3</v>
      </c>
      <c r="F1045" s="45" t="s">
        <v>2260</v>
      </c>
      <c r="G1045" s="45">
        <v>35400</v>
      </c>
      <c r="H1045" s="45">
        <v>11800</v>
      </c>
      <c r="I1045" s="45" t="s">
        <v>152</v>
      </c>
      <c r="J1045" s="45" t="s">
        <v>156</v>
      </c>
      <c r="K1045" s="45" t="s">
        <v>157</v>
      </c>
      <c r="L1045" s="45" t="s">
        <v>158</v>
      </c>
      <c r="M1045" s="45" t="s">
        <v>152</v>
      </c>
      <c r="N1045" s="45" t="s">
        <v>152</v>
      </c>
      <c r="O1045" s="45" t="s">
        <v>159</v>
      </c>
      <c r="P1045" s="46" t="s">
        <v>152</v>
      </c>
    </row>
    <row r="1046" spans="1:16">
      <c r="A1046" s="45" t="s">
        <v>152</v>
      </c>
      <c r="B1046" s="45" t="s">
        <v>2261</v>
      </c>
      <c r="C1046" s="45" t="s">
        <v>713</v>
      </c>
      <c r="D1046" s="45" t="s">
        <v>152</v>
      </c>
      <c r="E1046" s="45">
        <v>4.3</v>
      </c>
      <c r="F1046" s="45" t="s">
        <v>2234</v>
      </c>
      <c r="G1046" s="45">
        <v>18000</v>
      </c>
      <c r="H1046" s="45">
        <v>9100</v>
      </c>
      <c r="I1046" s="45" t="s">
        <v>152</v>
      </c>
      <c r="J1046" s="45" t="s">
        <v>156</v>
      </c>
      <c r="K1046" s="45" t="s">
        <v>157</v>
      </c>
      <c r="L1046" s="45" t="s">
        <v>152</v>
      </c>
      <c r="M1046" s="45" t="s">
        <v>152</v>
      </c>
      <c r="N1046" s="45" t="s">
        <v>152</v>
      </c>
      <c r="O1046" s="45" t="s">
        <v>159</v>
      </c>
      <c r="P1046" s="46" t="s">
        <v>152</v>
      </c>
    </row>
    <row r="1047" spans="1:16">
      <c r="A1047" s="45" t="s">
        <v>152</v>
      </c>
      <c r="B1047" s="45" t="s">
        <v>2262</v>
      </c>
      <c r="C1047" s="45" t="s">
        <v>1830</v>
      </c>
      <c r="D1047" s="45" t="s">
        <v>152</v>
      </c>
      <c r="E1047" s="45">
        <v>4.3</v>
      </c>
      <c r="F1047" s="45" t="s">
        <v>2250</v>
      </c>
      <c r="G1047" s="45">
        <v>35800</v>
      </c>
      <c r="H1047" s="45">
        <v>12000</v>
      </c>
      <c r="I1047" s="45" t="s">
        <v>152</v>
      </c>
      <c r="J1047" s="45" t="s">
        <v>156</v>
      </c>
      <c r="K1047" s="45" t="s">
        <v>157</v>
      </c>
      <c r="L1047" s="45" t="s">
        <v>152</v>
      </c>
      <c r="M1047" s="45" t="s">
        <v>152</v>
      </c>
      <c r="N1047" s="45" t="s">
        <v>152</v>
      </c>
      <c r="O1047" s="45" t="s">
        <v>159</v>
      </c>
      <c r="P1047" s="46" t="s">
        <v>152</v>
      </c>
    </row>
    <row r="1048" spans="1:16">
      <c r="A1048" s="45" t="s">
        <v>152</v>
      </c>
      <c r="B1048" s="45" t="s">
        <v>2263</v>
      </c>
      <c r="C1048" s="45" t="s">
        <v>2264</v>
      </c>
      <c r="D1048" s="45" t="s">
        <v>152</v>
      </c>
      <c r="E1048" s="45">
        <v>4.3</v>
      </c>
      <c r="F1048" s="45" t="s">
        <v>2240</v>
      </c>
      <c r="G1048" s="45">
        <v>34000</v>
      </c>
      <c r="H1048" s="45">
        <v>10800</v>
      </c>
      <c r="I1048" s="45" t="s">
        <v>152</v>
      </c>
      <c r="J1048" s="45" t="s">
        <v>156</v>
      </c>
      <c r="K1048" s="45" t="s">
        <v>157</v>
      </c>
      <c r="L1048" s="45" t="s">
        <v>158</v>
      </c>
      <c r="M1048" s="45" t="s">
        <v>152</v>
      </c>
      <c r="N1048" s="45" t="s">
        <v>152</v>
      </c>
      <c r="O1048" s="45" t="s">
        <v>159</v>
      </c>
      <c r="P1048" s="46" t="s">
        <v>152</v>
      </c>
    </row>
    <row r="1049" spans="1:16">
      <c r="A1049" s="45" t="s">
        <v>152</v>
      </c>
      <c r="B1049" s="45" t="s">
        <v>2265</v>
      </c>
      <c r="C1049" s="45" t="s">
        <v>349</v>
      </c>
      <c r="D1049" s="45" t="s">
        <v>152</v>
      </c>
      <c r="E1049" s="45">
        <v>4.3</v>
      </c>
      <c r="F1049" s="45" t="s">
        <v>2266</v>
      </c>
      <c r="G1049" s="45">
        <v>50000</v>
      </c>
      <c r="H1049" s="45">
        <v>9000</v>
      </c>
      <c r="I1049" s="45" t="s">
        <v>152</v>
      </c>
      <c r="J1049" s="45" t="s">
        <v>156</v>
      </c>
      <c r="K1049" s="45" t="s">
        <v>157</v>
      </c>
      <c r="L1049" s="45" t="s">
        <v>158</v>
      </c>
      <c r="M1049" s="45" t="s">
        <v>152</v>
      </c>
      <c r="N1049" s="45" t="s">
        <v>152</v>
      </c>
      <c r="O1049" s="45" t="s">
        <v>159</v>
      </c>
      <c r="P1049" s="46" t="s">
        <v>152</v>
      </c>
    </row>
    <row r="1050" spans="1:16">
      <c r="A1050" s="45" t="s">
        <v>152</v>
      </c>
      <c r="B1050" s="45" t="s">
        <v>2267</v>
      </c>
      <c r="C1050" s="45" t="s">
        <v>349</v>
      </c>
      <c r="D1050" s="45" t="s">
        <v>152</v>
      </c>
      <c r="E1050" s="45">
        <v>4.3</v>
      </c>
      <c r="F1050" s="45" t="s">
        <v>2268</v>
      </c>
      <c r="G1050" s="45">
        <v>42100</v>
      </c>
      <c r="H1050" s="45">
        <v>8600</v>
      </c>
      <c r="I1050" s="45" t="s">
        <v>152</v>
      </c>
      <c r="J1050" s="45" t="s">
        <v>156</v>
      </c>
      <c r="K1050" s="45" t="s">
        <v>157</v>
      </c>
      <c r="L1050" s="45" t="s">
        <v>158</v>
      </c>
      <c r="M1050" s="45" t="s">
        <v>152</v>
      </c>
      <c r="N1050" s="45" t="s">
        <v>152</v>
      </c>
      <c r="O1050" s="45" t="s">
        <v>159</v>
      </c>
      <c r="P1050" s="46" t="s">
        <v>152</v>
      </c>
    </row>
    <row r="1051" spans="1:16">
      <c r="A1051" s="45" t="s">
        <v>152</v>
      </c>
      <c r="B1051" s="45" t="s">
        <v>2269</v>
      </c>
      <c r="C1051" s="45" t="s">
        <v>182</v>
      </c>
      <c r="D1051" s="45" t="s">
        <v>152</v>
      </c>
      <c r="E1051" s="45">
        <v>4.3</v>
      </c>
      <c r="F1051" s="45" t="s">
        <v>2270</v>
      </c>
      <c r="G1051" s="45">
        <v>26300</v>
      </c>
      <c r="H1051" s="45">
        <v>11700</v>
      </c>
      <c r="I1051" s="45" t="s">
        <v>152</v>
      </c>
      <c r="J1051" s="45" t="s">
        <v>156</v>
      </c>
      <c r="K1051" s="45" t="s">
        <v>157</v>
      </c>
      <c r="L1051" s="45" t="s">
        <v>152</v>
      </c>
      <c r="M1051" s="45" t="s">
        <v>152</v>
      </c>
      <c r="N1051" s="45" t="s">
        <v>152</v>
      </c>
      <c r="O1051" s="45" t="s">
        <v>159</v>
      </c>
      <c r="P1051" s="46" t="s">
        <v>152</v>
      </c>
    </row>
    <row r="1052" spans="1:16">
      <c r="A1052" s="45" t="s">
        <v>152</v>
      </c>
      <c r="B1052" s="45" t="s">
        <v>2271</v>
      </c>
      <c r="C1052" s="45" t="s">
        <v>278</v>
      </c>
      <c r="D1052" s="45" t="s">
        <v>152</v>
      </c>
      <c r="E1052" s="45">
        <v>4.4000000000000004</v>
      </c>
      <c r="F1052" s="45" t="s">
        <v>2272</v>
      </c>
      <c r="G1052" s="45">
        <v>27300</v>
      </c>
      <c r="H1052" s="45">
        <v>10700</v>
      </c>
      <c r="I1052" s="45" t="s">
        <v>152</v>
      </c>
      <c r="J1052" s="45" t="s">
        <v>156</v>
      </c>
      <c r="K1052" s="45" t="s">
        <v>157</v>
      </c>
      <c r="L1052" s="45" t="s">
        <v>158</v>
      </c>
      <c r="M1052" s="45" t="s">
        <v>152</v>
      </c>
      <c r="N1052" s="45" t="s">
        <v>152</v>
      </c>
      <c r="O1052" s="45" t="s">
        <v>159</v>
      </c>
      <c r="P1052" s="46" t="s">
        <v>152</v>
      </c>
    </row>
    <row r="1053" spans="1:16">
      <c r="A1053" s="45" t="s">
        <v>152</v>
      </c>
      <c r="B1053" s="45" t="s">
        <v>2271</v>
      </c>
      <c r="C1053" s="45" t="s">
        <v>2149</v>
      </c>
      <c r="D1053" s="45" t="s">
        <v>152</v>
      </c>
      <c r="E1053" s="45">
        <v>4.4000000000000004</v>
      </c>
      <c r="F1053" s="45" t="s">
        <v>2272</v>
      </c>
      <c r="G1053" s="45">
        <v>27300</v>
      </c>
      <c r="H1053" s="45">
        <v>10700</v>
      </c>
      <c r="I1053" s="45" t="s">
        <v>152</v>
      </c>
      <c r="J1053" s="45" t="s">
        <v>156</v>
      </c>
      <c r="K1053" s="45" t="s">
        <v>157</v>
      </c>
      <c r="L1053" s="45" t="s">
        <v>158</v>
      </c>
      <c r="M1053" s="45" t="s">
        <v>152</v>
      </c>
      <c r="N1053" s="45" t="s">
        <v>152</v>
      </c>
      <c r="O1053" s="45" t="s">
        <v>159</v>
      </c>
      <c r="P1053" s="46" t="s">
        <v>152</v>
      </c>
    </row>
    <row r="1054" spans="1:16">
      <c r="A1054" s="45" t="s">
        <v>152</v>
      </c>
      <c r="B1054" s="45" t="s">
        <v>2273</v>
      </c>
      <c r="C1054" s="45" t="s">
        <v>182</v>
      </c>
      <c r="D1054" s="45" t="s">
        <v>152</v>
      </c>
      <c r="E1054" s="45">
        <v>4.4000000000000004</v>
      </c>
      <c r="F1054" s="45" t="s">
        <v>2274</v>
      </c>
      <c r="G1054" s="45">
        <v>38500</v>
      </c>
      <c r="H1054" s="45">
        <v>11600</v>
      </c>
      <c r="I1054" s="45" t="s">
        <v>152</v>
      </c>
      <c r="J1054" s="45" t="s">
        <v>156</v>
      </c>
      <c r="K1054" s="45" t="s">
        <v>157</v>
      </c>
      <c r="L1054" s="45" t="s">
        <v>152</v>
      </c>
      <c r="M1054" s="45" t="s">
        <v>152</v>
      </c>
      <c r="N1054" s="45" t="s">
        <v>152</v>
      </c>
      <c r="O1054" s="45" t="s">
        <v>159</v>
      </c>
      <c r="P1054" s="46" t="s">
        <v>152</v>
      </c>
    </row>
    <row r="1055" spans="1:16">
      <c r="A1055" s="45" t="s">
        <v>152</v>
      </c>
      <c r="B1055" s="45" t="s">
        <v>2275</v>
      </c>
      <c r="C1055" s="45" t="s">
        <v>182</v>
      </c>
      <c r="D1055" s="45" t="s">
        <v>152</v>
      </c>
      <c r="E1055" s="45">
        <v>4.4000000000000004</v>
      </c>
      <c r="F1055" s="45" t="s">
        <v>2276</v>
      </c>
      <c r="G1055" s="45">
        <v>29600</v>
      </c>
      <c r="H1055" s="45">
        <v>12000</v>
      </c>
      <c r="I1055" s="45" t="s">
        <v>152</v>
      </c>
      <c r="J1055" s="45" t="s">
        <v>156</v>
      </c>
      <c r="K1055" s="45" t="s">
        <v>157</v>
      </c>
      <c r="L1055" s="45" t="s">
        <v>158</v>
      </c>
      <c r="M1055" s="45" t="s">
        <v>152</v>
      </c>
      <c r="N1055" s="45" t="s">
        <v>152</v>
      </c>
      <c r="O1055" s="45" t="s">
        <v>159</v>
      </c>
      <c r="P1055" s="46" t="s">
        <v>152</v>
      </c>
    </row>
    <row r="1056" spans="1:16">
      <c r="A1056" s="45" t="s">
        <v>152</v>
      </c>
      <c r="B1056" s="45" t="s">
        <v>2277</v>
      </c>
      <c r="C1056" s="45" t="s">
        <v>2278</v>
      </c>
      <c r="D1056" s="45" t="s">
        <v>152</v>
      </c>
      <c r="E1056" s="45">
        <v>4.4000000000000004</v>
      </c>
      <c r="F1056" s="45" t="s">
        <v>2279</v>
      </c>
      <c r="G1056" s="45">
        <v>29242</v>
      </c>
      <c r="H1056" s="45">
        <v>10996</v>
      </c>
      <c r="I1056" s="45" t="s">
        <v>152</v>
      </c>
      <c r="J1056" s="45" t="s">
        <v>156</v>
      </c>
      <c r="K1056" s="45" t="s">
        <v>157</v>
      </c>
      <c r="L1056" s="45" t="s">
        <v>158</v>
      </c>
      <c r="M1056" s="45" t="s">
        <v>152</v>
      </c>
      <c r="N1056" s="45" t="s">
        <v>152</v>
      </c>
      <c r="O1056" s="45" t="s">
        <v>159</v>
      </c>
      <c r="P1056" s="46" t="s">
        <v>152</v>
      </c>
    </row>
    <row r="1057" spans="1:16">
      <c r="A1057" s="45" t="s">
        <v>152</v>
      </c>
      <c r="B1057" s="45" t="s">
        <v>2280</v>
      </c>
      <c r="C1057" s="45" t="s">
        <v>199</v>
      </c>
      <c r="D1057" s="45" t="s">
        <v>152</v>
      </c>
      <c r="E1057" s="45">
        <v>4.4000000000000004</v>
      </c>
      <c r="F1057" s="45" t="s">
        <v>2281</v>
      </c>
      <c r="G1057" s="45">
        <v>23086</v>
      </c>
      <c r="H1057" s="45">
        <v>11051</v>
      </c>
      <c r="I1057" s="45">
        <v>64</v>
      </c>
      <c r="J1057" s="45" t="s">
        <v>156</v>
      </c>
      <c r="K1057" s="45" t="s">
        <v>157</v>
      </c>
      <c r="L1057" s="45" t="s">
        <v>158</v>
      </c>
      <c r="M1057" s="45" t="s">
        <v>152</v>
      </c>
      <c r="N1057" s="45" t="s">
        <v>152</v>
      </c>
      <c r="O1057" s="45" t="s">
        <v>159</v>
      </c>
      <c r="P1057" s="46" t="s">
        <v>152</v>
      </c>
    </row>
    <row r="1058" spans="1:16">
      <c r="A1058" s="45" t="s">
        <v>152</v>
      </c>
      <c r="B1058" s="45" t="s">
        <v>2282</v>
      </c>
      <c r="C1058" s="45" t="s">
        <v>1002</v>
      </c>
      <c r="D1058" s="45" t="s">
        <v>152</v>
      </c>
      <c r="E1058" s="45">
        <v>4.4000000000000004</v>
      </c>
      <c r="F1058" s="45" t="s">
        <v>2073</v>
      </c>
      <c r="G1058" s="45">
        <v>44000</v>
      </c>
      <c r="H1058" s="45">
        <v>8500</v>
      </c>
      <c r="I1058" s="45" t="s">
        <v>152</v>
      </c>
      <c r="J1058" s="45" t="s">
        <v>168</v>
      </c>
      <c r="K1058" s="45" t="s">
        <v>157</v>
      </c>
      <c r="L1058" s="45" t="s">
        <v>169</v>
      </c>
      <c r="M1058" s="45" t="s">
        <v>152</v>
      </c>
      <c r="N1058" s="45" t="s">
        <v>152</v>
      </c>
      <c r="O1058" s="45" t="s">
        <v>159</v>
      </c>
      <c r="P1058" s="46" t="s">
        <v>152</v>
      </c>
    </row>
    <row r="1059" spans="1:16">
      <c r="A1059" s="45" t="s">
        <v>152</v>
      </c>
      <c r="B1059" s="45" t="s">
        <v>2283</v>
      </c>
      <c r="C1059" s="45" t="s">
        <v>162</v>
      </c>
      <c r="D1059" s="45" t="s">
        <v>152</v>
      </c>
      <c r="E1059" s="45">
        <v>4.4000000000000004</v>
      </c>
      <c r="F1059" s="45" t="s">
        <v>2284</v>
      </c>
      <c r="G1059" s="45">
        <v>42400</v>
      </c>
      <c r="H1059" s="45">
        <v>11800</v>
      </c>
      <c r="I1059" s="45" t="s">
        <v>152</v>
      </c>
      <c r="J1059" s="45" t="s">
        <v>156</v>
      </c>
      <c r="K1059" s="45" t="s">
        <v>157</v>
      </c>
      <c r="L1059" s="45" t="s">
        <v>158</v>
      </c>
      <c r="M1059" s="45" t="s">
        <v>152</v>
      </c>
      <c r="N1059" s="45" t="s">
        <v>152</v>
      </c>
      <c r="O1059" s="45" t="s">
        <v>159</v>
      </c>
      <c r="P1059" s="46" t="s">
        <v>152</v>
      </c>
    </row>
    <row r="1060" spans="1:16">
      <c r="A1060" s="45" t="s">
        <v>152</v>
      </c>
      <c r="B1060" s="45" t="s">
        <v>2285</v>
      </c>
      <c r="C1060" s="45" t="s">
        <v>162</v>
      </c>
      <c r="D1060" s="45" t="s">
        <v>152</v>
      </c>
      <c r="E1060" s="45">
        <v>4.4000000000000004</v>
      </c>
      <c r="F1060" s="45" t="s">
        <v>2286</v>
      </c>
      <c r="G1060" s="45">
        <v>30500</v>
      </c>
      <c r="H1060" s="45">
        <v>11500</v>
      </c>
      <c r="I1060" s="45" t="s">
        <v>152</v>
      </c>
      <c r="J1060" s="45" t="s">
        <v>156</v>
      </c>
      <c r="K1060" s="45" t="s">
        <v>157</v>
      </c>
      <c r="L1060" s="45" t="s">
        <v>152</v>
      </c>
      <c r="M1060" s="45" t="s">
        <v>152</v>
      </c>
      <c r="N1060" s="45" t="s">
        <v>152</v>
      </c>
      <c r="O1060" s="45" t="s">
        <v>159</v>
      </c>
      <c r="P1060" s="46" t="s">
        <v>152</v>
      </c>
    </row>
    <row r="1061" spans="1:16">
      <c r="A1061" s="45" t="s">
        <v>152</v>
      </c>
      <c r="B1061" s="45" t="s">
        <v>2287</v>
      </c>
      <c r="C1061" s="45" t="s">
        <v>162</v>
      </c>
      <c r="D1061" s="45" t="s">
        <v>152</v>
      </c>
      <c r="E1061" s="45">
        <v>4.4000000000000004</v>
      </c>
      <c r="F1061" s="45" t="s">
        <v>2286</v>
      </c>
      <c r="G1061" s="45">
        <v>30500</v>
      </c>
      <c r="H1061" s="45">
        <v>11500</v>
      </c>
      <c r="I1061" s="45" t="s">
        <v>152</v>
      </c>
      <c r="J1061" s="45" t="s">
        <v>156</v>
      </c>
      <c r="K1061" s="45" t="s">
        <v>157</v>
      </c>
      <c r="L1061" s="45" t="s">
        <v>158</v>
      </c>
      <c r="M1061" s="45" t="s">
        <v>152</v>
      </c>
      <c r="N1061" s="45" t="s">
        <v>152</v>
      </c>
      <c r="O1061" s="45" t="s">
        <v>159</v>
      </c>
      <c r="P1061" s="46" t="s">
        <v>152</v>
      </c>
    </row>
    <row r="1062" spans="1:16">
      <c r="A1062" s="45" t="s">
        <v>152</v>
      </c>
      <c r="B1062" s="45" t="s">
        <v>2288</v>
      </c>
      <c r="C1062" s="45" t="s">
        <v>395</v>
      </c>
      <c r="D1062" s="45" t="s">
        <v>152</v>
      </c>
      <c r="E1062" s="45">
        <v>4.4000000000000004</v>
      </c>
      <c r="F1062" s="45" t="s">
        <v>2289</v>
      </c>
      <c r="G1062" s="45">
        <v>45900</v>
      </c>
      <c r="H1062" s="45">
        <v>13500</v>
      </c>
      <c r="I1062" s="45" t="s">
        <v>152</v>
      </c>
      <c r="J1062" s="45" t="s">
        <v>156</v>
      </c>
      <c r="K1062" s="45" t="s">
        <v>157</v>
      </c>
      <c r="L1062" s="45" t="s">
        <v>152</v>
      </c>
      <c r="M1062" s="45" t="s">
        <v>152</v>
      </c>
      <c r="N1062" s="45" t="s">
        <v>152</v>
      </c>
      <c r="O1062" s="45" t="s">
        <v>159</v>
      </c>
      <c r="P1062" s="46" t="s">
        <v>152</v>
      </c>
    </row>
    <row r="1063" spans="1:16">
      <c r="A1063" s="45" t="s">
        <v>152</v>
      </c>
      <c r="B1063" s="45" t="s">
        <v>2290</v>
      </c>
      <c r="C1063" s="45" t="s">
        <v>395</v>
      </c>
      <c r="D1063" s="45" t="s">
        <v>152</v>
      </c>
      <c r="E1063" s="45">
        <v>4.4000000000000004</v>
      </c>
      <c r="F1063" s="45" t="s">
        <v>2291</v>
      </c>
      <c r="G1063" s="45">
        <v>36100</v>
      </c>
      <c r="H1063" s="45">
        <v>11900</v>
      </c>
      <c r="I1063" s="45">
        <v>73</v>
      </c>
      <c r="J1063" s="45" t="s">
        <v>156</v>
      </c>
      <c r="K1063" s="45" t="s">
        <v>157</v>
      </c>
      <c r="L1063" s="45" t="s">
        <v>158</v>
      </c>
      <c r="M1063" s="45" t="s">
        <v>152</v>
      </c>
      <c r="N1063" s="45" t="s">
        <v>152</v>
      </c>
      <c r="O1063" s="45" t="s">
        <v>159</v>
      </c>
      <c r="P1063" s="46" t="s">
        <v>152</v>
      </c>
    </row>
    <row r="1064" spans="1:16">
      <c r="A1064" s="45" t="s">
        <v>152</v>
      </c>
      <c r="B1064" s="45" t="s">
        <v>2292</v>
      </c>
      <c r="C1064" s="45" t="s">
        <v>844</v>
      </c>
      <c r="D1064" s="45" t="s">
        <v>152</v>
      </c>
      <c r="E1064" s="45">
        <v>4.4000000000000004</v>
      </c>
      <c r="F1064" s="45" t="s">
        <v>2293</v>
      </c>
      <c r="G1064" s="45">
        <v>37700</v>
      </c>
      <c r="H1064" s="45">
        <v>11600</v>
      </c>
      <c r="I1064" s="45" t="s">
        <v>152</v>
      </c>
      <c r="J1064" s="45" t="s">
        <v>156</v>
      </c>
      <c r="K1064" s="45" t="s">
        <v>157</v>
      </c>
      <c r="L1064" s="45" t="s">
        <v>158</v>
      </c>
      <c r="M1064" s="45" t="s">
        <v>152</v>
      </c>
      <c r="N1064" s="45" t="s">
        <v>152</v>
      </c>
      <c r="O1064" s="45" t="s">
        <v>159</v>
      </c>
      <c r="P1064" s="46" t="s">
        <v>152</v>
      </c>
    </row>
    <row r="1065" spans="1:16">
      <c r="A1065" s="45" t="s">
        <v>152</v>
      </c>
      <c r="B1065" s="45" t="s">
        <v>2294</v>
      </c>
      <c r="C1065" s="45" t="s">
        <v>162</v>
      </c>
      <c r="D1065" s="45" t="s">
        <v>152</v>
      </c>
      <c r="E1065" s="45">
        <v>4.4000000000000004</v>
      </c>
      <c r="F1065" s="45" t="s">
        <v>2295</v>
      </c>
      <c r="G1065" s="45">
        <v>29400</v>
      </c>
      <c r="H1065" s="45">
        <v>11900</v>
      </c>
      <c r="I1065" s="45" t="s">
        <v>152</v>
      </c>
      <c r="J1065" s="45" t="s">
        <v>156</v>
      </c>
      <c r="K1065" s="45" t="s">
        <v>157</v>
      </c>
      <c r="L1065" s="45" t="s">
        <v>158</v>
      </c>
      <c r="M1065" s="45" t="s">
        <v>152</v>
      </c>
      <c r="N1065" s="45" t="s">
        <v>152</v>
      </c>
      <c r="O1065" s="45" t="s">
        <v>159</v>
      </c>
      <c r="P1065" s="46" t="s">
        <v>152</v>
      </c>
    </row>
    <row r="1066" spans="1:16">
      <c r="A1066" s="45" t="s">
        <v>152</v>
      </c>
      <c r="B1066" s="45" t="s">
        <v>2296</v>
      </c>
      <c r="C1066" s="45" t="s">
        <v>162</v>
      </c>
      <c r="D1066" s="45" t="s">
        <v>152</v>
      </c>
      <c r="E1066" s="45">
        <v>4.4000000000000004</v>
      </c>
      <c r="F1066" s="45" t="s">
        <v>2297</v>
      </c>
      <c r="G1066" s="45">
        <v>69500</v>
      </c>
      <c r="H1066" s="45">
        <v>11000</v>
      </c>
      <c r="I1066" s="45" t="s">
        <v>152</v>
      </c>
      <c r="J1066" s="45" t="s">
        <v>156</v>
      </c>
      <c r="K1066" s="45" t="s">
        <v>157</v>
      </c>
      <c r="L1066" s="45" t="s">
        <v>158</v>
      </c>
      <c r="M1066" s="45" t="s">
        <v>152</v>
      </c>
      <c r="N1066" s="45" t="s">
        <v>152</v>
      </c>
      <c r="O1066" s="45" t="s">
        <v>159</v>
      </c>
      <c r="P1066" s="46" t="s">
        <v>152</v>
      </c>
    </row>
    <row r="1067" spans="1:16">
      <c r="A1067" s="45" t="s">
        <v>152</v>
      </c>
      <c r="B1067" s="45" t="s">
        <v>2298</v>
      </c>
      <c r="C1067" s="45" t="s">
        <v>1095</v>
      </c>
      <c r="D1067" s="45" t="s">
        <v>152</v>
      </c>
      <c r="E1067" s="45">
        <v>4.4000000000000004</v>
      </c>
      <c r="F1067" s="45" t="s">
        <v>2299</v>
      </c>
      <c r="G1067" s="45">
        <v>55000</v>
      </c>
      <c r="H1067" s="45">
        <v>11800</v>
      </c>
      <c r="I1067" s="45" t="s">
        <v>152</v>
      </c>
      <c r="J1067" s="45" t="s">
        <v>156</v>
      </c>
      <c r="K1067" s="45" t="s">
        <v>157</v>
      </c>
      <c r="L1067" s="45" t="s">
        <v>152</v>
      </c>
      <c r="M1067" s="45" t="s">
        <v>152</v>
      </c>
      <c r="N1067" s="45" t="s">
        <v>152</v>
      </c>
      <c r="O1067" s="45" t="s">
        <v>159</v>
      </c>
      <c r="P1067" s="46" t="s">
        <v>152</v>
      </c>
    </row>
    <row r="1068" spans="1:16">
      <c r="A1068" s="45" t="s">
        <v>152</v>
      </c>
      <c r="B1068" s="45" t="s">
        <v>2300</v>
      </c>
      <c r="C1068" s="45" t="s">
        <v>434</v>
      </c>
      <c r="D1068" s="45" t="s">
        <v>152</v>
      </c>
      <c r="E1068" s="45">
        <v>4.4000000000000004</v>
      </c>
      <c r="F1068" s="45" t="s">
        <v>2301</v>
      </c>
      <c r="G1068" s="45">
        <v>55100</v>
      </c>
      <c r="H1068" s="45">
        <v>12000</v>
      </c>
      <c r="I1068" s="45" t="s">
        <v>152</v>
      </c>
      <c r="J1068" s="45" t="s">
        <v>156</v>
      </c>
      <c r="K1068" s="45" t="s">
        <v>157</v>
      </c>
      <c r="L1068" s="45" t="s">
        <v>152</v>
      </c>
      <c r="M1068" s="45" t="s">
        <v>152</v>
      </c>
      <c r="N1068" s="45" t="s">
        <v>152</v>
      </c>
      <c r="O1068" s="45" t="s">
        <v>159</v>
      </c>
      <c r="P1068" s="46" t="s">
        <v>152</v>
      </c>
    </row>
    <row r="1069" spans="1:16">
      <c r="A1069" s="45" t="s">
        <v>152</v>
      </c>
      <c r="B1069" s="45" t="s">
        <v>2302</v>
      </c>
      <c r="C1069" s="45" t="s">
        <v>434</v>
      </c>
      <c r="D1069" s="45" t="s">
        <v>152</v>
      </c>
      <c r="E1069" s="45">
        <v>4.4000000000000004</v>
      </c>
      <c r="F1069" s="45" t="s">
        <v>2301</v>
      </c>
      <c r="G1069" s="45">
        <v>55100</v>
      </c>
      <c r="H1069" s="45">
        <v>12000</v>
      </c>
      <c r="I1069" s="45" t="s">
        <v>152</v>
      </c>
      <c r="J1069" s="45" t="s">
        <v>156</v>
      </c>
      <c r="K1069" s="45" t="s">
        <v>157</v>
      </c>
      <c r="L1069" s="45" t="s">
        <v>152</v>
      </c>
      <c r="M1069" s="45" t="s">
        <v>152</v>
      </c>
      <c r="N1069" s="45" t="s">
        <v>152</v>
      </c>
      <c r="O1069" s="45" t="s">
        <v>159</v>
      </c>
      <c r="P1069" s="46" t="s">
        <v>152</v>
      </c>
    </row>
    <row r="1070" spans="1:16">
      <c r="A1070" s="45" t="s">
        <v>152</v>
      </c>
      <c r="B1070" s="45" t="s">
        <v>2303</v>
      </c>
      <c r="C1070" s="45" t="s">
        <v>434</v>
      </c>
      <c r="D1070" s="45" t="s">
        <v>152</v>
      </c>
      <c r="E1070" s="45">
        <v>4.4000000000000004</v>
      </c>
      <c r="F1070" s="45" t="s">
        <v>2304</v>
      </c>
      <c r="G1070" s="45">
        <v>29200</v>
      </c>
      <c r="H1070" s="45">
        <v>10300</v>
      </c>
      <c r="I1070" s="45" t="s">
        <v>152</v>
      </c>
      <c r="J1070" s="45" t="s">
        <v>156</v>
      </c>
      <c r="K1070" s="45" t="s">
        <v>157</v>
      </c>
      <c r="L1070" s="45" t="s">
        <v>152</v>
      </c>
      <c r="M1070" s="45" t="s">
        <v>152</v>
      </c>
      <c r="N1070" s="45" t="s">
        <v>152</v>
      </c>
      <c r="O1070" s="45" t="s">
        <v>159</v>
      </c>
      <c r="P1070" s="46" t="s">
        <v>152</v>
      </c>
    </row>
    <row r="1071" spans="1:16">
      <c r="A1071" s="45" t="s">
        <v>152</v>
      </c>
      <c r="B1071" s="45" t="s">
        <v>2305</v>
      </c>
      <c r="C1071" s="45" t="s">
        <v>434</v>
      </c>
      <c r="D1071" s="45" t="s">
        <v>152</v>
      </c>
      <c r="E1071" s="45">
        <v>4.4000000000000004</v>
      </c>
      <c r="F1071" s="45" t="s">
        <v>2304</v>
      </c>
      <c r="G1071" s="45">
        <v>29200</v>
      </c>
      <c r="H1071" s="45">
        <v>10300</v>
      </c>
      <c r="I1071" s="45" t="s">
        <v>152</v>
      </c>
      <c r="J1071" s="45" t="s">
        <v>156</v>
      </c>
      <c r="K1071" s="45" t="s">
        <v>157</v>
      </c>
      <c r="L1071" s="45" t="s">
        <v>152</v>
      </c>
      <c r="M1071" s="45" t="s">
        <v>152</v>
      </c>
      <c r="N1071" s="45" t="s">
        <v>152</v>
      </c>
      <c r="O1071" s="45" t="s">
        <v>159</v>
      </c>
      <c r="P1071" s="46" t="s">
        <v>152</v>
      </c>
    </row>
    <row r="1072" spans="1:16">
      <c r="A1072" s="45" t="s">
        <v>152</v>
      </c>
      <c r="B1072" s="45" t="s">
        <v>2306</v>
      </c>
      <c r="C1072" s="45" t="s">
        <v>434</v>
      </c>
      <c r="D1072" s="45" t="s">
        <v>152</v>
      </c>
      <c r="E1072" s="45">
        <v>4.4000000000000004</v>
      </c>
      <c r="F1072" s="45" t="s">
        <v>2304</v>
      </c>
      <c r="G1072" s="45">
        <v>29200</v>
      </c>
      <c r="H1072" s="45">
        <v>10300</v>
      </c>
      <c r="I1072" s="45" t="s">
        <v>152</v>
      </c>
      <c r="J1072" s="45" t="s">
        <v>156</v>
      </c>
      <c r="K1072" s="45" t="s">
        <v>157</v>
      </c>
      <c r="L1072" s="45" t="s">
        <v>152</v>
      </c>
      <c r="M1072" s="45" t="s">
        <v>152</v>
      </c>
      <c r="N1072" s="45" t="s">
        <v>152</v>
      </c>
      <c r="O1072" s="45" t="s">
        <v>159</v>
      </c>
      <c r="P1072" s="46" t="s">
        <v>152</v>
      </c>
    </row>
    <row r="1073" spans="1:16">
      <c r="A1073" s="45" t="s">
        <v>152</v>
      </c>
      <c r="B1073" s="45" t="s">
        <v>2307</v>
      </c>
      <c r="C1073" s="45" t="s">
        <v>434</v>
      </c>
      <c r="D1073" s="45" t="s">
        <v>152</v>
      </c>
      <c r="E1073" s="45">
        <v>4.4000000000000004</v>
      </c>
      <c r="F1073" s="45" t="s">
        <v>2304</v>
      </c>
      <c r="G1073" s="45">
        <v>29200</v>
      </c>
      <c r="H1073" s="45">
        <v>10300</v>
      </c>
      <c r="I1073" s="45" t="s">
        <v>152</v>
      </c>
      <c r="J1073" s="45" t="s">
        <v>156</v>
      </c>
      <c r="K1073" s="45" t="s">
        <v>157</v>
      </c>
      <c r="L1073" s="45" t="s">
        <v>152</v>
      </c>
      <c r="M1073" s="45" t="s">
        <v>152</v>
      </c>
      <c r="N1073" s="45" t="s">
        <v>152</v>
      </c>
      <c r="O1073" s="45" t="s">
        <v>159</v>
      </c>
      <c r="P1073" s="46" t="s">
        <v>152</v>
      </c>
    </row>
    <row r="1074" spans="1:16">
      <c r="A1074" s="45" t="s">
        <v>152</v>
      </c>
      <c r="B1074" s="45" t="s">
        <v>2308</v>
      </c>
      <c r="C1074" s="45" t="s">
        <v>434</v>
      </c>
      <c r="D1074" s="45" t="s">
        <v>152</v>
      </c>
      <c r="E1074" s="45">
        <v>4.4000000000000004</v>
      </c>
      <c r="F1074" s="45" t="s">
        <v>2304</v>
      </c>
      <c r="G1074" s="45">
        <v>29200</v>
      </c>
      <c r="H1074" s="45">
        <v>10300</v>
      </c>
      <c r="I1074" s="45" t="s">
        <v>152</v>
      </c>
      <c r="J1074" s="45" t="s">
        <v>156</v>
      </c>
      <c r="K1074" s="45" t="s">
        <v>157</v>
      </c>
      <c r="L1074" s="45" t="s">
        <v>158</v>
      </c>
      <c r="M1074" s="45" t="s">
        <v>152</v>
      </c>
      <c r="N1074" s="45" t="s">
        <v>152</v>
      </c>
      <c r="O1074" s="45" t="s">
        <v>159</v>
      </c>
      <c r="P1074" s="46" t="s">
        <v>152</v>
      </c>
    </row>
    <row r="1075" spans="1:16">
      <c r="A1075" s="45" t="s">
        <v>152</v>
      </c>
      <c r="B1075" s="45" t="s">
        <v>2309</v>
      </c>
      <c r="C1075" s="45" t="s">
        <v>2310</v>
      </c>
      <c r="D1075" s="45" t="s">
        <v>152</v>
      </c>
      <c r="E1075" s="45">
        <v>4.4000000000000004</v>
      </c>
      <c r="F1075" s="45" t="s">
        <v>2311</v>
      </c>
      <c r="G1075" s="45">
        <v>35500</v>
      </c>
      <c r="H1075" s="45">
        <v>11000</v>
      </c>
      <c r="I1075" s="45" t="s">
        <v>152</v>
      </c>
      <c r="J1075" s="45" t="s">
        <v>156</v>
      </c>
      <c r="K1075" s="45" t="s">
        <v>157</v>
      </c>
      <c r="L1075" s="45" t="s">
        <v>169</v>
      </c>
      <c r="M1075" s="45" t="s">
        <v>152</v>
      </c>
      <c r="N1075" s="45" t="s">
        <v>152</v>
      </c>
      <c r="O1075" s="45" t="s">
        <v>159</v>
      </c>
      <c r="P1075" s="46" t="s">
        <v>152</v>
      </c>
    </row>
    <row r="1076" spans="1:16">
      <c r="A1076" s="45" t="s">
        <v>152</v>
      </c>
      <c r="B1076" s="45" t="s">
        <v>2298</v>
      </c>
      <c r="C1076" s="45" t="s">
        <v>1085</v>
      </c>
      <c r="D1076" s="45" t="s">
        <v>152</v>
      </c>
      <c r="E1076" s="45">
        <v>4.4000000000000004</v>
      </c>
      <c r="F1076" s="45" t="s">
        <v>2299</v>
      </c>
      <c r="G1076" s="45">
        <v>55000</v>
      </c>
      <c r="H1076" s="45">
        <v>11800</v>
      </c>
      <c r="I1076" s="45" t="s">
        <v>152</v>
      </c>
      <c r="J1076" s="45" t="s">
        <v>156</v>
      </c>
      <c r="K1076" s="45" t="s">
        <v>157</v>
      </c>
      <c r="L1076" s="45" t="s">
        <v>152</v>
      </c>
      <c r="M1076" s="45" t="s">
        <v>152</v>
      </c>
      <c r="N1076" s="45" t="s">
        <v>152</v>
      </c>
      <c r="O1076" s="45" t="s">
        <v>159</v>
      </c>
      <c r="P1076" s="46" t="s">
        <v>152</v>
      </c>
    </row>
    <row r="1077" spans="1:16">
      <c r="A1077" s="45" t="s">
        <v>152</v>
      </c>
      <c r="B1077" s="45" t="s">
        <v>2312</v>
      </c>
      <c r="C1077" s="45" t="s">
        <v>278</v>
      </c>
      <c r="D1077" s="45" t="s">
        <v>152</v>
      </c>
      <c r="E1077" s="45">
        <v>4.4000000000000004</v>
      </c>
      <c r="F1077" s="45" t="s">
        <v>2313</v>
      </c>
      <c r="G1077" s="45">
        <v>42400</v>
      </c>
      <c r="H1077" s="45">
        <v>11000</v>
      </c>
      <c r="I1077" s="45" t="s">
        <v>152</v>
      </c>
      <c r="J1077" s="45" t="s">
        <v>156</v>
      </c>
      <c r="K1077" s="45" t="s">
        <v>157</v>
      </c>
      <c r="L1077" s="45" t="s">
        <v>152</v>
      </c>
      <c r="M1077" s="45" t="s">
        <v>152</v>
      </c>
      <c r="N1077" s="45" t="s">
        <v>152</v>
      </c>
      <c r="O1077" s="45" t="s">
        <v>159</v>
      </c>
      <c r="P1077" s="46" t="s">
        <v>152</v>
      </c>
    </row>
    <row r="1078" spans="1:16">
      <c r="A1078" s="45" t="s">
        <v>152</v>
      </c>
      <c r="B1078" s="45" t="s">
        <v>2314</v>
      </c>
      <c r="C1078" s="45" t="s">
        <v>604</v>
      </c>
      <c r="D1078" s="45" t="s">
        <v>152</v>
      </c>
      <c r="E1078" s="45">
        <v>4.4000000000000004</v>
      </c>
      <c r="F1078" s="45" t="s">
        <v>2315</v>
      </c>
      <c r="G1078" s="45">
        <v>32600</v>
      </c>
      <c r="H1078" s="45">
        <v>9300</v>
      </c>
      <c r="I1078" s="45" t="s">
        <v>152</v>
      </c>
      <c r="J1078" s="45" t="s">
        <v>156</v>
      </c>
      <c r="K1078" s="45" t="s">
        <v>157</v>
      </c>
      <c r="L1078" s="45" t="s">
        <v>158</v>
      </c>
      <c r="M1078" s="45" t="s">
        <v>152</v>
      </c>
      <c r="N1078" s="45" t="s">
        <v>152</v>
      </c>
      <c r="O1078" s="45" t="s">
        <v>159</v>
      </c>
      <c r="P1078" s="46" t="s">
        <v>152</v>
      </c>
    </row>
    <row r="1079" spans="1:16">
      <c r="A1079" s="45" t="s">
        <v>152</v>
      </c>
      <c r="B1079" s="45" t="s">
        <v>2316</v>
      </c>
      <c r="C1079" s="45" t="s">
        <v>2317</v>
      </c>
      <c r="D1079" s="45" t="s">
        <v>152</v>
      </c>
      <c r="E1079" s="45">
        <v>4.4000000000000004</v>
      </c>
      <c r="F1079" s="45" t="s">
        <v>2318</v>
      </c>
      <c r="G1079" s="45">
        <v>36300</v>
      </c>
      <c r="H1079" s="45">
        <v>11500</v>
      </c>
      <c r="I1079" s="45" t="s">
        <v>152</v>
      </c>
      <c r="J1079" s="45" t="s">
        <v>156</v>
      </c>
      <c r="K1079" s="45" t="s">
        <v>157</v>
      </c>
      <c r="L1079" s="45" t="s">
        <v>152</v>
      </c>
      <c r="M1079" s="45" t="s">
        <v>152</v>
      </c>
      <c r="N1079" s="45" t="s">
        <v>152</v>
      </c>
      <c r="O1079" s="45" t="s">
        <v>159</v>
      </c>
      <c r="P1079" s="46" t="s">
        <v>152</v>
      </c>
    </row>
    <row r="1080" spans="1:16">
      <c r="A1080" s="45" t="s">
        <v>152</v>
      </c>
      <c r="B1080" s="45" t="s">
        <v>2319</v>
      </c>
      <c r="C1080" s="45" t="s">
        <v>1334</v>
      </c>
      <c r="D1080" s="45" t="s">
        <v>152</v>
      </c>
      <c r="E1080" s="45">
        <v>4.4000000000000004</v>
      </c>
      <c r="F1080" s="45" t="s">
        <v>2320</v>
      </c>
      <c r="G1080" s="45">
        <v>31200</v>
      </c>
      <c r="H1080" s="45">
        <v>10300</v>
      </c>
      <c r="I1080" s="45" t="s">
        <v>152</v>
      </c>
      <c r="J1080" s="45" t="s">
        <v>156</v>
      </c>
      <c r="K1080" s="45" t="s">
        <v>157</v>
      </c>
      <c r="L1080" s="45" t="s">
        <v>158</v>
      </c>
      <c r="M1080" s="45" t="s">
        <v>152</v>
      </c>
      <c r="N1080" s="45" t="s">
        <v>152</v>
      </c>
      <c r="O1080" s="45" t="s">
        <v>159</v>
      </c>
      <c r="P1080" s="46" t="s">
        <v>152</v>
      </c>
    </row>
    <row r="1081" spans="1:16">
      <c r="A1081" s="45" t="s">
        <v>152</v>
      </c>
      <c r="B1081" s="45" t="s">
        <v>2321</v>
      </c>
      <c r="C1081" s="45" t="s">
        <v>182</v>
      </c>
      <c r="D1081" s="45" t="s">
        <v>152</v>
      </c>
      <c r="E1081" s="45">
        <v>4.4000000000000004</v>
      </c>
      <c r="F1081" s="45" t="s">
        <v>2274</v>
      </c>
      <c r="G1081" s="45">
        <v>38500</v>
      </c>
      <c r="H1081" s="45">
        <v>11600</v>
      </c>
      <c r="I1081" s="45" t="s">
        <v>152</v>
      </c>
      <c r="J1081" s="45" t="s">
        <v>156</v>
      </c>
      <c r="K1081" s="45" t="s">
        <v>157</v>
      </c>
      <c r="L1081" s="45" t="s">
        <v>158</v>
      </c>
      <c r="M1081" s="45" t="s">
        <v>152</v>
      </c>
      <c r="N1081" s="45" t="s">
        <v>152</v>
      </c>
      <c r="O1081" s="45" t="s">
        <v>159</v>
      </c>
      <c r="P1081" s="46" t="s">
        <v>152</v>
      </c>
    </row>
    <row r="1082" spans="1:16">
      <c r="A1082" s="45" t="s">
        <v>152</v>
      </c>
      <c r="B1082" s="45" t="s">
        <v>2322</v>
      </c>
      <c r="C1082" s="45" t="s">
        <v>884</v>
      </c>
      <c r="D1082" s="45" t="s">
        <v>152</v>
      </c>
      <c r="E1082" s="45">
        <v>4.4000000000000004</v>
      </c>
      <c r="F1082" s="45" t="s">
        <v>2323</v>
      </c>
      <c r="G1082" s="45">
        <v>26800</v>
      </c>
      <c r="H1082" s="45">
        <v>11800</v>
      </c>
      <c r="I1082" s="45" t="s">
        <v>152</v>
      </c>
      <c r="J1082" s="45" t="s">
        <v>156</v>
      </c>
      <c r="K1082" s="45" t="s">
        <v>157</v>
      </c>
      <c r="L1082" s="45" t="s">
        <v>158</v>
      </c>
      <c r="M1082" s="45" t="s">
        <v>152</v>
      </c>
      <c r="N1082" s="45" t="s">
        <v>152</v>
      </c>
      <c r="O1082" s="45" t="s">
        <v>159</v>
      </c>
      <c r="P1082" s="46" t="s">
        <v>152</v>
      </c>
    </row>
    <row r="1083" spans="1:16">
      <c r="A1083" s="45" t="s">
        <v>152</v>
      </c>
      <c r="B1083" s="45" t="s">
        <v>2324</v>
      </c>
      <c r="C1083" s="45" t="s">
        <v>2325</v>
      </c>
      <c r="D1083" s="45" t="s">
        <v>152</v>
      </c>
      <c r="E1083" s="45">
        <v>4.4000000000000004</v>
      </c>
      <c r="F1083" s="45" t="s">
        <v>2301</v>
      </c>
      <c r="G1083" s="45">
        <v>55100</v>
      </c>
      <c r="H1083" s="45">
        <v>12000</v>
      </c>
      <c r="I1083" s="45" t="s">
        <v>152</v>
      </c>
      <c r="J1083" s="45" t="s">
        <v>156</v>
      </c>
      <c r="K1083" s="45" t="s">
        <v>157</v>
      </c>
      <c r="L1083" s="45" t="s">
        <v>152</v>
      </c>
      <c r="M1083" s="45" t="s">
        <v>152</v>
      </c>
      <c r="N1083" s="45" t="s">
        <v>152</v>
      </c>
      <c r="O1083" s="45" t="s">
        <v>159</v>
      </c>
      <c r="P1083" s="46" t="s">
        <v>152</v>
      </c>
    </row>
    <row r="1084" spans="1:16">
      <c r="A1084" s="45" t="s">
        <v>152</v>
      </c>
      <c r="B1084" s="45" t="s">
        <v>2326</v>
      </c>
      <c r="C1084" s="45" t="s">
        <v>2325</v>
      </c>
      <c r="D1084" s="45" t="s">
        <v>152</v>
      </c>
      <c r="E1084" s="45">
        <v>4.4000000000000004</v>
      </c>
      <c r="F1084" s="45" t="s">
        <v>2301</v>
      </c>
      <c r="G1084" s="45">
        <v>55100</v>
      </c>
      <c r="H1084" s="45">
        <v>12000</v>
      </c>
      <c r="I1084" s="45" t="s">
        <v>152</v>
      </c>
      <c r="J1084" s="45" t="s">
        <v>156</v>
      </c>
      <c r="K1084" s="45" t="s">
        <v>157</v>
      </c>
      <c r="L1084" s="45" t="s">
        <v>152</v>
      </c>
      <c r="M1084" s="45" t="s">
        <v>152</v>
      </c>
      <c r="N1084" s="45" t="s">
        <v>152</v>
      </c>
      <c r="O1084" s="45" t="s">
        <v>159</v>
      </c>
      <c r="P1084" s="46" t="s">
        <v>152</v>
      </c>
    </row>
    <row r="1085" spans="1:16">
      <c r="A1085" s="45" t="s">
        <v>152</v>
      </c>
      <c r="B1085" s="45" t="s">
        <v>2327</v>
      </c>
      <c r="C1085" s="45" t="s">
        <v>2325</v>
      </c>
      <c r="D1085" s="45" t="s">
        <v>152</v>
      </c>
      <c r="E1085" s="45">
        <v>4.4000000000000004</v>
      </c>
      <c r="F1085" s="45" t="s">
        <v>2304</v>
      </c>
      <c r="G1085" s="45">
        <v>29200</v>
      </c>
      <c r="H1085" s="45">
        <v>10300</v>
      </c>
      <c r="I1085" s="45" t="s">
        <v>152</v>
      </c>
      <c r="J1085" s="45" t="s">
        <v>156</v>
      </c>
      <c r="K1085" s="45" t="s">
        <v>157</v>
      </c>
      <c r="L1085" s="45" t="s">
        <v>152</v>
      </c>
      <c r="M1085" s="45" t="s">
        <v>152</v>
      </c>
      <c r="N1085" s="45" t="s">
        <v>152</v>
      </c>
      <c r="O1085" s="45" t="s">
        <v>159</v>
      </c>
      <c r="P1085" s="46" t="s">
        <v>152</v>
      </c>
    </row>
    <row r="1086" spans="1:16">
      <c r="A1086" s="45" t="s">
        <v>152</v>
      </c>
      <c r="B1086" s="45" t="s">
        <v>2328</v>
      </c>
      <c r="C1086" s="45" t="s">
        <v>2325</v>
      </c>
      <c r="D1086" s="45" t="s">
        <v>152</v>
      </c>
      <c r="E1086" s="45">
        <v>4.4000000000000004</v>
      </c>
      <c r="F1086" s="45" t="s">
        <v>2304</v>
      </c>
      <c r="G1086" s="45">
        <v>29200</v>
      </c>
      <c r="H1086" s="45">
        <v>10300</v>
      </c>
      <c r="I1086" s="45" t="s">
        <v>152</v>
      </c>
      <c r="J1086" s="45" t="s">
        <v>156</v>
      </c>
      <c r="K1086" s="45" t="s">
        <v>157</v>
      </c>
      <c r="L1086" s="45" t="s">
        <v>152</v>
      </c>
      <c r="M1086" s="45" t="s">
        <v>152</v>
      </c>
      <c r="N1086" s="45" t="s">
        <v>152</v>
      </c>
      <c r="O1086" s="45" t="s">
        <v>159</v>
      </c>
      <c r="P1086" s="46" t="s">
        <v>152</v>
      </c>
    </row>
    <row r="1087" spans="1:16">
      <c r="A1087" s="45" t="s">
        <v>152</v>
      </c>
      <c r="B1087" s="45" t="s">
        <v>2329</v>
      </c>
      <c r="C1087" s="45" t="s">
        <v>999</v>
      </c>
      <c r="D1087" s="45" t="s">
        <v>152</v>
      </c>
      <c r="E1087" s="45">
        <v>4.4000000000000004</v>
      </c>
      <c r="F1087" s="45" t="s">
        <v>2330</v>
      </c>
      <c r="G1087" s="45">
        <v>38000</v>
      </c>
      <c r="H1087" s="45">
        <v>11600</v>
      </c>
      <c r="I1087" s="45" t="s">
        <v>152</v>
      </c>
      <c r="J1087" s="45" t="s">
        <v>156</v>
      </c>
      <c r="K1087" s="45" t="s">
        <v>157</v>
      </c>
      <c r="L1087" s="45" t="s">
        <v>152</v>
      </c>
      <c r="M1087" s="45" t="s">
        <v>152</v>
      </c>
      <c r="N1087" s="45" t="s">
        <v>152</v>
      </c>
      <c r="O1087" s="45" t="s">
        <v>159</v>
      </c>
      <c r="P1087" s="46" t="s">
        <v>152</v>
      </c>
    </row>
    <row r="1088" spans="1:16">
      <c r="A1088" s="45" t="s">
        <v>152</v>
      </c>
      <c r="B1088" s="45" t="s">
        <v>2331</v>
      </c>
      <c r="C1088" s="45" t="s">
        <v>437</v>
      </c>
      <c r="D1088" s="45" t="s">
        <v>152</v>
      </c>
      <c r="E1088" s="45">
        <v>4.4000000000000004</v>
      </c>
      <c r="F1088" s="45" t="s">
        <v>2332</v>
      </c>
      <c r="G1088" s="45">
        <v>33600</v>
      </c>
      <c r="H1088" s="45">
        <v>14500</v>
      </c>
      <c r="I1088" s="45">
        <v>73</v>
      </c>
      <c r="J1088" s="45" t="s">
        <v>156</v>
      </c>
      <c r="K1088" s="45" t="s">
        <v>157</v>
      </c>
      <c r="L1088" s="45" t="s">
        <v>152</v>
      </c>
      <c r="M1088" s="45" t="s">
        <v>152</v>
      </c>
      <c r="N1088" s="45" t="s">
        <v>152</v>
      </c>
      <c r="O1088" s="45" t="s">
        <v>159</v>
      </c>
      <c r="P1088" s="46" t="s">
        <v>152</v>
      </c>
    </row>
    <row r="1089" spans="1:16">
      <c r="A1089" s="45" t="s">
        <v>152</v>
      </c>
      <c r="B1089" s="45" t="s">
        <v>2333</v>
      </c>
      <c r="C1089" s="45" t="s">
        <v>182</v>
      </c>
      <c r="D1089" s="45" t="s">
        <v>152</v>
      </c>
      <c r="E1089" s="45">
        <v>4.4000000000000004</v>
      </c>
      <c r="F1089" s="45" t="s">
        <v>2274</v>
      </c>
      <c r="G1089" s="45">
        <v>38500</v>
      </c>
      <c r="H1089" s="45">
        <v>11600</v>
      </c>
      <c r="I1089" s="45" t="s">
        <v>152</v>
      </c>
      <c r="J1089" s="45" t="s">
        <v>156</v>
      </c>
      <c r="K1089" s="45" t="s">
        <v>157</v>
      </c>
      <c r="L1089" s="45" t="s">
        <v>158</v>
      </c>
      <c r="M1089" s="45" t="s">
        <v>152</v>
      </c>
      <c r="N1089" s="45" t="s">
        <v>152</v>
      </c>
      <c r="O1089" s="45" t="s">
        <v>159</v>
      </c>
      <c r="P1089" s="46" t="s">
        <v>152</v>
      </c>
    </row>
    <row r="1090" spans="1:16">
      <c r="A1090" s="45" t="s">
        <v>152</v>
      </c>
      <c r="B1090" s="45" t="s">
        <v>2334</v>
      </c>
      <c r="C1090" s="45" t="s">
        <v>1912</v>
      </c>
      <c r="D1090" s="45" t="s">
        <v>152</v>
      </c>
      <c r="E1090" s="45">
        <v>4.4000000000000004</v>
      </c>
      <c r="F1090" s="45" t="s">
        <v>792</v>
      </c>
      <c r="G1090" s="45">
        <v>32300</v>
      </c>
      <c r="H1090" s="45">
        <v>11800</v>
      </c>
      <c r="I1090" s="45" t="s">
        <v>152</v>
      </c>
      <c r="J1090" s="45" t="s">
        <v>156</v>
      </c>
      <c r="K1090" s="45" t="s">
        <v>157</v>
      </c>
      <c r="L1090" s="45" t="s">
        <v>152</v>
      </c>
      <c r="M1090" s="45" t="s">
        <v>152</v>
      </c>
      <c r="N1090" s="45" t="s">
        <v>152</v>
      </c>
      <c r="O1090" s="45" t="s">
        <v>159</v>
      </c>
      <c r="P1090" s="46" t="s">
        <v>152</v>
      </c>
    </row>
    <row r="1091" spans="1:16">
      <c r="A1091" s="45" t="s">
        <v>152</v>
      </c>
      <c r="B1091" s="45" t="s">
        <v>2335</v>
      </c>
      <c r="C1091" s="45" t="s">
        <v>349</v>
      </c>
      <c r="D1091" s="45" t="s">
        <v>152</v>
      </c>
      <c r="E1091" s="45">
        <v>4.4000000000000004</v>
      </c>
      <c r="F1091" s="45" t="s">
        <v>2336</v>
      </c>
      <c r="G1091" s="45">
        <v>39800</v>
      </c>
      <c r="H1091" s="45">
        <v>12000</v>
      </c>
      <c r="I1091" s="45" t="s">
        <v>152</v>
      </c>
      <c r="J1091" s="45" t="s">
        <v>156</v>
      </c>
      <c r="K1091" s="45" t="s">
        <v>157</v>
      </c>
      <c r="L1091" s="45" t="s">
        <v>158</v>
      </c>
      <c r="M1091" s="45" t="s">
        <v>152</v>
      </c>
      <c r="N1091" s="45" t="s">
        <v>152</v>
      </c>
      <c r="O1091" s="45" t="s">
        <v>159</v>
      </c>
      <c r="P1091" s="46" t="s">
        <v>152</v>
      </c>
    </row>
    <row r="1092" spans="1:16">
      <c r="A1092" s="45" t="s">
        <v>152</v>
      </c>
      <c r="B1092" s="45" t="s">
        <v>2337</v>
      </c>
      <c r="C1092" s="45" t="s">
        <v>579</v>
      </c>
      <c r="D1092" s="45" t="s">
        <v>152</v>
      </c>
      <c r="E1092" s="45">
        <v>4.4000000000000004</v>
      </c>
      <c r="F1092" s="45" t="s">
        <v>2338</v>
      </c>
      <c r="G1092" s="45">
        <v>44400</v>
      </c>
      <c r="H1092" s="45">
        <v>12000</v>
      </c>
      <c r="I1092" s="45" t="s">
        <v>152</v>
      </c>
      <c r="J1092" s="45" t="s">
        <v>156</v>
      </c>
      <c r="K1092" s="45" t="s">
        <v>157</v>
      </c>
      <c r="L1092" s="45" t="s">
        <v>158</v>
      </c>
      <c r="M1092" s="45" t="s">
        <v>152</v>
      </c>
      <c r="N1092" s="45" t="s">
        <v>152</v>
      </c>
      <c r="O1092" s="45" t="s">
        <v>159</v>
      </c>
      <c r="P1092" s="46" t="s">
        <v>152</v>
      </c>
    </row>
    <row r="1093" spans="1:16">
      <c r="A1093" s="45" t="s">
        <v>152</v>
      </c>
      <c r="B1093" s="45" t="s">
        <v>2339</v>
      </c>
      <c r="C1093" s="45" t="s">
        <v>1495</v>
      </c>
      <c r="D1093" s="45" t="s">
        <v>152</v>
      </c>
      <c r="E1093" s="45">
        <v>4.4000000000000004</v>
      </c>
      <c r="F1093" s="45" t="s">
        <v>2340</v>
      </c>
      <c r="G1093" s="45">
        <v>39200</v>
      </c>
      <c r="H1093" s="45">
        <v>10900</v>
      </c>
      <c r="I1093" s="45" t="s">
        <v>152</v>
      </c>
      <c r="J1093" s="45" t="s">
        <v>156</v>
      </c>
      <c r="K1093" s="45" t="s">
        <v>157</v>
      </c>
      <c r="L1093" s="45" t="s">
        <v>152</v>
      </c>
      <c r="M1093" s="45" t="s">
        <v>152</v>
      </c>
      <c r="N1093" s="45" t="s">
        <v>152</v>
      </c>
      <c r="O1093" s="45" t="s">
        <v>159</v>
      </c>
      <c r="P1093" s="46" t="s">
        <v>152</v>
      </c>
    </row>
    <row r="1094" spans="1:16">
      <c r="A1094" s="45" t="s">
        <v>152</v>
      </c>
      <c r="B1094" s="45" t="s">
        <v>2341</v>
      </c>
      <c r="C1094" s="45" t="s">
        <v>162</v>
      </c>
      <c r="D1094" s="45" t="s">
        <v>152</v>
      </c>
      <c r="E1094" s="45">
        <v>4.5</v>
      </c>
      <c r="F1094" s="45" t="s">
        <v>2342</v>
      </c>
      <c r="G1094" s="45">
        <v>26400</v>
      </c>
      <c r="H1094" s="45">
        <v>11700</v>
      </c>
      <c r="I1094" s="45" t="s">
        <v>152</v>
      </c>
      <c r="J1094" s="45" t="s">
        <v>156</v>
      </c>
      <c r="K1094" s="45" t="s">
        <v>157</v>
      </c>
      <c r="L1094" s="45" t="s">
        <v>158</v>
      </c>
      <c r="M1094" s="45" t="s">
        <v>152</v>
      </c>
      <c r="N1094" s="45" t="s">
        <v>152</v>
      </c>
      <c r="O1094" s="45" t="s">
        <v>159</v>
      </c>
      <c r="P1094" s="46" t="s">
        <v>152</v>
      </c>
    </row>
    <row r="1095" spans="1:16">
      <c r="A1095" s="45" t="s">
        <v>152</v>
      </c>
      <c r="B1095" s="45" t="s">
        <v>2343</v>
      </c>
      <c r="C1095" s="45" t="s">
        <v>349</v>
      </c>
      <c r="D1095" s="45" t="s">
        <v>152</v>
      </c>
      <c r="E1095" s="45">
        <v>4.5</v>
      </c>
      <c r="F1095" s="45" t="s">
        <v>2344</v>
      </c>
      <c r="G1095" s="45">
        <v>25400</v>
      </c>
      <c r="H1095" s="45">
        <v>10900</v>
      </c>
      <c r="I1095" s="45" t="s">
        <v>152</v>
      </c>
      <c r="J1095" s="45" t="s">
        <v>156</v>
      </c>
      <c r="K1095" s="45" t="s">
        <v>157</v>
      </c>
      <c r="L1095" s="45" t="s">
        <v>158</v>
      </c>
      <c r="M1095" s="45" t="s">
        <v>152</v>
      </c>
      <c r="N1095" s="45" t="s">
        <v>152</v>
      </c>
      <c r="O1095" s="45" t="s">
        <v>159</v>
      </c>
      <c r="P1095" s="46" t="s">
        <v>152</v>
      </c>
    </row>
    <row r="1096" spans="1:16">
      <c r="A1096" s="45" t="s">
        <v>152</v>
      </c>
      <c r="B1096" s="45" t="s">
        <v>2345</v>
      </c>
      <c r="C1096" s="45" t="s">
        <v>1652</v>
      </c>
      <c r="D1096" s="45" t="s">
        <v>152</v>
      </c>
      <c r="E1096" s="45">
        <v>4.5</v>
      </c>
      <c r="F1096" s="45" t="s">
        <v>2346</v>
      </c>
      <c r="G1096" s="45">
        <v>36000</v>
      </c>
      <c r="H1096" s="45">
        <v>11500</v>
      </c>
      <c r="I1096" s="45" t="s">
        <v>152</v>
      </c>
      <c r="J1096" s="45" t="s">
        <v>156</v>
      </c>
      <c r="K1096" s="45" t="s">
        <v>157</v>
      </c>
      <c r="L1096" s="45" t="s">
        <v>158</v>
      </c>
      <c r="M1096" s="45" t="s">
        <v>152</v>
      </c>
      <c r="N1096" s="45" t="s">
        <v>152</v>
      </c>
      <c r="O1096" s="45" t="s">
        <v>159</v>
      </c>
      <c r="P1096" s="46" t="s">
        <v>152</v>
      </c>
    </row>
    <row r="1097" spans="1:16">
      <c r="A1097" s="45" t="s">
        <v>152</v>
      </c>
      <c r="B1097" s="45" t="s">
        <v>2347</v>
      </c>
      <c r="C1097" s="45" t="s">
        <v>1652</v>
      </c>
      <c r="D1097" s="45" t="s">
        <v>152</v>
      </c>
      <c r="E1097" s="45">
        <v>4.5</v>
      </c>
      <c r="F1097" s="45" t="s">
        <v>2346</v>
      </c>
      <c r="G1097" s="45">
        <v>36000</v>
      </c>
      <c r="H1097" s="45">
        <v>11500</v>
      </c>
      <c r="I1097" s="45" t="s">
        <v>152</v>
      </c>
      <c r="J1097" s="45" t="s">
        <v>156</v>
      </c>
      <c r="K1097" s="45" t="s">
        <v>157</v>
      </c>
      <c r="L1097" s="45" t="s">
        <v>158</v>
      </c>
      <c r="M1097" s="45" t="s">
        <v>152</v>
      </c>
      <c r="N1097" s="45" t="s">
        <v>152</v>
      </c>
      <c r="O1097" s="45" t="s">
        <v>159</v>
      </c>
      <c r="P1097" s="46" t="s">
        <v>152</v>
      </c>
    </row>
    <row r="1098" spans="1:16">
      <c r="A1098" s="45" t="s">
        <v>152</v>
      </c>
      <c r="B1098" s="45" t="s">
        <v>2348</v>
      </c>
      <c r="C1098" s="45" t="s">
        <v>789</v>
      </c>
      <c r="D1098" s="45" t="s">
        <v>152</v>
      </c>
      <c r="E1098" s="45">
        <v>4.5</v>
      </c>
      <c r="F1098" s="45" t="s">
        <v>2349</v>
      </c>
      <c r="G1098" s="45">
        <v>46700</v>
      </c>
      <c r="H1098" s="45">
        <v>11500</v>
      </c>
      <c r="I1098" s="45" t="s">
        <v>152</v>
      </c>
      <c r="J1098" s="45" t="s">
        <v>156</v>
      </c>
      <c r="K1098" s="45" t="s">
        <v>157</v>
      </c>
      <c r="L1098" s="45" t="s">
        <v>152</v>
      </c>
      <c r="M1098" s="45" t="s">
        <v>152</v>
      </c>
      <c r="N1098" s="45" t="s">
        <v>152</v>
      </c>
      <c r="O1098" s="45" t="s">
        <v>159</v>
      </c>
      <c r="P1098" s="46" t="s">
        <v>152</v>
      </c>
    </row>
    <row r="1099" spans="1:16">
      <c r="A1099" s="45" t="s">
        <v>152</v>
      </c>
      <c r="B1099" s="45" t="s">
        <v>2350</v>
      </c>
      <c r="C1099" s="45" t="s">
        <v>392</v>
      </c>
      <c r="D1099" s="45" t="s">
        <v>152</v>
      </c>
      <c r="E1099" s="45">
        <v>4.5</v>
      </c>
      <c r="F1099" s="45" t="s">
        <v>2351</v>
      </c>
      <c r="G1099" s="45">
        <v>45100</v>
      </c>
      <c r="H1099" s="45">
        <v>11600</v>
      </c>
      <c r="I1099" s="45" t="s">
        <v>152</v>
      </c>
      <c r="J1099" s="45" t="s">
        <v>156</v>
      </c>
      <c r="K1099" s="45" t="s">
        <v>175</v>
      </c>
      <c r="L1099" s="45" t="s">
        <v>152</v>
      </c>
      <c r="M1099" s="45" t="s">
        <v>152</v>
      </c>
      <c r="N1099" s="45" t="s">
        <v>152</v>
      </c>
      <c r="O1099" s="45" t="s">
        <v>159</v>
      </c>
      <c r="P1099" s="46" t="s">
        <v>152</v>
      </c>
    </row>
    <row r="1100" spans="1:16">
      <c r="A1100" s="45" t="s">
        <v>152</v>
      </c>
      <c r="B1100" s="45" t="s">
        <v>2352</v>
      </c>
      <c r="C1100" s="45" t="s">
        <v>713</v>
      </c>
      <c r="D1100" s="45" t="s">
        <v>152</v>
      </c>
      <c r="E1100" s="45">
        <v>4.5</v>
      </c>
      <c r="F1100" s="45" t="s">
        <v>2353</v>
      </c>
      <c r="G1100" s="45">
        <v>30800</v>
      </c>
      <c r="H1100" s="45">
        <v>9900</v>
      </c>
      <c r="I1100" s="45" t="s">
        <v>152</v>
      </c>
      <c r="J1100" s="45" t="s">
        <v>156</v>
      </c>
      <c r="K1100" s="45" t="s">
        <v>157</v>
      </c>
      <c r="L1100" s="45" t="s">
        <v>152</v>
      </c>
      <c r="M1100" s="45" t="s">
        <v>152</v>
      </c>
      <c r="N1100" s="45" t="s">
        <v>152</v>
      </c>
      <c r="O1100" s="45" t="s">
        <v>159</v>
      </c>
      <c r="P1100" s="46" t="s">
        <v>152</v>
      </c>
    </row>
    <row r="1101" spans="1:16">
      <c r="A1101" s="45" t="s">
        <v>152</v>
      </c>
      <c r="B1101" s="45" t="s">
        <v>2354</v>
      </c>
      <c r="C1101" s="45" t="s">
        <v>233</v>
      </c>
      <c r="D1101" s="45" t="s">
        <v>152</v>
      </c>
      <c r="E1101" s="45">
        <v>4.5</v>
      </c>
      <c r="F1101" s="45" t="s">
        <v>2355</v>
      </c>
      <c r="G1101" s="45">
        <v>42700</v>
      </c>
      <c r="H1101" s="45">
        <v>11200</v>
      </c>
      <c r="I1101" s="45" t="s">
        <v>152</v>
      </c>
      <c r="J1101" s="45" t="s">
        <v>156</v>
      </c>
      <c r="K1101" s="45" t="s">
        <v>157</v>
      </c>
      <c r="L1101" s="45" t="s">
        <v>158</v>
      </c>
      <c r="M1101" s="45" t="s">
        <v>152</v>
      </c>
      <c r="N1101" s="45" t="s">
        <v>152</v>
      </c>
      <c r="O1101" s="45" t="s">
        <v>159</v>
      </c>
      <c r="P1101" s="46" t="s">
        <v>152</v>
      </c>
    </row>
    <row r="1102" spans="1:16">
      <c r="A1102" s="45" t="s">
        <v>152</v>
      </c>
      <c r="B1102" s="45" t="s">
        <v>2352</v>
      </c>
      <c r="C1102" s="45" t="s">
        <v>434</v>
      </c>
      <c r="D1102" s="45" t="s">
        <v>152</v>
      </c>
      <c r="E1102" s="45">
        <v>4.5</v>
      </c>
      <c r="F1102" s="45" t="s">
        <v>2353</v>
      </c>
      <c r="G1102" s="45">
        <v>30800</v>
      </c>
      <c r="H1102" s="45">
        <v>9900</v>
      </c>
      <c r="I1102" s="45" t="s">
        <v>152</v>
      </c>
      <c r="J1102" s="45" t="s">
        <v>156</v>
      </c>
      <c r="K1102" s="45" t="s">
        <v>157</v>
      </c>
      <c r="L1102" s="45" t="s">
        <v>152</v>
      </c>
      <c r="M1102" s="45" t="s">
        <v>152</v>
      </c>
      <c r="N1102" s="45" t="s">
        <v>152</v>
      </c>
      <c r="O1102" s="45" t="s">
        <v>159</v>
      </c>
      <c r="P1102" s="46" t="s">
        <v>152</v>
      </c>
    </row>
    <row r="1103" spans="1:16">
      <c r="A1103" s="45" t="s">
        <v>152</v>
      </c>
      <c r="B1103" s="45" t="s">
        <v>2356</v>
      </c>
      <c r="C1103" s="45" t="s">
        <v>844</v>
      </c>
      <c r="D1103" s="45" t="s">
        <v>152</v>
      </c>
      <c r="E1103" s="45">
        <v>4.5</v>
      </c>
      <c r="F1103" s="45" t="s">
        <v>2357</v>
      </c>
      <c r="G1103" s="45">
        <v>29300</v>
      </c>
      <c r="H1103" s="45">
        <v>10600</v>
      </c>
      <c r="I1103" s="45" t="s">
        <v>152</v>
      </c>
      <c r="J1103" s="45" t="s">
        <v>156</v>
      </c>
      <c r="K1103" s="45" t="s">
        <v>157</v>
      </c>
      <c r="L1103" s="45" t="s">
        <v>158</v>
      </c>
      <c r="M1103" s="45" t="s">
        <v>152</v>
      </c>
      <c r="N1103" s="45" t="s">
        <v>152</v>
      </c>
      <c r="O1103" s="45" t="s">
        <v>159</v>
      </c>
      <c r="P1103" s="46" t="s">
        <v>152</v>
      </c>
    </row>
    <row r="1104" spans="1:16">
      <c r="A1104" s="45" t="s">
        <v>152</v>
      </c>
      <c r="B1104" s="45" t="s">
        <v>2358</v>
      </c>
      <c r="C1104" s="45" t="s">
        <v>1141</v>
      </c>
      <c r="D1104" s="45" t="s">
        <v>152</v>
      </c>
      <c r="E1104" s="45">
        <v>4.5</v>
      </c>
      <c r="F1104" s="45" t="s">
        <v>2359</v>
      </c>
      <c r="G1104" s="45">
        <v>23000</v>
      </c>
      <c r="H1104" s="45">
        <v>11000</v>
      </c>
      <c r="I1104" s="45" t="s">
        <v>152</v>
      </c>
      <c r="J1104" s="45" t="s">
        <v>156</v>
      </c>
      <c r="K1104" s="45" t="s">
        <v>157</v>
      </c>
      <c r="L1104" s="45" t="s">
        <v>152</v>
      </c>
      <c r="M1104" s="45" t="s">
        <v>152</v>
      </c>
      <c r="N1104" s="45" t="s">
        <v>152</v>
      </c>
      <c r="O1104" s="45" t="s">
        <v>159</v>
      </c>
      <c r="P1104" s="46" t="s">
        <v>152</v>
      </c>
    </row>
    <row r="1105" spans="1:16">
      <c r="A1105" s="45" t="s">
        <v>152</v>
      </c>
      <c r="B1105" s="45" t="s">
        <v>2360</v>
      </c>
      <c r="C1105" s="45" t="s">
        <v>2361</v>
      </c>
      <c r="D1105" s="45" t="s">
        <v>152</v>
      </c>
      <c r="E1105" s="45">
        <v>4.5</v>
      </c>
      <c r="F1105" s="45" t="s">
        <v>2362</v>
      </c>
      <c r="G1105" s="45">
        <v>43500</v>
      </c>
      <c r="H1105" s="45">
        <v>12800</v>
      </c>
      <c r="I1105" s="45" t="s">
        <v>152</v>
      </c>
      <c r="J1105" s="45" t="s">
        <v>168</v>
      </c>
      <c r="K1105" s="45" t="s">
        <v>157</v>
      </c>
      <c r="L1105" s="45" t="s">
        <v>169</v>
      </c>
      <c r="M1105" s="45" t="s">
        <v>152</v>
      </c>
      <c r="N1105" s="45" t="s">
        <v>152</v>
      </c>
      <c r="O1105" s="45" t="s">
        <v>159</v>
      </c>
      <c r="P1105" s="46" t="s">
        <v>152</v>
      </c>
    </row>
    <row r="1106" spans="1:16">
      <c r="A1106" s="45" t="s">
        <v>152</v>
      </c>
      <c r="B1106" s="45" t="s">
        <v>2363</v>
      </c>
      <c r="C1106" s="45" t="s">
        <v>395</v>
      </c>
      <c r="D1106" s="45" t="s">
        <v>152</v>
      </c>
      <c r="E1106" s="45">
        <v>4.5</v>
      </c>
      <c r="F1106" s="45" t="s">
        <v>2364</v>
      </c>
      <c r="G1106" s="45">
        <v>39900</v>
      </c>
      <c r="H1106" s="45">
        <v>10500</v>
      </c>
      <c r="I1106" s="45" t="s">
        <v>152</v>
      </c>
      <c r="J1106" s="45" t="s">
        <v>156</v>
      </c>
      <c r="K1106" s="45" t="s">
        <v>157</v>
      </c>
      <c r="L1106" s="45" t="s">
        <v>152</v>
      </c>
      <c r="M1106" s="45" t="s">
        <v>152</v>
      </c>
      <c r="N1106" s="45" t="s">
        <v>152</v>
      </c>
      <c r="O1106" s="45" t="s">
        <v>159</v>
      </c>
      <c r="P1106" s="46" t="s">
        <v>152</v>
      </c>
    </row>
    <row r="1107" spans="1:16">
      <c r="A1107" s="45" t="s">
        <v>152</v>
      </c>
      <c r="B1107" s="45" t="s">
        <v>2365</v>
      </c>
      <c r="C1107" s="45" t="s">
        <v>395</v>
      </c>
      <c r="D1107" s="45" t="s">
        <v>152</v>
      </c>
      <c r="E1107" s="45">
        <v>4.5</v>
      </c>
      <c r="F1107" s="45" t="s">
        <v>2366</v>
      </c>
      <c r="G1107" s="45">
        <v>35900</v>
      </c>
      <c r="H1107" s="45">
        <v>11700</v>
      </c>
      <c r="I1107" s="45">
        <v>71</v>
      </c>
      <c r="J1107" s="45" t="s">
        <v>156</v>
      </c>
      <c r="K1107" s="45" t="s">
        <v>157</v>
      </c>
      <c r="L1107" s="45" t="s">
        <v>158</v>
      </c>
      <c r="M1107" s="45" t="s">
        <v>152</v>
      </c>
      <c r="N1107" s="45" t="s">
        <v>152</v>
      </c>
      <c r="O1107" s="45" t="s">
        <v>159</v>
      </c>
      <c r="P1107" s="46" t="s">
        <v>152</v>
      </c>
    </row>
    <row r="1108" spans="1:16">
      <c r="A1108" s="45" t="s">
        <v>152</v>
      </c>
      <c r="B1108" s="45" t="s">
        <v>2367</v>
      </c>
      <c r="C1108" s="45" t="s">
        <v>1584</v>
      </c>
      <c r="D1108" s="45" t="s">
        <v>152</v>
      </c>
      <c r="E1108" s="45">
        <v>4.5</v>
      </c>
      <c r="F1108" s="45" t="s">
        <v>2368</v>
      </c>
      <c r="G1108" s="45">
        <v>34400</v>
      </c>
      <c r="H1108" s="45">
        <v>11300</v>
      </c>
      <c r="I1108" s="45" t="s">
        <v>152</v>
      </c>
      <c r="J1108" s="45" t="s">
        <v>156</v>
      </c>
      <c r="K1108" s="45" t="s">
        <v>157</v>
      </c>
      <c r="L1108" s="45" t="s">
        <v>152</v>
      </c>
      <c r="M1108" s="45" t="s">
        <v>152</v>
      </c>
      <c r="N1108" s="45" t="s">
        <v>152</v>
      </c>
      <c r="O1108" s="45" t="s">
        <v>159</v>
      </c>
      <c r="P1108" s="46" t="s">
        <v>152</v>
      </c>
    </row>
    <row r="1109" spans="1:16">
      <c r="A1109" s="45" t="s">
        <v>152</v>
      </c>
      <c r="B1109" s="45" t="s">
        <v>2369</v>
      </c>
      <c r="C1109" s="45" t="s">
        <v>2370</v>
      </c>
      <c r="D1109" s="45" t="s">
        <v>152</v>
      </c>
      <c r="E1109" s="45">
        <v>4.5</v>
      </c>
      <c r="F1109" s="45" t="s">
        <v>2371</v>
      </c>
      <c r="G1109" s="45">
        <v>44400</v>
      </c>
      <c r="H1109" s="45">
        <v>11500</v>
      </c>
      <c r="I1109" s="45" t="s">
        <v>152</v>
      </c>
      <c r="J1109" s="45" t="s">
        <v>156</v>
      </c>
      <c r="K1109" s="45" t="s">
        <v>157</v>
      </c>
      <c r="L1109" s="45" t="s">
        <v>152</v>
      </c>
      <c r="M1109" s="45" t="s">
        <v>152</v>
      </c>
      <c r="N1109" s="45" t="s">
        <v>152</v>
      </c>
      <c r="O1109" s="45" t="s">
        <v>159</v>
      </c>
      <c r="P1109" s="46" t="s">
        <v>152</v>
      </c>
    </row>
    <row r="1110" spans="1:16">
      <c r="A1110" s="45" t="s">
        <v>152</v>
      </c>
      <c r="B1110" s="45" t="s">
        <v>2372</v>
      </c>
      <c r="C1110" s="45" t="s">
        <v>166</v>
      </c>
      <c r="D1110" s="45" t="s">
        <v>152</v>
      </c>
      <c r="E1110" s="45">
        <v>4.5</v>
      </c>
      <c r="F1110" s="45" t="s">
        <v>2373</v>
      </c>
      <c r="G1110" s="45">
        <v>31800</v>
      </c>
      <c r="H1110" s="45">
        <v>9400</v>
      </c>
      <c r="I1110" s="45">
        <v>75</v>
      </c>
      <c r="J1110" s="45" t="s">
        <v>156</v>
      </c>
      <c r="K1110" s="45" t="s">
        <v>157</v>
      </c>
      <c r="L1110" s="45" t="s">
        <v>158</v>
      </c>
      <c r="M1110" s="45" t="s">
        <v>152</v>
      </c>
      <c r="N1110" s="45" t="s">
        <v>152</v>
      </c>
      <c r="O1110" s="45" t="s">
        <v>159</v>
      </c>
      <c r="P1110" s="46" t="s">
        <v>152</v>
      </c>
    </row>
    <row r="1111" spans="1:16">
      <c r="A1111" s="45" t="s">
        <v>152</v>
      </c>
      <c r="B1111" s="45" t="s">
        <v>2374</v>
      </c>
      <c r="C1111" s="45" t="s">
        <v>301</v>
      </c>
      <c r="D1111" s="45" t="s">
        <v>152</v>
      </c>
      <c r="E1111" s="45">
        <v>4.5</v>
      </c>
      <c r="F1111" s="45" t="s">
        <v>2375</v>
      </c>
      <c r="G1111" s="45">
        <v>35600</v>
      </c>
      <c r="H1111" s="45">
        <v>11800</v>
      </c>
      <c r="I1111" s="45" t="s">
        <v>152</v>
      </c>
      <c r="J1111" s="45" t="s">
        <v>156</v>
      </c>
      <c r="K1111" s="45" t="s">
        <v>157</v>
      </c>
      <c r="L1111" s="45" t="s">
        <v>152</v>
      </c>
      <c r="M1111" s="45" t="s">
        <v>152</v>
      </c>
      <c r="N1111" s="45" t="s">
        <v>152</v>
      </c>
      <c r="O1111" s="45" t="s">
        <v>159</v>
      </c>
      <c r="P1111" s="46" t="s">
        <v>152</v>
      </c>
    </row>
    <row r="1112" spans="1:16">
      <c r="A1112" s="45" t="s">
        <v>152</v>
      </c>
      <c r="B1112" s="45" t="s">
        <v>2376</v>
      </c>
      <c r="C1112" s="45" t="s">
        <v>2196</v>
      </c>
      <c r="D1112" s="45" t="s">
        <v>152</v>
      </c>
      <c r="E1112" s="45">
        <v>4.5</v>
      </c>
      <c r="F1112" s="45" t="s">
        <v>2377</v>
      </c>
      <c r="G1112" s="45">
        <v>38200</v>
      </c>
      <c r="H1112" s="45">
        <v>12100</v>
      </c>
      <c r="I1112" s="45" t="s">
        <v>152</v>
      </c>
      <c r="J1112" s="45" t="s">
        <v>156</v>
      </c>
      <c r="K1112" s="45" t="s">
        <v>157</v>
      </c>
      <c r="L1112" s="45" t="s">
        <v>158</v>
      </c>
      <c r="M1112" s="45" t="s">
        <v>152</v>
      </c>
      <c r="N1112" s="45" t="s">
        <v>152</v>
      </c>
      <c r="O1112" s="45" t="s">
        <v>159</v>
      </c>
      <c r="P1112" s="46" t="s">
        <v>152</v>
      </c>
    </row>
    <row r="1113" spans="1:16">
      <c r="A1113" s="45" t="s">
        <v>152</v>
      </c>
      <c r="B1113" s="45" t="s">
        <v>2378</v>
      </c>
      <c r="C1113" s="45" t="s">
        <v>301</v>
      </c>
      <c r="D1113" s="45" t="s">
        <v>152</v>
      </c>
      <c r="E1113" s="45">
        <v>4.5</v>
      </c>
      <c r="F1113" s="45" t="s">
        <v>2375</v>
      </c>
      <c r="G1113" s="45">
        <v>35600</v>
      </c>
      <c r="H1113" s="45">
        <v>11800</v>
      </c>
      <c r="I1113" s="45" t="s">
        <v>152</v>
      </c>
      <c r="J1113" s="45" t="s">
        <v>156</v>
      </c>
      <c r="K1113" s="45" t="s">
        <v>157</v>
      </c>
      <c r="L1113" s="45" t="s">
        <v>158</v>
      </c>
      <c r="M1113" s="45" t="s">
        <v>152</v>
      </c>
      <c r="N1113" s="45" t="s">
        <v>152</v>
      </c>
      <c r="O1113" s="45" t="s">
        <v>159</v>
      </c>
      <c r="P1113" s="46" t="s">
        <v>152</v>
      </c>
    </row>
    <row r="1114" spans="1:16">
      <c r="A1114" s="45" t="s">
        <v>152</v>
      </c>
      <c r="B1114" s="45" t="s">
        <v>2379</v>
      </c>
      <c r="C1114" s="45" t="s">
        <v>569</v>
      </c>
      <c r="D1114" s="45" t="s">
        <v>152</v>
      </c>
      <c r="E1114" s="45">
        <v>4.5</v>
      </c>
      <c r="F1114" s="45" t="s">
        <v>2380</v>
      </c>
      <c r="G1114" s="45">
        <v>30501</v>
      </c>
      <c r="H1114" s="45">
        <v>11080</v>
      </c>
      <c r="I1114" s="45">
        <v>66</v>
      </c>
      <c r="J1114" s="45" t="s">
        <v>156</v>
      </c>
      <c r="K1114" s="45" t="s">
        <v>157</v>
      </c>
      <c r="L1114" s="45" t="s">
        <v>158</v>
      </c>
      <c r="M1114" s="45" t="s">
        <v>152</v>
      </c>
      <c r="N1114" s="45" t="s">
        <v>152</v>
      </c>
      <c r="O1114" s="45" t="s">
        <v>159</v>
      </c>
      <c r="P1114" s="46" t="s">
        <v>152</v>
      </c>
    </row>
    <row r="1115" spans="1:16">
      <c r="A1115" s="45" t="s">
        <v>152</v>
      </c>
      <c r="B1115" s="45" t="s">
        <v>2381</v>
      </c>
      <c r="C1115" s="45" t="s">
        <v>2382</v>
      </c>
      <c r="D1115" s="45" t="s">
        <v>152</v>
      </c>
      <c r="E1115" s="45">
        <v>4.5</v>
      </c>
      <c r="F1115" s="45" t="s">
        <v>2383</v>
      </c>
      <c r="G1115" s="45">
        <v>34800</v>
      </c>
      <c r="H1115" s="45">
        <v>10700</v>
      </c>
      <c r="I1115" s="45" t="s">
        <v>152</v>
      </c>
      <c r="J1115" s="45" t="s">
        <v>156</v>
      </c>
      <c r="K1115" s="45" t="s">
        <v>157</v>
      </c>
      <c r="L1115" s="45" t="s">
        <v>158</v>
      </c>
      <c r="M1115" s="45" t="s">
        <v>152</v>
      </c>
      <c r="N1115" s="45" t="s">
        <v>152</v>
      </c>
      <c r="O1115" s="45" t="s">
        <v>159</v>
      </c>
      <c r="P1115" s="46" t="s">
        <v>152</v>
      </c>
    </row>
    <row r="1116" spans="1:16">
      <c r="A1116" s="45" t="s">
        <v>152</v>
      </c>
      <c r="B1116" s="45" t="s">
        <v>2384</v>
      </c>
      <c r="C1116" s="45" t="s">
        <v>2149</v>
      </c>
      <c r="D1116" s="45" t="s">
        <v>152</v>
      </c>
      <c r="E1116" s="45">
        <v>4.5</v>
      </c>
      <c r="F1116" s="45" t="s">
        <v>2385</v>
      </c>
      <c r="G1116" s="45">
        <v>31600</v>
      </c>
      <c r="H1116" s="45">
        <v>13500</v>
      </c>
      <c r="I1116" s="45" t="s">
        <v>152</v>
      </c>
      <c r="J1116" s="45" t="s">
        <v>156</v>
      </c>
      <c r="K1116" s="45" t="s">
        <v>157</v>
      </c>
      <c r="L1116" s="45" t="s">
        <v>158</v>
      </c>
      <c r="M1116" s="45" t="s">
        <v>152</v>
      </c>
      <c r="N1116" s="45" t="s">
        <v>152</v>
      </c>
      <c r="O1116" s="45" t="s">
        <v>159</v>
      </c>
      <c r="P1116" s="46" t="s">
        <v>152</v>
      </c>
    </row>
    <row r="1117" spans="1:16">
      <c r="A1117" s="45" t="s">
        <v>152</v>
      </c>
      <c r="B1117" s="45" t="s">
        <v>2384</v>
      </c>
      <c r="C1117" s="45" t="s">
        <v>278</v>
      </c>
      <c r="D1117" s="45" t="s">
        <v>152</v>
      </c>
      <c r="E1117" s="45">
        <v>4.5</v>
      </c>
      <c r="F1117" s="45" t="s">
        <v>2385</v>
      </c>
      <c r="G1117" s="45">
        <v>31600</v>
      </c>
      <c r="H1117" s="45">
        <v>13500</v>
      </c>
      <c r="I1117" s="45" t="s">
        <v>152</v>
      </c>
      <c r="J1117" s="45" t="s">
        <v>156</v>
      </c>
      <c r="K1117" s="45" t="s">
        <v>157</v>
      </c>
      <c r="L1117" s="45" t="s">
        <v>158</v>
      </c>
      <c r="M1117" s="45" t="s">
        <v>152</v>
      </c>
      <c r="N1117" s="45" t="s">
        <v>152</v>
      </c>
      <c r="O1117" s="45" t="s">
        <v>159</v>
      </c>
      <c r="P1117" s="46" t="s">
        <v>152</v>
      </c>
    </row>
    <row r="1118" spans="1:16">
      <c r="A1118" s="45" t="s">
        <v>152</v>
      </c>
      <c r="B1118" s="45" t="s">
        <v>2386</v>
      </c>
      <c r="C1118" s="45" t="s">
        <v>2387</v>
      </c>
      <c r="D1118" s="45" t="s">
        <v>152</v>
      </c>
      <c r="E1118" s="45">
        <v>4.5999999999999996</v>
      </c>
      <c r="F1118" s="45" t="s">
        <v>2388</v>
      </c>
      <c r="G1118" s="45">
        <v>16900</v>
      </c>
      <c r="H1118" s="45">
        <v>9200</v>
      </c>
      <c r="I1118" s="45" t="s">
        <v>152</v>
      </c>
      <c r="J1118" s="45" t="s">
        <v>156</v>
      </c>
      <c r="K1118" s="45" t="s">
        <v>157</v>
      </c>
      <c r="L1118" s="45" t="s">
        <v>152</v>
      </c>
      <c r="M1118" s="45" t="s">
        <v>152</v>
      </c>
      <c r="N1118" s="45" t="s">
        <v>152</v>
      </c>
      <c r="O1118" s="45" t="s">
        <v>159</v>
      </c>
      <c r="P1118" s="46" t="s">
        <v>152</v>
      </c>
    </row>
    <row r="1119" spans="1:16">
      <c r="A1119" s="45" t="s">
        <v>152</v>
      </c>
      <c r="B1119" s="45" t="s">
        <v>2389</v>
      </c>
      <c r="C1119" s="45" t="s">
        <v>255</v>
      </c>
      <c r="D1119" s="45" t="s">
        <v>152</v>
      </c>
      <c r="E1119" s="45">
        <v>4.5999999999999996</v>
      </c>
      <c r="F1119" s="45" t="s">
        <v>2390</v>
      </c>
      <c r="G1119" s="45">
        <v>16000</v>
      </c>
      <c r="H1119" s="45">
        <v>7800</v>
      </c>
      <c r="I1119" s="45" t="s">
        <v>152</v>
      </c>
      <c r="J1119" s="45" t="s">
        <v>156</v>
      </c>
      <c r="K1119" s="45" t="s">
        <v>157</v>
      </c>
      <c r="L1119" s="45" t="s">
        <v>152</v>
      </c>
      <c r="M1119" s="45" t="s">
        <v>152</v>
      </c>
      <c r="N1119" s="45" t="s">
        <v>152</v>
      </c>
      <c r="O1119" s="45" t="s">
        <v>159</v>
      </c>
      <c r="P1119" s="46" t="s">
        <v>152</v>
      </c>
    </row>
    <row r="1120" spans="1:16">
      <c r="A1120" s="45" t="s">
        <v>152</v>
      </c>
      <c r="B1120" s="45" t="s">
        <v>2391</v>
      </c>
      <c r="C1120" s="45" t="s">
        <v>1581</v>
      </c>
      <c r="D1120" s="45" t="s">
        <v>152</v>
      </c>
      <c r="E1120" s="45">
        <v>4.5999999999999996</v>
      </c>
      <c r="F1120" s="45" t="s">
        <v>2392</v>
      </c>
      <c r="G1120" s="45">
        <v>32400</v>
      </c>
      <c r="H1120" s="45">
        <v>11000</v>
      </c>
      <c r="I1120" s="45" t="s">
        <v>152</v>
      </c>
      <c r="J1120" s="45" t="s">
        <v>156</v>
      </c>
      <c r="K1120" s="45" t="s">
        <v>157</v>
      </c>
      <c r="L1120" s="45" t="s">
        <v>152</v>
      </c>
      <c r="M1120" s="45" t="s">
        <v>152</v>
      </c>
      <c r="N1120" s="45" t="s">
        <v>152</v>
      </c>
      <c r="O1120" s="45" t="s">
        <v>159</v>
      </c>
      <c r="P1120" s="46" t="s">
        <v>152</v>
      </c>
    </row>
    <row r="1121" spans="1:16">
      <c r="A1121" s="45" t="s">
        <v>152</v>
      </c>
      <c r="B1121" s="45" t="s">
        <v>2393</v>
      </c>
      <c r="C1121" s="45" t="s">
        <v>2394</v>
      </c>
      <c r="D1121" s="45" t="s">
        <v>152</v>
      </c>
      <c r="E1121" s="45">
        <v>4.5999999999999996</v>
      </c>
      <c r="F1121" s="45" t="s">
        <v>2395</v>
      </c>
      <c r="G1121" s="45">
        <v>33000</v>
      </c>
      <c r="H1121" s="45">
        <v>9000</v>
      </c>
      <c r="I1121" s="45" t="s">
        <v>152</v>
      </c>
      <c r="J1121" s="45" t="s">
        <v>156</v>
      </c>
      <c r="K1121" s="45" t="s">
        <v>157</v>
      </c>
      <c r="L1121" s="45" t="s">
        <v>152</v>
      </c>
      <c r="M1121" s="45" t="s">
        <v>152</v>
      </c>
      <c r="N1121" s="45" t="s">
        <v>152</v>
      </c>
      <c r="O1121" s="45" t="s">
        <v>159</v>
      </c>
      <c r="P1121" s="46" t="s">
        <v>152</v>
      </c>
    </row>
    <row r="1122" spans="1:16">
      <c r="A1122" s="45" t="s">
        <v>152</v>
      </c>
      <c r="B1122" s="45" t="s">
        <v>2396</v>
      </c>
      <c r="C1122" s="45" t="s">
        <v>822</v>
      </c>
      <c r="D1122" s="45" t="s">
        <v>152</v>
      </c>
      <c r="E1122" s="45">
        <v>4.7</v>
      </c>
      <c r="F1122" s="45" t="s">
        <v>2397</v>
      </c>
      <c r="G1122" s="45">
        <v>57800</v>
      </c>
      <c r="H1122" s="45">
        <v>9500</v>
      </c>
      <c r="I1122" s="45" t="s">
        <v>152</v>
      </c>
      <c r="J1122" s="45" t="s">
        <v>156</v>
      </c>
      <c r="K1122" s="45" t="s">
        <v>157</v>
      </c>
      <c r="L1122" s="45" t="s">
        <v>152</v>
      </c>
      <c r="M1122" s="45" t="s">
        <v>152</v>
      </c>
      <c r="N1122" s="45" t="s">
        <v>152</v>
      </c>
      <c r="O1122" s="45" t="s">
        <v>159</v>
      </c>
      <c r="P1122" s="46" t="s">
        <v>152</v>
      </c>
    </row>
    <row r="1123" spans="1:16">
      <c r="A1123" s="45" t="s">
        <v>152</v>
      </c>
      <c r="B1123" s="45" t="s">
        <v>2398</v>
      </c>
      <c r="C1123" s="45" t="s">
        <v>1310</v>
      </c>
      <c r="D1123" s="45" t="s">
        <v>152</v>
      </c>
      <c r="E1123" s="45">
        <v>4.7</v>
      </c>
      <c r="F1123" s="45" t="s">
        <v>2399</v>
      </c>
      <c r="G1123" s="45">
        <v>28400</v>
      </c>
      <c r="H1123" s="45">
        <v>7200</v>
      </c>
      <c r="I1123" s="45" t="s">
        <v>152</v>
      </c>
      <c r="J1123" s="45" t="s">
        <v>156</v>
      </c>
      <c r="K1123" s="45" t="s">
        <v>175</v>
      </c>
      <c r="L1123" s="45" t="s">
        <v>152</v>
      </c>
      <c r="M1123" s="45" t="s">
        <v>152</v>
      </c>
      <c r="N1123" s="45" t="s">
        <v>152</v>
      </c>
      <c r="O1123" s="45" t="s">
        <v>159</v>
      </c>
      <c r="P1123" s="46" t="s">
        <v>152</v>
      </c>
    </row>
    <row r="1124" spans="1:16">
      <c r="A1124" s="45" t="s">
        <v>152</v>
      </c>
      <c r="B1124" s="45" t="s">
        <v>2400</v>
      </c>
      <c r="C1124" s="45" t="s">
        <v>999</v>
      </c>
      <c r="D1124" s="45" t="s">
        <v>152</v>
      </c>
      <c r="E1124" s="45">
        <v>4.7</v>
      </c>
      <c r="F1124" s="45" t="s">
        <v>2401</v>
      </c>
      <c r="G1124" s="45">
        <v>54900</v>
      </c>
      <c r="H1124" s="45">
        <v>11700</v>
      </c>
      <c r="I1124" s="45" t="s">
        <v>152</v>
      </c>
      <c r="J1124" s="45" t="s">
        <v>156</v>
      </c>
      <c r="K1124" s="45" t="s">
        <v>157</v>
      </c>
      <c r="L1124" s="45" t="s">
        <v>152</v>
      </c>
      <c r="M1124" s="45" t="s">
        <v>152</v>
      </c>
      <c r="N1124" s="45" t="s">
        <v>152</v>
      </c>
      <c r="O1124" s="45" t="s">
        <v>159</v>
      </c>
      <c r="P1124" s="46" t="s">
        <v>152</v>
      </c>
    </row>
    <row r="1125" spans="1:16">
      <c r="A1125" s="45" t="s">
        <v>152</v>
      </c>
      <c r="B1125" s="45" t="s">
        <v>2402</v>
      </c>
      <c r="C1125" s="45" t="s">
        <v>822</v>
      </c>
      <c r="D1125" s="45" t="s">
        <v>152</v>
      </c>
      <c r="E1125" s="45">
        <v>4.7</v>
      </c>
      <c r="F1125" s="45" t="s">
        <v>2397</v>
      </c>
      <c r="G1125" s="45">
        <v>57800</v>
      </c>
      <c r="H1125" s="45">
        <v>9500</v>
      </c>
      <c r="I1125" s="45" t="s">
        <v>152</v>
      </c>
      <c r="J1125" s="45" t="s">
        <v>156</v>
      </c>
      <c r="K1125" s="45" t="s">
        <v>157</v>
      </c>
      <c r="L1125" s="45" t="s">
        <v>152</v>
      </c>
      <c r="M1125" s="45" t="s">
        <v>152</v>
      </c>
      <c r="N1125" s="45" t="s">
        <v>152</v>
      </c>
      <c r="O1125" s="45" t="s">
        <v>159</v>
      </c>
      <c r="P1125" s="46" t="s">
        <v>152</v>
      </c>
    </row>
    <row r="1126" spans="1:16">
      <c r="A1126" s="45" t="s">
        <v>152</v>
      </c>
      <c r="B1126" s="45" t="s">
        <v>2403</v>
      </c>
      <c r="C1126" s="45" t="s">
        <v>162</v>
      </c>
      <c r="D1126" s="45" t="s">
        <v>152</v>
      </c>
      <c r="E1126" s="45">
        <v>4.7</v>
      </c>
      <c r="F1126" s="45" t="s">
        <v>2404</v>
      </c>
      <c r="G1126" s="45">
        <v>57800</v>
      </c>
      <c r="H1126" s="45">
        <v>9600</v>
      </c>
      <c r="I1126" s="45" t="s">
        <v>152</v>
      </c>
      <c r="J1126" s="45" t="s">
        <v>156</v>
      </c>
      <c r="K1126" s="45" t="s">
        <v>157</v>
      </c>
      <c r="L1126" s="45" t="s">
        <v>152</v>
      </c>
      <c r="M1126" s="45" t="s">
        <v>152</v>
      </c>
      <c r="N1126" s="45" t="s">
        <v>152</v>
      </c>
      <c r="O1126" s="45" t="s">
        <v>159</v>
      </c>
      <c r="P1126" s="46" t="s">
        <v>152</v>
      </c>
    </row>
    <row r="1127" spans="1:16">
      <c r="A1127" s="45" t="s">
        <v>152</v>
      </c>
      <c r="B1127" s="45" t="s">
        <v>2405</v>
      </c>
      <c r="C1127" s="45" t="s">
        <v>713</v>
      </c>
      <c r="D1127" s="45" t="s">
        <v>152</v>
      </c>
      <c r="E1127" s="45">
        <v>4.7</v>
      </c>
      <c r="F1127" s="45" t="s">
        <v>2397</v>
      </c>
      <c r="G1127" s="45">
        <v>57800</v>
      </c>
      <c r="H1127" s="45">
        <v>9500</v>
      </c>
      <c r="I1127" s="45" t="s">
        <v>152</v>
      </c>
      <c r="J1127" s="45" t="s">
        <v>156</v>
      </c>
      <c r="K1127" s="45" t="s">
        <v>157</v>
      </c>
      <c r="L1127" s="45" t="s">
        <v>152</v>
      </c>
      <c r="M1127" s="45" t="s">
        <v>152</v>
      </c>
      <c r="N1127" s="45" t="s">
        <v>152</v>
      </c>
      <c r="O1127" s="45" t="s">
        <v>159</v>
      </c>
      <c r="P1127" s="46" t="s">
        <v>152</v>
      </c>
    </row>
    <row r="1128" spans="1:16">
      <c r="A1128" s="45" t="s">
        <v>152</v>
      </c>
      <c r="B1128" s="45" t="s">
        <v>2398</v>
      </c>
      <c r="C1128" s="45" t="s">
        <v>1310</v>
      </c>
      <c r="D1128" s="45" t="s">
        <v>152</v>
      </c>
      <c r="E1128" s="45">
        <v>4.7</v>
      </c>
      <c r="F1128" s="45" t="s">
        <v>2399</v>
      </c>
      <c r="G1128" s="45">
        <v>28400</v>
      </c>
      <c r="H1128" s="45">
        <v>7200</v>
      </c>
      <c r="I1128" s="45" t="s">
        <v>152</v>
      </c>
      <c r="J1128" s="45" t="s">
        <v>156</v>
      </c>
      <c r="K1128" s="45" t="s">
        <v>175</v>
      </c>
      <c r="L1128" s="45" t="s">
        <v>152</v>
      </c>
      <c r="M1128" s="45" t="s">
        <v>152</v>
      </c>
      <c r="N1128" s="45" t="s">
        <v>152</v>
      </c>
      <c r="O1128" s="45" t="s">
        <v>159</v>
      </c>
      <c r="P1128" s="46" t="s">
        <v>152</v>
      </c>
    </row>
    <row r="1129" spans="1:16">
      <c r="A1129" s="45" t="s">
        <v>152</v>
      </c>
      <c r="B1129" s="45" t="s">
        <v>2406</v>
      </c>
      <c r="C1129" s="45" t="s">
        <v>2407</v>
      </c>
      <c r="D1129" s="45" t="s">
        <v>152</v>
      </c>
      <c r="E1129" s="45">
        <v>4.7</v>
      </c>
      <c r="F1129" s="45" t="s">
        <v>2408</v>
      </c>
      <c r="G1129" s="45">
        <v>22500</v>
      </c>
      <c r="H1129" s="45">
        <v>11600</v>
      </c>
      <c r="I1129" s="45" t="s">
        <v>152</v>
      </c>
      <c r="J1129" s="45" t="s">
        <v>168</v>
      </c>
      <c r="K1129" s="45" t="s">
        <v>157</v>
      </c>
      <c r="L1129" s="45" t="s">
        <v>169</v>
      </c>
      <c r="M1129" s="45" t="s">
        <v>152</v>
      </c>
      <c r="N1129" s="45" t="s">
        <v>152</v>
      </c>
      <c r="O1129" s="45" t="s">
        <v>159</v>
      </c>
      <c r="P1129" s="46" t="s">
        <v>152</v>
      </c>
    </row>
    <row r="1130" spans="1:16">
      <c r="A1130" s="45" t="s">
        <v>152</v>
      </c>
      <c r="B1130" s="45" t="s">
        <v>2409</v>
      </c>
      <c r="C1130" s="45" t="s">
        <v>349</v>
      </c>
      <c r="D1130" s="45" t="s">
        <v>152</v>
      </c>
      <c r="E1130" s="45">
        <v>4.7</v>
      </c>
      <c r="F1130" s="45" t="s">
        <v>2410</v>
      </c>
      <c r="G1130" s="45">
        <v>60500</v>
      </c>
      <c r="H1130" s="45">
        <v>10300</v>
      </c>
      <c r="I1130" s="45" t="s">
        <v>152</v>
      </c>
      <c r="J1130" s="45" t="s">
        <v>156</v>
      </c>
      <c r="K1130" s="45" t="s">
        <v>157</v>
      </c>
      <c r="L1130" s="45" t="s">
        <v>152</v>
      </c>
      <c r="M1130" s="45" t="s">
        <v>152</v>
      </c>
      <c r="N1130" s="45" t="s">
        <v>152</v>
      </c>
      <c r="O1130" s="45" t="s">
        <v>159</v>
      </c>
      <c r="P1130" s="46" t="s">
        <v>152</v>
      </c>
    </row>
    <row r="1131" spans="1:16">
      <c r="A1131" s="45" t="s">
        <v>152</v>
      </c>
      <c r="B1131" s="45" t="s">
        <v>2411</v>
      </c>
      <c r="C1131" s="45" t="s">
        <v>434</v>
      </c>
      <c r="D1131" s="45" t="s">
        <v>152</v>
      </c>
      <c r="E1131" s="45">
        <v>4.7</v>
      </c>
      <c r="F1131" s="45" t="s">
        <v>2397</v>
      </c>
      <c r="G1131" s="45">
        <v>57800</v>
      </c>
      <c r="H1131" s="45">
        <v>9500</v>
      </c>
      <c r="I1131" s="45" t="s">
        <v>152</v>
      </c>
      <c r="J1131" s="45" t="s">
        <v>156</v>
      </c>
      <c r="K1131" s="45" t="s">
        <v>157</v>
      </c>
      <c r="L1131" s="45" t="s">
        <v>152</v>
      </c>
      <c r="M1131" s="45" t="s">
        <v>152</v>
      </c>
      <c r="N1131" s="45" t="s">
        <v>152</v>
      </c>
      <c r="O1131" s="45" t="s">
        <v>159</v>
      </c>
      <c r="P1131" s="46" t="s">
        <v>152</v>
      </c>
    </row>
    <row r="1132" spans="1:16">
      <c r="A1132" s="45" t="s">
        <v>152</v>
      </c>
      <c r="B1132" s="45" t="s">
        <v>2412</v>
      </c>
      <c r="C1132" s="45" t="s">
        <v>434</v>
      </c>
      <c r="D1132" s="45" t="s">
        <v>152</v>
      </c>
      <c r="E1132" s="45">
        <v>4.7</v>
      </c>
      <c r="F1132" s="45" t="s">
        <v>2397</v>
      </c>
      <c r="G1132" s="45">
        <v>57800</v>
      </c>
      <c r="H1132" s="45">
        <v>9500</v>
      </c>
      <c r="I1132" s="45" t="s">
        <v>152</v>
      </c>
      <c r="J1132" s="45" t="s">
        <v>156</v>
      </c>
      <c r="K1132" s="45" t="s">
        <v>157</v>
      </c>
      <c r="L1132" s="45" t="s">
        <v>152</v>
      </c>
      <c r="M1132" s="45" t="s">
        <v>152</v>
      </c>
      <c r="N1132" s="45" t="s">
        <v>152</v>
      </c>
      <c r="O1132" s="45" t="s">
        <v>159</v>
      </c>
      <c r="P1132" s="46" t="s">
        <v>152</v>
      </c>
    </row>
    <row r="1133" spans="1:16">
      <c r="A1133" s="45" t="s">
        <v>152</v>
      </c>
      <c r="B1133" s="45" t="s">
        <v>2413</v>
      </c>
      <c r="C1133" s="45" t="s">
        <v>722</v>
      </c>
      <c r="D1133" s="45" t="s">
        <v>152</v>
      </c>
      <c r="E1133" s="45">
        <v>4.8</v>
      </c>
      <c r="F1133" s="45" t="s">
        <v>2414</v>
      </c>
      <c r="G1133" s="45">
        <v>21000</v>
      </c>
      <c r="H1133" s="45">
        <v>8200</v>
      </c>
      <c r="I1133" s="45" t="s">
        <v>152</v>
      </c>
      <c r="J1133" s="45" t="s">
        <v>168</v>
      </c>
      <c r="K1133" s="45" t="s">
        <v>157</v>
      </c>
      <c r="L1133" s="45" t="s">
        <v>169</v>
      </c>
      <c r="M1133" s="45" t="s">
        <v>152</v>
      </c>
      <c r="N1133" s="45" t="s">
        <v>152</v>
      </c>
      <c r="O1133" s="45" t="s">
        <v>159</v>
      </c>
      <c r="P1133" s="46" t="s">
        <v>152</v>
      </c>
    </row>
    <row r="1134" spans="1:16">
      <c r="A1134" s="45" t="s">
        <v>152</v>
      </c>
      <c r="B1134" s="45" t="s">
        <v>2415</v>
      </c>
      <c r="C1134" s="45" t="s">
        <v>2416</v>
      </c>
      <c r="D1134" s="45" t="s">
        <v>152</v>
      </c>
      <c r="E1134" s="45">
        <v>4.8</v>
      </c>
      <c r="F1134" s="45" t="s">
        <v>2417</v>
      </c>
      <c r="G1134" s="45">
        <v>43700</v>
      </c>
      <c r="H1134" s="45">
        <v>11600</v>
      </c>
      <c r="I1134" s="45" t="s">
        <v>152</v>
      </c>
      <c r="J1134" s="45" t="s">
        <v>156</v>
      </c>
      <c r="K1134" s="45" t="s">
        <v>157</v>
      </c>
      <c r="L1134" s="45" t="s">
        <v>152</v>
      </c>
      <c r="M1134" s="45" t="s">
        <v>152</v>
      </c>
      <c r="N1134" s="45" t="s">
        <v>152</v>
      </c>
      <c r="O1134" s="45" t="s">
        <v>159</v>
      </c>
      <c r="P1134" s="46" t="s">
        <v>152</v>
      </c>
    </row>
    <row r="1135" spans="1:16">
      <c r="A1135" s="45" t="s">
        <v>152</v>
      </c>
      <c r="B1135" s="45" t="s">
        <v>2418</v>
      </c>
      <c r="C1135" s="45" t="s">
        <v>2419</v>
      </c>
      <c r="D1135" s="45" t="s">
        <v>152</v>
      </c>
      <c r="E1135" s="45">
        <v>4.8</v>
      </c>
      <c r="F1135" s="45" t="s">
        <v>989</v>
      </c>
      <c r="G1135" s="45">
        <v>25300</v>
      </c>
      <c r="H1135" s="45">
        <v>10600</v>
      </c>
      <c r="I1135" s="45" t="s">
        <v>152</v>
      </c>
      <c r="J1135" s="45" t="s">
        <v>156</v>
      </c>
      <c r="K1135" s="45" t="s">
        <v>157</v>
      </c>
      <c r="L1135" s="45" t="s">
        <v>152</v>
      </c>
      <c r="M1135" s="45" t="s">
        <v>152</v>
      </c>
      <c r="N1135" s="45" t="s">
        <v>152</v>
      </c>
      <c r="O1135" s="45" t="s">
        <v>159</v>
      </c>
      <c r="P1135" s="46" t="s">
        <v>152</v>
      </c>
    </row>
    <row r="1136" spans="1:16">
      <c r="A1136" s="45" t="s">
        <v>152</v>
      </c>
      <c r="B1136" s="45" t="s">
        <v>2420</v>
      </c>
      <c r="C1136" s="45" t="s">
        <v>1967</v>
      </c>
      <c r="D1136" s="45" t="s">
        <v>152</v>
      </c>
      <c r="E1136" s="45">
        <v>4.8</v>
      </c>
      <c r="F1136" s="45" t="s">
        <v>2421</v>
      </c>
      <c r="G1136" s="45">
        <v>25700</v>
      </c>
      <c r="H1136" s="45">
        <v>8700</v>
      </c>
      <c r="I1136" s="45" t="s">
        <v>152</v>
      </c>
      <c r="J1136" s="45" t="s">
        <v>156</v>
      </c>
      <c r="K1136" s="45" t="s">
        <v>157</v>
      </c>
      <c r="L1136" s="45" t="s">
        <v>152</v>
      </c>
      <c r="M1136" s="45" t="s">
        <v>152</v>
      </c>
      <c r="N1136" s="45" t="s">
        <v>152</v>
      </c>
      <c r="O1136" s="45" t="s">
        <v>159</v>
      </c>
      <c r="P1136" s="46" t="s">
        <v>152</v>
      </c>
    </row>
    <row r="1137" spans="1:16">
      <c r="A1137" s="45" t="s">
        <v>152</v>
      </c>
      <c r="B1137" s="45" t="s">
        <v>2422</v>
      </c>
      <c r="C1137" s="45" t="s">
        <v>224</v>
      </c>
      <c r="D1137" s="45" t="s">
        <v>152</v>
      </c>
      <c r="E1137" s="45">
        <v>4.8</v>
      </c>
      <c r="F1137" s="45" t="s">
        <v>2421</v>
      </c>
      <c r="G1137" s="45">
        <v>25700</v>
      </c>
      <c r="H1137" s="45">
        <v>8700</v>
      </c>
      <c r="I1137" s="45" t="s">
        <v>152</v>
      </c>
      <c r="J1137" s="45" t="s">
        <v>156</v>
      </c>
      <c r="K1137" s="45" t="s">
        <v>157</v>
      </c>
      <c r="L1137" s="45" t="s">
        <v>152</v>
      </c>
      <c r="M1137" s="45" t="s">
        <v>152</v>
      </c>
      <c r="N1137" s="45" t="s">
        <v>152</v>
      </c>
      <c r="O1137" s="45" t="s">
        <v>159</v>
      </c>
      <c r="P1137" s="46" t="s">
        <v>152</v>
      </c>
    </row>
    <row r="1138" spans="1:16">
      <c r="A1138" s="45" t="s">
        <v>152</v>
      </c>
      <c r="B1138" s="45" t="s">
        <v>2423</v>
      </c>
      <c r="C1138" s="45" t="s">
        <v>162</v>
      </c>
      <c r="D1138" s="45" t="s">
        <v>152</v>
      </c>
      <c r="E1138" s="45">
        <v>4.8</v>
      </c>
      <c r="F1138" s="45" t="s">
        <v>2424</v>
      </c>
      <c r="G1138" s="45">
        <v>35500</v>
      </c>
      <c r="H1138" s="45">
        <v>11900</v>
      </c>
      <c r="I1138" s="45" t="s">
        <v>152</v>
      </c>
      <c r="J1138" s="45" t="s">
        <v>156</v>
      </c>
      <c r="K1138" s="45" t="s">
        <v>157</v>
      </c>
      <c r="L1138" s="45" t="s">
        <v>152</v>
      </c>
      <c r="M1138" s="45" t="s">
        <v>152</v>
      </c>
      <c r="N1138" s="45" t="s">
        <v>152</v>
      </c>
      <c r="O1138" s="45" t="s">
        <v>159</v>
      </c>
      <c r="P1138" s="46" t="s">
        <v>152</v>
      </c>
    </row>
    <row r="1139" spans="1:16">
      <c r="A1139" s="45" t="s">
        <v>152</v>
      </c>
      <c r="B1139" s="45" t="s">
        <v>2425</v>
      </c>
      <c r="C1139" s="45" t="s">
        <v>1163</v>
      </c>
      <c r="D1139" s="45" t="s">
        <v>152</v>
      </c>
      <c r="E1139" s="45">
        <v>4.9000000000000004</v>
      </c>
      <c r="F1139" s="45" t="s">
        <v>2426</v>
      </c>
      <c r="G1139" s="45">
        <v>43000</v>
      </c>
      <c r="H1139" s="45">
        <v>10300</v>
      </c>
      <c r="I1139" s="45" t="s">
        <v>152</v>
      </c>
      <c r="J1139" s="45" t="s">
        <v>156</v>
      </c>
      <c r="K1139" s="45" t="s">
        <v>157</v>
      </c>
      <c r="L1139" s="45" t="s">
        <v>152</v>
      </c>
      <c r="M1139" s="45" t="s">
        <v>152</v>
      </c>
      <c r="N1139" s="45" t="s">
        <v>152</v>
      </c>
      <c r="O1139" s="45" t="s">
        <v>159</v>
      </c>
      <c r="P1139" s="46" t="s">
        <v>152</v>
      </c>
    </row>
    <row r="1140" spans="1:16">
      <c r="A1140" s="45" t="s">
        <v>152</v>
      </c>
      <c r="B1140" s="45" t="s">
        <v>2427</v>
      </c>
      <c r="C1140" s="45" t="s">
        <v>162</v>
      </c>
      <c r="D1140" s="45" t="s">
        <v>152</v>
      </c>
      <c r="E1140" s="45">
        <v>4.9000000000000004</v>
      </c>
      <c r="F1140" s="45" t="s">
        <v>2428</v>
      </c>
      <c r="G1140" s="45">
        <v>24500</v>
      </c>
      <c r="H1140" s="45">
        <v>11800</v>
      </c>
      <c r="I1140" s="45" t="s">
        <v>152</v>
      </c>
      <c r="J1140" s="45" t="s">
        <v>156</v>
      </c>
      <c r="K1140" s="45" t="s">
        <v>157</v>
      </c>
      <c r="L1140" s="45" t="s">
        <v>152</v>
      </c>
      <c r="M1140" s="45" t="s">
        <v>152</v>
      </c>
      <c r="N1140" s="45" t="s">
        <v>152</v>
      </c>
      <c r="O1140" s="45" t="s">
        <v>159</v>
      </c>
      <c r="P1140" s="46" t="s">
        <v>152</v>
      </c>
    </row>
    <row r="1141" spans="1:16">
      <c r="A1141" s="45" t="s">
        <v>152</v>
      </c>
      <c r="B1141" s="45" t="s">
        <v>2429</v>
      </c>
      <c r="C1141" s="45" t="s">
        <v>278</v>
      </c>
      <c r="D1141" s="45" t="s">
        <v>152</v>
      </c>
      <c r="E1141" s="45">
        <v>4.9000000000000004</v>
      </c>
      <c r="F1141" s="45" t="s">
        <v>2430</v>
      </c>
      <c r="G1141" s="45">
        <v>33200</v>
      </c>
      <c r="H1141" s="45">
        <v>10000</v>
      </c>
      <c r="I1141" s="45" t="s">
        <v>152</v>
      </c>
      <c r="J1141" s="45" t="s">
        <v>156</v>
      </c>
      <c r="K1141" s="45" t="s">
        <v>157</v>
      </c>
      <c r="L1141" s="45" t="s">
        <v>152</v>
      </c>
      <c r="M1141" s="45" t="s">
        <v>152</v>
      </c>
      <c r="N1141" s="45" t="s">
        <v>152</v>
      </c>
      <c r="O1141" s="45" t="s">
        <v>159</v>
      </c>
      <c r="P1141" s="46" t="s">
        <v>152</v>
      </c>
    </row>
    <row r="1142" spans="1:16">
      <c r="A1142" s="45" t="s">
        <v>152</v>
      </c>
      <c r="B1142" s="45" t="s">
        <v>2431</v>
      </c>
      <c r="C1142" s="45" t="s">
        <v>1581</v>
      </c>
      <c r="D1142" s="45" t="s">
        <v>152</v>
      </c>
      <c r="E1142" s="45">
        <v>4.9000000000000004</v>
      </c>
      <c r="F1142" s="45" t="s">
        <v>2432</v>
      </c>
      <c r="G1142" s="45">
        <v>36600</v>
      </c>
      <c r="H1142" s="45">
        <v>9500</v>
      </c>
      <c r="I1142" s="45" t="s">
        <v>152</v>
      </c>
      <c r="J1142" s="45" t="s">
        <v>156</v>
      </c>
      <c r="K1142" s="45" t="s">
        <v>157</v>
      </c>
      <c r="L1142" s="45" t="s">
        <v>152</v>
      </c>
      <c r="M1142" s="45" t="s">
        <v>152</v>
      </c>
      <c r="N1142" s="45" t="s">
        <v>152</v>
      </c>
      <c r="O1142" s="45" t="s">
        <v>159</v>
      </c>
      <c r="P1142" s="46" t="s">
        <v>152</v>
      </c>
    </row>
    <row r="1143" spans="1:16">
      <c r="A1143" s="45" t="s">
        <v>152</v>
      </c>
      <c r="B1143" s="45" t="s">
        <v>2433</v>
      </c>
      <c r="C1143" s="45" t="s">
        <v>2246</v>
      </c>
      <c r="D1143" s="45" t="s">
        <v>152</v>
      </c>
      <c r="E1143" s="45">
        <v>4.9000000000000004</v>
      </c>
      <c r="F1143" s="45" t="s">
        <v>2434</v>
      </c>
      <c r="G1143" s="45">
        <v>37500</v>
      </c>
      <c r="H1143" s="45">
        <v>11200</v>
      </c>
      <c r="I1143" s="45" t="s">
        <v>152</v>
      </c>
      <c r="J1143" s="45" t="s">
        <v>156</v>
      </c>
      <c r="K1143" s="45" t="s">
        <v>157</v>
      </c>
      <c r="L1143" s="45" t="s">
        <v>152</v>
      </c>
      <c r="M1143" s="45" t="s">
        <v>152</v>
      </c>
      <c r="N1143" s="45" t="s">
        <v>152</v>
      </c>
      <c r="O1143" s="45" t="s">
        <v>159</v>
      </c>
      <c r="P1143" s="46" t="s">
        <v>152</v>
      </c>
    </row>
    <row r="1144" spans="1:16">
      <c r="A1144" s="45" t="s">
        <v>152</v>
      </c>
      <c r="B1144" s="45" t="s">
        <v>2435</v>
      </c>
      <c r="C1144" s="45" t="s">
        <v>866</v>
      </c>
      <c r="D1144" s="45" t="s">
        <v>152</v>
      </c>
      <c r="E1144" s="45">
        <v>4.9000000000000004</v>
      </c>
      <c r="F1144" s="45" t="s">
        <v>2436</v>
      </c>
      <c r="G1144" s="45">
        <v>42700</v>
      </c>
      <c r="H1144" s="45">
        <v>11300</v>
      </c>
      <c r="I1144" s="45" t="s">
        <v>152</v>
      </c>
      <c r="J1144" s="45" t="s">
        <v>156</v>
      </c>
      <c r="K1144" s="45" t="s">
        <v>157</v>
      </c>
      <c r="L1144" s="45" t="s">
        <v>152</v>
      </c>
      <c r="M1144" s="45" t="s">
        <v>152</v>
      </c>
      <c r="N1144" s="45" t="s">
        <v>152</v>
      </c>
      <c r="O1144" s="45" t="s">
        <v>159</v>
      </c>
      <c r="P1144" s="46" t="s">
        <v>152</v>
      </c>
    </row>
    <row r="1145" spans="1:16">
      <c r="A1145" s="45" t="s">
        <v>152</v>
      </c>
      <c r="B1145" s="45" t="s">
        <v>2437</v>
      </c>
      <c r="C1145" s="45" t="s">
        <v>233</v>
      </c>
      <c r="D1145" s="45" t="s">
        <v>152</v>
      </c>
      <c r="E1145" s="45">
        <v>5</v>
      </c>
      <c r="F1145" s="45" t="s">
        <v>2438</v>
      </c>
      <c r="G1145" s="45">
        <v>37500</v>
      </c>
      <c r="H1145" s="45">
        <v>11500</v>
      </c>
      <c r="I1145" s="45" t="s">
        <v>152</v>
      </c>
      <c r="J1145" s="45" t="s">
        <v>156</v>
      </c>
      <c r="K1145" s="45" t="s">
        <v>157</v>
      </c>
      <c r="L1145" s="45" t="s">
        <v>152</v>
      </c>
      <c r="M1145" s="45" t="s">
        <v>152</v>
      </c>
      <c r="N1145" s="45" t="s">
        <v>152</v>
      </c>
      <c r="O1145" s="45" t="s">
        <v>159</v>
      </c>
      <c r="P1145" s="46" t="s">
        <v>152</v>
      </c>
    </row>
    <row r="1146" spans="1:16">
      <c r="A1146" s="45" t="s">
        <v>152</v>
      </c>
      <c r="B1146" s="45" t="s">
        <v>2439</v>
      </c>
      <c r="C1146" s="45" t="s">
        <v>199</v>
      </c>
      <c r="D1146" s="45" t="s">
        <v>152</v>
      </c>
      <c r="E1146" s="45">
        <v>5</v>
      </c>
      <c r="F1146" s="45" t="s">
        <v>2440</v>
      </c>
      <c r="G1146" s="45">
        <v>30200</v>
      </c>
      <c r="H1146" s="45">
        <v>10200</v>
      </c>
      <c r="I1146" s="45" t="s">
        <v>152</v>
      </c>
      <c r="J1146" s="45" t="s">
        <v>156</v>
      </c>
      <c r="K1146" s="45" t="s">
        <v>157</v>
      </c>
      <c r="L1146" s="45" t="s">
        <v>152</v>
      </c>
      <c r="M1146" s="45" t="s">
        <v>152</v>
      </c>
      <c r="N1146" s="45" t="s">
        <v>152</v>
      </c>
      <c r="O1146" s="45" t="s">
        <v>159</v>
      </c>
      <c r="P1146" s="46" t="s">
        <v>152</v>
      </c>
    </row>
    <row r="1147" spans="1:16">
      <c r="A1147" s="45" t="s">
        <v>152</v>
      </c>
      <c r="B1147" s="45" t="s">
        <v>2441</v>
      </c>
      <c r="C1147" s="45" t="s">
        <v>713</v>
      </c>
      <c r="D1147" s="45" t="s">
        <v>152</v>
      </c>
      <c r="E1147" s="45">
        <v>5</v>
      </c>
      <c r="F1147" s="45" t="s">
        <v>2442</v>
      </c>
      <c r="G1147" s="45">
        <v>18900</v>
      </c>
      <c r="H1147" s="45">
        <v>11500</v>
      </c>
      <c r="I1147" s="45" t="s">
        <v>152</v>
      </c>
      <c r="J1147" s="45" t="s">
        <v>156</v>
      </c>
      <c r="K1147" s="45" t="s">
        <v>157</v>
      </c>
      <c r="L1147" s="45" t="s">
        <v>152</v>
      </c>
      <c r="M1147" s="45" t="s">
        <v>152</v>
      </c>
      <c r="N1147" s="45" t="s">
        <v>152</v>
      </c>
      <c r="O1147" s="45" t="s">
        <v>159</v>
      </c>
      <c r="P1147" s="46" t="s">
        <v>152</v>
      </c>
    </row>
    <row r="1148" spans="1:16">
      <c r="A1148" s="45" t="s">
        <v>152</v>
      </c>
      <c r="B1148" s="45" t="s">
        <v>2441</v>
      </c>
      <c r="C1148" s="45" t="s">
        <v>822</v>
      </c>
      <c r="D1148" s="45" t="s">
        <v>152</v>
      </c>
      <c r="E1148" s="45">
        <v>5</v>
      </c>
      <c r="F1148" s="45" t="s">
        <v>2442</v>
      </c>
      <c r="G1148" s="45">
        <v>18900</v>
      </c>
      <c r="H1148" s="45">
        <v>11500</v>
      </c>
      <c r="I1148" s="45" t="s">
        <v>152</v>
      </c>
      <c r="J1148" s="45" t="s">
        <v>156</v>
      </c>
      <c r="K1148" s="45" t="s">
        <v>157</v>
      </c>
      <c r="L1148" s="45" t="s">
        <v>152</v>
      </c>
      <c r="M1148" s="45" t="s">
        <v>152</v>
      </c>
      <c r="N1148" s="45" t="s">
        <v>152</v>
      </c>
      <c r="O1148" s="45" t="s">
        <v>159</v>
      </c>
      <c r="P1148" s="46" t="s">
        <v>152</v>
      </c>
    </row>
    <row r="1149" spans="1:16">
      <c r="A1149" s="45" t="s">
        <v>152</v>
      </c>
      <c r="B1149" s="45" t="s">
        <v>2443</v>
      </c>
      <c r="C1149" s="45" t="s">
        <v>1469</v>
      </c>
      <c r="D1149" s="45" t="s">
        <v>152</v>
      </c>
      <c r="E1149" s="45">
        <v>5</v>
      </c>
      <c r="F1149" s="45" t="s">
        <v>2444</v>
      </c>
      <c r="G1149" s="45">
        <v>27400</v>
      </c>
      <c r="H1149" s="45">
        <v>11600</v>
      </c>
      <c r="I1149" s="45" t="s">
        <v>152</v>
      </c>
      <c r="J1149" s="45" t="s">
        <v>156</v>
      </c>
      <c r="K1149" s="45" t="s">
        <v>157</v>
      </c>
      <c r="L1149" s="45" t="s">
        <v>152</v>
      </c>
      <c r="M1149" s="45" t="s">
        <v>152</v>
      </c>
      <c r="N1149" s="45" t="s">
        <v>152</v>
      </c>
      <c r="O1149" s="45" t="s">
        <v>159</v>
      </c>
      <c r="P1149" s="46" t="s">
        <v>152</v>
      </c>
    </row>
    <row r="1150" spans="1:16">
      <c r="A1150" s="45" t="s">
        <v>152</v>
      </c>
      <c r="B1150" s="45" t="s">
        <v>2445</v>
      </c>
      <c r="C1150" s="45" t="s">
        <v>162</v>
      </c>
      <c r="D1150" s="45" t="s">
        <v>152</v>
      </c>
      <c r="E1150" s="45">
        <v>5</v>
      </c>
      <c r="F1150" s="45" t="s">
        <v>2446</v>
      </c>
      <c r="G1150" s="45">
        <v>28500</v>
      </c>
      <c r="H1150" s="45">
        <v>12000</v>
      </c>
      <c r="I1150" s="45" t="s">
        <v>152</v>
      </c>
      <c r="J1150" s="45" t="s">
        <v>156</v>
      </c>
      <c r="K1150" s="45" t="s">
        <v>157</v>
      </c>
      <c r="L1150" s="45" t="s">
        <v>152</v>
      </c>
      <c r="M1150" s="45" t="s">
        <v>152</v>
      </c>
      <c r="N1150" s="45" t="s">
        <v>152</v>
      </c>
      <c r="O1150" s="45" t="s">
        <v>159</v>
      </c>
      <c r="P1150" s="46" t="s">
        <v>152</v>
      </c>
    </row>
    <row r="1151" spans="1:16">
      <c r="A1151" s="45" t="s">
        <v>152</v>
      </c>
      <c r="B1151" s="45" t="s">
        <v>2447</v>
      </c>
      <c r="C1151" s="45" t="s">
        <v>162</v>
      </c>
      <c r="D1151" s="45" t="s">
        <v>152</v>
      </c>
      <c r="E1151" s="45">
        <v>5</v>
      </c>
      <c r="F1151" s="45" t="s">
        <v>2448</v>
      </c>
      <c r="G1151" s="45">
        <v>29700</v>
      </c>
      <c r="H1151" s="45">
        <v>11700</v>
      </c>
      <c r="I1151" s="45" t="s">
        <v>152</v>
      </c>
      <c r="J1151" s="45" t="s">
        <v>156</v>
      </c>
      <c r="K1151" s="45" t="s">
        <v>157</v>
      </c>
      <c r="L1151" s="45" t="s">
        <v>152</v>
      </c>
      <c r="M1151" s="45" t="s">
        <v>152</v>
      </c>
      <c r="N1151" s="45" t="s">
        <v>152</v>
      </c>
      <c r="O1151" s="45" t="s">
        <v>159</v>
      </c>
      <c r="P1151" s="46" t="s">
        <v>152</v>
      </c>
    </row>
    <row r="1152" spans="1:16">
      <c r="A1152" s="45" t="s">
        <v>152</v>
      </c>
      <c r="B1152" s="45" t="s">
        <v>2449</v>
      </c>
      <c r="C1152" s="45" t="s">
        <v>162</v>
      </c>
      <c r="D1152" s="45" t="s">
        <v>152</v>
      </c>
      <c r="E1152" s="45">
        <v>5</v>
      </c>
      <c r="F1152" s="45" t="s">
        <v>2448</v>
      </c>
      <c r="G1152" s="45">
        <v>29700</v>
      </c>
      <c r="H1152" s="45">
        <v>11700</v>
      </c>
      <c r="I1152" s="45" t="s">
        <v>152</v>
      </c>
      <c r="J1152" s="45" t="s">
        <v>156</v>
      </c>
      <c r="K1152" s="45" t="s">
        <v>157</v>
      </c>
      <c r="L1152" s="45" t="s">
        <v>152</v>
      </c>
      <c r="M1152" s="45" t="s">
        <v>152</v>
      </c>
      <c r="N1152" s="45" t="s">
        <v>152</v>
      </c>
      <c r="O1152" s="45" t="s">
        <v>159</v>
      </c>
      <c r="P1152" s="46" t="s">
        <v>152</v>
      </c>
    </row>
    <row r="1153" spans="1:16">
      <c r="A1153" s="45" t="s">
        <v>152</v>
      </c>
      <c r="B1153" s="45" t="s">
        <v>2441</v>
      </c>
      <c r="C1153" s="45" t="s">
        <v>434</v>
      </c>
      <c r="D1153" s="45" t="s">
        <v>152</v>
      </c>
      <c r="E1153" s="45">
        <v>5</v>
      </c>
      <c r="F1153" s="45" t="s">
        <v>2442</v>
      </c>
      <c r="G1153" s="45">
        <v>18900</v>
      </c>
      <c r="H1153" s="45">
        <v>11500</v>
      </c>
      <c r="I1153" s="45" t="s">
        <v>152</v>
      </c>
      <c r="J1153" s="45" t="s">
        <v>156</v>
      </c>
      <c r="K1153" s="45" t="s">
        <v>157</v>
      </c>
      <c r="L1153" s="45" t="s">
        <v>152</v>
      </c>
      <c r="M1153" s="45" t="s">
        <v>152</v>
      </c>
      <c r="N1153" s="45" t="s">
        <v>152</v>
      </c>
      <c r="O1153" s="45" t="s">
        <v>159</v>
      </c>
      <c r="P1153" s="46" t="s">
        <v>152</v>
      </c>
    </row>
    <row r="1154" spans="1:16">
      <c r="A1154" s="45" t="s">
        <v>152</v>
      </c>
      <c r="B1154" s="45" t="s">
        <v>2450</v>
      </c>
      <c r="C1154" s="45" t="s">
        <v>434</v>
      </c>
      <c r="D1154" s="45" t="s">
        <v>152</v>
      </c>
      <c r="E1154" s="45">
        <v>5</v>
      </c>
      <c r="F1154" s="45" t="s">
        <v>2442</v>
      </c>
      <c r="G1154" s="45">
        <v>18900</v>
      </c>
      <c r="H1154" s="45">
        <v>11500</v>
      </c>
      <c r="I1154" s="45" t="s">
        <v>152</v>
      </c>
      <c r="J1154" s="45" t="s">
        <v>156</v>
      </c>
      <c r="K1154" s="45" t="s">
        <v>157</v>
      </c>
      <c r="L1154" s="45" t="s">
        <v>152</v>
      </c>
      <c r="M1154" s="45" t="s">
        <v>152</v>
      </c>
      <c r="N1154" s="45" t="s">
        <v>152</v>
      </c>
      <c r="O1154" s="45" t="s">
        <v>159</v>
      </c>
      <c r="P1154" s="46" t="s">
        <v>152</v>
      </c>
    </row>
    <row r="1155" spans="1:16">
      <c r="A1155" s="45" t="s">
        <v>152</v>
      </c>
      <c r="B1155" s="45" t="s">
        <v>2451</v>
      </c>
      <c r="C1155" s="45" t="s">
        <v>1755</v>
      </c>
      <c r="D1155" s="45" t="s">
        <v>152</v>
      </c>
      <c r="E1155" s="45">
        <v>5</v>
      </c>
      <c r="F1155" s="45" t="s">
        <v>2448</v>
      </c>
      <c r="G1155" s="45">
        <v>29700</v>
      </c>
      <c r="H1155" s="45">
        <v>11700</v>
      </c>
      <c r="I1155" s="45" t="s">
        <v>152</v>
      </c>
      <c r="J1155" s="45" t="s">
        <v>156</v>
      </c>
      <c r="K1155" s="45" t="s">
        <v>157</v>
      </c>
      <c r="L1155" s="45" t="s">
        <v>152</v>
      </c>
      <c r="M1155" s="45" t="s">
        <v>152</v>
      </c>
      <c r="N1155" s="45" t="s">
        <v>152</v>
      </c>
      <c r="O1155" s="45" t="s">
        <v>159</v>
      </c>
      <c r="P1155" s="46" t="s">
        <v>152</v>
      </c>
    </row>
    <row r="1156" spans="1:16">
      <c r="A1156" s="45" t="s">
        <v>152</v>
      </c>
      <c r="B1156" s="45" t="s">
        <v>2452</v>
      </c>
      <c r="C1156" s="45" t="s">
        <v>2453</v>
      </c>
      <c r="D1156" s="45" t="s">
        <v>152</v>
      </c>
      <c r="E1156" s="45">
        <v>5</v>
      </c>
      <c r="F1156" s="45" t="s">
        <v>2454</v>
      </c>
      <c r="G1156" s="45">
        <v>30300</v>
      </c>
      <c r="H1156" s="45">
        <v>10700</v>
      </c>
      <c r="I1156" s="45" t="s">
        <v>152</v>
      </c>
      <c r="J1156" s="45" t="s">
        <v>156</v>
      </c>
      <c r="K1156" s="45" t="s">
        <v>157</v>
      </c>
      <c r="L1156" s="45" t="s">
        <v>152</v>
      </c>
      <c r="M1156" s="45" t="s">
        <v>152</v>
      </c>
      <c r="N1156" s="45" t="s">
        <v>152</v>
      </c>
      <c r="O1156" s="45" t="s">
        <v>159</v>
      </c>
      <c r="P1156" s="46" t="s">
        <v>152</v>
      </c>
    </row>
    <row r="1157" spans="1:16">
      <c r="A1157" s="45" t="s">
        <v>152</v>
      </c>
      <c r="B1157" s="45" t="s">
        <v>2455</v>
      </c>
      <c r="C1157" s="45" t="s">
        <v>2456</v>
      </c>
      <c r="D1157" s="45" t="s">
        <v>152</v>
      </c>
      <c r="E1157" s="45">
        <v>5</v>
      </c>
      <c r="F1157" s="45" t="s">
        <v>2047</v>
      </c>
      <c r="G1157" s="45">
        <v>26500</v>
      </c>
      <c r="H1157" s="45">
        <v>10600</v>
      </c>
      <c r="I1157" s="45" t="s">
        <v>152</v>
      </c>
      <c r="J1157" s="45" t="s">
        <v>156</v>
      </c>
      <c r="K1157" s="45" t="s">
        <v>157</v>
      </c>
      <c r="L1157" s="45" t="s">
        <v>152</v>
      </c>
      <c r="M1157" s="45" t="s">
        <v>152</v>
      </c>
      <c r="N1157" s="45" t="s">
        <v>152</v>
      </c>
      <c r="O1157" s="45" t="s">
        <v>159</v>
      </c>
      <c r="P1157" s="46" t="s">
        <v>152</v>
      </c>
    </row>
    <row r="1158" spans="1:16">
      <c r="A1158" s="45" t="s">
        <v>152</v>
      </c>
      <c r="B1158" s="45" t="s">
        <v>2457</v>
      </c>
      <c r="C1158" s="45" t="s">
        <v>1652</v>
      </c>
      <c r="D1158" s="45" t="s">
        <v>152</v>
      </c>
      <c r="E1158" s="45">
        <v>5.0999999999999996</v>
      </c>
      <c r="F1158" s="45" t="s">
        <v>2458</v>
      </c>
      <c r="G1158" s="45">
        <v>33000</v>
      </c>
      <c r="H1158" s="45">
        <v>10500</v>
      </c>
      <c r="I1158" s="45" t="s">
        <v>152</v>
      </c>
      <c r="J1158" s="45" t="s">
        <v>156</v>
      </c>
      <c r="K1158" s="45" t="s">
        <v>157</v>
      </c>
      <c r="L1158" s="45" t="s">
        <v>152</v>
      </c>
      <c r="M1158" s="45" t="s">
        <v>152</v>
      </c>
      <c r="N1158" s="45" t="s">
        <v>152</v>
      </c>
      <c r="O1158" s="45" t="s">
        <v>159</v>
      </c>
      <c r="P1158" s="46" t="s">
        <v>152</v>
      </c>
    </row>
    <row r="1159" spans="1:16">
      <c r="A1159" s="45" t="s">
        <v>152</v>
      </c>
      <c r="B1159" s="45" t="s">
        <v>2459</v>
      </c>
      <c r="C1159" s="45" t="s">
        <v>844</v>
      </c>
      <c r="D1159" s="45" t="s">
        <v>152</v>
      </c>
      <c r="E1159" s="45">
        <v>5.0999999999999996</v>
      </c>
      <c r="F1159" s="45" t="s">
        <v>2460</v>
      </c>
      <c r="G1159" s="45">
        <v>19000</v>
      </c>
      <c r="H1159" s="45">
        <v>9900</v>
      </c>
      <c r="I1159" s="45" t="s">
        <v>152</v>
      </c>
      <c r="J1159" s="45" t="s">
        <v>156</v>
      </c>
      <c r="K1159" s="45" t="s">
        <v>157</v>
      </c>
      <c r="L1159" s="45" t="s">
        <v>152</v>
      </c>
      <c r="M1159" s="45" t="s">
        <v>152</v>
      </c>
      <c r="N1159" s="45" t="s">
        <v>152</v>
      </c>
      <c r="O1159" s="45" t="s">
        <v>159</v>
      </c>
      <c r="P1159" s="46" t="s">
        <v>152</v>
      </c>
    </row>
    <row r="1160" spans="1:16">
      <c r="A1160" s="45" t="s">
        <v>152</v>
      </c>
      <c r="B1160" s="45" t="s">
        <v>2461</v>
      </c>
      <c r="C1160" s="45" t="s">
        <v>1095</v>
      </c>
      <c r="D1160" s="45" t="s">
        <v>152</v>
      </c>
      <c r="E1160" s="45">
        <v>5.0999999999999996</v>
      </c>
      <c r="F1160" s="45" t="s">
        <v>1965</v>
      </c>
      <c r="G1160" s="45">
        <v>49700</v>
      </c>
      <c r="H1160" s="45">
        <v>10600</v>
      </c>
      <c r="I1160" s="45" t="s">
        <v>152</v>
      </c>
      <c r="J1160" s="45" t="s">
        <v>156</v>
      </c>
      <c r="K1160" s="45" t="s">
        <v>175</v>
      </c>
      <c r="L1160" s="45" t="s">
        <v>152</v>
      </c>
      <c r="M1160" s="45" t="s">
        <v>152</v>
      </c>
      <c r="N1160" s="45" t="s">
        <v>152</v>
      </c>
      <c r="O1160" s="45" t="s">
        <v>159</v>
      </c>
      <c r="P1160" s="46" t="s">
        <v>152</v>
      </c>
    </row>
    <row r="1161" spans="1:16">
      <c r="A1161" s="45" t="s">
        <v>152</v>
      </c>
      <c r="B1161" s="45" t="s">
        <v>2462</v>
      </c>
      <c r="C1161" s="45" t="s">
        <v>349</v>
      </c>
      <c r="D1161" s="45" t="s">
        <v>152</v>
      </c>
      <c r="E1161" s="45">
        <v>5.0999999999999996</v>
      </c>
      <c r="F1161" s="45" t="s">
        <v>1655</v>
      </c>
      <c r="G1161" s="45">
        <v>28500</v>
      </c>
      <c r="H1161" s="45">
        <v>9300</v>
      </c>
      <c r="I1161" s="45" t="s">
        <v>152</v>
      </c>
      <c r="J1161" s="45" t="s">
        <v>156</v>
      </c>
      <c r="K1161" s="45" t="s">
        <v>157</v>
      </c>
      <c r="L1161" s="45" t="s">
        <v>152</v>
      </c>
      <c r="M1161" s="45" t="s">
        <v>152</v>
      </c>
      <c r="N1161" s="45" t="s">
        <v>152</v>
      </c>
      <c r="O1161" s="45" t="s">
        <v>159</v>
      </c>
      <c r="P1161" s="46" t="s">
        <v>152</v>
      </c>
    </row>
    <row r="1162" spans="1:16">
      <c r="A1162" s="45" t="s">
        <v>152</v>
      </c>
      <c r="B1162" s="45" t="s">
        <v>2463</v>
      </c>
      <c r="C1162" s="45" t="s">
        <v>2416</v>
      </c>
      <c r="D1162" s="45" t="s">
        <v>152</v>
      </c>
      <c r="E1162" s="45">
        <v>5.0999999999999996</v>
      </c>
      <c r="F1162" s="45" t="s">
        <v>2079</v>
      </c>
      <c r="G1162" s="45">
        <v>59000</v>
      </c>
      <c r="H1162" s="45">
        <v>11500</v>
      </c>
      <c r="I1162" s="45" t="s">
        <v>152</v>
      </c>
      <c r="J1162" s="45" t="s">
        <v>156</v>
      </c>
      <c r="K1162" s="45" t="s">
        <v>157</v>
      </c>
      <c r="L1162" s="45" t="s">
        <v>152</v>
      </c>
      <c r="M1162" s="45" t="s">
        <v>152</v>
      </c>
      <c r="N1162" s="45" t="s">
        <v>152</v>
      </c>
      <c r="O1162" s="45" t="s">
        <v>159</v>
      </c>
      <c r="P1162" s="46" t="s">
        <v>152</v>
      </c>
    </row>
    <row r="1163" spans="1:16">
      <c r="A1163" s="45" t="s">
        <v>152</v>
      </c>
      <c r="B1163" s="45" t="s">
        <v>2464</v>
      </c>
      <c r="C1163" s="45" t="s">
        <v>1967</v>
      </c>
      <c r="D1163" s="45" t="s">
        <v>152</v>
      </c>
      <c r="E1163" s="45">
        <v>5.0999999999999996</v>
      </c>
      <c r="F1163" s="45" t="s">
        <v>2465</v>
      </c>
      <c r="G1163" s="45">
        <v>46700</v>
      </c>
      <c r="H1163" s="45">
        <v>11033</v>
      </c>
      <c r="I1163" s="45" t="s">
        <v>152</v>
      </c>
      <c r="J1163" s="45" t="s">
        <v>156</v>
      </c>
      <c r="K1163" s="45" t="s">
        <v>157</v>
      </c>
      <c r="L1163" s="45" t="s">
        <v>152</v>
      </c>
      <c r="M1163" s="45" t="s">
        <v>152</v>
      </c>
      <c r="N1163" s="45" t="s">
        <v>152</v>
      </c>
      <c r="O1163" s="45" t="s">
        <v>159</v>
      </c>
      <c r="P1163" s="46" t="s">
        <v>152</v>
      </c>
    </row>
    <row r="1164" spans="1:16">
      <c r="A1164" s="45" t="s">
        <v>152</v>
      </c>
      <c r="B1164" s="45" t="s">
        <v>2466</v>
      </c>
      <c r="C1164" s="45" t="s">
        <v>2467</v>
      </c>
      <c r="D1164" s="45" t="s">
        <v>152</v>
      </c>
      <c r="E1164" s="45">
        <v>5.0999999999999996</v>
      </c>
      <c r="F1164" s="45" t="s">
        <v>2468</v>
      </c>
      <c r="G1164" s="45">
        <v>40800</v>
      </c>
      <c r="H1164" s="45">
        <v>11200</v>
      </c>
      <c r="I1164" s="45" t="s">
        <v>152</v>
      </c>
      <c r="J1164" s="45" t="s">
        <v>156</v>
      </c>
      <c r="K1164" s="45" t="s">
        <v>157</v>
      </c>
      <c r="L1164" s="45" t="s">
        <v>152</v>
      </c>
      <c r="M1164" s="45" t="s">
        <v>152</v>
      </c>
      <c r="N1164" s="45" t="s">
        <v>152</v>
      </c>
      <c r="O1164" s="45" t="s">
        <v>159</v>
      </c>
      <c r="P1164" s="46" t="s">
        <v>152</v>
      </c>
    </row>
    <row r="1165" spans="1:16">
      <c r="A1165" s="45" t="s">
        <v>152</v>
      </c>
      <c r="B1165" s="45" t="s">
        <v>2469</v>
      </c>
      <c r="C1165" s="45" t="s">
        <v>1584</v>
      </c>
      <c r="D1165" s="45" t="s">
        <v>152</v>
      </c>
      <c r="E1165" s="45">
        <v>5.0999999999999996</v>
      </c>
      <c r="F1165" s="45" t="s">
        <v>1704</v>
      </c>
      <c r="G1165" s="45">
        <v>31100</v>
      </c>
      <c r="H1165" s="45">
        <v>11000</v>
      </c>
      <c r="I1165" s="45" t="s">
        <v>152</v>
      </c>
      <c r="J1165" s="45" t="s">
        <v>156</v>
      </c>
      <c r="K1165" s="45" t="s">
        <v>157</v>
      </c>
      <c r="L1165" s="45" t="s">
        <v>152</v>
      </c>
      <c r="M1165" s="45" t="s">
        <v>152</v>
      </c>
      <c r="N1165" s="45" t="s">
        <v>152</v>
      </c>
      <c r="O1165" s="45" t="s">
        <v>159</v>
      </c>
      <c r="P1165" s="46" t="s">
        <v>152</v>
      </c>
    </row>
    <row r="1166" spans="1:16">
      <c r="A1166" s="45" t="s">
        <v>152</v>
      </c>
      <c r="B1166" s="45" t="s">
        <v>2470</v>
      </c>
      <c r="C1166" s="45" t="s">
        <v>278</v>
      </c>
      <c r="D1166" s="45" t="s">
        <v>152</v>
      </c>
      <c r="E1166" s="45">
        <v>5.0999999999999996</v>
      </c>
      <c r="F1166" s="45" t="s">
        <v>2471</v>
      </c>
      <c r="G1166" s="45">
        <v>31300</v>
      </c>
      <c r="H1166" s="45">
        <v>10600</v>
      </c>
      <c r="I1166" s="45" t="s">
        <v>152</v>
      </c>
      <c r="J1166" s="45" t="s">
        <v>156</v>
      </c>
      <c r="K1166" s="45" t="s">
        <v>157</v>
      </c>
      <c r="L1166" s="45" t="s">
        <v>152</v>
      </c>
      <c r="M1166" s="45" t="s">
        <v>152</v>
      </c>
      <c r="N1166" s="45" t="s">
        <v>152</v>
      </c>
      <c r="O1166" s="45" t="s">
        <v>159</v>
      </c>
      <c r="P1166" s="46" t="s">
        <v>152</v>
      </c>
    </row>
    <row r="1167" spans="1:16">
      <c r="A1167" s="45" t="s">
        <v>152</v>
      </c>
      <c r="B1167" s="45" t="s">
        <v>2472</v>
      </c>
      <c r="C1167" s="45" t="s">
        <v>278</v>
      </c>
      <c r="D1167" s="45" t="s">
        <v>152</v>
      </c>
      <c r="E1167" s="45">
        <v>5.0999999999999996</v>
      </c>
      <c r="F1167" s="45" t="s">
        <v>2473</v>
      </c>
      <c r="G1167" s="45">
        <v>36100</v>
      </c>
      <c r="H1167" s="45">
        <v>12400</v>
      </c>
      <c r="I1167" s="45" t="s">
        <v>152</v>
      </c>
      <c r="J1167" s="45" t="s">
        <v>156</v>
      </c>
      <c r="K1167" s="45" t="s">
        <v>157</v>
      </c>
      <c r="L1167" s="45" t="s">
        <v>152</v>
      </c>
      <c r="M1167" s="45" t="s">
        <v>152</v>
      </c>
      <c r="N1167" s="45" t="s">
        <v>152</v>
      </c>
      <c r="O1167" s="45" t="s">
        <v>159</v>
      </c>
      <c r="P1167" s="46" t="s">
        <v>152</v>
      </c>
    </row>
    <row r="1168" spans="1:16">
      <c r="A1168" s="45" t="s">
        <v>152</v>
      </c>
      <c r="B1168" s="45" t="s">
        <v>2474</v>
      </c>
      <c r="C1168" s="45" t="s">
        <v>866</v>
      </c>
      <c r="D1168" s="45" t="s">
        <v>152</v>
      </c>
      <c r="E1168" s="45">
        <v>5.0999999999999996</v>
      </c>
      <c r="F1168" s="45" t="s">
        <v>2475</v>
      </c>
      <c r="G1168" s="45">
        <v>36700</v>
      </c>
      <c r="H1168" s="45">
        <v>11500</v>
      </c>
      <c r="I1168" s="45" t="s">
        <v>152</v>
      </c>
      <c r="J1168" s="45" t="s">
        <v>156</v>
      </c>
      <c r="K1168" s="45" t="s">
        <v>157</v>
      </c>
      <c r="L1168" s="45" t="s">
        <v>152</v>
      </c>
      <c r="M1168" s="45" t="s">
        <v>152</v>
      </c>
      <c r="N1168" s="45" t="s">
        <v>152</v>
      </c>
      <c r="O1168" s="45" t="s">
        <v>159</v>
      </c>
      <c r="P1168" s="46" t="s">
        <v>152</v>
      </c>
    </row>
    <row r="1169" spans="1:16">
      <c r="A1169" s="45" t="s">
        <v>152</v>
      </c>
      <c r="B1169" s="45" t="s">
        <v>2476</v>
      </c>
      <c r="C1169" s="45" t="s">
        <v>182</v>
      </c>
      <c r="D1169" s="45" t="s">
        <v>152</v>
      </c>
      <c r="E1169" s="45">
        <v>5.2</v>
      </c>
      <c r="F1169" s="45" t="s">
        <v>2477</v>
      </c>
      <c r="G1169" s="45">
        <v>45500</v>
      </c>
      <c r="H1169" s="45">
        <v>7500</v>
      </c>
      <c r="I1169" s="45" t="s">
        <v>152</v>
      </c>
      <c r="J1169" s="45" t="s">
        <v>156</v>
      </c>
      <c r="K1169" s="45" t="s">
        <v>157</v>
      </c>
      <c r="L1169" s="45" t="s">
        <v>152</v>
      </c>
      <c r="M1169" s="45" t="s">
        <v>152</v>
      </c>
      <c r="N1169" s="45" t="s">
        <v>152</v>
      </c>
      <c r="O1169" s="45" t="s">
        <v>159</v>
      </c>
      <c r="P1169" s="46" t="s">
        <v>152</v>
      </c>
    </row>
    <row r="1170" spans="1:16">
      <c r="A1170" s="45" t="s">
        <v>152</v>
      </c>
      <c r="B1170" s="45" t="s">
        <v>2478</v>
      </c>
      <c r="C1170" s="45" t="s">
        <v>349</v>
      </c>
      <c r="D1170" s="45" t="s">
        <v>152</v>
      </c>
      <c r="E1170" s="45">
        <v>5.2</v>
      </c>
      <c r="F1170" s="45" t="s">
        <v>2479</v>
      </c>
      <c r="G1170" s="45">
        <v>49500</v>
      </c>
      <c r="H1170" s="45">
        <v>11400</v>
      </c>
      <c r="I1170" s="45" t="s">
        <v>152</v>
      </c>
      <c r="J1170" s="45" t="s">
        <v>156</v>
      </c>
      <c r="K1170" s="45" t="s">
        <v>157</v>
      </c>
      <c r="L1170" s="45" t="s">
        <v>152</v>
      </c>
      <c r="M1170" s="45" t="s">
        <v>152</v>
      </c>
      <c r="N1170" s="45" t="s">
        <v>152</v>
      </c>
      <c r="O1170" s="45" t="s">
        <v>159</v>
      </c>
      <c r="P1170" s="46" t="s">
        <v>152</v>
      </c>
    </row>
    <row r="1171" spans="1:16">
      <c r="A1171" s="45" t="s">
        <v>152</v>
      </c>
      <c r="B1171" s="45" t="s">
        <v>2480</v>
      </c>
      <c r="C1171" s="45" t="s">
        <v>2092</v>
      </c>
      <c r="D1171" s="45" t="s">
        <v>152</v>
      </c>
      <c r="E1171" s="45">
        <v>5.2</v>
      </c>
      <c r="F1171" s="45" t="s">
        <v>2481</v>
      </c>
      <c r="G1171" s="45">
        <v>27800</v>
      </c>
      <c r="H1171" s="45">
        <v>10700</v>
      </c>
      <c r="I1171" s="45" t="s">
        <v>152</v>
      </c>
      <c r="J1171" s="45" t="s">
        <v>156</v>
      </c>
      <c r="K1171" s="45" t="s">
        <v>157</v>
      </c>
      <c r="L1171" s="45" t="s">
        <v>152</v>
      </c>
      <c r="M1171" s="45" t="s">
        <v>152</v>
      </c>
      <c r="N1171" s="45" t="s">
        <v>152</v>
      </c>
      <c r="O1171" s="45" t="s">
        <v>159</v>
      </c>
      <c r="P1171" s="46" t="s">
        <v>152</v>
      </c>
    </row>
    <row r="1172" spans="1:16">
      <c r="A1172" s="45" t="s">
        <v>152</v>
      </c>
      <c r="B1172" s="45" t="s">
        <v>2482</v>
      </c>
      <c r="C1172" s="45" t="s">
        <v>233</v>
      </c>
      <c r="D1172" s="45" t="s">
        <v>152</v>
      </c>
      <c r="E1172" s="45">
        <v>5.2</v>
      </c>
      <c r="F1172" s="45" t="s">
        <v>2483</v>
      </c>
      <c r="G1172" s="45">
        <v>39700</v>
      </c>
      <c r="H1172" s="45">
        <v>10600</v>
      </c>
      <c r="I1172" s="45" t="s">
        <v>152</v>
      </c>
      <c r="J1172" s="45" t="s">
        <v>156</v>
      </c>
      <c r="K1172" s="45" t="s">
        <v>157</v>
      </c>
      <c r="L1172" s="45" t="s">
        <v>152</v>
      </c>
      <c r="M1172" s="45" t="s">
        <v>152</v>
      </c>
      <c r="N1172" s="45" t="s">
        <v>152</v>
      </c>
      <c r="O1172" s="45" t="s">
        <v>159</v>
      </c>
      <c r="P1172" s="46" t="s">
        <v>152</v>
      </c>
    </row>
    <row r="1173" spans="1:16">
      <c r="A1173" s="45" t="s">
        <v>152</v>
      </c>
      <c r="B1173" s="45" t="s">
        <v>2484</v>
      </c>
      <c r="C1173" s="45" t="s">
        <v>182</v>
      </c>
      <c r="D1173" s="45" t="s">
        <v>152</v>
      </c>
      <c r="E1173" s="45">
        <v>5.2</v>
      </c>
      <c r="F1173" s="45" t="s">
        <v>2485</v>
      </c>
      <c r="G1173" s="45">
        <v>52800</v>
      </c>
      <c r="H1173" s="45">
        <v>9400</v>
      </c>
      <c r="I1173" s="45" t="s">
        <v>152</v>
      </c>
      <c r="J1173" s="45" t="s">
        <v>156</v>
      </c>
      <c r="K1173" s="45" t="s">
        <v>157</v>
      </c>
      <c r="L1173" s="45" t="s">
        <v>152</v>
      </c>
      <c r="M1173" s="45" t="s">
        <v>152</v>
      </c>
      <c r="N1173" s="45" t="s">
        <v>152</v>
      </c>
      <c r="O1173" s="45" t="s">
        <v>159</v>
      </c>
      <c r="P1173" s="46" t="s">
        <v>152</v>
      </c>
    </row>
    <row r="1174" spans="1:16">
      <c r="A1174" s="45" t="s">
        <v>152</v>
      </c>
      <c r="B1174" s="45" t="s">
        <v>2486</v>
      </c>
      <c r="C1174" s="45" t="s">
        <v>154</v>
      </c>
      <c r="D1174" s="45" t="s">
        <v>152</v>
      </c>
      <c r="E1174" s="45">
        <v>5.2</v>
      </c>
      <c r="F1174" s="45" t="s">
        <v>2487</v>
      </c>
      <c r="G1174" s="45">
        <v>38000</v>
      </c>
      <c r="H1174" s="45">
        <v>13500</v>
      </c>
      <c r="I1174" s="45" t="s">
        <v>152</v>
      </c>
      <c r="J1174" s="45" t="s">
        <v>156</v>
      </c>
      <c r="K1174" s="45" t="s">
        <v>157</v>
      </c>
      <c r="L1174" s="45" t="s">
        <v>152</v>
      </c>
      <c r="M1174" s="45" t="s">
        <v>152</v>
      </c>
      <c r="N1174" s="45" t="s">
        <v>152</v>
      </c>
      <c r="O1174" s="45" t="s">
        <v>159</v>
      </c>
      <c r="P1174" s="46" t="s">
        <v>152</v>
      </c>
    </row>
    <row r="1175" spans="1:16">
      <c r="A1175" s="45" t="s">
        <v>152</v>
      </c>
      <c r="B1175" s="45" t="s">
        <v>2488</v>
      </c>
      <c r="C1175" s="45" t="s">
        <v>395</v>
      </c>
      <c r="D1175" s="45" t="s">
        <v>152</v>
      </c>
      <c r="E1175" s="45">
        <v>5.2</v>
      </c>
      <c r="F1175" s="45" t="s">
        <v>2489</v>
      </c>
      <c r="G1175" s="45">
        <v>42100</v>
      </c>
      <c r="H1175" s="45">
        <v>9700</v>
      </c>
      <c r="I1175" s="45" t="s">
        <v>152</v>
      </c>
      <c r="J1175" s="45" t="s">
        <v>156</v>
      </c>
      <c r="K1175" s="45" t="s">
        <v>157</v>
      </c>
      <c r="L1175" s="45" t="s">
        <v>152</v>
      </c>
      <c r="M1175" s="45" t="s">
        <v>152</v>
      </c>
      <c r="N1175" s="45" t="s">
        <v>152</v>
      </c>
      <c r="O1175" s="45" t="s">
        <v>159</v>
      </c>
      <c r="P1175" s="46" t="s">
        <v>152</v>
      </c>
    </row>
    <row r="1176" spans="1:16">
      <c r="A1176" s="45" t="s">
        <v>152</v>
      </c>
      <c r="B1176" s="45" t="s">
        <v>2490</v>
      </c>
      <c r="C1176" s="45" t="s">
        <v>1584</v>
      </c>
      <c r="D1176" s="45" t="s">
        <v>152</v>
      </c>
      <c r="E1176" s="45">
        <v>5.3</v>
      </c>
      <c r="F1176" s="45" t="s">
        <v>2491</v>
      </c>
      <c r="G1176" s="45">
        <v>26100</v>
      </c>
      <c r="H1176" s="45">
        <v>10600</v>
      </c>
      <c r="I1176" s="45" t="s">
        <v>152</v>
      </c>
      <c r="J1176" s="45" t="s">
        <v>156</v>
      </c>
      <c r="K1176" s="45" t="s">
        <v>157</v>
      </c>
      <c r="L1176" s="45" t="s">
        <v>152</v>
      </c>
      <c r="M1176" s="45" t="s">
        <v>152</v>
      </c>
      <c r="N1176" s="45" t="s">
        <v>152</v>
      </c>
      <c r="O1176" s="45" t="s">
        <v>159</v>
      </c>
      <c r="P1176" s="46" t="s">
        <v>152</v>
      </c>
    </row>
    <row r="1177" spans="1:16">
      <c r="A1177" s="45" t="s">
        <v>152</v>
      </c>
      <c r="B1177" s="45" t="s">
        <v>2492</v>
      </c>
      <c r="C1177" s="45" t="s">
        <v>1584</v>
      </c>
      <c r="D1177" s="45" t="s">
        <v>152</v>
      </c>
      <c r="E1177" s="45">
        <v>5.3</v>
      </c>
      <c r="F1177" s="45" t="s">
        <v>2491</v>
      </c>
      <c r="G1177" s="45">
        <v>26100</v>
      </c>
      <c r="H1177" s="45">
        <v>10600</v>
      </c>
      <c r="I1177" s="45" t="s">
        <v>152</v>
      </c>
      <c r="J1177" s="45" t="s">
        <v>156</v>
      </c>
      <c r="K1177" s="45" t="s">
        <v>157</v>
      </c>
      <c r="L1177" s="45" t="s">
        <v>152</v>
      </c>
      <c r="M1177" s="45" t="s">
        <v>152</v>
      </c>
      <c r="N1177" s="45" t="s">
        <v>152</v>
      </c>
      <c r="O1177" s="45" t="s">
        <v>159</v>
      </c>
      <c r="P1177" s="46" t="s">
        <v>152</v>
      </c>
    </row>
    <row r="1178" spans="1:16">
      <c r="A1178" s="45" t="s">
        <v>152</v>
      </c>
      <c r="B1178" s="45" t="s">
        <v>2493</v>
      </c>
      <c r="C1178" s="45" t="s">
        <v>162</v>
      </c>
      <c r="D1178" s="45" t="s">
        <v>152</v>
      </c>
      <c r="E1178" s="45">
        <v>5.3</v>
      </c>
      <c r="F1178" s="45" t="s">
        <v>2491</v>
      </c>
      <c r="G1178" s="45">
        <v>26100</v>
      </c>
      <c r="H1178" s="45">
        <v>10600</v>
      </c>
      <c r="I1178" s="45" t="s">
        <v>152</v>
      </c>
      <c r="J1178" s="45" t="s">
        <v>156</v>
      </c>
      <c r="K1178" s="45" t="s">
        <v>157</v>
      </c>
      <c r="L1178" s="45" t="s">
        <v>152</v>
      </c>
      <c r="M1178" s="45" t="s">
        <v>152</v>
      </c>
      <c r="N1178" s="45" t="s">
        <v>152</v>
      </c>
      <c r="O1178" s="45" t="s">
        <v>159</v>
      </c>
      <c r="P1178" s="46" t="s">
        <v>152</v>
      </c>
    </row>
    <row r="1179" spans="1:16">
      <c r="A1179" s="45" t="s">
        <v>152</v>
      </c>
      <c r="B1179" s="45" t="s">
        <v>2494</v>
      </c>
      <c r="C1179" s="45" t="s">
        <v>1967</v>
      </c>
      <c r="D1179" s="45" t="s">
        <v>152</v>
      </c>
      <c r="E1179" s="45">
        <v>5.3</v>
      </c>
      <c r="F1179" s="45" t="s">
        <v>2495</v>
      </c>
      <c r="G1179" s="45">
        <v>41500</v>
      </c>
      <c r="H1179" s="45">
        <v>11300</v>
      </c>
      <c r="I1179" s="45" t="s">
        <v>152</v>
      </c>
      <c r="J1179" s="45" t="s">
        <v>156</v>
      </c>
      <c r="K1179" s="45" t="s">
        <v>157</v>
      </c>
      <c r="L1179" s="45" t="s">
        <v>152</v>
      </c>
      <c r="M1179" s="45" t="s">
        <v>152</v>
      </c>
      <c r="N1179" s="45" t="s">
        <v>152</v>
      </c>
      <c r="O1179" s="45" t="s">
        <v>159</v>
      </c>
      <c r="P1179" s="46" t="s">
        <v>152</v>
      </c>
    </row>
    <row r="1180" spans="1:16">
      <c r="A1180" s="45" t="s">
        <v>152</v>
      </c>
      <c r="B1180" s="45" t="s">
        <v>2496</v>
      </c>
      <c r="C1180" s="45" t="s">
        <v>1495</v>
      </c>
      <c r="D1180" s="45" t="s">
        <v>152</v>
      </c>
      <c r="E1180" s="45">
        <v>5.3</v>
      </c>
      <c r="F1180" s="45" t="s">
        <v>2497</v>
      </c>
      <c r="G1180" s="45">
        <v>46100</v>
      </c>
      <c r="H1180" s="45">
        <v>11300</v>
      </c>
      <c r="I1180" s="45" t="s">
        <v>152</v>
      </c>
      <c r="J1180" s="45" t="s">
        <v>156</v>
      </c>
      <c r="K1180" s="45" t="s">
        <v>157</v>
      </c>
      <c r="L1180" s="45" t="s">
        <v>152</v>
      </c>
      <c r="M1180" s="45" t="s">
        <v>152</v>
      </c>
      <c r="N1180" s="45" t="s">
        <v>152</v>
      </c>
      <c r="O1180" s="45" t="s">
        <v>159</v>
      </c>
      <c r="P1180" s="46" t="s">
        <v>152</v>
      </c>
    </row>
    <row r="1181" spans="1:16">
      <c r="A1181" s="45" t="s">
        <v>152</v>
      </c>
      <c r="B1181" s="45" t="s">
        <v>2498</v>
      </c>
      <c r="C1181" s="45" t="s">
        <v>1495</v>
      </c>
      <c r="D1181" s="45" t="s">
        <v>152</v>
      </c>
      <c r="E1181" s="45">
        <v>5.3</v>
      </c>
      <c r="F1181" s="45" t="s">
        <v>1521</v>
      </c>
      <c r="G1181" s="45">
        <v>36500</v>
      </c>
      <c r="H1181" s="45">
        <v>11600</v>
      </c>
      <c r="I1181" s="45" t="s">
        <v>152</v>
      </c>
      <c r="J1181" s="45" t="s">
        <v>156</v>
      </c>
      <c r="K1181" s="45" t="s">
        <v>157</v>
      </c>
      <c r="L1181" s="45" t="s">
        <v>152</v>
      </c>
      <c r="M1181" s="45" t="s">
        <v>152</v>
      </c>
      <c r="N1181" s="45" t="s">
        <v>152</v>
      </c>
      <c r="O1181" s="45" t="s">
        <v>159</v>
      </c>
      <c r="P1181" s="46" t="s">
        <v>152</v>
      </c>
    </row>
    <row r="1182" spans="1:16">
      <c r="A1182" s="45" t="s">
        <v>152</v>
      </c>
      <c r="B1182" s="45" t="s">
        <v>2490</v>
      </c>
      <c r="C1182" s="45" t="s">
        <v>822</v>
      </c>
      <c r="D1182" s="45" t="s">
        <v>152</v>
      </c>
      <c r="E1182" s="45">
        <v>5.3</v>
      </c>
      <c r="F1182" s="45" t="s">
        <v>2491</v>
      </c>
      <c r="G1182" s="45">
        <v>26100</v>
      </c>
      <c r="H1182" s="45">
        <v>10600</v>
      </c>
      <c r="I1182" s="45" t="s">
        <v>152</v>
      </c>
      <c r="J1182" s="45" t="s">
        <v>156</v>
      </c>
      <c r="K1182" s="45" t="s">
        <v>157</v>
      </c>
      <c r="L1182" s="45" t="s">
        <v>152</v>
      </c>
      <c r="M1182" s="45" t="s">
        <v>152</v>
      </c>
      <c r="N1182" s="45" t="s">
        <v>152</v>
      </c>
      <c r="O1182" s="45" t="s">
        <v>159</v>
      </c>
      <c r="P1182" s="46" t="s">
        <v>152</v>
      </c>
    </row>
    <row r="1183" spans="1:16">
      <c r="A1183" s="45" t="s">
        <v>152</v>
      </c>
      <c r="B1183" s="45" t="s">
        <v>2499</v>
      </c>
      <c r="C1183" s="45" t="s">
        <v>822</v>
      </c>
      <c r="D1183" s="45" t="s">
        <v>152</v>
      </c>
      <c r="E1183" s="45">
        <v>5.3</v>
      </c>
      <c r="F1183" s="45" t="s">
        <v>2491</v>
      </c>
      <c r="G1183" s="45">
        <v>26100</v>
      </c>
      <c r="H1183" s="45">
        <v>10600</v>
      </c>
      <c r="I1183" s="45" t="s">
        <v>152</v>
      </c>
      <c r="J1183" s="45" t="s">
        <v>156</v>
      </c>
      <c r="K1183" s="45" t="s">
        <v>157</v>
      </c>
      <c r="L1183" s="45" t="s">
        <v>152</v>
      </c>
      <c r="M1183" s="45" t="s">
        <v>152</v>
      </c>
      <c r="N1183" s="45" t="s">
        <v>152</v>
      </c>
      <c r="O1183" s="45" t="s">
        <v>159</v>
      </c>
      <c r="P1183" s="46" t="s">
        <v>152</v>
      </c>
    </row>
    <row r="1184" spans="1:16">
      <c r="A1184" s="45" t="s">
        <v>152</v>
      </c>
      <c r="B1184" s="45" t="s">
        <v>2500</v>
      </c>
      <c r="C1184" s="45" t="s">
        <v>789</v>
      </c>
      <c r="D1184" s="45" t="s">
        <v>152</v>
      </c>
      <c r="E1184" s="45">
        <v>5.3</v>
      </c>
      <c r="F1184" s="45" t="s">
        <v>2501</v>
      </c>
      <c r="G1184" s="45">
        <v>49800</v>
      </c>
      <c r="H1184" s="45">
        <v>9300</v>
      </c>
      <c r="I1184" s="45" t="s">
        <v>152</v>
      </c>
      <c r="J1184" s="45" t="s">
        <v>156</v>
      </c>
      <c r="K1184" s="45" t="s">
        <v>157</v>
      </c>
      <c r="L1184" s="45" t="s">
        <v>152</v>
      </c>
      <c r="M1184" s="45" t="s">
        <v>152</v>
      </c>
      <c r="N1184" s="45" t="s">
        <v>152</v>
      </c>
      <c r="O1184" s="45" t="s">
        <v>159</v>
      </c>
      <c r="P1184" s="46" t="s">
        <v>152</v>
      </c>
    </row>
    <row r="1185" spans="1:16">
      <c r="A1185" s="45" t="s">
        <v>152</v>
      </c>
      <c r="B1185" s="45" t="s">
        <v>2500</v>
      </c>
      <c r="C1185" s="45" t="s">
        <v>789</v>
      </c>
      <c r="D1185" s="45" t="s">
        <v>152</v>
      </c>
      <c r="E1185" s="45">
        <v>5.3</v>
      </c>
      <c r="F1185" s="45" t="s">
        <v>2501</v>
      </c>
      <c r="G1185" s="45">
        <v>49800</v>
      </c>
      <c r="H1185" s="45">
        <v>9300</v>
      </c>
      <c r="I1185" s="45">
        <v>63</v>
      </c>
      <c r="J1185" s="45" t="s">
        <v>156</v>
      </c>
      <c r="K1185" s="45" t="s">
        <v>157</v>
      </c>
      <c r="L1185" s="45" t="s">
        <v>152</v>
      </c>
      <c r="M1185" s="45" t="s">
        <v>152</v>
      </c>
      <c r="N1185" s="45" t="s">
        <v>152</v>
      </c>
      <c r="O1185" s="45" t="s">
        <v>159</v>
      </c>
      <c r="P1185" s="46" t="s">
        <v>152</v>
      </c>
    </row>
    <row r="1186" spans="1:16">
      <c r="A1186" s="45" t="s">
        <v>152</v>
      </c>
      <c r="B1186" s="45" t="s">
        <v>2500</v>
      </c>
      <c r="C1186" s="45" t="s">
        <v>789</v>
      </c>
      <c r="D1186" s="45">
        <v>0</v>
      </c>
      <c r="E1186" s="45">
        <v>5.3</v>
      </c>
      <c r="F1186" s="45" t="s">
        <v>2501</v>
      </c>
      <c r="G1186" s="45">
        <v>49800</v>
      </c>
      <c r="H1186" s="45">
        <v>9300</v>
      </c>
      <c r="I1186" s="45">
        <v>63</v>
      </c>
      <c r="J1186" s="45" t="s">
        <v>156</v>
      </c>
      <c r="K1186" s="45" t="s">
        <v>157</v>
      </c>
      <c r="L1186" s="45" t="s">
        <v>152</v>
      </c>
      <c r="M1186" s="45" t="s">
        <v>152</v>
      </c>
      <c r="N1186" s="45" t="s">
        <v>152</v>
      </c>
      <c r="O1186" s="45" t="s">
        <v>159</v>
      </c>
      <c r="P1186" s="46" t="s">
        <v>152</v>
      </c>
    </row>
    <row r="1187" spans="1:16">
      <c r="A1187" s="45" t="s">
        <v>152</v>
      </c>
      <c r="B1187" s="45" t="s">
        <v>2502</v>
      </c>
      <c r="C1187" s="45" t="s">
        <v>434</v>
      </c>
      <c r="D1187" s="45" t="s">
        <v>152</v>
      </c>
      <c r="E1187" s="45">
        <v>5.3</v>
      </c>
      <c r="F1187" s="45" t="s">
        <v>2491</v>
      </c>
      <c r="G1187" s="45">
        <v>26100</v>
      </c>
      <c r="H1187" s="45">
        <v>10600</v>
      </c>
      <c r="I1187" s="45" t="s">
        <v>152</v>
      </c>
      <c r="J1187" s="45" t="s">
        <v>156</v>
      </c>
      <c r="K1187" s="45" t="s">
        <v>157</v>
      </c>
      <c r="L1187" s="45" t="s">
        <v>152</v>
      </c>
      <c r="M1187" s="45" t="s">
        <v>152</v>
      </c>
      <c r="N1187" s="45" t="s">
        <v>152</v>
      </c>
      <c r="O1187" s="45" t="s">
        <v>159</v>
      </c>
      <c r="P1187" s="46" t="s">
        <v>152</v>
      </c>
    </row>
    <row r="1188" spans="1:16">
      <c r="A1188" s="45" t="s">
        <v>152</v>
      </c>
      <c r="B1188" s="45" t="s">
        <v>2503</v>
      </c>
      <c r="C1188" s="45" t="s">
        <v>434</v>
      </c>
      <c r="D1188" s="45" t="s">
        <v>152</v>
      </c>
      <c r="E1188" s="45">
        <v>5.3</v>
      </c>
      <c r="F1188" s="45" t="s">
        <v>2491</v>
      </c>
      <c r="G1188" s="45">
        <v>26100</v>
      </c>
      <c r="H1188" s="45">
        <v>10600</v>
      </c>
      <c r="I1188" s="45" t="s">
        <v>152</v>
      </c>
      <c r="J1188" s="45" t="s">
        <v>156</v>
      </c>
      <c r="K1188" s="45" t="s">
        <v>157</v>
      </c>
      <c r="L1188" s="45" t="s">
        <v>152</v>
      </c>
      <c r="M1188" s="45" t="s">
        <v>152</v>
      </c>
      <c r="N1188" s="45" t="s">
        <v>152</v>
      </c>
      <c r="O1188" s="45" t="s">
        <v>159</v>
      </c>
      <c r="P1188" s="46" t="s">
        <v>152</v>
      </c>
    </row>
    <row r="1189" spans="1:16">
      <c r="A1189" s="45" t="s">
        <v>152</v>
      </c>
      <c r="B1189" s="45" t="s">
        <v>2504</v>
      </c>
      <c r="C1189" s="45" t="s">
        <v>434</v>
      </c>
      <c r="D1189" s="45" t="s">
        <v>152</v>
      </c>
      <c r="E1189" s="45">
        <v>5.3</v>
      </c>
      <c r="F1189" s="45" t="s">
        <v>2491</v>
      </c>
      <c r="G1189" s="45">
        <v>26100</v>
      </c>
      <c r="H1189" s="45">
        <v>10600</v>
      </c>
      <c r="I1189" s="45" t="s">
        <v>152</v>
      </c>
      <c r="J1189" s="45" t="s">
        <v>156</v>
      </c>
      <c r="K1189" s="45" t="s">
        <v>157</v>
      </c>
      <c r="L1189" s="45" t="s">
        <v>152</v>
      </c>
      <c r="M1189" s="45" t="s">
        <v>152</v>
      </c>
      <c r="N1189" s="45" t="s">
        <v>152</v>
      </c>
      <c r="O1189" s="45" t="s">
        <v>159</v>
      </c>
      <c r="P1189" s="46" t="s">
        <v>152</v>
      </c>
    </row>
    <row r="1190" spans="1:16">
      <c r="A1190" s="45" t="s">
        <v>152</v>
      </c>
      <c r="B1190" s="45" t="s">
        <v>2505</v>
      </c>
      <c r="C1190" s="45" t="s">
        <v>255</v>
      </c>
      <c r="D1190" s="45" t="s">
        <v>152</v>
      </c>
      <c r="E1190" s="45">
        <v>5.4</v>
      </c>
      <c r="F1190" s="45" t="s">
        <v>2506</v>
      </c>
      <c r="G1190" s="45">
        <v>69000</v>
      </c>
      <c r="H1190" s="45">
        <v>27136</v>
      </c>
      <c r="I1190" s="45" t="s">
        <v>152</v>
      </c>
      <c r="J1190" s="45" t="s">
        <v>156</v>
      </c>
      <c r="K1190" s="45" t="s">
        <v>175</v>
      </c>
      <c r="L1190" s="45" t="s">
        <v>152</v>
      </c>
      <c r="M1190" s="45" t="s">
        <v>152</v>
      </c>
      <c r="N1190" s="45" t="s">
        <v>152</v>
      </c>
      <c r="O1190" s="45" t="s">
        <v>159</v>
      </c>
      <c r="P1190" s="46" t="s">
        <v>152</v>
      </c>
    </row>
    <row r="1191" spans="1:16">
      <c r="A1191" s="45" t="s">
        <v>152</v>
      </c>
      <c r="B1191" s="45" t="s">
        <v>2507</v>
      </c>
      <c r="C1191" s="45" t="s">
        <v>1657</v>
      </c>
      <c r="D1191" s="45" t="s">
        <v>152</v>
      </c>
      <c r="E1191" s="45">
        <v>5.4</v>
      </c>
      <c r="F1191" s="45" t="s">
        <v>2508</v>
      </c>
      <c r="G1191" s="45">
        <v>51000</v>
      </c>
      <c r="H1191" s="45">
        <v>14500</v>
      </c>
      <c r="I1191" s="45" t="s">
        <v>152</v>
      </c>
      <c r="J1191" s="45" t="s">
        <v>156</v>
      </c>
      <c r="K1191" s="45" t="s">
        <v>157</v>
      </c>
      <c r="L1191" s="45" t="s">
        <v>152</v>
      </c>
      <c r="M1191" s="45" t="s">
        <v>152</v>
      </c>
      <c r="N1191" s="45" t="s">
        <v>152</v>
      </c>
      <c r="O1191" s="45" t="s">
        <v>159</v>
      </c>
      <c r="P1191" s="46" t="s">
        <v>152</v>
      </c>
    </row>
    <row r="1192" spans="1:16">
      <c r="A1192" s="45" t="s">
        <v>152</v>
      </c>
      <c r="B1192" s="45" t="s">
        <v>2509</v>
      </c>
      <c r="C1192" s="45" t="s">
        <v>579</v>
      </c>
      <c r="D1192" s="45" t="s">
        <v>152</v>
      </c>
      <c r="E1192" s="45">
        <v>5.4</v>
      </c>
      <c r="F1192" s="45" t="s">
        <v>2510</v>
      </c>
      <c r="G1192" s="45">
        <v>42600</v>
      </c>
      <c r="H1192" s="45">
        <v>11900</v>
      </c>
      <c r="I1192" s="45" t="s">
        <v>152</v>
      </c>
      <c r="J1192" s="45" t="s">
        <v>156</v>
      </c>
      <c r="K1192" s="45" t="s">
        <v>157</v>
      </c>
      <c r="L1192" s="45" t="s">
        <v>152</v>
      </c>
      <c r="M1192" s="45" t="s">
        <v>152</v>
      </c>
      <c r="N1192" s="45" t="s">
        <v>152</v>
      </c>
      <c r="O1192" s="45" t="s">
        <v>159</v>
      </c>
      <c r="P1192" s="46" t="s">
        <v>152</v>
      </c>
    </row>
    <row r="1193" spans="1:16">
      <c r="A1193" s="45" t="s">
        <v>152</v>
      </c>
      <c r="B1193" s="45" t="s">
        <v>2511</v>
      </c>
      <c r="C1193" s="45" t="s">
        <v>1512</v>
      </c>
      <c r="D1193" s="45" t="s">
        <v>152</v>
      </c>
      <c r="E1193" s="45">
        <v>5.4</v>
      </c>
      <c r="F1193" s="45" t="s">
        <v>2512</v>
      </c>
      <c r="G1193" s="45">
        <v>40400</v>
      </c>
      <c r="H1193" s="45">
        <v>9500</v>
      </c>
      <c r="I1193" s="45" t="s">
        <v>152</v>
      </c>
      <c r="J1193" s="45" t="s">
        <v>156</v>
      </c>
      <c r="K1193" s="45" t="s">
        <v>157</v>
      </c>
      <c r="L1193" s="45" t="s">
        <v>152</v>
      </c>
      <c r="M1193" s="45" t="s">
        <v>152</v>
      </c>
      <c r="N1193" s="45" t="s">
        <v>152</v>
      </c>
      <c r="O1193" s="45" t="s">
        <v>159</v>
      </c>
      <c r="P1193" s="46" t="s">
        <v>152</v>
      </c>
    </row>
    <row r="1194" spans="1:16">
      <c r="A1194" s="45" t="s">
        <v>152</v>
      </c>
      <c r="B1194" s="45" t="s">
        <v>2513</v>
      </c>
      <c r="C1194" s="45" t="s">
        <v>2456</v>
      </c>
      <c r="D1194" s="45" t="s">
        <v>152</v>
      </c>
      <c r="E1194" s="45">
        <v>5.5</v>
      </c>
      <c r="F1194" s="45" t="s">
        <v>2514</v>
      </c>
      <c r="G1194" s="45">
        <v>25800</v>
      </c>
      <c r="H1194" s="45">
        <v>11700</v>
      </c>
      <c r="I1194" s="45" t="s">
        <v>152</v>
      </c>
      <c r="J1194" s="45" t="s">
        <v>156</v>
      </c>
      <c r="K1194" s="45" t="s">
        <v>157</v>
      </c>
      <c r="L1194" s="45" t="s">
        <v>152</v>
      </c>
      <c r="M1194" s="45" t="s">
        <v>152</v>
      </c>
      <c r="N1194" s="45" t="s">
        <v>152</v>
      </c>
      <c r="O1194" s="45" t="s">
        <v>159</v>
      </c>
      <c r="P1194" s="46" t="s">
        <v>152</v>
      </c>
    </row>
    <row r="1195" spans="1:16">
      <c r="A1195" s="45" t="s">
        <v>152</v>
      </c>
      <c r="B1195" s="45" t="s">
        <v>2515</v>
      </c>
      <c r="C1195" s="45" t="s">
        <v>713</v>
      </c>
      <c r="D1195" s="45" t="s">
        <v>152</v>
      </c>
      <c r="E1195" s="45">
        <v>5.5</v>
      </c>
      <c r="F1195" s="45" t="s">
        <v>2516</v>
      </c>
      <c r="G1195" s="45">
        <v>27400</v>
      </c>
      <c r="H1195" s="45">
        <v>10200</v>
      </c>
      <c r="I1195" s="45" t="s">
        <v>152</v>
      </c>
      <c r="J1195" s="45" t="s">
        <v>156</v>
      </c>
      <c r="K1195" s="45" t="s">
        <v>157</v>
      </c>
      <c r="L1195" s="45" t="s">
        <v>152</v>
      </c>
      <c r="M1195" s="45" t="s">
        <v>152</v>
      </c>
      <c r="N1195" s="45" t="s">
        <v>152</v>
      </c>
      <c r="O1195" s="45" t="s">
        <v>159</v>
      </c>
      <c r="P1195" s="46" t="s">
        <v>152</v>
      </c>
    </row>
    <row r="1196" spans="1:16">
      <c r="A1196" s="45" t="s">
        <v>152</v>
      </c>
      <c r="B1196" s="45" t="s">
        <v>2517</v>
      </c>
      <c r="C1196" s="45" t="s">
        <v>1781</v>
      </c>
      <c r="D1196" s="45" t="s">
        <v>152</v>
      </c>
      <c r="E1196" s="45">
        <v>5.5</v>
      </c>
      <c r="F1196" s="45" t="s">
        <v>2518</v>
      </c>
      <c r="G1196" s="45">
        <v>21600</v>
      </c>
      <c r="H1196" s="45">
        <v>13600</v>
      </c>
      <c r="I1196" s="45" t="s">
        <v>152</v>
      </c>
      <c r="J1196" s="45" t="s">
        <v>156</v>
      </c>
      <c r="K1196" s="45" t="s">
        <v>157</v>
      </c>
      <c r="L1196" s="45" t="s">
        <v>152</v>
      </c>
      <c r="M1196" s="45" t="s">
        <v>152</v>
      </c>
      <c r="N1196" s="45" t="s">
        <v>152</v>
      </c>
      <c r="O1196" s="45" t="s">
        <v>159</v>
      </c>
      <c r="P1196" s="46" t="s">
        <v>152</v>
      </c>
    </row>
    <row r="1197" spans="1:16">
      <c r="A1197" s="45" t="s">
        <v>152</v>
      </c>
      <c r="B1197" s="45" t="s">
        <v>2519</v>
      </c>
      <c r="C1197" s="45" t="s">
        <v>301</v>
      </c>
      <c r="D1197" s="45" t="s">
        <v>152</v>
      </c>
      <c r="E1197" s="45">
        <v>5.5</v>
      </c>
      <c r="F1197" s="45" t="s">
        <v>2520</v>
      </c>
      <c r="G1197" s="45">
        <v>25800</v>
      </c>
      <c r="H1197" s="45">
        <v>9500</v>
      </c>
      <c r="I1197" s="45" t="s">
        <v>152</v>
      </c>
      <c r="J1197" s="45" t="s">
        <v>156</v>
      </c>
      <c r="K1197" s="45" t="s">
        <v>157</v>
      </c>
      <c r="L1197" s="45" t="s">
        <v>152</v>
      </c>
      <c r="M1197" s="45" t="s">
        <v>152</v>
      </c>
      <c r="N1197" s="45" t="s">
        <v>152</v>
      </c>
      <c r="O1197" s="45" t="s">
        <v>159</v>
      </c>
      <c r="P1197" s="46" t="s">
        <v>152</v>
      </c>
    </row>
    <row r="1198" spans="1:16">
      <c r="A1198" s="45" t="s">
        <v>152</v>
      </c>
      <c r="B1198" s="45" t="s">
        <v>2521</v>
      </c>
      <c r="C1198" s="45" t="s">
        <v>1285</v>
      </c>
      <c r="D1198" s="45" t="s">
        <v>152</v>
      </c>
      <c r="E1198" s="45">
        <v>5.5</v>
      </c>
      <c r="F1198" s="45" t="s">
        <v>2520</v>
      </c>
      <c r="G1198" s="45">
        <v>25800</v>
      </c>
      <c r="H1198" s="45">
        <v>9500</v>
      </c>
      <c r="I1198" s="45" t="s">
        <v>152</v>
      </c>
      <c r="J1198" s="45" t="s">
        <v>156</v>
      </c>
      <c r="K1198" s="45" t="s">
        <v>157</v>
      </c>
      <c r="L1198" s="45" t="s">
        <v>152</v>
      </c>
      <c r="M1198" s="45" t="s">
        <v>152</v>
      </c>
      <c r="N1198" s="45" t="s">
        <v>152</v>
      </c>
      <c r="O1198" s="45" t="s">
        <v>159</v>
      </c>
      <c r="P1198" s="46" t="s">
        <v>152</v>
      </c>
    </row>
    <row r="1199" spans="1:16">
      <c r="A1199" s="45" t="s">
        <v>152</v>
      </c>
      <c r="B1199" s="45" t="s">
        <v>2522</v>
      </c>
      <c r="C1199" s="45" t="s">
        <v>1967</v>
      </c>
      <c r="D1199" s="45" t="s">
        <v>152</v>
      </c>
      <c r="E1199" s="45">
        <v>5.5</v>
      </c>
      <c r="F1199" s="45" t="s">
        <v>2523</v>
      </c>
      <c r="G1199" s="45">
        <v>55800</v>
      </c>
      <c r="H1199" s="45">
        <v>14200</v>
      </c>
      <c r="I1199" s="45" t="s">
        <v>152</v>
      </c>
      <c r="J1199" s="45" t="s">
        <v>156</v>
      </c>
      <c r="K1199" s="45" t="s">
        <v>157</v>
      </c>
      <c r="L1199" s="45" t="s">
        <v>152</v>
      </c>
      <c r="M1199" s="45" t="s">
        <v>152</v>
      </c>
      <c r="N1199" s="45" t="s">
        <v>152</v>
      </c>
      <c r="O1199" s="45" t="s">
        <v>159</v>
      </c>
      <c r="P1199" s="46" t="s">
        <v>152</v>
      </c>
    </row>
    <row r="1200" spans="1:16">
      <c r="A1200" s="45" t="s">
        <v>152</v>
      </c>
      <c r="B1200" s="45" t="s">
        <v>2524</v>
      </c>
      <c r="C1200" s="45" t="s">
        <v>2525</v>
      </c>
      <c r="D1200" s="45" t="s">
        <v>152</v>
      </c>
      <c r="E1200" s="45">
        <v>5.5</v>
      </c>
      <c r="F1200" s="45" t="s">
        <v>2526</v>
      </c>
      <c r="G1200" s="45">
        <v>34200</v>
      </c>
      <c r="H1200" s="45">
        <v>11900</v>
      </c>
      <c r="I1200" s="45" t="s">
        <v>152</v>
      </c>
      <c r="J1200" s="45" t="s">
        <v>156</v>
      </c>
      <c r="K1200" s="45" t="s">
        <v>157</v>
      </c>
      <c r="L1200" s="45" t="s">
        <v>152</v>
      </c>
      <c r="M1200" s="45" t="s">
        <v>152</v>
      </c>
      <c r="N1200" s="45" t="s">
        <v>152</v>
      </c>
      <c r="O1200" s="45" t="s">
        <v>159</v>
      </c>
      <c r="P1200" s="46" t="s">
        <v>152</v>
      </c>
    </row>
    <row r="1201" spans="1:16">
      <c r="A1201" s="45" t="s">
        <v>152</v>
      </c>
      <c r="B1201" s="45" t="s">
        <v>2527</v>
      </c>
      <c r="C1201" s="45" t="s">
        <v>434</v>
      </c>
      <c r="D1201" s="45" t="s">
        <v>152</v>
      </c>
      <c r="E1201" s="45">
        <v>5.5</v>
      </c>
      <c r="F1201" s="45" t="s">
        <v>2528</v>
      </c>
      <c r="G1201" s="45">
        <v>31000</v>
      </c>
      <c r="H1201" s="45">
        <v>11400</v>
      </c>
      <c r="I1201" s="45" t="s">
        <v>152</v>
      </c>
      <c r="J1201" s="45" t="s">
        <v>156</v>
      </c>
      <c r="K1201" s="45" t="s">
        <v>157</v>
      </c>
      <c r="L1201" s="45" t="s">
        <v>152</v>
      </c>
      <c r="M1201" s="45" t="s">
        <v>152</v>
      </c>
      <c r="N1201" s="45" t="s">
        <v>152</v>
      </c>
      <c r="O1201" s="45" t="s">
        <v>159</v>
      </c>
      <c r="P1201" s="46" t="s">
        <v>152</v>
      </c>
    </row>
    <row r="1202" spans="1:16">
      <c r="A1202" s="45" t="s">
        <v>152</v>
      </c>
      <c r="B1202" s="45" t="s">
        <v>2515</v>
      </c>
      <c r="C1202" s="45" t="s">
        <v>434</v>
      </c>
      <c r="D1202" s="45" t="s">
        <v>152</v>
      </c>
      <c r="E1202" s="45">
        <v>5.5</v>
      </c>
      <c r="F1202" s="45" t="s">
        <v>2516</v>
      </c>
      <c r="G1202" s="45">
        <v>27400</v>
      </c>
      <c r="H1202" s="45">
        <v>10200</v>
      </c>
      <c r="I1202" s="45" t="s">
        <v>152</v>
      </c>
      <c r="J1202" s="45" t="s">
        <v>156</v>
      </c>
      <c r="K1202" s="45" t="s">
        <v>157</v>
      </c>
      <c r="L1202" s="45" t="s">
        <v>152</v>
      </c>
      <c r="M1202" s="45" t="s">
        <v>152</v>
      </c>
      <c r="N1202" s="45" t="s">
        <v>152</v>
      </c>
      <c r="O1202" s="45" t="s">
        <v>159</v>
      </c>
      <c r="P1202" s="46" t="s">
        <v>152</v>
      </c>
    </row>
    <row r="1203" spans="1:16">
      <c r="A1203" s="45" t="s">
        <v>152</v>
      </c>
      <c r="B1203" s="45" t="s">
        <v>2529</v>
      </c>
      <c r="C1203" s="45" t="s">
        <v>182</v>
      </c>
      <c r="D1203" s="45" t="s">
        <v>152</v>
      </c>
      <c r="E1203" s="45">
        <v>5.5</v>
      </c>
      <c r="F1203" s="45" t="s">
        <v>2530</v>
      </c>
      <c r="G1203" s="45">
        <v>45600</v>
      </c>
      <c r="H1203" s="45">
        <v>9500</v>
      </c>
      <c r="I1203" s="45" t="s">
        <v>152</v>
      </c>
      <c r="J1203" s="45" t="s">
        <v>156</v>
      </c>
      <c r="K1203" s="45" t="s">
        <v>157</v>
      </c>
      <c r="L1203" s="45" t="s">
        <v>152</v>
      </c>
      <c r="M1203" s="45" t="s">
        <v>152</v>
      </c>
      <c r="N1203" s="45" t="s">
        <v>152</v>
      </c>
      <c r="O1203" s="45" t="s">
        <v>159</v>
      </c>
      <c r="P1203" s="46" t="s">
        <v>152</v>
      </c>
    </row>
    <row r="1204" spans="1:16">
      <c r="A1204" s="45" t="s">
        <v>152</v>
      </c>
      <c r="B1204" s="45" t="s">
        <v>2531</v>
      </c>
      <c r="C1204" s="45" t="s">
        <v>2467</v>
      </c>
      <c r="D1204" s="45" t="s">
        <v>152</v>
      </c>
      <c r="E1204" s="45">
        <v>5.6</v>
      </c>
      <c r="F1204" s="45" t="s">
        <v>2532</v>
      </c>
      <c r="G1204" s="45">
        <v>24200</v>
      </c>
      <c r="H1204" s="45">
        <v>10100</v>
      </c>
      <c r="I1204" s="45" t="s">
        <v>152</v>
      </c>
      <c r="J1204" s="45" t="s">
        <v>156</v>
      </c>
      <c r="K1204" s="45" t="s">
        <v>157</v>
      </c>
      <c r="L1204" s="45" t="s">
        <v>152</v>
      </c>
      <c r="M1204" s="45" t="s">
        <v>152</v>
      </c>
      <c r="N1204" s="45" t="s">
        <v>152</v>
      </c>
      <c r="O1204" s="45" t="s">
        <v>159</v>
      </c>
      <c r="P1204" s="46" t="s">
        <v>152</v>
      </c>
    </row>
    <row r="1205" spans="1:16">
      <c r="A1205" s="45" t="s">
        <v>152</v>
      </c>
      <c r="B1205" s="45" t="s">
        <v>2533</v>
      </c>
      <c r="C1205" s="45" t="s">
        <v>1755</v>
      </c>
      <c r="D1205" s="45" t="s">
        <v>152</v>
      </c>
      <c r="E1205" s="45">
        <v>5.6</v>
      </c>
      <c r="F1205" s="45" t="s">
        <v>2534</v>
      </c>
      <c r="G1205" s="45">
        <v>37500</v>
      </c>
      <c r="H1205" s="45">
        <v>12600</v>
      </c>
      <c r="I1205" s="45" t="s">
        <v>152</v>
      </c>
      <c r="J1205" s="45" t="s">
        <v>156</v>
      </c>
      <c r="K1205" s="45" t="s">
        <v>157</v>
      </c>
      <c r="L1205" s="45" t="s">
        <v>152</v>
      </c>
      <c r="M1205" s="45" t="s">
        <v>152</v>
      </c>
      <c r="N1205" s="45" t="s">
        <v>152</v>
      </c>
      <c r="O1205" s="45" t="s">
        <v>159</v>
      </c>
      <c r="P1205" s="46" t="s">
        <v>152</v>
      </c>
    </row>
    <row r="1206" spans="1:16">
      <c r="A1206" s="45" t="s">
        <v>152</v>
      </c>
      <c r="B1206" s="45" t="s">
        <v>2535</v>
      </c>
      <c r="C1206" s="45" t="s">
        <v>1652</v>
      </c>
      <c r="D1206" s="45" t="s">
        <v>152</v>
      </c>
      <c r="E1206" s="45">
        <v>5.6</v>
      </c>
      <c r="F1206" s="45" t="s">
        <v>2536</v>
      </c>
      <c r="G1206" s="45">
        <v>34300</v>
      </c>
      <c r="H1206" s="45">
        <v>10100</v>
      </c>
      <c r="I1206" s="45" t="s">
        <v>152</v>
      </c>
      <c r="J1206" s="45" t="s">
        <v>156</v>
      </c>
      <c r="K1206" s="45" t="s">
        <v>157</v>
      </c>
      <c r="L1206" s="45" t="s">
        <v>152</v>
      </c>
      <c r="M1206" s="45" t="s">
        <v>152</v>
      </c>
      <c r="N1206" s="45" t="s">
        <v>152</v>
      </c>
      <c r="O1206" s="45" t="s">
        <v>159</v>
      </c>
      <c r="P1206" s="46" t="s">
        <v>152</v>
      </c>
    </row>
    <row r="1207" spans="1:16">
      <c r="A1207" s="45" t="s">
        <v>152</v>
      </c>
      <c r="B1207" s="45" t="s">
        <v>2537</v>
      </c>
      <c r="C1207" s="45" t="s">
        <v>866</v>
      </c>
      <c r="D1207" s="45" t="s">
        <v>152</v>
      </c>
      <c r="E1207" s="45">
        <v>5.6</v>
      </c>
      <c r="F1207" s="45" t="s">
        <v>2538</v>
      </c>
      <c r="G1207" s="45">
        <v>43600</v>
      </c>
      <c r="H1207" s="45">
        <v>9300</v>
      </c>
      <c r="I1207" s="45" t="s">
        <v>152</v>
      </c>
      <c r="J1207" s="45" t="s">
        <v>156</v>
      </c>
      <c r="K1207" s="45" t="s">
        <v>157</v>
      </c>
      <c r="L1207" s="45" t="s">
        <v>152</v>
      </c>
      <c r="M1207" s="45" t="s">
        <v>152</v>
      </c>
      <c r="N1207" s="45" t="s">
        <v>152</v>
      </c>
      <c r="O1207" s="45" t="s">
        <v>159</v>
      </c>
      <c r="P1207" s="46" t="s">
        <v>152</v>
      </c>
    </row>
    <row r="1208" spans="1:16">
      <c r="A1208" s="45" t="s">
        <v>152</v>
      </c>
      <c r="B1208" s="45" t="s">
        <v>2539</v>
      </c>
      <c r="C1208" s="45" t="s">
        <v>162</v>
      </c>
      <c r="D1208" s="45" t="s">
        <v>152</v>
      </c>
      <c r="E1208" s="45">
        <v>5.6</v>
      </c>
      <c r="F1208" s="45" t="s">
        <v>2534</v>
      </c>
      <c r="G1208" s="45">
        <v>37500</v>
      </c>
      <c r="H1208" s="45">
        <v>12600</v>
      </c>
      <c r="I1208" s="45" t="s">
        <v>152</v>
      </c>
      <c r="J1208" s="45" t="s">
        <v>156</v>
      </c>
      <c r="K1208" s="45" t="s">
        <v>157</v>
      </c>
      <c r="L1208" s="45" t="s">
        <v>152</v>
      </c>
      <c r="M1208" s="45" t="s">
        <v>152</v>
      </c>
      <c r="N1208" s="45" t="s">
        <v>152</v>
      </c>
      <c r="O1208" s="45" t="s">
        <v>159</v>
      </c>
      <c r="P1208" s="46" t="s">
        <v>152</v>
      </c>
    </row>
    <row r="1209" spans="1:16">
      <c r="A1209" s="45" t="s">
        <v>152</v>
      </c>
      <c r="B1209" s="45" t="s">
        <v>2540</v>
      </c>
      <c r="C1209" s="45" t="s">
        <v>764</v>
      </c>
      <c r="D1209" s="45" t="s">
        <v>152</v>
      </c>
      <c r="E1209" s="45">
        <v>5.7</v>
      </c>
      <c r="F1209" s="45" t="s">
        <v>2541</v>
      </c>
      <c r="G1209" s="45">
        <v>42900</v>
      </c>
      <c r="H1209" s="45">
        <v>11000</v>
      </c>
      <c r="I1209" s="45" t="s">
        <v>152</v>
      </c>
      <c r="J1209" s="45" t="s">
        <v>156</v>
      </c>
      <c r="K1209" s="45" t="s">
        <v>157</v>
      </c>
      <c r="L1209" s="45" t="s">
        <v>152</v>
      </c>
      <c r="M1209" s="45" t="s">
        <v>152</v>
      </c>
      <c r="N1209" s="45" t="s">
        <v>152</v>
      </c>
      <c r="O1209" s="45" t="s">
        <v>159</v>
      </c>
      <c r="P1209" s="46" t="s">
        <v>152</v>
      </c>
    </row>
    <row r="1210" spans="1:16">
      <c r="A1210" s="45" t="s">
        <v>152</v>
      </c>
      <c r="B1210" s="45" t="s">
        <v>2542</v>
      </c>
      <c r="C1210" s="45" t="s">
        <v>824</v>
      </c>
      <c r="D1210" s="45" t="s">
        <v>152</v>
      </c>
      <c r="E1210" s="45">
        <v>5.7</v>
      </c>
      <c r="F1210" s="45" t="s">
        <v>2543</v>
      </c>
      <c r="G1210" s="45">
        <v>45500</v>
      </c>
      <c r="H1210" s="45">
        <v>11400</v>
      </c>
      <c r="I1210" s="45" t="s">
        <v>152</v>
      </c>
      <c r="J1210" s="45" t="s">
        <v>156</v>
      </c>
      <c r="K1210" s="45" t="s">
        <v>157</v>
      </c>
      <c r="L1210" s="45" t="s">
        <v>152</v>
      </c>
      <c r="M1210" s="45" t="s">
        <v>152</v>
      </c>
      <c r="N1210" s="45" t="s">
        <v>152</v>
      </c>
      <c r="O1210" s="45" t="s">
        <v>159</v>
      </c>
      <c r="P1210" s="46" t="s">
        <v>152</v>
      </c>
    </row>
    <row r="1211" spans="1:16">
      <c r="A1211" s="45" t="s">
        <v>152</v>
      </c>
      <c r="B1211" s="45" t="s">
        <v>2544</v>
      </c>
      <c r="C1211" s="45" t="s">
        <v>207</v>
      </c>
      <c r="D1211" s="45" t="s">
        <v>152</v>
      </c>
      <c r="E1211" s="45">
        <v>5.7</v>
      </c>
      <c r="F1211" s="45" t="s">
        <v>2545</v>
      </c>
      <c r="G1211" s="45">
        <v>21600</v>
      </c>
      <c r="H1211" s="45">
        <v>11500</v>
      </c>
      <c r="I1211" s="45" t="s">
        <v>152</v>
      </c>
      <c r="J1211" s="45" t="s">
        <v>156</v>
      </c>
      <c r="K1211" s="45" t="s">
        <v>157</v>
      </c>
      <c r="L1211" s="45" t="s">
        <v>152</v>
      </c>
      <c r="M1211" s="45" t="s">
        <v>152</v>
      </c>
      <c r="N1211" s="45" t="s">
        <v>152</v>
      </c>
      <c r="O1211" s="45" t="s">
        <v>159</v>
      </c>
      <c r="P1211" s="46" t="s">
        <v>152</v>
      </c>
    </row>
    <row r="1212" spans="1:16">
      <c r="A1212" s="45" t="s">
        <v>152</v>
      </c>
      <c r="B1212" s="45" t="s">
        <v>2546</v>
      </c>
      <c r="C1212" s="45" t="s">
        <v>162</v>
      </c>
      <c r="D1212" s="45" t="s">
        <v>152</v>
      </c>
      <c r="E1212" s="45">
        <v>5.7</v>
      </c>
      <c r="F1212" s="45" t="s">
        <v>2547</v>
      </c>
      <c r="G1212" s="45">
        <v>30800</v>
      </c>
      <c r="H1212" s="45">
        <v>11500</v>
      </c>
      <c r="I1212" s="45" t="s">
        <v>152</v>
      </c>
      <c r="J1212" s="45" t="s">
        <v>156</v>
      </c>
      <c r="K1212" s="45" t="s">
        <v>157</v>
      </c>
      <c r="L1212" s="45" t="s">
        <v>152</v>
      </c>
      <c r="M1212" s="45" t="s">
        <v>152</v>
      </c>
      <c r="N1212" s="45" t="s">
        <v>152</v>
      </c>
      <c r="O1212" s="45" t="s">
        <v>159</v>
      </c>
      <c r="P1212" s="46" t="s">
        <v>152</v>
      </c>
    </row>
    <row r="1213" spans="1:16">
      <c r="A1213" s="45" t="s">
        <v>152</v>
      </c>
      <c r="B1213" s="45" t="s">
        <v>2548</v>
      </c>
      <c r="C1213" s="45" t="s">
        <v>866</v>
      </c>
      <c r="D1213" s="45" t="s">
        <v>152</v>
      </c>
      <c r="E1213" s="45">
        <v>5.7</v>
      </c>
      <c r="F1213" s="45" t="s">
        <v>2549</v>
      </c>
      <c r="G1213" s="45">
        <v>40900</v>
      </c>
      <c r="H1213" s="45">
        <v>10700</v>
      </c>
      <c r="I1213" s="45" t="s">
        <v>152</v>
      </c>
      <c r="J1213" s="45" t="s">
        <v>156</v>
      </c>
      <c r="K1213" s="45" t="s">
        <v>157</v>
      </c>
      <c r="L1213" s="45" t="s">
        <v>152</v>
      </c>
      <c r="M1213" s="45" t="s">
        <v>152</v>
      </c>
      <c r="N1213" s="45" t="s">
        <v>152</v>
      </c>
      <c r="O1213" s="45" t="s">
        <v>159</v>
      </c>
      <c r="P1213" s="46" t="s">
        <v>152</v>
      </c>
    </row>
    <row r="1214" spans="1:16">
      <c r="A1214" s="45" t="s">
        <v>152</v>
      </c>
      <c r="B1214" s="45" t="s">
        <v>2550</v>
      </c>
      <c r="C1214" s="45" t="s">
        <v>162</v>
      </c>
      <c r="D1214" s="45" t="s">
        <v>152</v>
      </c>
      <c r="E1214" s="45">
        <v>5.7</v>
      </c>
      <c r="F1214" s="45" t="s">
        <v>2547</v>
      </c>
      <c r="G1214" s="45">
        <v>30800</v>
      </c>
      <c r="H1214" s="45">
        <v>11500</v>
      </c>
      <c r="I1214" s="45" t="s">
        <v>152</v>
      </c>
      <c r="J1214" s="45" t="s">
        <v>156</v>
      </c>
      <c r="K1214" s="45" t="s">
        <v>157</v>
      </c>
      <c r="L1214" s="45" t="s">
        <v>152</v>
      </c>
      <c r="M1214" s="45" t="s">
        <v>152</v>
      </c>
      <c r="N1214" s="45" t="s">
        <v>152</v>
      </c>
      <c r="O1214" s="45" t="s">
        <v>159</v>
      </c>
      <c r="P1214" s="46" t="s">
        <v>152</v>
      </c>
    </row>
    <row r="1215" spans="1:16">
      <c r="A1215" s="45" t="s">
        <v>152</v>
      </c>
      <c r="B1215" s="45" t="s">
        <v>2551</v>
      </c>
      <c r="C1215" s="45" t="s">
        <v>2394</v>
      </c>
      <c r="D1215" s="45" t="s">
        <v>152</v>
      </c>
      <c r="E1215" s="45">
        <v>5.7</v>
      </c>
      <c r="F1215" s="45" t="s">
        <v>2552</v>
      </c>
      <c r="G1215" s="45">
        <v>41500</v>
      </c>
      <c r="H1215" s="45">
        <v>10400</v>
      </c>
      <c r="I1215" s="45" t="s">
        <v>152</v>
      </c>
      <c r="J1215" s="45" t="s">
        <v>156</v>
      </c>
      <c r="K1215" s="45" t="s">
        <v>157</v>
      </c>
      <c r="L1215" s="45" t="s">
        <v>152</v>
      </c>
      <c r="M1215" s="45" t="s">
        <v>152</v>
      </c>
      <c r="N1215" s="45" t="s">
        <v>152</v>
      </c>
      <c r="O1215" s="45" t="s">
        <v>159</v>
      </c>
      <c r="P1215" s="46" t="s">
        <v>152</v>
      </c>
    </row>
    <row r="1216" spans="1:16">
      <c r="A1216" s="45" t="s">
        <v>152</v>
      </c>
      <c r="B1216" s="45" t="s">
        <v>2553</v>
      </c>
      <c r="C1216" s="45" t="s">
        <v>2370</v>
      </c>
      <c r="D1216" s="45" t="s">
        <v>152</v>
      </c>
      <c r="E1216" s="45">
        <v>5.7</v>
      </c>
      <c r="F1216" s="45" t="s">
        <v>2355</v>
      </c>
      <c r="G1216" s="45">
        <v>42700</v>
      </c>
      <c r="H1216" s="45">
        <v>11200</v>
      </c>
      <c r="I1216" s="45" t="s">
        <v>152</v>
      </c>
      <c r="J1216" s="45" t="s">
        <v>168</v>
      </c>
      <c r="K1216" s="45" t="s">
        <v>157</v>
      </c>
      <c r="L1216" s="45" t="s">
        <v>169</v>
      </c>
      <c r="M1216" s="45" t="s">
        <v>152</v>
      </c>
      <c r="N1216" s="45" t="s">
        <v>152</v>
      </c>
      <c r="O1216" s="45" t="s">
        <v>159</v>
      </c>
      <c r="P1216" s="46" t="s">
        <v>152</v>
      </c>
    </row>
    <row r="1217" spans="1:16">
      <c r="A1217" s="45" t="s">
        <v>152</v>
      </c>
      <c r="B1217" s="45" t="s">
        <v>2554</v>
      </c>
      <c r="C1217" s="45" t="s">
        <v>395</v>
      </c>
      <c r="D1217" s="45" t="s">
        <v>152</v>
      </c>
      <c r="E1217" s="45">
        <v>5.8</v>
      </c>
      <c r="F1217" s="45" t="s">
        <v>2555</v>
      </c>
      <c r="G1217" s="45">
        <v>58300</v>
      </c>
      <c r="H1217" s="45">
        <v>11900</v>
      </c>
      <c r="I1217" s="45" t="s">
        <v>152</v>
      </c>
      <c r="J1217" s="45" t="s">
        <v>156</v>
      </c>
      <c r="K1217" s="45" t="s">
        <v>157</v>
      </c>
      <c r="L1217" s="45" t="s">
        <v>152</v>
      </c>
      <c r="M1217" s="45" t="s">
        <v>152</v>
      </c>
      <c r="N1217" s="45" t="s">
        <v>152</v>
      </c>
      <c r="O1217" s="45" t="s">
        <v>159</v>
      </c>
      <c r="P1217" s="46" t="s">
        <v>152</v>
      </c>
    </row>
    <row r="1218" spans="1:16">
      <c r="A1218" s="45" t="s">
        <v>152</v>
      </c>
      <c r="B1218" s="45" t="s">
        <v>2556</v>
      </c>
      <c r="C1218" s="45" t="s">
        <v>2557</v>
      </c>
      <c r="D1218" s="45" t="s">
        <v>152</v>
      </c>
      <c r="E1218" s="45">
        <v>5.8</v>
      </c>
      <c r="F1218" s="45" t="s">
        <v>2558</v>
      </c>
      <c r="G1218" s="45">
        <v>39800</v>
      </c>
      <c r="H1218" s="45">
        <v>9400</v>
      </c>
      <c r="I1218" s="45">
        <v>71</v>
      </c>
      <c r="J1218" s="45" t="s">
        <v>156</v>
      </c>
      <c r="K1218" s="45" t="s">
        <v>157</v>
      </c>
      <c r="L1218" s="45" t="s">
        <v>152</v>
      </c>
      <c r="M1218" s="45" t="s">
        <v>152</v>
      </c>
      <c r="N1218" s="45" t="s">
        <v>152</v>
      </c>
      <c r="O1218" s="45" t="s">
        <v>159</v>
      </c>
      <c r="P1218" s="46" t="s">
        <v>152</v>
      </c>
    </row>
    <row r="1219" spans="1:16">
      <c r="A1219" s="45" t="s">
        <v>152</v>
      </c>
      <c r="B1219" s="45" t="s">
        <v>2559</v>
      </c>
      <c r="C1219" s="45" t="s">
        <v>162</v>
      </c>
      <c r="D1219" s="45" t="s">
        <v>152</v>
      </c>
      <c r="E1219" s="45">
        <v>5.9</v>
      </c>
      <c r="F1219" s="45" t="s">
        <v>2534</v>
      </c>
      <c r="G1219" s="45">
        <v>37500</v>
      </c>
      <c r="H1219" s="45">
        <v>12600</v>
      </c>
      <c r="I1219" s="45" t="s">
        <v>152</v>
      </c>
      <c r="J1219" s="45" t="s">
        <v>156</v>
      </c>
      <c r="K1219" s="45" t="s">
        <v>157</v>
      </c>
      <c r="L1219" s="45" t="s">
        <v>152</v>
      </c>
      <c r="M1219" s="45" t="s">
        <v>152</v>
      </c>
      <c r="N1219" s="45" t="s">
        <v>152</v>
      </c>
      <c r="O1219" s="45" t="s">
        <v>159</v>
      </c>
      <c r="P1219" s="46" t="s">
        <v>152</v>
      </c>
    </row>
    <row r="1220" spans="1:16">
      <c r="A1220" s="45" t="s">
        <v>152</v>
      </c>
      <c r="B1220" s="45" t="s">
        <v>2560</v>
      </c>
      <c r="C1220" s="45" t="s">
        <v>162</v>
      </c>
      <c r="D1220" s="45" t="s">
        <v>152</v>
      </c>
      <c r="E1220" s="45">
        <v>5.9</v>
      </c>
      <c r="F1220" s="45" t="s">
        <v>2053</v>
      </c>
      <c r="G1220" s="45">
        <v>38700</v>
      </c>
      <c r="H1220" s="45">
        <v>11600</v>
      </c>
      <c r="I1220" s="45" t="s">
        <v>152</v>
      </c>
      <c r="J1220" s="45" t="s">
        <v>156</v>
      </c>
      <c r="K1220" s="45" t="s">
        <v>157</v>
      </c>
      <c r="L1220" s="45" t="s">
        <v>152</v>
      </c>
      <c r="M1220" s="45" t="s">
        <v>152</v>
      </c>
      <c r="N1220" s="45" t="s">
        <v>152</v>
      </c>
      <c r="O1220" s="45" t="s">
        <v>159</v>
      </c>
      <c r="P1220" s="46" t="s">
        <v>152</v>
      </c>
    </row>
    <row r="1221" spans="1:16">
      <c r="A1221" s="45" t="s">
        <v>152</v>
      </c>
      <c r="B1221" s="45" t="s">
        <v>2561</v>
      </c>
      <c r="C1221" s="45" t="s">
        <v>162</v>
      </c>
      <c r="D1221" s="45" t="s">
        <v>152</v>
      </c>
      <c r="E1221" s="45">
        <v>5.9</v>
      </c>
      <c r="F1221" s="45" t="s">
        <v>2562</v>
      </c>
      <c r="G1221" s="45">
        <v>27300</v>
      </c>
      <c r="H1221" s="45">
        <v>11800</v>
      </c>
      <c r="I1221" s="45" t="s">
        <v>152</v>
      </c>
      <c r="J1221" s="45" t="s">
        <v>156</v>
      </c>
      <c r="K1221" s="45" t="s">
        <v>157</v>
      </c>
      <c r="L1221" s="45" t="s">
        <v>152</v>
      </c>
      <c r="M1221" s="45" t="s">
        <v>152</v>
      </c>
      <c r="N1221" s="45" t="s">
        <v>152</v>
      </c>
      <c r="O1221" s="45" t="s">
        <v>159</v>
      </c>
      <c r="P1221" s="46" t="s">
        <v>152</v>
      </c>
    </row>
    <row r="1222" spans="1:16">
      <c r="A1222" s="45" t="s">
        <v>152</v>
      </c>
      <c r="B1222" s="45" t="s">
        <v>2563</v>
      </c>
      <c r="C1222" s="45" t="s">
        <v>1141</v>
      </c>
      <c r="D1222" s="45" t="s">
        <v>152</v>
      </c>
      <c r="E1222" s="45">
        <v>5.9</v>
      </c>
      <c r="F1222" s="45" t="s">
        <v>2564</v>
      </c>
      <c r="G1222" s="45">
        <v>38600</v>
      </c>
      <c r="H1222" s="45">
        <v>8500</v>
      </c>
      <c r="I1222" s="45" t="s">
        <v>152</v>
      </c>
      <c r="J1222" s="45" t="s">
        <v>156</v>
      </c>
      <c r="K1222" s="45" t="s">
        <v>157</v>
      </c>
      <c r="L1222" s="45" t="s">
        <v>152</v>
      </c>
      <c r="M1222" s="45" t="s">
        <v>152</v>
      </c>
      <c r="N1222" s="45" t="s">
        <v>152</v>
      </c>
      <c r="O1222" s="45" t="s">
        <v>159</v>
      </c>
      <c r="P1222" s="46" t="s">
        <v>152</v>
      </c>
    </row>
    <row r="1223" spans="1:16">
      <c r="A1223" s="45" t="s">
        <v>152</v>
      </c>
      <c r="B1223" s="45" t="s">
        <v>2565</v>
      </c>
      <c r="C1223" s="45" t="s">
        <v>1141</v>
      </c>
      <c r="D1223" s="45" t="s">
        <v>152</v>
      </c>
      <c r="E1223" s="45">
        <v>5.9</v>
      </c>
      <c r="F1223" s="45" t="s">
        <v>2566</v>
      </c>
      <c r="G1223" s="45">
        <v>28200</v>
      </c>
      <c r="H1223" s="45">
        <v>8900</v>
      </c>
      <c r="I1223" s="45" t="s">
        <v>152</v>
      </c>
      <c r="J1223" s="45" t="s">
        <v>156</v>
      </c>
      <c r="K1223" s="45" t="s">
        <v>157</v>
      </c>
      <c r="L1223" s="45" t="s">
        <v>152</v>
      </c>
      <c r="M1223" s="45" t="s">
        <v>152</v>
      </c>
      <c r="N1223" s="45" t="s">
        <v>152</v>
      </c>
      <c r="O1223" s="45" t="s">
        <v>159</v>
      </c>
      <c r="P1223" s="46" t="s">
        <v>152</v>
      </c>
    </row>
    <row r="1224" spans="1:16">
      <c r="A1224" s="45" t="s">
        <v>152</v>
      </c>
      <c r="B1224" s="45" t="s">
        <v>2567</v>
      </c>
      <c r="C1224" s="45" t="s">
        <v>278</v>
      </c>
      <c r="D1224" s="45" t="s">
        <v>152</v>
      </c>
      <c r="E1224" s="45">
        <v>5.9</v>
      </c>
      <c r="F1224" s="45" t="s">
        <v>2568</v>
      </c>
      <c r="G1224" s="45">
        <v>40600</v>
      </c>
      <c r="H1224" s="45">
        <v>11200</v>
      </c>
      <c r="I1224" s="45" t="s">
        <v>152</v>
      </c>
      <c r="J1224" s="45" t="s">
        <v>156</v>
      </c>
      <c r="K1224" s="45" t="s">
        <v>157</v>
      </c>
      <c r="L1224" s="45" t="s">
        <v>152</v>
      </c>
      <c r="M1224" s="45" t="s">
        <v>152</v>
      </c>
      <c r="N1224" s="45" t="s">
        <v>152</v>
      </c>
      <c r="O1224" s="45" t="s">
        <v>159</v>
      </c>
      <c r="P1224" s="46" t="s">
        <v>152</v>
      </c>
    </row>
    <row r="1225" spans="1:16">
      <c r="A1225" s="45" t="s">
        <v>152</v>
      </c>
      <c r="B1225" s="45" t="s">
        <v>2569</v>
      </c>
      <c r="C1225" s="45" t="s">
        <v>1755</v>
      </c>
      <c r="D1225" s="45" t="s">
        <v>152</v>
      </c>
      <c r="E1225" s="45">
        <v>5.9</v>
      </c>
      <c r="F1225" s="45" t="s">
        <v>2534</v>
      </c>
      <c r="G1225" s="45">
        <v>37500</v>
      </c>
      <c r="H1225" s="45">
        <v>12600</v>
      </c>
      <c r="I1225" s="45" t="s">
        <v>152</v>
      </c>
      <c r="J1225" s="45" t="s">
        <v>156</v>
      </c>
      <c r="K1225" s="45" t="s">
        <v>157</v>
      </c>
      <c r="L1225" s="45" t="s">
        <v>152</v>
      </c>
      <c r="M1225" s="45" t="s">
        <v>152</v>
      </c>
      <c r="N1225" s="45" t="s">
        <v>152</v>
      </c>
      <c r="O1225" s="45" t="s">
        <v>159</v>
      </c>
      <c r="P1225" s="46" t="s">
        <v>152</v>
      </c>
    </row>
    <row r="1226" spans="1:16">
      <c r="A1226" s="45" t="s">
        <v>152</v>
      </c>
      <c r="B1226" s="45" t="s">
        <v>2570</v>
      </c>
      <c r="C1226" s="45" t="s">
        <v>182</v>
      </c>
      <c r="D1226" s="45" t="s">
        <v>152</v>
      </c>
      <c r="E1226" s="45">
        <v>5.9</v>
      </c>
      <c r="F1226" s="45" t="s">
        <v>2571</v>
      </c>
      <c r="G1226" s="45">
        <v>39100</v>
      </c>
      <c r="H1226" s="45">
        <v>9200</v>
      </c>
      <c r="I1226" s="45" t="s">
        <v>152</v>
      </c>
      <c r="J1226" s="45" t="s">
        <v>156</v>
      </c>
      <c r="K1226" s="45" t="s">
        <v>157</v>
      </c>
      <c r="L1226" s="45" t="s">
        <v>152</v>
      </c>
      <c r="M1226" s="45" t="s">
        <v>152</v>
      </c>
      <c r="N1226" s="45" t="s">
        <v>152</v>
      </c>
      <c r="O1226" s="45" t="s">
        <v>159</v>
      </c>
      <c r="P1226" s="46" t="s">
        <v>152</v>
      </c>
    </row>
    <row r="1227" spans="1:16">
      <c r="A1227" s="45" t="s">
        <v>152</v>
      </c>
      <c r="B1227" s="45" t="s">
        <v>2572</v>
      </c>
      <c r="C1227" s="45" t="s">
        <v>255</v>
      </c>
      <c r="D1227" s="45" t="s">
        <v>152</v>
      </c>
      <c r="E1227" s="45">
        <v>5.9</v>
      </c>
      <c r="F1227" s="45" t="s">
        <v>2573</v>
      </c>
      <c r="G1227" s="45">
        <v>25000</v>
      </c>
      <c r="H1227" s="45">
        <v>10100</v>
      </c>
      <c r="I1227" s="45" t="s">
        <v>152</v>
      </c>
      <c r="J1227" s="45" t="s">
        <v>156</v>
      </c>
      <c r="K1227" s="45" t="s">
        <v>157</v>
      </c>
      <c r="L1227" s="45" t="s">
        <v>152</v>
      </c>
      <c r="M1227" s="45" t="s">
        <v>152</v>
      </c>
      <c r="N1227" s="45" t="s">
        <v>152</v>
      </c>
      <c r="O1227" s="45" t="s">
        <v>159</v>
      </c>
      <c r="P1227" s="46" t="s">
        <v>152</v>
      </c>
    </row>
    <row r="1228" spans="1:16">
      <c r="A1228" s="45" t="s">
        <v>152</v>
      </c>
      <c r="B1228" s="45" t="s">
        <v>2500</v>
      </c>
      <c r="C1228" s="45" t="s">
        <v>789</v>
      </c>
      <c r="D1228" s="45" t="s">
        <v>152</v>
      </c>
      <c r="E1228" s="45">
        <v>6</v>
      </c>
      <c r="F1228" s="45" t="s">
        <v>2501</v>
      </c>
      <c r="G1228" s="45">
        <v>49800</v>
      </c>
      <c r="H1228" s="45">
        <v>9300</v>
      </c>
      <c r="I1228" s="45" t="s">
        <v>152</v>
      </c>
      <c r="J1228" s="45" t="s">
        <v>156</v>
      </c>
      <c r="K1228" s="45" t="s">
        <v>157</v>
      </c>
      <c r="L1228" s="45" t="s">
        <v>152</v>
      </c>
      <c r="M1228" s="45" t="s">
        <v>152</v>
      </c>
      <c r="N1228" s="45" t="s">
        <v>152</v>
      </c>
      <c r="O1228" s="45" t="s">
        <v>159</v>
      </c>
      <c r="P1228" s="46" t="s">
        <v>152</v>
      </c>
    </row>
    <row r="1229" spans="1:16">
      <c r="A1229" s="45" t="s">
        <v>152</v>
      </c>
      <c r="B1229" s="45" t="s">
        <v>2574</v>
      </c>
      <c r="C1229" s="45" t="s">
        <v>789</v>
      </c>
      <c r="D1229" s="45" t="s">
        <v>152</v>
      </c>
      <c r="E1229" s="45">
        <v>6</v>
      </c>
      <c r="F1229" s="45" t="s">
        <v>2575</v>
      </c>
      <c r="G1229" s="45">
        <v>44000</v>
      </c>
      <c r="H1229" s="45">
        <v>11800</v>
      </c>
      <c r="I1229" s="45" t="s">
        <v>152</v>
      </c>
      <c r="J1229" s="45" t="s">
        <v>156</v>
      </c>
      <c r="K1229" s="45" t="s">
        <v>157</v>
      </c>
      <c r="L1229" s="45" t="s">
        <v>152</v>
      </c>
      <c r="M1229" s="45" t="s">
        <v>152</v>
      </c>
      <c r="N1229" s="45" t="s">
        <v>152</v>
      </c>
      <c r="O1229" s="45" t="s">
        <v>159</v>
      </c>
      <c r="P1229" s="46" t="s">
        <v>152</v>
      </c>
    </row>
    <row r="1230" spans="1:16">
      <c r="A1230" s="45" t="s">
        <v>152</v>
      </c>
      <c r="B1230" s="45" t="s">
        <v>2576</v>
      </c>
      <c r="C1230" s="45" t="s">
        <v>2577</v>
      </c>
      <c r="D1230" s="45" t="s">
        <v>152</v>
      </c>
      <c r="E1230" s="45">
        <v>6</v>
      </c>
      <c r="F1230" s="45" t="s">
        <v>2573</v>
      </c>
      <c r="G1230" s="45">
        <v>25000</v>
      </c>
      <c r="H1230" s="45">
        <v>10100</v>
      </c>
      <c r="I1230" s="45" t="s">
        <v>152</v>
      </c>
      <c r="J1230" s="45" t="s">
        <v>156</v>
      </c>
      <c r="K1230" s="45" t="s">
        <v>157</v>
      </c>
      <c r="L1230" s="45" t="s">
        <v>152</v>
      </c>
      <c r="M1230" s="45" t="s">
        <v>152</v>
      </c>
      <c r="N1230" s="45" t="s">
        <v>152</v>
      </c>
      <c r="O1230" s="45" t="s">
        <v>159</v>
      </c>
      <c r="P1230" s="46" t="s">
        <v>152</v>
      </c>
    </row>
    <row r="1231" spans="1:16">
      <c r="A1231" s="45" t="s">
        <v>152</v>
      </c>
      <c r="B1231" s="45" t="s">
        <v>2578</v>
      </c>
      <c r="C1231" s="45" t="s">
        <v>162</v>
      </c>
      <c r="D1231" s="45" t="s">
        <v>152</v>
      </c>
      <c r="E1231" s="45">
        <v>6</v>
      </c>
      <c r="F1231" s="45" t="s">
        <v>2129</v>
      </c>
      <c r="G1231" s="45">
        <v>36900</v>
      </c>
      <c r="H1231" s="45">
        <v>10900</v>
      </c>
      <c r="I1231" s="45" t="s">
        <v>152</v>
      </c>
      <c r="J1231" s="45" t="s">
        <v>156</v>
      </c>
      <c r="K1231" s="45" t="s">
        <v>157</v>
      </c>
      <c r="L1231" s="45" t="s">
        <v>152</v>
      </c>
      <c r="M1231" s="45" t="s">
        <v>152</v>
      </c>
      <c r="N1231" s="45" t="s">
        <v>152</v>
      </c>
      <c r="O1231" s="45" t="s">
        <v>159</v>
      </c>
      <c r="P1231" s="46" t="s">
        <v>152</v>
      </c>
    </row>
    <row r="1232" spans="1:16">
      <c r="A1232" s="45" t="s">
        <v>152</v>
      </c>
      <c r="B1232" s="45" t="s">
        <v>2579</v>
      </c>
      <c r="C1232" s="45" t="s">
        <v>162</v>
      </c>
      <c r="D1232" s="45" t="s">
        <v>152</v>
      </c>
      <c r="E1232" s="45">
        <v>6</v>
      </c>
      <c r="F1232" s="45" t="s">
        <v>2580</v>
      </c>
      <c r="G1232" s="45">
        <v>47300</v>
      </c>
      <c r="H1232" s="45">
        <v>9900</v>
      </c>
      <c r="I1232" s="45" t="s">
        <v>152</v>
      </c>
      <c r="J1232" s="45" t="s">
        <v>156</v>
      </c>
      <c r="K1232" s="45" t="s">
        <v>157</v>
      </c>
      <c r="L1232" s="45" t="s">
        <v>152</v>
      </c>
      <c r="M1232" s="45" t="s">
        <v>152</v>
      </c>
      <c r="N1232" s="45" t="s">
        <v>152</v>
      </c>
      <c r="O1232" s="45" t="s">
        <v>159</v>
      </c>
      <c r="P1232" s="46" t="s">
        <v>152</v>
      </c>
    </row>
    <row r="1233" spans="1:16">
      <c r="A1233" s="45" t="s">
        <v>152</v>
      </c>
      <c r="B1233" s="45" t="s">
        <v>2581</v>
      </c>
      <c r="C1233" s="45" t="s">
        <v>789</v>
      </c>
      <c r="D1233" s="45" t="s">
        <v>152</v>
      </c>
      <c r="E1233" s="45">
        <v>6</v>
      </c>
      <c r="F1233" s="45" t="s">
        <v>2582</v>
      </c>
      <c r="G1233" s="45">
        <v>41100</v>
      </c>
      <c r="H1233" s="45">
        <v>9500</v>
      </c>
      <c r="I1233" s="45" t="s">
        <v>152</v>
      </c>
      <c r="J1233" s="45" t="s">
        <v>156</v>
      </c>
      <c r="K1233" s="45" t="s">
        <v>157</v>
      </c>
      <c r="L1233" s="45" t="s">
        <v>152</v>
      </c>
      <c r="M1233" s="45" t="s">
        <v>152</v>
      </c>
      <c r="N1233" s="45" t="s">
        <v>152</v>
      </c>
      <c r="O1233" s="45" t="s">
        <v>159</v>
      </c>
      <c r="P1233" s="46" t="s">
        <v>152</v>
      </c>
    </row>
    <row r="1234" spans="1:16">
      <c r="A1234" s="45" t="s">
        <v>152</v>
      </c>
      <c r="B1234" s="45" t="s">
        <v>2583</v>
      </c>
      <c r="C1234" s="45" t="s">
        <v>182</v>
      </c>
      <c r="D1234" s="45" t="s">
        <v>152</v>
      </c>
      <c r="E1234" s="45">
        <v>6</v>
      </c>
      <c r="F1234" s="45" t="s">
        <v>2584</v>
      </c>
      <c r="G1234" s="45">
        <v>29100</v>
      </c>
      <c r="H1234" s="45">
        <v>13600</v>
      </c>
      <c r="I1234" s="45" t="s">
        <v>152</v>
      </c>
      <c r="J1234" s="45" t="s">
        <v>156</v>
      </c>
      <c r="K1234" s="45" t="s">
        <v>157</v>
      </c>
      <c r="L1234" s="45" t="s">
        <v>152</v>
      </c>
      <c r="M1234" s="45" t="s">
        <v>152</v>
      </c>
      <c r="N1234" s="45" t="s">
        <v>152</v>
      </c>
      <c r="O1234" s="45" t="s">
        <v>159</v>
      </c>
      <c r="P1234" s="46" t="s">
        <v>152</v>
      </c>
    </row>
    <row r="1235" spans="1:16">
      <c r="A1235" s="45" t="s">
        <v>152</v>
      </c>
      <c r="B1235" s="45" t="s">
        <v>2585</v>
      </c>
      <c r="C1235" s="45" t="s">
        <v>278</v>
      </c>
      <c r="D1235" s="45" t="s">
        <v>152</v>
      </c>
      <c r="E1235" s="45">
        <v>6.1</v>
      </c>
      <c r="F1235" s="45" t="s">
        <v>2586</v>
      </c>
      <c r="G1235" s="45">
        <v>43700</v>
      </c>
      <c r="H1235" s="45">
        <v>7400</v>
      </c>
      <c r="I1235" s="45" t="s">
        <v>152</v>
      </c>
      <c r="J1235" s="45" t="s">
        <v>156</v>
      </c>
      <c r="K1235" s="45" t="s">
        <v>157</v>
      </c>
      <c r="L1235" s="45" t="s">
        <v>152</v>
      </c>
      <c r="M1235" s="45" t="s">
        <v>152</v>
      </c>
      <c r="N1235" s="45" t="s">
        <v>152</v>
      </c>
      <c r="O1235" s="45" t="s">
        <v>159</v>
      </c>
      <c r="P1235" s="46" t="s">
        <v>152</v>
      </c>
    </row>
    <row r="1236" spans="1:16">
      <c r="A1236" s="45" t="s">
        <v>152</v>
      </c>
      <c r="B1236" s="45" t="s">
        <v>2587</v>
      </c>
      <c r="C1236" s="45" t="s">
        <v>278</v>
      </c>
      <c r="D1236" s="45" t="s">
        <v>152</v>
      </c>
      <c r="E1236" s="45">
        <v>6.1</v>
      </c>
      <c r="F1236" s="45" t="s">
        <v>2588</v>
      </c>
      <c r="G1236" s="45">
        <v>44500</v>
      </c>
      <c r="H1236" s="45">
        <v>10500</v>
      </c>
      <c r="I1236" s="45" t="s">
        <v>152</v>
      </c>
      <c r="J1236" s="45" t="s">
        <v>156</v>
      </c>
      <c r="K1236" s="45" t="s">
        <v>157</v>
      </c>
      <c r="L1236" s="45" t="s">
        <v>152</v>
      </c>
      <c r="M1236" s="45" t="s">
        <v>152</v>
      </c>
      <c r="N1236" s="45" t="s">
        <v>152</v>
      </c>
      <c r="O1236" s="45" t="s">
        <v>159</v>
      </c>
      <c r="P1236" s="46" t="s">
        <v>152</v>
      </c>
    </row>
    <row r="1237" spans="1:16">
      <c r="A1237" s="45" t="s">
        <v>152</v>
      </c>
      <c r="B1237" s="45" t="s">
        <v>2589</v>
      </c>
      <c r="C1237" s="45" t="s">
        <v>2590</v>
      </c>
      <c r="D1237" s="45" t="s">
        <v>152</v>
      </c>
      <c r="E1237" s="45">
        <v>6.1</v>
      </c>
      <c r="F1237" s="45" t="s">
        <v>2591</v>
      </c>
      <c r="G1237" s="45">
        <v>37000</v>
      </c>
      <c r="H1237" s="45">
        <v>12300</v>
      </c>
      <c r="I1237" s="45" t="s">
        <v>152</v>
      </c>
      <c r="J1237" s="45" t="s">
        <v>156</v>
      </c>
      <c r="K1237" s="45" t="s">
        <v>157</v>
      </c>
      <c r="L1237" s="45" t="s">
        <v>152</v>
      </c>
      <c r="M1237" s="45" t="s">
        <v>152</v>
      </c>
      <c r="N1237" s="45" t="s">
        <v>152</v>
      </c>
      <c r="O1237" s="45" t="s">
        <v>159</v>
      </c>
      <c r="P1237" s="46" t="s">
        <v>152</v>
      </c>
    </row>
    <row r="1238" spans="1:16">
      <c r="A1238" s="45" t="s">
        <v>152</v>
      </c>
      <c r="B1238" s="45" t="s">
        <v>2592</v>
      </c>
      <c r="C1238" s="45" t="s">
        <v>2593</v>
      </c>
      <c r="D1238" s="45" t="s">
        <v>152</v>
      </c>
      <c r="E1238" s="45">
        <v>6.1</v>
      </c>
      <c r="F1238" s="45" t="s">
        <v>2594</v>
      </c>
      <c r="G1238" s="45">
        <v>21100</v>
      </c>
      <c r="H1238" s="45">
        <v>9800</v>
      </c>
      <c r="I1238" s="45" t="s">
        <v>152</v>
      </c>
      <c r="J1238" s="45" t="s">
        <v>156</v>
      </c>
      <c r="K1238" s="45" t="s">
        <v>157</v>
      </c>
      <c r="L1238" s="45" t="s">
        <v>152</v>
      </c>
      <c r="M1238" s="45" t="s">
        <v>152</v>
      </c>
      <c r="N1238" s="45" t="s">
        <v>152</v>
      </c>
      <c r="O1238" s="45" t="s">
        <v>159</v>
      </c>
      <c r="P1238" s="46" t="s">
        <v>152</v>
      </c>
    </row>
    <row r="1239" spans="1:16">
      <c r="A1239" s="45" t="s">
        <v>152</v>
      </c>
      <c r="B1239" s="45" t="s">
        <v>2595</v>
      </c>
      <c r="C1239" s="45" t="s">
        <v>579</v>
      </c>
      <c r="D1239" s="45" t="s">
        <v>152</v>
      </c>
      <c r="E1239" s="45">
        <v>6.2</v>
      </c>
      <c r="F1239" s="45" t="s">
        <v>2596</v>
      </c>
      <c r="G1239" s="45">
        <v>41200</v>
      </c>
      <c r="H1239" s="45">
        <v>11400</v>
      </c>
      <c r="I1239" s="45" t="s">
        <v>152</v>
      </c>
      <c r="J1239" s="45" t="s">
        <v>156</v>
      </c>
      <c r="K1239" s="45" t="s">
        <v>157</v>
      </c>
      <c r="L1239" s="45" t="s">
        <v>152</v>
      </c>
      <c r="M1239" s="45" t="s">
        <v>152</v>
      </c>
      <c r="N1239" s="45" t="s">
        <v>152</v>
      </c>
      <c r="O1239" s="45" t="s">
        <v>159</v>
      </c>
      <c r="P1239" s="46" t="s">
        <v>152</v>
      </c>
    </row>
    <row r="1240" spans="1:16">
      <c r="A1240" s="45" t="s">
        <v>152</v>
      </c>
      <c r="B1240" s="45" t="s">
        <v>2597</v>
      </c>
      <c r="C1240" s="45" t="s">
        <v>162</v>
      </c>
      <c r="D1240" s="45" t="s">
        <v>152</v>
      </c>
      <c r="E1240" s="45">
        <v>6.2</v>
      </c>
      <c r="F1240" s="45" t="s">
        <v>2598</v>
      </c>
      <c r="G1240" s="45">
        <v>43900</v>
      </c>
      <c r="H1240" s="45">
        <v>11500</v>
      </c>
      <c r="I1240" s="45" t="s">
        <v>152</v>
      </c>
      <c r="J1240" s="45" t="s">
        <v>156</v>
      </c>
      <c r="K1240" s="45" t="s">
        <v>157</v>
      </c>
      <c r="L1240" s="45" t="s">
        <v>152</v>
      </c>
      <c r="M1240" s="45" t="s">
        <v>152</v>
      </c>
      <c r="N1240" s="45" t="s">
        <v>152</v>
      </c>
      <c r="O1240" s="45" t="s">
        <v>159</v>
      </c>
      <c r="P1240" s="46" t="s">
        <v>152</v>
      </c>
    </row>
    <row r="1241" spans="1:16">
      <c r="A1241" s="45" t="s">
        <v>152</v>
      </c>
      <c r="B1241" s="45" t="s">
        <v>2599</v>
      </c>
      <c r="C1241" s="45" t="s">
        <v>2456</v>
      </c>
      <c r="D1241" s="45" t="s">
        <v>152</v>
      </c>
      <c r="E1241" s="45">
        <v>6.2</v>
      </c>
      <c r="F1241" s="45" t="s">
        <v>2600</v>
      </c>
      <c r="G1241" s="45">
        <v>39700</v>
      </c>
      <c r="H1241" s="45">
        <v>10700</v>
      </c>
      <c r="I1241" s="45" t="s">
        <v>152</v>
      </c>
      <c r="J1241" s="45" t="s">
        <v>156</v>
      </c>
      <c r="K1241" s="45" t="s">
        <v>157</v>
      </c>
      <c r="L1241" s="45" t="s">
        <v>152</v>
      </c>
      <c r="M1241" s="45" t="s">
        <v>152</v>
      </c>
      <c r="N1241" s="45" t="s">
        <v>152</v>
      </c>
      <c r="O1241" s="45" t="s">
        <v>159</v>
      </c>
      <c r="P1241" s="46" t="s">
        <v>152</v>
      </c>
    </row>
    <row r="1242" spans="1:16">
      <c r="A1242" s="45" t="s">
        <v>152</v>
      </c>
      <c r="B1242" s="45" t="s">
        <v>2248</v>
      </c>
      <c r="C1242" s="45" t="s">
        <v>713</v>
      </c>
      <c r="D1242" s="45" t="s">
        <v>152</v>
      </c>
      <c r="E1242" s="45">
        <v>6.3</v>
      </c>
      <c r="F1242" s="45" t="s">
        <v>2601</v>
      </c>
      <c r="G1242" s="45">
        <v>26400</v>
      </c>
      <c r="H1242" s="45">
        <v>10100</v>
      </c>
      <c r="I1242" s="45" t="s">
        <v>152</v>
      </c>
      <c r="J1242" s="45" t="s">
        <v>156</v>
      </c>
      <c r="K1242" s="45" t="s">
        <v>157</v>
      </c>
      <c r="L1242" s="45" t="s">
        <v>152</v>
      </c>
      <c r="M1242" s="45" t="s">
        <v>152</v>
      </c>
      <c r="N1242" s="45" t="s">
        <v>152</v>
      </c>
      <c r="O1242" s="45" t="s">
        <v>159</v>
      </c>
      <c r="P1242" s="46" t="s">
        <v>152</v>
      </c>
    </row>
    <row r="1243" spans="1:16">
      <c r="A1243" s="45" t="s">
        <v>152</v>
      </c>
      <c r="B1243" s="45" t="s">
        <v>2602</v>
      </c>
      <c r="C1243" s="45" t="s">
        <v>1141</v>
      </c>
      <c r="D1243" s="45" t="s">
        <v>152</v>
      </c>
      <c r="E1243" s="45">
        <v>6.3</v>
      </c>
      <c r="F1243" s="45" t="s">
        <v>2603</v>
      </c>
      <c r="G1243" s="45">
        <v>21700</v>
      </c>
      <c r="H1243" s="45">
        <v>12500</v>
      </c>
      <c r="I1243" s="45" t="s">
        <v>152</v>
      </c>
      <c r="J1243" s="45" t="s">
        <v>156</v>
      </c>
      <c r="K1243" s="45" t="s">
        <v>157</v>
      </c>
      <c r="L1243" s="45" t="s">
        <v>152</v>
      </c>
      <c r="M1243" s="45" t="s">
        <v>152</v>
      </c>
      <c r="N1243" s="45" t="s">
        <v>152</v>
      </c>
      <c r="O1243" s="45" t="s">
        <v>159</v>
      </c>
      <c r="P1243" s="46" t="s">
        <v>152</v>
      </c>
    </row>
    <row r="1244" spans="1:16">
      <c r="A1244" s="45" t="s">
        <v>152</v>
      </c>
      <c r="B1244" s="45" t="s">
        <v>2604</v>
      </c>
      <c r="C1244" s="45" t="s">
        <v>1463</v>
      </c>
      <c r="D1244" s="45" t="s">
        <v>152</v>
      </c>
      <c r="E1244" s="45">
        <v>6.3</v>
      </c>
      <c r="F1244" s="45" t="s">
        <v>2605</v>
      </c>
      <c r="G1244" s="45">
        <v>43600</v>
      </c>
      <c r="H1244" s="45">
        <v>11400</v>
      </c>
      <c r="I1244" s="45" t="s">
        <v>152</v>
      </c>
      <c r="J1244" s="45" t="s">
        <v>156</v>
      </c>
      <c r="K1244" s="45" t="s">
        <v>157</v>
      </c>
      <c r="L1244" s="45" t="s">
        <v>152</v>
      </c>
      <c r="M1244" s="45" t="s">
        <v>152</v>
      </c>
      <c r="N1244" s="45" t="s">
        <v>152</v>
      </c>
      <c r="O1244" s="45" t="s">
        <v>159</v>
      </c>
      <c r="P1244" s="46" t="s">
        <v>152</v>
      </c>
    </row>
    <row r="1245" spans="1:16">
      <c r="A1245" s="45" t="s">
        <v>152</v>
      </c>
      <c r="B1245" s="45" t="s">
        <v>2606</v>
      </c>
      <c r="C1245" s="45" t="s">
        <v>434</v>
      </c>
      <c r="D1245" s="45" t="s">
        <v>152</v>
      </c>
      <c r="E1245" s="45">
        <v>6.3</v>
      </c>
      <c r="F1245" s="45" t="s">
        <v>2607</v>
      </c>
      <c r="G1245" s="45">
        <v>27300</v>
      </c>
      <c r="H1245" s="45">
        <v>12000</v>
      </c>
      <c r="I1245" s="45" t="s">
        <v>152</v>
      </c>
      <c r="J1245" s="45" t="s">
        <v>156</v>
      </c>
      <c r="K1245" s="45" t="s">
        <v>157</v>
      </c>
      <c r="L1245" s="45" t="s">
        <v>152</v>
      </c>
      <c r="M1245" s="45" t="s">
        <v>152</v>
      </c>
      <c r="N1245" s="45" t="s">
        <v>152</v>
      </c>
      <c r="O1245" s="45" t="s">
        <v>159</v>
      </c>
      <c r="P1245" s="46" t="s">
        <v>152</v>
      </c>
    </row>
    <row r="1246" spans="1:16">
      <c r="A1246" s="45" t="s">
        <v>152</v>
      </c>
      <c r="B1246" s="45" t="s">
        <v>2608</v>
      </c>
      <c r="C1246" s="45" t="s">
        <v>713</v>
      </c>
      <c r="D1246" s="45" t="s">
        <v>152</v>
      </c>
      <c r="E1246" s="45">
        <v>6.3</v>
      </c>
      <c r="F1246" s="45" t="s">
        <v>2607</v>
      </c>
      <c r="G1246" s="45">
        <v>27300</v>
      </c>
      <c r="H1246" s="45">
        <v>12000</v>
      </c>
      <c r="I1246" s="45" t="s">
        <v>152</v>
      </c>
      <c r="J1246" s="45" t="s">
        <v>156</v>
      </c>
      <c r="K1246" s="45" t="s">
        <v>157</v>
      </c>
      <c r="L1246" s="45" t="s">
        <v>152</v>
      </c>
      <c r="M1246" s="45" t="s">
        <v>152</v>
      </c>
      <c r="N1246" s="45" t="s">
        <v>152</v>
      </c>
      <c r="O1246" s="45" t="s">
        <v>159</v>
      </c>
      <c r="P1246" s="46" t="s">
        <v>152</v>
      </c>
    </row>
    <row r="1247" spans="1:16">
      <c r="A1247" s="45" t="s">
        <v>152</v>
      </c>
      <c r="B1247" s="45" t="s">
        <v>2609</v>
      </c>
      <c r="C1247" s="45" t="s">
        <v>162</v>
      </c>
      <c r="D1247" s="45" t="s">
        <v>152</v>
      </c>
      <c r="E1247" s="45">
        <v>6.3</v>
      </c>
      <c r="F1247" s="45" t="s">
        <v>2053</v>
      </c>
      <c r="G1247" s="45">
        <v>38700</v>
      </c>
      <c r="H1247" s="45">
        <v>11600</v>
      </c>
      <c r="I1247" s="45" t="s">
        <v>152</v>
      </c>
      <c r="J1247" s="45" t="s">
        <v>156</v>
      </c>
      <c r="K1247" s="45" t="s">
        <v>157</v>
      </c>
      <c r="L1247" s="45" t="s">
        <v>152</v>
      </c>
      <c r="M1247" s="45" t="s">
        <v>152</v>
      </c>
      <c r="N1247" s="45" t="s">
        <v>152</v>
      </c>
      <c r="O1247" s="45" t="s">
        <v>159</v>
      </c>
      <c r="P1247" s="46" t="s">
        <v>152</v>
      </c>
    </row>
    <row r="1248" spans="1:16">
      <c r="A1248" s="45" t="s">
        <v>152</v>
      </c>
      <c r="B1248" s="45" t="s">
        <v>2610</v>
      </c>
      <c r="C1248" s="45" t="s">
        <v>196</v>
      </c>
      <c r="D1248" s="45" t="s">
        <v>152</v>
      </c>
      <c r="E1248" s="45">
        <v>6.4</v>
      </c>
      <c r="F1248" s="45" t="s">
        <v>163</v>
      </c>
      <c r="G1248" s="45">
        <v>36400</v>
      </c>
      <c r="H1248" s="45">
        <v>10600</v>
      </c>
      <c r="I1248" s="45" t="s">
        <v>152</v>
      </c>
      <c r="J1248" s="45" t="s">
        <v>156</v>
      </c>
      <c r="K1248" s="45" t="s">
        <v>157</v>
      </c>
      <c r="L1248" s="45" t="s">
        <v>152</v>
      </c>
      <c r="M1248" s="45" t="s">
        <v>152</v>
      </c>
      <c r="N1248" s="45" t="s">
        <v>152</v>
      </c>
      <c r="O1248" s="45" t="s">
        <v>159</v>
      </c>
      <c r="P1248" s="46" t="s">
        <v>152</v>
      </c>
    </row>
    <row r="1249" spans="1:16">
      <c r="A1249" s="45" t="s">
        <v>152</v>
      </c>
      <c r="B1249" s="45" t="s">
        <v>2611</v>
      </c>
      <c r="C1249" s="45" t="s">
        <v>764</v>
      </c>
      <c r="D1249" s="45" t="s">
        <v>152</v>
      </c>
      <c r="E1249" s="45">
        <v>6.4</v>
      </c>
      <c r="F1249" s="45" t="s">
        <v>2612</v>
      </c>
      <c r="G1249" s="45">
        <v>28200</v>
      </c>
      <c r="H1249" s="45">
        <v>11300</v>
      </c>
      <c r="I1249" s="45" t="s">
        <v>152</v>
      </c>
      <c r="J1249" s="45" t="s">
        <v>156</v>
      </c>
      <c r="K1249" s="45" t="s">
        <v>157</v>
      </c>
      <c r="L1249" s="45" t="s">
        <v>152</v>
      </c>
      <c r="M1249" s="45" t="s">
        <v>152</v>
      </c>
      <c r="N1249" s="45" t="s">
        <v>152</v>
      </c>
      <c r="O1249" s="45" t="s">
        <v>159</v>
      </c>
      <c r="P1249" s="46" t="s">
        <v>152</v>
      </c>
    </row>
    <row r="1250" spans="1:16">
      <c r="A1250" s="45" t="s">
        <v>152</v>
      </c>
      <c r="B1250" s="45" t="s">
        <v>2613</v>
      </c>
      <c r="C1250" s="45" t="s">
        <v>2614</v>
      </c>
      <c r="D1250" s="45" t="s">
        <v>152</v>
      </c>
      <c r="E1250" s="45">
        <v>6.4</v>
      </c>
      <c r="F1250" s="45" t="s">
        <v>2258</v>
      </c>
      <c r="G1250" s="45">
        <v>25900</v>
      </c>
      <c r="H1250" s="45">
        <v>11700</v>
      </c>
      <c r="I1250" s="45" t="s">
        <v>152</v>
      </c>
      <c r="J1250" s="45" t="s">
        <v>156</v>
      </c>
      <c r="K1250" s="45" t="s">
        <v>157</v>
      </c>
      <c r="L1250" s="45" t="s">
        <v>152</v>
      </c>
      <c r="M1250" s="45" t="s">
        <v>152</v>
      </c>
      <c r="N1250" s="45" t="s">
        <v>152</v>
      </c>
      <c r="O1250" s="45" t="s">
        <v>159</v>
      </c>
      <c r="P1250" s="46" t="s">
        <v>152</v>
      </c>
    </row>
    <row r="1251" spans="1:16">
      <c r="A1251" s="45" t="s">
        <v>152</v>
      </c>
      <c r="B1251" s="45" t="s">
        <v>2615</v>
      </c>
      <c r="C1251" s="45" t="s">
        <v>2419</v>
      </c>
      <c r="D1251" s="45" t="s">
        <v>152</v>
      </c>
      <c r="E1251" s="45">
        <v>6.4</v>
      </c>
      <c r="F1251" s="45" t="s">
        <v>2616</v>
      </c>
      <c r="G1251" s="45">
        <v>34200</v>
      </c>
      <c r="H1251" s="45">
        <v>12800</v>
      </c>
      <c r="I1251" s="45" t="s">
        <v>152</v>
      </c>
      <c r="J1251" s="45" t="s">
        <v>156</v>
      </c>
      <c r="K1251" s="45" t="s">
        <v>157</v>
      </c>
      <c r="L1251" s="45" t="s">
        <v>152</v>
      </c>
      <c r="M1251" s="45" t="s">
        <v>152</v>
      </c>
      <c r="N1251" s="45" t="s">
        <v>152</v>
      </c>
      <c r="O1251" s="45" t="s">
        <v>159</v>
      </c>
      <c r="P1251" s="46" t="s">
        <v>152</v>
      </c>
    </row>
    <row r="1252" spans="1:16">
      <c r="A1252" s="45" t="s">
        <v>152</v>
      </c>
      <c r="B1252" s="45" t="s">
        <v>2617</v>
      </c>
      <c r="C1252" s="45" t="s">
        <v>1710</v>
      </c>
      <c r="D1252" s="45" t="s">
        <v>152</v>
      </c>
      <c r="E1252" s="45">
        <v>6.4</v>
      </c>
      <c r="F1252" s="45" t="s">
        <v>1661</v>
      </c>
      <c r="G1252" s="45">
        <v>22400</v>
      </c>
      <c r="H1252" s="45">
        <v>10000</v>
      </c>
      <c r="I1252" s="45" t="s">
        <v>152</v>
      </c>
      <c r="J1252" s="45" t="s">
        <v>156</v>
      </c>
      <c r="K1252" s="45" t="s">
        <v>157</v>
      </c>
      <c r="L1252" s="45" t="s">
        <v>152</v>
      </c>
      <c r="M1252" s="45" t="s">
        <v>152</v>
      </c>
      <c r="N1252" s="45" t="s">
        <v>152</v>
      </c>
      <c r="O1252" s="45" t="s">
        <v>159</v>
      </c>
      <c r="P1252" s="46" t="s">
        <v>152</v>
      </c>
    </row>
    <row r="1253" spans="1:16">
      <c r="A1253" s="45" t="s">
        <v>152</v>
      </c>
      <c r="B1253" s="45" t="s">
        <v>2618</v>
      </c>
      <c r="C1253" s="45" t="s">
        <v>2419</v>
      </c>
      <c r="D1253" s="45" t="s">
        <v>152</v>
      </c>
      <c r="E1253" s="45">
        <v>6.4</v>
      </c>
      <c r="F1253" s="45" t="s">
        <v>2619</v>
      </c>
      <c r="G1253" s="45">
        <v>22800</v>
      </c>
      <c r="H1253" s="45">
        <v>12800</v>
      </c>
      <c r="I1253" s="45" t="s">
        <v>152</v>
      </c>
      <c r="J1253" s="45" t="s">
        <v>156</v>
      </c>
      <c r="K1253" s="45" t="s">
        <v>157</v>
      </c>
      <c r="L1253" s="45" t="s">
        <v>152</v>
      </c>
      <c r="M1253" s="45" t="s">
        <v>152</v>
      </c>
      <c r="N1253" s="45" t="s">
        <v>152</v>
      </c>
      <c r="O1253" s="45" t="s">
        <v>159</v>
      </c>
      <c r="P1253" s="46" t="s">
        <v>152</v>
      </c>
    </row>
    <row r="1254" spans="1:16">
      <c r="A1254" s="45" t="s">
        <v>152</v>
      </c>
      <c r="B1254" s="45" t="s">
        <v>2620</v>
      </c>
      <c r="C1254" s="45" t="s">
        <v>2621</v>
      </c>
      <c r="D1254" s="45" t="s">
        <v>152</v>
      </c>
      <c r="E1254" s="45">
        <v>6.4</v>
      </c>
      <c r="F1254" s="45" t="s">
        <v>1661</v>
      </c>
      <c r="G1254" s="45">
        <v>22400</v>
      </c>
      <c r="H1254" s="45">
        <v>10000</v>
      </c>
      <c r="I1254" s="45" t="s">
        <v>152</v>
      </c>
      <c r="J1254" s="45" t="s">
        <v>156</v>
      </c>
      <c r="K1254" s="45" t="s">
        <v>157</v>
      </c>
      <c r="L1254" s="45" t="s">
        <v>152</v>
      </c>
      <c r="M1254" s="45" t="s">
        <v>152</v>
      </c>
      <c r="N1254" s="45" t="s">
        <v>152</v>
      </c>
      <c r="O1254" s="45" t="s">
        <v>159</v>
      </c>
      <c r="P1254" s="46" t="s">
        <v>152</v>
      </c>
    </row>
    <row r="1255" spans="1:16">
      <c r="A1255" s="45" t="s">
        <v>152</v>
      </c>
      <c r="B1255" s="45" t="s">
        <v>2622</v>
      </c>
      <c r="C1255" s="45" t="s">
        <v>1534</v>
      </c>
      <c r="D1255" s="45" t="s">
        <v>152</v>
      </c>
      <c r="E1255" s="45">
        <v>6.5</v>
      </c>
      <c r="F1255" s="45" t="s">
        <v>2623</v>
      </c>
      <c r="G1255" s="45">
        <v>30800</v>
      </c>
      <c r="H1255" s="45">
        <v>10200</v>
      </c>
      <c r="I1255" s="45" t="s">
        <v>152</v>
      </c>
      <c r="J1255" s="45" t="s">
        <v>156</v>
      </c>
      <c r="K1255" s="45" t="s">
        <v>157</v>
      </c>
      <c r="L1255" s="45" t="s">
        <v>152</v>
      </c>
      <c r="M1255" s="45" t="s">
        <v>152</v>
      </c>
      <c r="N1255" s="45" t="s">
        <v>152</v>
      </c>
      <c r="O1255" s="45" t="s">
        <v>159</v>
      </c>
      <c r="P1255" s="46" t="s">
        <v>152</v>
      </c>
    </row>
    <row r="1256" spans="1:16">
      <c r="A1256" s="45" t="s">
        <v>152</v>
      </c>
      <c r="B1256" s="45" t="s">
        <v>2624</v>
      </c>
      <c r="C1256" s="45" t="s">
        <v>1708</v>
      </c>
      <c r="D1256" s="45" t="s">
        <v>152</v>
      </c>
      <c r="E1256" s="45">
        <v>6.5</v>
      </c>
      <c r="F1256" s="45" t="s">
        <v>2623</v>
      </c>
      <c r="G1256" s="45">
        <v>30800</v>
      </c>
      <c r="H1256" s="45">
        <v>10200</v>
      </c>
      <c r="I1256" s="45" t="s">
        <v>152</v>
      </c>
      <c r="J1256" s="45" t="s">
        <v>156</v>
      </c>
      <c r="K1256" s="45" t="s">
        <v>157</v>
      </c>
      <c r="L1256" s="45" t="s">
        <v>152</v>
      </c>
      <c r="M1256" s="45" t="s">
        <v>152</v>
      </c>
      <c r="N1256" s="45" t="s">
        <v>152</v>
      </c>
      <c r="O1256" s="45" t="s">
        <v>159</v>
      </c>
      <c r="P1256" s="46" t="s">
        <v>152</v>
      </c>
    </row>
    <row r="1257" spans="1:16">
      <c r="A1257" s="45" t="s">
        <v>152</v>
      </c>
      <c r="B1257" s="45" t="s">
        <v>2625</v>
      </c>
      <c r="C1257" s="45" t="s">
        <v>1141</v>
      </c>
      <c r="D1257" s="45" t="s">
        <v>152</v>
      </c>
      <c r="E1257" s="45">
        <v>6.5</v>
      </c>
      <c r="F1257" s="45" t="s">
        <v>2626</v>
      </c>
      <c r="G1257" s="45">
        <v>33400</v>
      </c>
      <c r="H1257" s="45">
        <v>9600</v>
      </c>
      <c r="I1257" s="45" t="s">
        <v>152</v>
      </c>
      <c r="J1257" s="45" t="s">
        <v>156</v>
      </c>
      <c r="K1257" s="45" t="s">
        <v>157</v>
      </c>
      <c r="L1257" s="45" t="s">
        <v>152</v>
      </c>
      <c r="M1257" s="45" t="s">
        <v>152</v>
      </c>
      <c r="N1257" s="45" t="s">
        <v>152</v>
      </c>
      <c r="O1257" s="45" t="s">
        <v>159</v>
      </c>
      <c r="P1257" s="46" t="s">
        <v>152</v>
      </c>
    </row>
    <row r="1258" spans="1:16">
      <c r="A1258" s="45" t="s">
        <v>152</v>
      </c>
      <c r="B1258" s="45" t="s">
        <v>2627</v>
      </c>
      <c r="C1258" s="45" t="s">
        <v>278</v>
      </c>
      <c r="D1258" s="45" t="s">
        <v>152</v>
      </c>
      <c r="E1258" s="45">
        <v>6.5</v>
      </c>
      <c r="F1258" s="45" t="s">
        <v>2628</v>
      </c>
      <c r="G1258" s="45">
        <v>44700</v>
      </c>
      <c r="H1258" s="45">
        <v>9000</v>
      </c>
      <c r="I1258" s="45" t="s">
        <v>152</v>
      </c>
      <c r="J1258" s="45" t="s">
        <v>156</v>
      </c>
      <c r="K1258" s="45" t="s">
        <v>157</v>
      </c>
      <c r="L1258" s="45" t="s">
        <v>152</v>
      </c>
      <c r="M1258" s="45" t="s">
        <v>152</v>
      </c>
      <c r="N1258" s="45" t="s">
        <v>152</v>
      </c>
      <c r="O1258" s="45" t="s">
        <v>159</v>
      </c>
      <c r="P1258" s="46" t="s">
        <v>152</v>
      </c>
    </row>
    <row r="1259" spans="1:16">
      <c r="A1259" s="45" t="s">
        <v>152</v>
      </c>
      <c r="B1259" s="45" t="s">
        <v>2629</v>
      </c>
      <c r="C1259" s="45" t="s">
        <v>162</v>
      </c>
      <c r="D1259" s="45" t="s">
        <v>152</v>
      </c>
      <c r="E1259" s="45">
        <v>6.5</v>
      </c>
      <c r="F1259" s="45" t="s">
        <v>2630</v>
      </c>
      <c r="G1259" s="45">
        <v>36000</v>
      </c>
      <c r="H1259" s="45">
        <v>8300</v>
      </c>
      <c r="I1259" s="45" t="s">
        <v>152</v>
      </c>
      <c r="J1259" s="45" t="s">
        <v>156</v>
      </c>
      <c r="K1259" s="45" t="s">
        <v>157</v>
      </c>
      <c r="L1259" s="45" t="s">
        <v>152</v>
      </c>
      <c r="M1259" s="45" t="s">
        <v>152</v>
      </c>
      <c r="N1259" s="45" t="s">
        <v>152</v>
      </c>
      <c r="O1259" s="45" t="s">
        <v>159</v>
      </c>
      <c r="P1259" s="46" t="s">
        <v>152</v>
      </c>
    </row>
    <row r="1260" spans="1:16">
      <c r="A1260" s="45" t="s">
        <v>152</v>
      </c>
      <c r="B1260" s="45" t="s">
        <v>2631</v>
      </c>
      <c r="C1260" s="45" t="s">
        <v>166</v>
      </c>
      <c r="D1260" s="45" t="s">
        <v>152</v>
      </c>
      <c r="E1260" s="45">
        <v>6.5</v>
      </c>
      <c r="F1260" s="45" t="s">
        <v>2623</v>
      </c>
      <c r="G1260" s="45">
        <v>30800</v>
      </c>
      <c r="H1260" s="45">
        <v>10200</v>
      </c>
      <c r="I1260" s="45" t="s">
        <v>152</v>
      </c>
      <c r="J1260" s="45" t="s">
        <v>156</v>
      </c>
      <c r="K1260" s="45" t="s">
        <v>157</v>
      </c>
      <c r="L1260" s="45" t="s">
        <v>152</v>
      </c>
      <c r="M1260" s="45" t="s">
        <v>152</v>
      </c>
      <c r="N1260" s="45" t="s">
        <v>152</v>
      </c>
      <c r="O1260" s="45" t="s">
        <v>159</v>
      </c>
      <c r="P1260" s="46" t="s">
        <v>152</v>
      </c>
    </row>
    <row r="1261" spans="1:16">
      <c r="A1261" s="45" t="s">
        <v>152</v>
      </c>
      <c r="B1261" s="45" t="s">
        <v>2632</v>
      </c>
      <c r="C1261" s="45" t="s">
        <v>1463</v>
      </c>
      <c r="D1261" s="45" t="s">
        <v>152</v>
      </c>
      <c r="E1261" s="45">
        <v>6.6</v>
      </c>
      <c r="F1261" s="45" t="s">
        <v>2633</v>
      </c>
      <c r="G1261" s="45">
        <v>46800</v>
      </c>
      <c r="H1261" s="45">
        <v>11800</v>
      </c>
      <c r="I1261" s="45" t="s">
        <v>152</v>
      </c>
      <c r="J1261" s="45" t="s">
        <v>168</v>
      </c>
      <c r="K1261" s="45" t="s">
        <v>157</v>
      </c>
      <c r="L1261" s="45" t="s">
        <v>169</v>
      </c>
      <c r="M1261" s="45" t="s">
        <v>152</v>
      </c>
      <c r="N1261" s="45" t="s">
        <v>152</v>
      </c>
      <c r="O1261" s="45" t="s">
        <v>159</v>
      </c>
      <c r="P1261" s="46" t="s">
        <v>152</v>
      </c>
    </row>
    <row r="1262" spans="1:16">
      <c r="A1262" s="45" t="s">
        <v>152</v>
      </c>
      <c r="B1262" s="45" t="s">
        <v>2634</v>
      </c>
      <c r="C1262" s="45" t="s">
        <v>764</v>
      </c>
      <c r="D1262" s="45" t="s">
        <v>152</v>
      </c>
      <c r="E1262" s="45">
        <v>6.6</v>
      </c>
      <c r="F1262" s="45" t="s">
        <v>2635</v>
      </c>
      <c r="G1262" s="45">
        <v>36400</v>
      </c>
      <c r="H1262" s="45">
        <v>11000</v>
      </c>
      <c r="I1262" s="45" t="s">
        <v>152</v>
      </c>
      <c r="J1262" s="45" t="s">
        <v>156</v>
      </c>
      <c r="K1262" s="45" t="s">
        <v>157</v>
      </c>
      <c r="L1262" s="45" t="s">
        <v>152</v>
      </c>
      <c r="M1262" s="45" t="s">
        <v>152</v>
      </c>
      <c r="N1262" s="45" t="s">
        <v>152</v>
      </c>
      <c r="O1262" s="45" t="s">
        <v>159</v>
      </c>
      <c r="P1262" s="46" t="s">
        <v>152</v>
      </c>
    </row>
    <row r="1263" spans="1:16">
      <c r="A1263" s="45" t="s">
        <v>152</v>
      </c>
      <c r="B1263" s="45" t="s">
        <v>2636</v>
      </c>
      <c r="C1263" s="45" t="s">
        <v>789</v>
      </c>
      <c r="D1263" s="45" t="s">
        <v>152</v>
      </c>
      <c r="E1263" s="45">
        <v>6.6</v>
      </c>
      <c r="F1263" s="45" t="s">
        <v>2637</v>
      </c>
      <c r="G1263" s="45">
        <v>37000</v>
      </c>
      <c r="H1263" s="45">
        <v>11700</v>
      </c>
      <c r="I1263" s="45" t="s">
        <v>152</v>
      </c>
      <c r="J1263" s="45" t="s">
        <v>156</v>
      </c>
      <c r="K1263" s="45" t="s">
        <v>157</v>
      </c>
      <c r="L1263" s="45" t="s">
        <v>152</v>
      </c>
      <c r="M1263" s="45" t="s">
        <v>152</v>
      </c>
      <c r="N1263" s="45" t="s">
        <v>152</v>
      </c>
      <c r="O1263" s="45" t="s">
        <v>159</v>
      </c>
      <c r="P1263" s="46" t="s">
        <v>152</v>
      </c>
    </row>
    <row r="1264" spans="1:16">
      <c r="A1264" s="45" t="s">
        <v>152</v>
      </c>
      <c r="B1264" s="45" t="s">
        <v>2638</v>
      </c>
      <c r="C1264" s="45" t="s">
        <v>1898</v>
      </c>
      <c r="D1264" s="45" t="s">
        <v>152</v>
      </c>
      <c r="E1264" s="45">
        <v>6.6</v>
      </c>
      <c r="F1264" s="45" t="s">
        <v>1504</v>
      </c>
      <c r="G1264" s="45">
        <v>28900</v>
      </c>
      <c r="H1264" s="45">
        <v>11400</v>
      </c>
      <c r="I1264" s="45" t="s">
        <v>152</v>
      </c>
      <c r="J1264" s="45" t="s">
        <v>156</v>
      </c>
      <c r="K1264" s="45" t="s">
        <v>157</v>
      </c>
      <c r="L1264" s="45" t="s">
        <v>152</v>
      </c>
      <c r="M1264" s="45" t="s">
        <v>152</v>
      </c>
      <c r="N1264" s="45" t="s">
        <v>152</v>
      </c>
      <c r="O1264" s="45" t="s">
        <v>159</v>
      </c>
      <c r="P1264" s="46" t="s">
        <v>152</v>
      </c>
    </row>
    <row r="1265" spans="1:16">
      <c r="A1265" s="45" t="s">
        <v>152</v>
      </c>
      <c r="B1265" s="45" t="s">
        <v>2639</v>
      </c>
      <c r="C1265" s="45" t="s">
        <v>866</v>
      </c>
      <c r="D1265" s="45" t="s">
        <v>152</v>
      </c>
      <c r="E1265" s="45">
        <v>6.6</v>
      </c>
      <c r="F1265" s="45" t="s">
        <v>2640</v>
      </c>
      <c r="G1265" s="45">
        <v>38700</v>
      </c>
      <c r="H1265" s="45">
        <v>11400</v>
      </c>
      <c r="I1265" s="45" t="s">
        <v>152</v>
      </c>
      <c r="J1265" s="45" t="s">
        <v>156</v>
      </c>
      <c r="K1265" s="45" t="s">
        <v>157</v>
      </c>
      <c r="L1265" s="45" t="s">
        <v>152</v>
      </c>
      <c r="M1265" s="45" t="s">
        <v>152</v>
      </c>
      <c r="N1265" s="45" t="s">
        <v>152</v>
      </c>
      <c r="O1265" s="45" t="s">
        <v>159</v>
      </c>
      <c r="P1265" s="46" t="s">
        <v>152</v>
      </c>
    </row>
    <row r="1266" spans="1:16">
      <c r="A1266" s="45" t="s">
        <v>152</v>
      </c>
      <c r="B1266" s="45" t="s">
        <v>2641</v>
      </c>
      <c r="C1266" s="45" t="s">
        <v>233</v>
      </c>
      <c r="D1266" s="45" t="s">
        <v>152</v>
      </c>
      <c r="E1266" s="45">
        <v>6.6</v>
      </c>
      <c r="F1266" s="45" t="s">
        <v>2642</v>
      </c>
      <c r="G1266" s="45">
        <v>32900</v>
      </c>
      <c r="H1266" s="45">
        <v>11100</v>
      </c>
      <c r="I1266" s="45" t="s">
        <v>152</v>
      </c>
      <c r="J1266" s="45" t="s">
        <v>156</v>
      </c>
      <c r="K1266" s="45" t="s">
        <v>157</v>
      </c>
      <c r="L1266" s="45" t="s">
        <v>152</v>
      </c>
      <c r="M1266" s="45" t="s">
        <v>152</v>
      </c>
      <c r="N1266" s="45" t="s">
        <v>152</v>
      </c>
      <c r="O1266" s="45" t="s">
        <v>159</v>
      </c>
      <c r="P1266" s="46" t="s">
        <v>152</v>
      </c>
    </row>
    <row r="1267" spans="1:16">
      <c r="A1267" s="45" t="s">
        <v>152</v>
      </c>
      <c r="B1267" s="45" t="s">
        <v>2643</v>
      </c>
      <c r="C1267" s="45" t="s">
        <v>2644</v>
      </c>
      <c r="D1267" s="45" t="s">
        <v>152</v>
      </c>
      <c r="E1267" s="45">
        <v>6.6</v>
      </c>
      <c r="F1267" s="45" t="s">
        <v>2645</v>
      </c>
      <c r="G1267" s="45">
        <v>52900</v>
      </c>
      <c r="H1267" s="45">
        <v>12000</v>
      </c>
      <c r="I1267" s="45" t="s">
        <v>152</v>
      </c>
      <c r="J1267" s="45" t="s">
        <v>156</v>
      </c>
      <c r="K1267" s="45" t="s">
        <v>157</v>
      </c>
      <c r="L1267" s="45" t="s">
        <v>152</v>
      </c>
      <c r="M1267" s="45" t="s">
        <v>152</v>
      </c>
      <c r="N1267" s="45" t="s">
        <v>152</v>
      </c>
      <c r="O1267" s="45" t="s">
        <v>159</v>
      </c>
      <c r="P1267" s="46" t="s">
        <v>152</v>
      </c>
    </row>
    <row r="1268" spans="1:16">
      <c r="A1268" s="45" t="s">
        <v>152</v>
      </c>
      <c r="B1268" s="45" t="s">
        <v>2646</v>
      </c>
      <c r="C1268" s="45" t="s">
        <v>2525</v>
      </c>
      <c r="D1268" s="45" t="s">
        <v>152</v>
      </c>
      <c r="E1268" s="45">
        <v>6.6</v>
      </c>
      <c r="F1268" s="45" t="s">
        <v>2647</v>
      </c>
      <c r="G1268" s="45">
        <v>29300</v>
      </c>
      <c r="H1268" s="45">
        <v>11000</v>
      </c>
      <c r="I1268" s="45" t="s">
        <v>152</v>
      </c>
      <c r="J1268" s="45" t="s">
        <v>156</v>
      </c>
      <c r="K1268" s="45" t="s">
        <v>157</v>
      </c>
      <c r="L1268" s="45" t="s">
        <v>152</v>
      </c>
      <c r="M1268" s="45" t="s">
        <v>152</v>
      </c>
      <c r="N1268" s="45" t="s">
        <v>152</v>
      </c>
      <c r="O1268" s="45" t="s">
        <v>159</v>
      </c>
      <c r="P1268" s="46" t="s">
        <v>152</v>
      </c>
    </row>
    <row r="1269" spans="1:16">
      <c r="A1269" s="45" t="s">
        <v>152</v>
      </c>
      <c r="B1269" s="45" t="s">
        <v>2648</v>
      </c>
      <c r="C1269" s="45" t="s">
        <v>162</v>
      </c>
      <c r="D1269" s="45" t="s">
        <v>152</v>
      </c>
      <c r="E1269" s="45">
        <v>6.6</v>
      </c>
      <c r="F1269" s="45" t="s">
        <v>2649</v>
      </c>
      <c r="G1269" s="45">
        <v>52100</v>
      </c>
      <c r="H1269" s="45">
        <v>12000</v>
      </c>
      <c r="I1269" s="45" t="s">
        <v>152</v>
      </c>
      <c r="J1269" s="45" t="s">
        <v>156</v>
      </c>
      <c r="K1269" s="45" t="s">
        <v>157</v>
      </c>
      <c r="L1269" s="45" t="s">
        <v>152</v>
      </c>
      <c r="M1269" s="45" t="s">
        <v>152</v>
      </c>
      <c r="N1269" s="45" t="s">
        <v>152</v>
      </c>
      <c r="O1269" s="45" t="s">
        <v>159</v>
      </c>
      <c r="P1269" s="46" t="s">
        <v>152</v>
      </c>
    </row>
    <row r="1270" spans="1:16">
      <c r="A1270" s="45" t="s">
        <v>152</v>
      </c>
      <c r="B1270" s="45" t="s">
        <v>2650</v>
      </c>
      <c r="C1270" s="45" t="s">
        <v>579</v>
      </c>
      <c r="D1270" s="45" t="s">
        <v>152</v>
      </c>
      <c r="E1270" s="45">
        <v>6.7</v>
      </c>
      <c r="F1270" s="45" t="s">
        <v>2651</v>
      </c>
      <c r="G1270" s="45">
        <v>40900</v>
      </c>
      <c r="H1270" s="45">
        <v>11800</v>
      </c>
      <c r="I1270" s="45" t="s">
        <v>152</v>
      </c>
      <c r="J1270" s="45" t="s">
        <v>156</v>
      </c>
      <c r="K1270" s="45" t="s">
        <v>157</v>
      </c>
      <c r="L1270" s="45" t="s">
        <v>152</v>
      </c>
      <c r="M1270" s="45" t="s">
        <v>152</v>
      </c>
      <c r="N1270" s="45" t="s">
        <v>152</v>
      </c>
      <c r="O1270" s="45" t="s">
        <v>159</v>
      </c>
      <c r="P1270" s="46" t="s">
        <v>152</v>
      </c>
    </row>
    <row r="1271" spans="1:16">
      <c r="A1271" s="45" t="s">
        <v>152</v>
      </c>
      <c r="B1271" s="45" t="s">
        <v>2652</v>
      </c>
      <c r="C1271" s="45" t="s">
        <v>182</v>
      </c>
      <c r="D1271" s="45" t="s">
        <v>152</v>
      </c>
      <c r="E1271" s="45">
        <v>6.7</v>
      </c>
      <c r="F1271" s="45" t="s">
        <v>2653</v>
      </c>
      <c r="G1271" s="45">
        <v>63100</v>
      </c>
      <c r="H1271" s="45">
        <v>10500</v>
      </c>
      <c r="I1271" s="45" t="s">
        <v>152</v>
      </c>
      <c r="J1271" s="45" t="s">
        <v>156</v>
      </c>
      <c r="K1271" s="45" t="s">
        <v>157</v>
      </c>
      <c r="L1271" s="45" t="s">
        <v>152</v>
      </c>
      <c r="M1271" s="45" t="s">
        <v>152</v>
      </c>
      <c r="N1271" s="45" t="s">
        <v>152</v>
      </c>
      <c r="O1271" s="45" t="s">
        <v>159</v>
      </c>
      <c r="P1271" s="46" t="s">
        <v>152</v>
      </c>
    </row>
    <row r="1272" spans="1:16">
      <c r="A1272" s="45" t="s">
        <v>152</v>
      </c>
      <c r="B1272" s="45" t="s">
        <v>2654</v>
      </c>
      <c r="C1272" s="45" t="s">
        <v>2060</v>
      </c>
      <c r="D1272" s="45" t="s">
        <v>152</v>
      </c>
      <c r="E1272" s="45">
        <v>6.8</v>
      </c>
      <c r="F1272" s="45" t="s">
        <v>2655</v>
      </c>
      <c r="G1272" s="45">
        <v>28800</v>
      </c>
      <c r="H1272" s="45">
        <v>11100</v>
      </c>
      <c r="I1272" s="45" t="s">
        <v>152</v>
      </c>
      <c r="J1272" s="45" t="s">
        <v>156</v>
      </c>
      <c r="K1272" s="45" t="s">
        <v>157</v>
      </c>
      <c r="L1272" s="45" t="s">
        <v>152</v>
      </c>
      <c r="M1272" s="45" t="s">
        <v>152</v>
      </c>
      <c r="N1272" s="45" t="s">
        <v>152</v>
      </c>
      <c r="O1272" s="45" t="s">
        <v>159</v>
      </c>
      <c r="P1272" s="46" t="s">
        <v>152</v>
      </c>
    </row>
    <row r="1273" spans="1:16">
      <c r="A1273" s="45" t="s">
        <v>152</v>
      </c>
      <c r="B1273" s="45" t="s">
        <v>2656</v>
      </c>
      <c r="C1273" s="45" t="s">
        <v>1898</v>
      </c>
      <c r="D1273" s="45" t="s">
        <v>152</v>
      </c>
      <c r="E1273" s="45">
        <v>6.8</v>
      </c>
      <c r="F1273" s="45" t="s">
        <v>1721</v>
      </c>
      <c r="G1273" s="45">
        <v>43100</v>
      </c>
      <c r="H1273" s="45">
        <v>10800</v>
      </c>
      <c r="I1273" s="45" t="s">
        <v>152</v>
      </c>
      <c r="J1273" s="45" t="s">
        <v>156</v>
      </c>
      <c r="K1273" s="45" t="s">
        <v>157</v>
      </c>
      <c r="L1273" s="45" t="s">
        <v>152</v>
      </c>
      <c r="M1273" s="45" t="s">
        <v>152</v>
      </c>
      <c r="N1273" s="45" t="s">
        <v>152</v>
      </c>
      <c r="O1273" s="45" t="s">
        <v>159</v>
      </c>
      <c r="P1273" s="46" t="s">
        <v>152</v>
      </c>
    </row>
    <row r="1274" spans="1:16">
      <c r="A1274" s="45" t="s">
        <v>152</v>
      </c>
      <c r="B1274" s="45" t="s">
        <v>2657</v>
      </c>
      <c r="C1274" s="45" t="s">
        <v>1993</v>
      </c>
      <c r="D1274" s="45" t="s">
        <v>152</v>
      </c>
      <c r="E1274" s="45">
        <v>6.8</v>
      </c>
      <c r="F1274" s="45" t="s">
        <v>2658</v>
      </c>
      <c r="G1274" s="45">
        <v>37300</v>
      </c>
      <c r="H1274" s="45">
        <v>9600</v>
      </c>
      <c r="I1274" s="45" t="s">
        <v>152</v>
      </c>
      <c r="J1274" s="45" t="s">
        <v>156</v>
      </c>
      <c r="K1274" s="45" t="s">
        <v>175</v>
      </c>
      <c r="L1274" s="45" t="s">
        <v>152</v>
      </c>
      <c r="M1274" s="45" t="s">
        <v>152</v>
      </c>
      <c r="N1274" s="45" t="s">
        <v>152</v>
      </c>
      <c r="O1274" s="45" t="s">
        <v>159</v>
      </c>
      <c r="P1274" s="46" t="s">
        <v>152</v>
      </c>
    </row>
    <row r="1275" spans="1:16">
      <c r="A1275" s="45" t="s">
        <v>152</v>
      </c>
      <c r="B1275" s="45" t="s">
        <v>2659</v>
      </c>
      <c r="C1275" s="45" t="s">
        <v>413</v>
      </c>
      <c r="D1275" s="45" t="s">
        <v>152</v>
      </c>
      <c r="E1275" s="45">
        <v>6.8</v>
      </c>
      <c r="F1275" s="45" t="s">
        <v>2660</v>
      </c>
      <c r="G1275" s="45">
        <v>30300</v>
      </c>
      <c r="H1275" s="45">
        <v>11600</v>
      </c>
      <c r="I1275" s="45" t="s">
        <v>152</v>
      </c>
      <c r="J1275" s="45" t="s">
        <v>156</v>
      </c>
      <c r="K1275" s="45" t="s">
        <v>157</v>
      </c>
      <c r="L1275" s="45" t="s">
        <v>152</v>
      </c>
      <c r="M1275" s="45" t="s">
        <v>152</v>
      </c>
      <c r="N1275" s="45" t="s">
        <v>152</v>
      </c>
      <c r="O1275" s="45" t="s">
        <v>159</v>
      </c>
      <c r="P1275" s="46" t="s">
        <v>152</v>
      </c>
    </row>
    <row r="1276" spans="1:16">
      <c r="A1276" s="45" t="s">
        <v>152</v>
      </c>
      <c r="B1276" s="45" t="s">
        <v>2661</v>
      </c>
      <c r="C1276" s="45" t="s">
        <v>1334</v>
      </c>
      <c r="D1276" s="45" t="s">
        <v>152</v>
      </c>
      <c r="E1276" s="45">
        <v>6.8</v>
      </c>
      <c r="F1276" s="45" t="s">
        <v>2662</v>
      </c>
      <c r="G1276" s="45">
        <v>31300</v>
      </c>
      <c r="H1276" s="45">
        <v>11000</v>
      </c>
      <c r="I1276" s="45" t="s">
        <v>152</v>
      </c>
      <c r="J1276" s="45" t="s">
        <v>156</v>
      </c>
      <c r="K1276" s="45" t="s">
        <v>157</v>
      </c>
      <c r="L1276" s="45" t="s">
        <v>152</v>
      </c>
      <c r="M1276" s="45" t="s">
        <v>152</v>
      </c>
      <c r="N1276" s="45" t="s">
        <v>152</v>
      </c>
      <c r="O1276" s="45" t="s">
        <v>159</v>
      </c>
      <c r="P1276" s="46" t="s">
        <v>152</v>
      </c>
    </row>
    <row r="1277" spans="1:16">
      <c r="A1277" s="45" t="s">
        <v>152</v>
      </c>
      <c r="B1277" s="45" t="s">
        <v>2663</v>
      </c>
      <c r="C1277" s="45" t="s">
        <v>999</v>
      </c>
      <c r="D1277" s="45" t="s">
        <v>152</v>
      </c>
      <c r="E1277" s="45">
        <v>6.9</v>
      </c>
      <c r="F1277" s="45" t="s">
        <v>2664</v>
      </c>
      <c r="G1277" s="45">
        <v>34000</v>
      </c>
      <c r="H1277" s="45">
        <v>11300</v>
      </c>
      <c r="I1277" s="45" t="s">
        <v>152</v>
      </c>
      <c r="J1277" s="45" t="s">
        <v>156</v>
      </c>
      <c r="K1277" s="45" t="s">
        <v>157</v>
      </c>
      <c r="L1277" s="45" t="s">
        <v>152</v>
      </c>
      <c r="M1277" s="45" t="s">
        <v>152</v>
      </c>
      <c r="N1277" s="45" t="s">
        <v>152</v>
      </c>
      <c r="O1277" s="45" t="s">
        <v>159</v>
      </c>
      <c r="P1277" s="46" t="s">
        <v>152</v>
      </c>
    </row>
    <row r="1278" spans="1:16">
      <c r="A1278" s="45" t="s">
        <v>152</v>
      </c>
      <c r="B1278" s="45" t="s">
        <v>2665</v>
      </c>
      <c r="C1278" s="45" t="s">
        <v>2666</v>
      </c>
      <c r="D1278" s="45" t="s">
        <v>152</v>
      </c>
      <c r="E1278" s="45">
        <v>6.9</v>
      </c>
      <c r="F1278" s="45" t="s">
        <v>2667</v>
      </c>
      <c r="G1278" s="45">
        <v>34700</v>
      </c>
      <c r="H1278" s="45">
        <v>8600</v>
      </c>
      <c r="I1278" s="45">
        <v>63</v>
      </c>
      <c r="J1278" s="45" t="s">
        <v>156</v>
      </c>
      <c r="K1278" s="45" t="s">
        <v>157</v>
      </c>
      <c r="L1278" s="45" t="s">
        <v>152</v>
      </c>
      <c r="M1278" s="45" t="s">
        <v>152</v>
      </c>
      <c r="N1278" s="45" t="s">
        <v>152</v>
      </c>
      <c r="O1278" s="45" t="s">
        <v>159</v>
      </c>
      <c r="P1278" s="46" t="s">
        <v>152</v>
      </c>
    </row>
    <row r="1279" spans="1:16">
      <c r="A1279" s="45" t="s">
        <v>152</v>
      </c>
      <c r="B1279" s="45" t="s">
        <v>2668</v>
      </c>
      <c r="C1279" s="45" t="s">
        <v>2669</v>
      </c>
      <c r="D1279" s="45" t="s">
        <v>152</v>
      </c>
      <c r="E1279" s="45">
        <v>6.9</v>
      </c>
      <c r="F1279" s="45" t="s">
        <v>2670</v>
      </c>
      <c r="G1279" s="45">
        <v>35100</v>
      </c>
      <c r="H1279" s="45">
        <v>11300</v>
      </c>
      <c r="I1279" s="45" t="s">
        <v>152</v>
      </c>
      <c r="J1279" s="45" t="s">
        <v>156</v>
      </c>
      <c r="K1279" s="45" t="s">
        <v>157</v>
      </c>
      <c r="L1279" s="45" t="s">
        <v>152</v>
      </c>
      <c r="M1279" s="45" t="s">
        <v>152</v>
      </c>
      <c r="N1279" s="45" t="s">
        <v>152</v>
      </c>
      <c r="O1279" s="45" t="s">
        <v>159</v>
      </c>
      <c r="P1279" s="46" t="s">
        <v>152</v>
      </c>
    </row>
    <row r="1280" spans="1:16">
      <c r="A1280" s="45" t="s">
        <v>152</v>
      </c>
      <c r="B1280" s="45" t="s">
        <v>2671</v>
      </c>
      <c r="C1280" s="45" t="s">
        <v>2394</v>
      </c>
      <c r="D1280" s="45" t="s">
        <v>152</v>
      </c>
      <c r="E1280" s="45">
        <v>6.9</v>
      </c>
      <c r="F1280" s="45" t="s">
        <v>2672</v>
      </c>
      <c r="G1280" s="45">
        <v>42900</v>
      </c>
      <c r="H1280" s="45">
        <v>10600</v>
      </c>
      <c r="I1280" s="45" t="s">
        <v>152</v>
      </c>
      <c r="J1280" s="45" t="s">
        <v>156</v>
      </c>
      <c r="K1280" s="45" t="s">
        <v>157</v>
      </c>
      <c r="L1280" s="45" t="s">
        <v>152</v>
      </c>
      <c r="M1280" s="45" t="s">
        <v>152</v>
      </c>
      <c r="N1280" s="45" t="s">
        <v>152</v>
      </c>
      <c r="O1280" s="45" t="s">
        <v>159</v>
      </c>
      <c r="P1280" s="46" t="s">
        <v>152</v>
      </c>
    </row>
    <row r="1281" spans="1:16">
      <c r="A1281" s="45" t="s">
        <v>152</v>
      </c>
      <c r="B1281" s="45" t="s">
        <v>2673</v>
      </c>
      <c r="C1281" s="45" t="s">
        <v>162</v>
      </c>
      <c r="D1281" s="45" t="s">
        <v>152</v>
      </c>
      <c r="E1281" s="45">
        <v>6.9</v>
      </c>
      <c r="F1281" s="45" t="s">
        <v>2674</v>
      </c>
      <c r="G1281" s="45">
        <v>27500</v>
      </c>
      <c r="H1281" s="45">
        <v>11400</v>
      </c>
      <c r="I1281" s="45" t="s">
        <v>152</v>
      </c>
      <c r="J1281" s="45" t="s">
        <v>156</v>
      </c>
      <c r="K1281" s="45" t="s">
        <v>157</v>
      </c>
      <c r="L1281" s="45" t="s">
        <v>152</v>
      </c>
      <c r="M1281" s="45" t="s">
        <v>152</v>
      </c>
      <c r="N1281" s="45" t="s">
        <v>152</v>
      </c>
      <c r="O1281" s="45" t="s">
        <v>159</v>
      </c>
      <c r="P1281" s="46" t="s">
        <v>152</v>
      </c>
    </row>
    <row r="1282" spans="1:16">
      <c r="A1282" s="45" t="s">
        <v>152</v>
      </c>
      <c r="B1282" s="45" t="s">
        <v>2675</v>
      </c>
      <c r="C1282" s="45" t="s">
        <v>178</v>
      </c>
      <c r="D1282" s="45" t="s">
        <v>152</v>
      </c>
      <c r="E1282" s="45">
        <v>6.9</v>
      </c>
      <c r="F1282" s="45" t="s">
        <v>2676</v>
      </c>
      <c r="G1282" s="45">
        <v>28700</v>
      </c>
      <c r="H1282" s="45">
        <v>9000</v>
      </c>
      <c r="I1282" s="45" t="s">
        <v>152</v>
      </c>
      <c r="J1282" s="45" t="s">
        <v>156</v>
      </c>
      <c r="K1282" s="45" t="s">
        <v>157</v>
      </c>
      <c r="L1282" s="45" t="s">
        <v>152</v>
      </c>
      <c r="M1282" s="45" t="s">
        <v>152</v>
      </c>
      <c r="N1282" s="45" t="s">
        <v>152</v>
      </c>
      <c r="O1282" s="45" t="s">
        <v>159</v>
      </c>
      <c r="P1282" s="46" t="s">
        <v>152</v>
      </c>
    </row>
    <row r="1283" spans="1:16">
      <c r="A1283" s="45" t="s">
        <v>152</v>
      </c>
      <c r="B1283" s="45" t="s">
        <v>2677</v>
      </c>
      <c r="C1283" s="45" t="s">
        <v>199</v>
      </c>
      <c r="D1283" s="45" t="s">
        <v>152</v>
      </c>
      <c r="E1283" s="45">
        <v>7</v>
      </c>
      <c r="F1283" s="45" t="s">
        <v>2678</v>
      </c>
      <c r="G1283" s="45">
        <v>16300</v>
      </c>
      <c r="H1283" s="45">
        <v>9600</v>
      </c>
      <c r="I1283" s="45" t="s">
        <v>152</v>
      </c>
      <c r="J1283" s="45" t="s">
        <v>156</v>
      </c>
      <c r="K1283" s="45" t="s">
        <v>157</v>
      </c>
      <c r="L1283" s="45" t="s">
        <v>152</v>
      </c>
      <c r="M1283" s="45" t="s">
        <v>152</v>
      </c>
      <c r="N1283" s="45" t="s">
        <v>152</v>
      </c>
      <c r="O1283" s="45" t="s">
        <v>159</v>
      </c>
      <c r="P1283" s="46" t="s">
        <v>152</v>
      </c>
    </row>
    <row r="1284" spans="1:16">
      <c r="A1284" s="45" t="s">
        <v>152</v>
      </c>
      <c r="B1284" s="45" t="s">
        <v>2679</v>
      </c>
      <c r="C1284" s="45" t="s">
        <v>1708</v>
      </c>
      <c r="D1284" s="45" t="s">
        <v>152</v>
      </c>
      <c r="E1284" s="45">
        <v>7</v>
      </c>
      <c r="F1284" s="45" t="s">
        <v>2680</v>
      </c>
      <c r="G1284" s="45">
        <v>23100</v>
      </c>
      <c r="H1284" s="45">
        <v>11700</v>
      </c>
      <c r="I1284" s="45" t="s">
        <v>152</v>
      </c>
      <c r="J1284" s="45" t="s">
        <v>156</v>
      </c>
      <c r="K1284" s="45" t="s">
        <v>157</v>
      </c>
      <c r="L1284" s="45" t="s">
        <v>152</v>
      </c>
      <c r="M1284" s="45" t="s">
        <v>152</v>
      </c>
      <c r="N1284" s="45" t="s">
        <v>152</v>
      </c>
      <c r="O1284" s="45" t="s">
        <v>159</v>
      </c>
      <c r="P1284" s="46" t="s">
        <v>152</v>
      </c>
    </row>
    <row r="1285" spans="1:16">
      <c r="A1285" s="45" t="s">
        <v>152</v>
      </c>
      <c r="B1285" s="45" t="s">
        <v>2681</v>
      </c>
      <c r="C1285" s="45" t="s">
        <v>1710</v>
      </c>
      <c r="D1285" s="45" t="s">
        <v>152</v>
      </c>
      <c r="E1285" s="45">
        <v>7</v>
      </c>
      <c r="F1285" s="45" t="s">
        <v>2682</v>
      </c>
      <c r="G1285" s="45">
        <v>40200</v>
      </c>
      <c r="H1285" s="45">
        <v>10000</v>
      </c>
      <c r="I1285" s="45" t="s">
        <v>152</v>
      </c>
      <c r="J1285" s="45" t="s">
        <v>156</v>
      </c>
      <c r="K1285" s="45" t="s">
        <v>157</v>
      </c>
      <c r="L1285" s="45" t="s">
        <v>152</v>
      </c>
      <c r="M1285" s="45" t="s">
        <v>152</v>
      </c>
      <c r="N1285" s="45" t="s">
        <v>152</v>
      </c>
      <c r="O1285" s="45" t="s">
        <v>159</v>
      </c>
      <c r="P1285" s="46" t="s">
        <v>152</v>
      </c>
    </row>
    <row r="1286" spans="1:16">
      <c r="A1286" s="45" t="s">
        <v>152</v>
      </c>
      <c r="B1286" s="45" t="s">
        <v>2683</v>
      </c>
      <c r="C1286" s="45" t="s">
        <v>1710</v>
      </c>
      <c r="D1286" s="45" t="s">
        <v>152</v>
      </c>
      <c r="E1286" s="45">
        <v>7</v>
      </c>
      <c r="F1286" s="45" t="s">
        <v>2684</v>
      </c>
      <c r="G1286" s="45">
        <v>31000</v>
      </c>
      <c r="H1286" s="45">
        <v>11000</v>
      </c>
      <c r="I1286" s="45" t="s">
        <v>152</v>
      </c>
      <c r="J1286" s="45" t="s">
        <v>156</v>
      </c>
      <c r="K1286" s="45" t="s">
        <v>157</v>
      </c>
      <c r="L1286" s="45" t="s">
        <v>152</v>
      </c>
      <c r="M1286" s="45" t="s">
        <v>152</v>
      </c>
      <c r="N1286" s="45" t="s">
        <v>152</v>
      </c>
      <c r="O1286" s="45" t="s">
        <v>159</v>
      </c>
      <c r="P1286" s="46" t="s">
        <v>152</v>
      </c>
    </row>
    <row r="1287" spans="1:16">
      <c r="A1287" s="45" t="s">
        <v>152</v>
      </c>
      <c r="B1287" s="45" t="s">
        <v>2685</v>
      </c>
      <c r="C1287" s="45" t="s">
        <v>999</v>
      </c>
      <c r="D1287" s="45" t="s">
        <v>152</v>
      </c>
      <c r="E1287" s="45">
        <v>7</v>
      </c>
      <c r="F1287" s="45" t="s">
        <v>2686</v>
      </c>
      <c r="G1287" s="45">
        <v>46400</v>
      </c>
      <c r="H1287" s="45">
        <v>9300</v>
      </c>
      <c r="I1287" s="45" t="s">
        <v>152</v>
      </c>
      <c r="J1287" s="45" t="s">
        <v>156</v>
      </c>
      <c r="K1287" s="45" t="s">
        <v>157</v>
      </c>
      <c r="L1287" s="45" t="s">
        <v>152</v>
      </c>
      <c r="M1287" s="45" t="s">
        <v>152</v>
      </c>
      <c r="N1287" s="45" t="s">
        <v>152</v>
      </c>
      <c r="O1287" s="45" t="s">
        <v>159</v>
      </c>
      <c r="P1287" s="46" t="s">
        <v>152</v>
      </c>
    </row>
    <row r="1288" spans="1:16">
      <c r="A1288" s="45" t="s">
        <v>152</v>
      </c>
      <c r="B1288" s="45" t="s">
        <v>2687</v>
      </c>
      <c r="C1288" s="45" t="s">
        <v>1534</v>
      </c>
      <c r="D1288" s="45" t="s">
        <v>152</v>
      </c>
      <c r="E1288" s="45">
        <v>7</v>
      </c>
      <c r="F1288" s="45" t="s">
        <v>2680</v>
      </c>
      <c r="G1288" s="45">
        <v>23100</v>
      </c>
      <c r="H1288" s="45">
        <v>11700</v>
      </c>
      <c r="I1288" s="45" t="s">
        <v>152</v>
      </c>
      <c r="J1288" s="45" t="s">
        <v>156</v>
      </c>
      <c r="K1288" s="45" t="s">
        <v>157</v>
      </c>
      <c r="L1288" s="45" t="s">
        <v>152</v>
      </c>
      <c r="M1288" s="45" t="s">
        <v>152</v>
      </c>
      <c r="N1288" s="45" t="s">
        <v>152</v>
      </c>
      <c r="O1288" s="45" t="s">
        <v>159</v>
      </c>
      <c r="P1288" s="46" t="s">
        <v>152</v>
      </c>
    </row>
    <row r="1289" spans="1:16">
      <c r="A1289" s="45" t="s">
        <v>152</v>
      </c>
      <c r="B1289" s="45" t="s">
        <v>2688</v>
      </c>
      <c r="C1289" s="45" t="s">
        <v>2394</v>
      </c>
      <c r="D1289" s="45" t="s">
        <v>152</v>
      </c>
      <c r="E1289" s="45">
        <v>7</v>
      </c>
      <c r="F1289" s="45" t="s">
        <v>2689</v>
      </c>
      <c r="G1289" s="45">
        <v>51600</v>
      </c>
      <c r="H1289" s="45">
        <v>10700</v>
      </c>
      <c r="I1289" s="45" t="s">
        <v>152</v>
      </c>
      <c r="J1289" s="45" t="s">
        <v>156</v>
      </c>
      <c r="K1289" s="45" t="s">
        <v>157</v>
      </c>
      <c r="L1289" s="45" t="s">
        <v>152</v>
      </c>
      <c r="M1289" s="45" t="s">
        <v>152</v>
      </c>
      <c r="N1289" s="45" t="s">
        <v>152</v>
      </c>
      <c r="O1289" s="45" t="s">
        <v>159</v>
      </c>
      <c r="P1289" s="46" t="s">
        <v>152</v>
      </c>
    </row>
    <row r="1290" spans="1:16">
      <c r="A1290" s="45" t="s">
        <v>152</v>
      </c>
      <c r="B1290" s="45" t="s">
        <v>2690</v>
      </c>
      <c r="C1290" s="45" t="s">
        <v>1781</v>
      </c>
      <c r="D1290" s="45" t="s">
        <v>152</v>
      </c>
      <c r="E1290" s="45">
        <v>7</v>
      </c>
      <c r="F1290" s="45" t="s">
        <v>2691</v>
      </c>
      <c r="G1290" s="45">
        <v>27500</v>
      </c>
      <c r="H1290" s="45">
        <v>11700</v>
      </c>
      <c r="I1290" s="45" t="s">
        <v>152</v>
      </c>
      <c r="J1290" s="45" t="s">
        <v>156</v>
      </c>
      <c r="K1290" s="45" t="s">
        <v>157</v>
      </c>
      <c r="L1290" s="45" t="s">
        <v>152</v>
      </c>
      <c r="M1290" s="45" t="s">
        <v>152</v>
      </c>
      <c r="N1290" s="45" t="s">
        <v>152</v>
      </c>
      <c r="O1290" s="45" t="s">
        <v>159</v>
      </c>
      <c r="P1290" s="46" t="s">
        <v>152</v>
      </c>
    </row>
    <row r="1291" spans="1:16">
      <c r="A1291" s="45" t="s">
        <v>152</v>
      </c>
      <c r="B1291" s="45" t="s">
        <v>2692</v>
      </c>
      <c r="C1291" s="45" t="s">
        <v>166</v>
      </c>
      <c r="D1291" s="45" t="s">
        <v>152</v>
      </c>
      <c r="E1291" s="45">
        <v>7</v>
      </c>
      <c r="F1291" s="45" t="s">
        <v>2680</v>
      </c>
      <c r="G1291" s="45">
        <v>23100</v>
      </c>
      <c r="H1291" s="45">
        <v>11700</v>
      </c>
      <c r="I1291" s="45" t="s">
        <v>152</v>
      </c>
      <c r="J1291" s="45" t="s">
        <v>156</v>
      </c>
      <c r="K1291" s="45" t="s">
        <v>157</v>
      </c>
      <c r="L1291" s="45" t="s">
        <v>152</v>
      </c>
      <c r="M1291" s="45" t="s">
        <v>152</v>
      </c>
      <c r="N1291" s="45" t="s">
        <v>152</v>
      </c>
      <c r="O1291" s="45" t="s">
        <v>159</v>
      </c>
      <c r="P1291" s="46" t="s">
        <v>152</v>
      </c>
    </row>
    <row r="1292" spans="1:16">
      <c r="A1292" s="45" t="s">
        <v>152</v>
      </c>
      <c r="B1292" s="45" t="s">
        <v>2693</v>
      </c>
      <c r="C1292" s="45" t="s">
        <v>2621</v>
      </c>
      <c r="D1292" s="45" t="s">
        <v>152</v>
      </c>
      <c r="E1292" s="45">
        <v>7</v>
      </c>
      <c r="F1292" s="45" t="s">
        <v>2684</v>
      </c>
      <c r="G1292" s="45">
        <v>31000</v>
      </c>
      <c r="H1292" s="45">
        <v>11000</v>
      </c>
      <c r="I1292" s="45" t="s">
        <v>152</v>
      </c>
      <c r="J1292" s="45" t="s">
        <v>156</v>
      </c>
      <c r="K1292" s="45" t="s">
        <v>157</v>
      </c>
      <c r="L1292" s="45" t="s">
        <v>152</v>
      </c>
      <c r="M1292" s="45" t="s">
        <v>152</v>
      </c>
      <c r="N1292" s="45" t="s">
        <v>152</v>
      </c>
      <c r="O1292" s="45" t="s">
        <v>159</v>
      </c>
      <c r="P1292" s="46" t="s">
        <v>152</v>
      </c>
    </row>
    <row r="1293" spans="1:16">
      <c r="A1293" s="45" t="s">
        <v>152</v>
      </c>
      <c r="B1293" s="45" t="s">
        <v>2694</v>
      </c>
      <c r="C1293" s="45" t="s">
        <v>2621</v>
      </c>
      <c r="D1293" s="45" t="s">
        <v>152</v>
      </c>
      <c r="E1293" s="45">
        <v>7</v>
      </c>
      <c r="F1293" s="45" t="s">
        <v>2682</v>
      </c>
      <c r="G1293" s="45">
        <v>40200</v>
      </c>
      <c r="H1293" s="45">
        <v>10000</v>
      </c>
      <c r="I1293" s="45" t="s">
        <v>152</v>
      </c>
      <c r="J1293" s="45" t="s">
        <v>156</v>
      </c>
      <c r="K1293" s="45" t="s">
        <v>157</v>
      </c>
      <c r="L1293" s="45" t="s">
        <v>152</v>
      </c>
      <c r="M1293" s="45" t="s">
        <v>152</v>
      </c>
      <c r="N1293" s="45" t="s">
        <v>152</v>
      </c>
      <c r="O1293" s="45" t="s">
        <v>159</v>
      </c>
      <c r="P1293" s="46" t="s">
        <v>152</v>
      </c>
    </row>
    <row r="1294" spans="1:16">
      <c r="A1294" s="45" t="s">
        <v>152</v>
      </c>
      <c r="B1294" s="45" t="s">
        <v>2695</v>
      </c>
      <c r="C1294" s="45" t="s">
        <v>2696</v>
      </c>
      <c r="D1294" s="45" t="s">
        <v>152</v>
      </c>
      <c r="E1294" s="45">
        <v>7</v>
      </c>
      <c r="F1294" s="45" t="s">
        <v>2697</v>
      </c>
      <c r="G1294" s="45">
        <v>19700</v>
      </c>
      <c r="H1294" s="45">
        <v>11900</v>
      </c>
      <c r="I1294" s="45" t="s">
        <v>152</v>
      </c>
      <c r="J1294" s="45" t="s">
        <v>156</v>
      </c>
      <c r="K1294" s="45" t="s">
        <v>157</v>
      </c>
      <c r="L1294" s="45" t="s">
        <v>152</v>
      </c>
      <c r="M1294" s="45" t="s">
        <v>152</v>
      </c>
      <c r="N1294" s="45" t="s">
        <v>152</v>
      </c>
      <c r="O1294" s="45" t="s">
        <v>159</v>
      </c>
      <c r="P1294" s="46" t="s">
        <v>152</v>
      </c>
    </row>
    <row r="1295" spans="1:16">
      <c r="A1295" s="45" t="s">
        <v>152</v>
      </c>
      <c r="B1295" s="45" t="s">
        <v>2698</v>
      </c>
      <c r="C1295" s="45" t="s">
        <v>2699</v>
      </c>
      <c r="D1295" s="45" t="s">
        <v>152</v>
      </c>
      <c r="E1295" s="45">
        <v>7</v>
      </c>
      <c r="F1295" s="45" t="s">
        <v>2697</v>
      </c>
      <c r="G1295" s="45">
        <v>19700</v>
      </c>
      <c r="H1295" s="45">
        <v>11900</v>
      </c>
      <c r="I1295" s="45" t="s">
        <v>152</v>
      </c>
      <c r="J1295" s="45" t="s">
        <v>156</v>
      </c>
      <c r="K1295" s="45" t="s">
        <v>157</v>
      </c>
      <c r="L1295" s="45" t="s">
        <v>152</v>
      </c>
      <c r="M1295" s="45" t="s">
        <v>152</v>
      </c>
      <c r="N1295" s="45" t="s">
        <v>152</v>
      </c>
      <c r="O1295" s="45" t="s">
        <v>159</v>
      </c>
      <c r="P1295" s="46" t="s">
        <v>152</v>
      </c>
    </row>
    <row r="1296" spans="1:16">
      <c r="A1296" s="45" t="s">
        <v>152</v>
      </c>
      <c r="B1296" s="45" t="s">
        <v>2700</v>
      </c>
      <c r="C1296" s="45" t="s">
        <v>1141</v>
      </c>
      <c r="D1296" s="45" t="s">
        <v>152</v>
      </c>
      <c r="E1296" s="45">
        <v>7</v>
      </c>
      <c r="F1296" s="45" t="s">
        <v>2701</v>
      </c>
      <c r="G1296" s="45">
        <v>23700</v>
      </c>
      <c r="H1296" s="45">
        <v>11200</v>
      </c>
      <c r="I1296" s="45" t="s">
        <v>152</v>
      </c>
      <c r="J1296" s="45" t="s">
        <v>156</v>
      </c>
      <c r="K1296" s="45" t="s">
        <v>157</v>
      </c>
      <c r="L1296" s="45" t="s">
        <v>152</v>
      </c>
      <c r="M1296" s="45" t="s">
        <v>152</v>
      </c>
      <c r="N1296" s="45" t="s">
        <v>152</v>
      </c>
      <c r="O1296" s="45" t="s">
        <v>159</v>
      </c>
      <c r="P1296" s="46" t="s">
        <v>152</v>
      </c>
    </row>
    <row r="1297" spans="1:16">
      <c r="A1297" s="45" t="s">
        <v>152</v>
      </c>
      <c r="B1297" s="45" t="s">
        <v>2702</v>
      </c>
      <c r="C1297" s="45" t="s">
        <v>182</v>
      </c>
      <c r="D1297" s="45" t="s">
        <v>152</v>
      </c>
      <c r="E1297" s="45">
        <v>7</v>
      </c>
      <c r="F1297" s="45" t="s">
        <v>2703</v>
      </c>
      <c r="G1297" s="45">
        <v>48700</v>
      </c>
      <c r="H1297" s="45">
        <v>6900</v>
      </c>
      <c r="I1297" s="45" t="s">
        <v>152</v>
      </c>
      <c r="J1297" s="45" t="s">
        <v>156</v>
      </c>
      <c r="K1297" s="45" t="s">
        <v>157</v>
      </c>
      <c r="L1297" s="45" t="s">
        <v>152</v>
      </c>
      <c r="M1297" s="45" t="s">
        <v>152</v>
      </c>
      <c r="N1297" s="45" t="s">
        <v>152</v>
      </c>
      <c r="O1297" s="45" t="s">
        <v>159</v>
      </c>
      <c r="P1297" s="46" t="s">
        <v>152</v>
      </c>
    </row>
    <row r="1298" spans="1:16">
      <c r="A1298" s="45" t="s">
        <v>152</v>
      </c>
      <c r="B1298" s="45" t="s">
        <v>2704</v>
      </c>
      <c r="C1298" s="45" t="s">
        <v>1549</v>
      </c>
      <c r="D1298" s="45" t="s">
        <v>152</v>
      </c>
      <c r="E1298" s="45">
        <v>7</v>
      </c>
      <c r="F1298" s="45" t="s">
        <v>2705</v>
      </c>
      <c r="G1298" s="45">
        <v>39300</v>
      </c>
      <c r="H1298" s="45">
        <v>11800</v>
      </c>
      <c r="I1298" s="45" t="s">
        <v>152</v>
      </c>
      <c r="J1298" s="45" t="s">
        <v>156</v>
      </c>
      <c r="K1298" s="45" t="s">
        <v>157</v>
      </c>
      <c r="L1298" s="45" t="s">
        <v>152</v>
      </c>
      <c r="M1298" s="45" t="s">
        <v>152</v>
      </c>
      <c r="N1298" s="45" t="s">
        <v>152</v>
      </c>
      <c r="O1298" s="45" t="s">
        <v>159</v>
      </c>
      <c r="P1298" s="46" t="s">
        <v>152</v>
      </c>
    </row>
    <row r="1299" spans="1:16">
      <c r="A1299" s="45" t="s">
        <v>152</v>
      </c>
      <c r="B1299" s="45" t="s">
        <v>2706</v>
      </c>
      <c r="C1299" s="45" t="s">
        <v>182</v>
      </c>
      <c r="D1299" s="45" t="s">
        <v>152</v>
      </c>
      <c r="E1299" s="45">
        <v>7</v>
      </c>
      <c r="F1299" s="45" t="s">
        <v>2707</v>
      </c>
      <c r="G1299" s="45">
        <v>31500</v>
      </c>
      <c r="H1299" s="45">
        <v>8000</v>
      </c>
      <c r="I1299" s="45" t="s">
        <v>152</v>
      </c>
      <c r="J1299" s="45" t="s">
        <v>156</v>
      </c>
      <c r="K1299" s="45" t="s">
        <v>157</v>
      </c>
      <c r="L1299" s="45" t="s">
        <v>152</v>
      </c>
      <c r="M1299" s="45" t="s">
        <v>152</v>
      </c>
      <c r="N1299" s="45" t="s">
        <v>152</v>
      </c>
      <c r="O1299" s="45" t="s">
        <v>159</v>
      </c>
      <c r="P1299" s="46" t="s">
        <v>152</v>
      </c>
    </row>
    <row r="1300" spans="1:16">
      <c r="A1300" s="45" t="s">
        <v>152</v>
      </c>
      <c r="B1300" s="45" t="s">
        <v>2708</v>
      </c>
      <c r="C1300" s="45" t="s">
        <v>1288</v>
      </c>
      <c r="D1300" s="45" t="s">
        <v>152</v>
      </c>
      <c r="E1300" s="45">
        <v>7.1</v>
      </c>
      <c r="F1300" s="45" t="s">
        <v>1188</v>
      </c>
      <c r="G1300" s="45">
        <v>32200</v>
      </c>
      <c r="H1300" s="45">
        <v>11800</v>
      </c>
      <c r="I1300" s="45" t="s">
        <v>152</v>
      </c>
      <c r="J1300" s="45" t="s">
        <v>156</v>
      </c>
      <c r="K1300" s="45" t="s">
        <v>157</v>
      </c>
      <c r="L1300" s="45" t="s">
        <v>152</v>
      </c>
      <c r="M1300" s="45" t="s">
        <v>152</v>
      </c>
      <c r="N1300" s="45" t="s">
        <v>152</v>
      </c>
      <c r="O1300" s="45" t="s">
        <v>159</v>
      </c>
      <c r="P1300" s="46" t="s">
        <v>152</v>
      </c>
    </row>
    <row r="1301" spans="1:16">
      <c r="A1301" s="45" t="s">
        <v>152</v>
      </c>
      <c r="B1301" s="45" t="s">
        <v>2709</v>
      </c>
      <c r="C1301" s="45" t="s">
        <v>233</v>
      </c>
      <c r="D1301" s="45" t="s">
        <v>152</v>
      </c>
      <c r="E1301" s="45">
        <v>7.1</v>
      </c>
      <c r="F1301" s="45" t="s">
        <v>2710</v>
      </c>
      <c r="G1301" s="45">
        <v>34200</v>
      </c>
      <c r="H1301" s="45">
        <v>11800</v>
      </c>
      <c r="I1301" s="45" t="s">
        <v>152</v>
      </c>
      <c r="J1301" s="45" t="s">
        <v>156</v>
      </c>
      <c r="K1301" s="45" t="s">
        <v>157</v>
      </c>
      <c r="L1301" s="45" t="s">
        <v>152</v>
      </c>
      <c r="M1301" s="45" t="s">
        <v>152</v>
      </c>
      <c r="N1301" s="45" t="s">
        <v>152</v>
      </c>
      <c r="O1301" s="45" t="s">
        <v>159</v>
      </c>
      <c r="P1301" s="46" t="s">
        <v>152</v>
      </c>
    </row>
    <row r="1302" spans="1:16">
      <c r="A1302" s="45" t="s">
        <v>152</v>
      </c>
      <c r="B1302" s="45" t="s">
        <v>2711</v>
      </c>
      <c r="C1302" s="45" t="s">
        <v>1584</v>
      </c>
      <c r="D1302" s="45" t="s">
        <v>152</v>
      </c>
      <c r="E1302" s="45">
        <v>7.1</v>
      </c>
      <c r="F1302" s="45" t="s">
        <v>2712</v>
      </c>
      <c r="G1302" s="45">
        <v>22200</v>
      </c>
      <c r="H1302" s="45">
        <v>10400</v>
      </c>
      <c r="I1302" s="45" t="s">
        <v>152</v>
      </c>
      <c r="J1302" s="45" t="s">
        <v>156</v>
      </c>
      <c r="K1302" s="45" t="s">
        <v>157</v>
      </c>
      <c r="L1302" s="45" t="s">
        <v>152</v>
      </c>
      <c r="M1302" s="45" t="s">
        <v>152</v>
      </c>
      <c r="N1302" s="45" t="s">
        <v>152</v>
      </c>
      <c r="O1302" s="45" t="s">
        <v>159</v>
      </c>
      <c r="P1302" s="46" t="s">
        <v>152</v>
      </c>
    </row>
    <row r="1303" spans="1:16">
      <c r="A1303" s="45" t="s">
        <v>152</v>
      </c>
      <c r="B1303" s="45" t="s">
        <v>2713</v>
      </c>
      <c r="C1303" s="45" t="s">
        <v>395</v>
      </c>
      <c r="D1303" s="45" t="s">
        <v>152</v>
      </c>
      <c r="E1303" s="45">
        <v>7.1</v>
      </c>
      <c r="F1303" s="45" t="s">
        <v>2714</v>
      </c>
      <c r="G1303" s="45">
        <v>36700</v>
      </c>
      <c r="H1303" s="45">
        <v>12000</v>
      </c>
      <c r="I1303" s="45" t="s">
        <v>152</v>
      </c>
      <c r="J1303" s="45" t="s">
        <v>156</v>
      </c>
      <c r="K1303" s="45" t="s">
        <v>157</v>
      </c>
      <c r="L1303" s="45" t="s">
        <v>152</v>
      </c>
      <c r="M1303" s="45" t="s">
        <v>152</v>
      </c>
      <c r="N1303" s="45" t="s">
        <v>152</v>
      </c>
      <c r="O1303" s="45" t="s">
        <v>159</v>
      </c>
      <c r="P1303" s="46" t="s">
        <v>152</v>
      </c>
    </row>
    <row r="1304" spans="1:16">
      <c r="A1304" s="45" t="s">
        <v>152</v>
      </c>
      <c r="B1304" s="45" t="s">
        <v>2715</v>
      </c>
      <c r="C1304" s="45" t="s">
        <v>278</v>
      </c>
      <c r="D1304" s="45" t="s">
        <v>152</v>
      </c>
      <c r="E1304" s="45">
        <v>7.2</v>
      </c>
      <c r="F1304" s="45" t="s">
        <v>2716</v>
      </c>
      <c r="G1304" s="45">
        <v>34400</v>
      </c>
      <c r="H1304" s="45">
        <v>14500</v>
      </c>
      <c r="I1304" s="45" t="s">
        <v>152</v>
      </c>
      <c r="J1304" s="45" t="s">
        <v>156</v>
      </c>
      <c r="K1304" s="45" t="s">
        <v>157</v>
      </c>
      <c r="L1304" s="45" t="s">
        <v>152</v>
      </c>
      <c r="M1304" s="45" t="s">
        <v>152</v>
      </c>
      <c r="N1304" s="45" t="s">
        <v>152</v>
      </c>
      <c r="O1304" s="45" t="s">
        <v>159</v>
      </c>
      <c r="P1304" s="46" t="s">
        <v>152</v>
      </c>
    </row>
    <row r="1305" spans="1:16">
      <c r="A1305" s="45" t="s">
        <v>152</v>
      </c>
      <c r="B1305" s="45" t="s">
        <v>2717</v>
      </c>
      <c r="C1305" s="45" t="s">
        <v>1898</v>
      </c>
      <c r="D1305" s="45" t="s">
        <v>152</v>
      </c>
      <c r="E1305" s="45">
        <v>7.2</v>
      </c>
      <c r="F1305" s="45" t="s">
        <v>2718</v>
      </c>
      <c r="G1305" s="45">
        <v>30300</v>
      </c>
      <c r="H1305" s="45">
        <v>11800</v>
      </c>
      <c r="I1305" s="45" t="s">
        <v>152</v>
      </c>
      <c r="J1305" s="45" t="s">
        <v>156</v>
      </c>
      <c r="K1305" s="45" t="s">
        <v>157</v>
      </c>
      <c r="L1305" s="45" t="s">
        <v>152</v>
      </c>
      <c r="M1305" s="45" t="s">
        <v>152</v>
      </c>
      <c r="N1305" s="45" t="s">
        <v>152</v>
      </c>
      <c r="O1305" s="45" t="s">
        <v>159</v>
      </c>
      <c r="P1305" s="46" t="s">
        <v>152</v>
      </c>
    </row>
    <row r="1306" spans="1:16">
      <c r="A1306" s="45" t="s">
        <v>152</v>
      </c>
      <c r="B1306" s="45" t="s">
        <v>2719</v>
      </c>
      <c r="C1306" s="45" t="s">
        <v>207</v>
      </c>
      <c r="D1306" s="45" t="s">
        <v>152</v>
      </c>
      <c r="E1306" s="45">
        <v>7.2</v>
      </c>
      <c r="F1306" s="45" t="s">
        <v>2720</v>
      </c>
      <c r="G1306" s="45">
        <v>51300</v>
      </c>
      <c r="H1306" s="45">
        <v>11600</v>
      </c>
      <c r="I1306" s="45" t="s">
        <v>152</v>
      </c>
      <c r="J1306" s="45" t="s">
        <v>156</v>
      </c>
      <c r="K1306" s="45" t="s">
        <v>157</v>
      </c>
      <c r="L1306" s="45" t="s">
        <v>152</v>
      </c>
      <c r="M1306" s="45" t="s">
        <v>152</v>
      </c>
      <c r="N1306" s="45" t="s">
        <v>152</v>
      </c>
      <c r="O1306" s="45" t="s">
        <v>159</v>
      </c>
      <c r="P1306" s="46" t="s">
        <v>152</v>
      </c>
    </row>
    <row r="1307" spans="1:16">
      <c r="A1307" s="45" t="s">
        <v>152</v>
      </c>
      <c r="B1307" s="45" t="s">
        <v>2721</v>
      </c>
      <c r="C1307" s="45" t="s">
        <v>182</v>
      </c>
      <c r="D1307" s="45" t="s">
        <v>152</v>
      </c>
      <c r="E1307" s="45">
        <v>7.2</v>
      </c>
      <c r="F1307" s="45" t="s">
        <v>2722</v>
      </c>
      <c r="G1307" s="45">
        <v>53900</v>
      </c>
      <c r="H1307" s="45">
        <v>11600</v>
      </c>
      <c r="I1307" s="45" t="s">
        <v>152</v>
      </c>
      <c r="J1307" s="45" t="s">
        <v>156</v>
      </c>
      <c r="K1307" s="45" t="s">
        <v>157</v>
      </c>
      <c r="L1307" s="45" t="s">
        <v>152</v>
      </c>
      <c r="M1307" s="45" t="s">
        <v>152</v>
      </c>
      <c r="N1307" s="45" t="s">
        <v>152</v>
      </c>
      <c r="O1307" s="45" t="s">
        <v>159</v>
      </c>
      <c r="P1307" s="46" t="s">
        <v>152</v>
      </c>
    </row>
    <row r="1308" spans="1:16">
      <c r="A1308" s="45" t="s">
        <v>152</v>
      </c>
      <c r="B1308" s="45" t="s">
        <v>2723</v>
      </c>
      <c r="C1308" s="45" t="s">
        <v>255</v>
      </c>
      <c r="D1308" s="45" t="s">
        <v>152</v>
      </c>
      <c r="E1308" s="45">
        <v>7.2</v>
      </c>
      <c r="F1308" s="45" t="s">
        <v>2724</v>
      </c>
      <c r="G1308" s="45">
        <v>23200</v>
      </c>
      <c r="H1308" s="45">
        <v>6500</v>
      </c>
      <c r="I1308" s="45" t="s">
        <v>152</v>
      </c>
      <c r="J1308" s="45" t="s">
        <v>156</v>
      </c>
      <c r="K1308" s="45" t="s">
        <v>157</v>
      </c>
      <c r="L1308" s="45" t="s">
        <v>152</v>
      </c>
      <c r="M1308" s="45" t="s">
        <v>152</v>
      </c>
      <c r="N1308" s="45" t="s">
        <v>152</v>
      </c>
      <c r="O1308" s="45" t="s">
        <v>159</v>
      </c>
      <c r="P1308" s="46" t="s">
        <v>152</v>
      </c>
    </row>
    <row r="1309" spans="1:16">
      <c r="A1309" s="45" t="s">
        <v>152</v>
      </c>
      <c r="B1309" s="45" t="s">
        <v>2725</v>
      </c>
      <c r="C1309" s="45" t="s">
        <v>2419</v>
      </c>
      <c r="D1309" s="45" t="s">
        <v>152</v>
      </c>
      <c r="E1309" s="45">
        <v>7.3</v>
      </c>
      <c r="F1309" s="45" t="s">
        <v>2726</v>
      </c>
      <c r="G1309" s="45">
        <v>45900</v>
      </c>
      <c r="H1309" s="45">
        <v>9900</v>
      </c>
      <c r="I1309" s="45" t="s">
        <v>152</v>
      </c>
      <c r="J1309" s="45" t="s">
        <v>156</v>
      </c>
      <c r="K1309" s="45" t="s">
        <v>157</v>
      </c>
      <c r="L1309" s="45" t="s">
        <v>152</v>
      </c>
      <c r="M1309" s="45" t="s">
        <v>152</v>
      </c>
      <c r="N1309" s="45" t="s">
        <v>152</v>
      </c>
      <c r="O1309" s="45" t="s">
        <v>159</v>
      </c>
      <c r="P1309" s="46" t="s">
        <v>152</v>
      </c>
    </row>
    <row r="1310" spans="1:16">
      <c r="A1310" s="45" t="s">
        <v>152</v>
      </c>
      <c r="B1310" s="45" t="s">
        <v>2727</v>
      </c>
      <c r="C1310" s="45" t="s">
        <v>224</v>
      </c>
      <c r="D1310" s="45" t="s">
        <v>152</v>
      </c>
      <c r="E1310" s="45">
        <v>7.3</v>
      </c>
      <c r="F1310" s="45" t="s">
        <v>2728</v>
      </c>
      <c r="G1310" s="45">
        <v>39300</v>
      </c>
      <c r="H1310" s="45">
        <v>11500</v>
      </c>
      <c r="I1310" s="45" t="s">
        <v>152</v>
      </c>
      <c r="J1310" s="45" t="s">
        <v>156</v>
      </c>
      <c r="K1310" s="45" t="s">
        <v>157</v>
      </c>
      <c r="L1310" s="45" t="s">
        <v>152</v>
      </c>
      <c r="M1310" s="45" t="s">
        <v>152</v>
      </c>
      <c r="N1310" s="45" t="s">
        <v>152</v>
      </c>
      <c r="O1310" s="45" t="s">
        <v>159</v>
      </c>
      <c r="P1310" s="46" t="s">
        <v>152</v>
      </c>
    </row>
    <row r="1311" spans="1:16">
      <c r="A1311" s="45" t="s">
        <v>152</v>
      </c>
      <c r="B1311" s="45" t="s">
        <v>2729</v>
      </c>
      <c r="C1311" s="45" t="s">
        <v>1967</v>
      </c>
      <c r="D1311" s="45" t="s">
        <v>152</v>
      </c>
      <c r="E1311" s="45">
        <v>7.3</v>
      </c>
      <c r="F1311" s="45" t="s">
        <v>2728</v>
      </c>
      <c r="G1311" s="45">
        <v>39300</v>
      </c>
      <c r="H1311" s="45">
        <v>11500</v>
      </c>
      <c r="I1311" s="45" t="s">
        <v>152</v>
      </c>
      <c r="J1311" s="45" t="s">
        <v>156</v>
      </c>
      <c r="K1311" s="45" t="s">
        <v>157</v>
      </c>
      <c r="L1311" s="45" t="s">
        <v>152</v>
      </c>
      <c r="M1311" s="45" t="s">
        <v>152</v>
      </c>
      <c r="N1311" s="45" t="s">
        <v>152</v>
      </c>
      <c r="O1311" s="45" t="s">
        <v>159</v>
      </c>
      <c r="P1311" s="46" t="s">
        <v>152</v>
      </c>
    </row>
    <row r="1312" spans="1:16">
      <c r="A1312" s="45" t="s">
        <v>152</v>
      </c>
      <c r="B1312" s="45" t="s">
        <v>2730</v>
      </c>
      <c r="C1312" s="45" t="s">
        <v>1275</v>
      </c>
      <c r="D1312" s="45" t="s">
        <v>152</v>
      </c>
      <c r="E1312" s="45">
        <v>7.3</v>
      </c>
      <c r="F1312" s="45" t="s">
        <v>2731</v>
      </c>
      <c r="G1312" s="45">
        <v>29200</v>
      </c>
      <c r="H1312" s="45">
        <v>9700</v>
      </c>
      <c r="I1312" s="45" t="s">
        <v>152</v>
      </c>
      <c r="J1312" s="45" t="s">
        <v>156</v>
      </c>
      <c r="K1312" s="45" t="s">
        <v>157</v>
      </c>
      <c r="L1312" s="45" t="s">
        <v>152</v>
      </c>
      <c r="M1312" s="45" t="s">
        <v>152</v>
      </c>
      <c r="N1312" s="45" t="s">
        <v>152</v>
      </c>
      <c r="O1312" s="45" t="s">
        <v>159</v>
      </c>
      <c r="P1312" s="46" t="s">
        <v>152</v>
      </c>
    </row>
    <row r="1313" spans="1:16">
      <c r="A1313" s="45" t="s">
        <v>152</v>
      </c>
      <c r="B1313" s="45" t="s">
        <v>2732</v>
      </c>
      <c r="C1313" s="45" t="s">
        <v>2733</v>
      </c>
      <c r="D1313" s="45" t="s">
        <v>152</v>
      </c>
      <c r="E1313" s="45">
        <v>7.3</v>
      </c>
      <c r="F1313" s="45" t="s">
        <v>2734</v>
      </c>
      <c r="G1313" s="45">
        <v>31200</v>
      </c>
      <c r="H1313" s="45">
        <v>8900</v>
      </c>
      <c r="I1313" s="45" t="s">
        <v>152</v>
      </c>
      <c r="J1313" s="45" t="s">
        <v>156</v>
      </c>
      <c r="K1313" s="45" t="s">
        <v>157</v>
      </c>
      <c r="L1313" s="45" t="s">
        <v>152</v>
      </c>
      <c r="M1313" s="45" t="s">
        <v>152</v>
      </c>
      <c r="N1313" s="45" t="s">
        <v>152</v>
      </c>
      <c r="O1313" s="45" t="s">
        <v>159</v>
      </c>
      <c r="P1313" s="46" t="s">
        <v>152</v>
      </c>
    </row>
    <row r="1314" spans="1:16">
      <c r="A1314" s="45" t="s">
        <v>152</v>
      </c>
      <c r="B1314" s="45" t="s">
        <v>2735</v>
      </c>
      <c r="C1314" s="45" t="s">
        <v>162</v>
      </c>
      <c r="D1314" s="45" t="s">
        <v>152</v>
      </c>
      <c r="E1314" s="45">
        <v>7.4</v>
      </c>
      <c r="F1314" s="45" t="s">
        <v>2736</v>
      </c>
      <c r="G1314" s="45">
        <v>34700</v>
      </c>
      <c r="H1314" s="45">
        <v>11900</v>
      </c>
      <c r="I1314" s="45" t="s">
        <v>152</v>
      </c>
      <c r="J1314" s="45" t="s">
        <v>156</v>
      </c>
      <c r="K1314" s="45" t="s">
        <v>157</v>
      </c>
      <c r="L1314" s="45" t="s">
        <v>152</v>
      </c>
      <c r="M1314" s="45" t="s">
        <v>152</v>
      </c>
      <c r="N1314" s="45" t="s">
        <v>152</v>
      </c>
      <c r="O1314" s="45" t="s">
        <v>159</v>
      </c>
      <c r="P1314" s="46" t="s">
        <v>152</v>
      </c>
    </row>
    <row r="1315" spans="1:16">
      <c r="A1315" s="45" t="s">
        <v>152</v>
      </c>
      <c r="B1315" s="45" t="s">
        <v>2737</v>
      </c>
      <c r="C1315" s="45" t="s">
        <v>182</v>
      </c>
      <c r="D1315" s="45" t="s">
        <v>152</v>
      </c>
      <c r="E1315" s="45">
        <v>7.4</v>
      </c>
      <c r="F1315" s="45" t="s">
        <v>2738</v>
      </c>
      <c r="G1315" s="45">
        <v>51400</v>
      </c>
      <c r="H1315" s="45">
        <v>12000</v>
      </c>
      <c r="I1315" s="45" t="s">
        <v>152</v>
      </c>
      <c r="J1315" s="45" t="s">
        <v>156</v>
      </c>
      <c r="K1315" s="45" t="s">
        <v>157</v>
      </c>
      <c r="L1315" s="45" t="s">
        <v>152</v>
      </c>
      <c r="M1315" s="45" t="s">
        <v>152</v>
      </c>
      <c r="N1315" s="45" t="s">
        <v>152</v>
      </c>
      <c r="O1315" s="45" t="s">
        <v>159</v>
      </c>
      <c r="P1315" s="46" t="s">
        <v>152</v>
      </c>
    </row>
    <row r="1316" spans="1:16">
      <c r="A1316" s="45" t="s">
        <v>152</v>
      </c>
      <c r="B1316" s="45" t="s">
        <v>2739</v>
      </c>
      <c r="C1316" s="45" t="s">
        <v>182</v>
      </c>
      <c r="D1316" s="45" t="s">
        <v>152</v>
      </c>
      <c r="E1316" s="45">
        <v>7.4</v>
      </c>
      <c r="F1316" s="45" t="s">
        <v>2740</v>
      </c>
      <c r="G1316" s="45">
        <v>43600</v>
      </c>
      <c r="H1316" s="45">
        <v>11300</v>
      </c>
      <c r="I1316" s="45" t="s">
        <v>152</v>
      </c>
      <c r="J1316" s="45" t="s">
        <v>156</v>
      </c>
      <c r="K1316" s="45" t="s">
        <v>157</v>
      </c>
      <c r="L1316" s="45" t="s">
        <v>152</v>
      </c>
      <c r="M1316" s="45" t="s">
        <v>152</v>
      </c>
      <c r="N1316" s="45" t="s">
        <v>152</v>
      </c>
      <c r="O1316" s="45" t="s">
        <v>159</v>
      </c>
      <c r="P1316" s="46" t="s">
        <v>152</v>
      </c>
    </row>
    <row r="1317" spans="1:16">
      <c r="A1317" s="45" t="s">
        <v>152</v>
      </c>
      <c r="B1317" s="45" t="s">
        <v>2741</v>
      </c>
      <c r="C1317" s="45" t="s">
        <v>1549</v>
      </c>
      <c r="D1317" s="45" t="s">
        <v>152</v>
      </c>
      <c r="E1317" s="45">
        <v>7.5</v>
      </c>
      <c r="F1317" s="45" t="s">
        <v>2742</v>
      </c>
      <c r="G1317" s="45">
        <v>27500</v>
      </c>
      <c r="H1317" s="45">
        <v>7200</v>
      </c>
      <c r="I1317" s="45" t="s">
        <v>152</v>
      </c>
      <c r="J1317" s="45" t="s">
        <v>156</v>
      </c>
      <c r="K1317" s="45" t="s">
        <v>157</v>
      </c>
      <c r="L1317" s="45" t="s">
        <v>169</v>
      </c>
      <c r="M1317" s="45" t="s">
        <v>152</v>
      </c>
      <c r="N1317" s="45" t="s">
        <v>152</v>
      </c>
      <c r="O1317" s="45" t="s">
        <v>159</v>
      </c>
      <c r="P1317" s="46" t="s">
        <v>152</v>
      </c>
    </row>
    <row r="1318" spans="1:16">
      <c r="A1318" s="45" t="s">
        <v>152</v>
      </c>
      <c r="B1318" s="45" t="s">
        <v>2743</v>
      </c>
      <c r="C1318" s="45" t="s">
        <v>162</v>
      </c>
      <c r="D1318" s="45" t="s">
        <v>152</v>
      </c>
      <c r="E1318" s="45">
        <v>7.5</v>
      </c>
      <c r="F1318" s="45" t="s">
        <v>2744</v>
      </c>
      <c r="G1318" s="45">
        <v>37300</v>
      </c>
      <c r="H1318" s="45">
        <v>11100</v>
      </c>
      <c r="I1318" s="45" t="s">
        <v>152</v>
      </c>
      <c r="J1318" s="45" t="s">
        <v>156</v>
      </c>
      <c r="K1318" s="45" t="s">
        <v>157</v>
      </c>
      <c r="L1318" s="45" t="s">
        <v>152</v>
      </c>
      <c r="M1318" s="45" t="s">
        <v>152</v>
      </c>
      <c r="N1318" s="45" t="s">
        <v>152</v>
      </c>
      <c r="O1318" s="45" t="s">
        <v>159</v>
      </c>
      <c r="P1318" s="46" t="s">
        <v>152</v>
      </c>
    </row>
    <row r="1319" spans="1:16">
      <c r="A1319" s="45" t="s">
        <v>152</v>
      </c>
      <c r="B1319" s="45" t="s">
        <v>2745</v>
      </c>
      <c r="C1319" s="45" t="s">
        <v>764</v>
      </c>
      <c r="D1319" s="45" t="s">
        <v>152</v>
      </c>
      <c r="E1319" s="45">
        <v>7.5</v>
      </c>
      <c r="F1319" s="45" t="s">
        <v>2746</v>
      </c>
      <c r="G1319" s="45">
        <v>34600</v>
      </c>
      <c r="H1319" s="45">
        <v>6900</v>
      </c>
      <c r="I1319" s="45" t="s">
        <v>152</v>
      </c>
      <c r="J1319" s="45" t="s">
        <v>156</v>
      </c>
      <c r="K1319" s="45" t="s">
        <v>157</v>
      </c>
      <c r="L1319" s="45" t="s">
        <v>152</v>
      </c>
      <c r="M1319" s="45" t="s">
        <v>152</v>
      </c>
      <c r="N1319" s="45" t="s">
        <v>152</v>
      </c>
      <c r="O1319" s="45" t="s">
        <v>159</v>
      </c>
      <c r="P1319" s="46" t="s">
        <v>152</v>
      </c>
    </row>
    <row r="1320" spans="1:16">
      <c r="A1320" s="45" t="s">
        <v>152</v>
      </c>
      <c r="B1320" s="45" t="s">
        <v>2747</v>
      </c>
      <c r="C1320" s="45" t="s">
        <v>2264</v>
      </c>
      <c r="D1320" s="45" t="s">
        <v>152</v>
      </c>
      <c r="E1320" s="45">
        <v>7.5</v>
      </c>
      <c r="F1320" s="45" t="s">
        <v>2748</v>
      </c>
      <c r="G1320" s="45">
        <v>35000</v>
      </c>
      <c r="H1320" s="45">
        <v>11900</v>
      </c>
      <c r="I1320" s="45" t="s">
        <v>152</v>
      </c>
      <c r="J1320" s="45" t="s">
        <v>156</v>
      </c>
      <c r="K1320" s="45" t="s">
        <v>157</v>
      </c>
      <c r="L1320" s="45" t="s">
        <v>152</v>
      </c>
      <c r="M1320" s="45" t="s">
        <v>152</v>
      </c>
      <c r="N1320" s="45" t="s">
        <v>152</v>
      </c>
      <c r="O1320" s="45" t="s">
        <v>159</v>
      </c>
      <c r="P1320" s="46" t="s">
        <v>152</v>
      </c>
    </row>
    <row r="1321" spans="1:16">
      <c r="A1321" s="45" t="s">
        <v>152</v>
      </c>
      <c r="B1321" s="45" t="s">
        <v>2749</v>
      </c>
      <c r="C1321" s="45" t="s">
        <v>413</v>
      </c>
      <c r="D1321" s="45" t="s">
        <v>152</v>
      </c>
      <c r="E1321" s="45">
        <v>7.5</v>
      </c>
      <c r="F1321" s="45" t="s">
        <v>2750</v>
      </c>
      <c r="G1321" s="45">
        <v>28300</v>
      </c>
      <c r="H1321" s="45">
        <v>6700</v>
      </c>
      <c r="I1321" s="45" t="s">
        <v>152</v>
      </c>
      <c r="J1321" s="45" t="s">
        <v>156</v>
      </c>
      <c r="K1321" s="45" t="s">
        <v>157</v>
      </c>
      <c r="L1321" s="45" t="s">
        <v>152</v>
      </c>
      <c r="M1321" s="45" t="s">
        <v>152</v>
      </c>
      <c r="N1321" s="45" t="s">
        <v>152</v>
      </c>
      <c r="O1321" s="45" t="s">
        <v>159</v>
      </c>
      <c r="P1321" s="46" t="s">
        <v>152</v>
      </c>
    </row>
    <row r="1322" spans="1:16">
      <c r="A1322" s="45" t="s">
        <v>152</v>
      </c>
      <c r="B1322" s="45" t="s">
        <v>2751</v>
      </c>
      <c r="C1322" s="45" t="s">
        <v>1755</v>
      </c>
      <c r="D1322" s="45" t="s">
        <v>152</v>
      </c>
      <c r="E1322" s="45">
        <v>7.5</v>
      </c>
      <c r="F1322" s="45" t="s">
        <v>2752</v>
      </c>
      <c r="G1322" s="45">
        <v>26100</v>
      </c>
      <c r="H1322" s="45">
        <v>11100</v>
      </c>
      <c r="I1322" s="45" t="s">
        <v>152</v>
      </c>
      <c r="J1322" s="45" t="s">
        <v>156</v>
      </c>
      <c r="K1322" s="45" t="s">
        <v>157</v>
      </c>
      <c r="L1322" s="45" t="s">
        <v>152</v>
      </c>
      <c r="M1322" s="45" t="s">
        <v>152</v>
      </c>
      <c r="N1322" s="45" t="s">
        <v>152</v>
      </c>
      <c r="O1322" s="45" t="s">
        <v>159</v>
      </c>
      <c r="P1322" s="46" t="s">
        <v>152</v>
      </c>
    </row>
    <row r="1323" spans="1:16">
      <c r="A1323" s="45" t="s">
        <v>152</v>
      </c>
      <c r="B1323" s="45" t="s">
        <v>1827</v>
      </c>
      <c r="C1323" s="45" t="s">
        <v>1755</v>
      </c>
      <c r="D1323" s="45" t="s">
        <v>152</v>
      </c>
      <c r="E1323" s="45">
        <v>7.5</v>
      </c>
      <c r="F1323" s="45" t="s">
        <v>2752</v>
      </c>
      <c r="G1323" s="45">
        <v>26100</v>
      </c>
      <c r="H1323" s="45">
        <v>11100</v>
      </c>
      <c r="I1323" s="45" t="s">
        <v>152</v>
      </c>
      <c r="J1323" s="45" t="s">
        <v>156</v>
      </c>
      <c r="K1323" s="45" t="s">
        <v>157</v>
      </c>
      <c r="L1323" s="45" t="s">
        <v>152</v>
      </c>
      <c r="M1323" s="45" t="s">
        <v>152</v>
      </c>
      <c r="N1323" s="45" t="s">
        <v>152</v>
      </c>
      <c r="O1323" s="45" t="s">
        <v>159</v>
      </c>
      <c r="P1323" s="46" t="s">
        <v>152</v>
      </c>
    </row>
    <row r="1324" spans="1:16">
      <c r="A1324" s="45" t="s">
        <v>152</v>
      </c>
      <c r="B1324" s="45" t="s">
        <v>2753</v>
      </c>
      <c r="C1324" s="45" t="s">
        <v>162</v>
      </c>
      <c r="D1324" s="45" t="s">
        <v>152</v>
      </c>
      <c r="E1324" s="45">
        <v>7.5</v>
      </c>
      <c r="F1324" s="45" t="s">
        <v>2754</v>
      </c>
      <c r="G1324" s="45">
        <v>25700</v>
      </c>
      <c r="H1324" s="45">
        <v>11000</v>
      </c>
      <c r="I1324" s="45" t="s">
        <v>152</v>
      </c>
      <c r="J1324" s="45" t="s">
        <v>156</v>
      </c>
      <c r="K1324" s="45" t="s">
        <v>157</v>
      </c>
      <c r="L1324" s="45" t="s">
        <v>152</v>
      </c>
      <c r="M1324" s="45" t="s">
        <v>152</v>
      </c>
      <c r="N1324" s="45" t="s">
        <v>152</v>
      </c>
      <c r="O1324" s="45" t="s">
        <v>159</v>
      </c>
      <c r="P1324" s="46" t="s">
        <v>152</v>
      </c>
    </row>
  </sheetData>
  <autoFilter ref="A5:Q1324" xr:uid="{00000000-0009-0000-0000-000004000000}">
    <sortState xmlns:xlrd2="http://schemas.microsoft.com/office/spreadsheetml/2017/richdata2" ref="A2:Q1320">
      <sortCondition ref="Q1:Q1320"/>
    </sortState>
  </autoFilter>
  <hyperlinks>
    <hyperlink ref="A2" r:id="rId1" xr:uid="{00000000-0004-0000-0400-000000000000}"/>
  </hyperlinks>
  <pageMargins left="0.75" right="0.75" top="1" bottom="1" header="0.5" footer="0.5"/>
  <pageSetup orientation="portrait" horizontalDpi="300" verticalDpi="300" r:id="rId2"/>
  <headerFooter alignWithMargins="0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E16"/>
  <sheetViews>
    <sheetView tabSelected="1" workbookViewId="0">
      <selection activeCell="F33" sqref="F33"/>
    </sheetView>
  </sheetViews>
  <sheetFormatPr defaultRowHeight="15"/>
  <cols>
    <col min="1" max="1" width="66" bestFit="1" customWidth="1"/>
  </cols>
  <sheetData>
    <row r="1" spans="1:5">
      <c r="A1" t="s">
        <v>49</v>
      </c>
    </row>
    <row r="2" spans="1:5">
      <c r="A2" s="17" t="s">
        <v>50</v>
      </c>
    </row>
    <row r="3" spans="1:5">
      <c r="E3" s="12"/>
    </row>
    <row r="4" spans="1:5">
      <c r="A4" s="18"/>
      <c r="B4" s="19" t="s">
        <v>51</v>
      </c>
      <c r="C4" s="19" t="s">
        <v>52</v>
      </c>
      <c r="D4" s="19" t="s">
        <v>53</v>
      </c>
      <c r="E4" s="12"/>
    </row>
    <row r="5" spans="1:5">
      <c r="A5" s="18" t="s">
        <v>54</v>
      </c>
      <c r="B5" s="19">
        <v>1950</v>
      </c>
      <c r="C5" s="19">
        <v>1975</v>
      </c>
      <c r="D5" s="19">
        <v>1975</v>
      </c>
      <c r="E5" s="12"/>
    </row>
    <row r="6" spans="1:5">
      <c r="A6" t="s">
        <v>55</v>
      </c>
      <c r="B6" s="13">
        <v>0.84</v>
      </c>
      <c r="C6" s="13"/>
      <c r="D6" s="13">
        <v>0.26</v>
      </c>
    </row>
    <row r="7" spans="1:5">
      <c r="A7" t="s">
        <v>56</v>
      </c>
      <c r="B7" s="13">
        <v>0.65</v>
      </c>
      <c r="C7" s="13">
        <v>0.85</v>
      </c>
      <c r="D7" s="13">
        <v>0.28000000000000003</v>
      </c>
    </row>
    <row r="8" spans="1:5">
      <c r="A8" t="s">
        <v>57</v>
      </c>
      <c r="B8" s="13">
        <v>0.61</v>
      </c>
      <c r="C8" s="13">
        <v>0.63</v>
      </c>
      <c r="D8" s="13">
        <v>0.06</v>
      </c>
    </row>
    <row r="9" spans="1:5">
      <c r="A9" t="s">
        <v>58</v>
      </c>
      <c r="B9" s="13">
        <v>0.61</v>
      </c>
      <c r="C9" s="13">
        <v>0.75</v>
      </c>
      <c r="D9" s="13">
        <v>0.06</v>
      </c>
    </row>
    <row r="10" spans="1:5">
      <c r="A10" t="s">
        <v>59</v>
      </c>
      <c r="B10" s="13"/>
      <c r="C10" s="13">
        <v>0.62</v>
      </c>
      <c r="D10" s="13">
        <v>0.03</v>
      </c>
    </row>
    <row r="11" spans="1:5">
      <c r="A11" t="s">
        <v>60</v>
      </c>
      <c r="B11" s="13">
        <v>0.6</v>
      </c>
      <c r="C11" s="13"/>
      <c r="D11" s="13">
        <v>0.06</v>
      </c>
    </row>
    <row r="12" spans="1:5">
      <c r="A12" t="s">
        <v>61</v>
      </c>
      <c r="B12" s="13">
        <v>0.49</v>
      </c>
      <c r="C12" s="13"/>
      <c r="D12" s="13">
        <v>0.04</v>
      </c>
    </row>
    <row r="13" spans="1:5">
      <c r="A13" t="s">
        <v>62</v>
      </c>
      <c r="B13" s="13">
        <v>0.42</v>
      </c>
      <c r="C13" s="13">
        <v>0.45</v>
      </c>
      <c r="D13" s="13">
        <v>0.02</v>
      </c>
    </row>
    <row r="14" spans="1:5">
      <c r="A14" t="s">
        <v>63</v>
      </c>
      <c r="B14" s="13">
        <v>0.25</v>
      </c>
      <c r="C14" s="13"/>
      <c r="D14" s="13"/>
    </row>
    <row r="15" spans="1:5">
      <c r="A15" t="s">
        <v>64</v>
      </c>
      <c r="B15" s="13"/>
      <c r="C15" s="13">
        <v>0.75</v>
      </c>
      <c r="D15" s="13"/>
    </row>
    <row r="16" spans="1:5">
      <c r="A16" t="s">
        <v>65</v>
      </c>
      <c r="B16" s="13">
        <v>0.09</v>
      </c>
      <c r="C16" s="13">
        <v>0.2</v>
      </c>
      <c r="D16" s="13"/>
    </row>
  </sheetData>
  <hyperlinks>
    <hyperlink ref="A2" r:id="rId1" xr:uid="{00000000-0004-0000-0C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R92"/>
  <sheetViews>
    <sheetView topLeftCell="A39" zoomScale="85" zoomScaleNormal="85" workbookViewId="0">
      <selection activeCell="N12" sqref="N12"/>
    </sheetView>
  </sheetViews>
  <sheetFormatPr defaultColWidth="9.28515625" defaultRowHeight="15"/>
  <cols>
    <col min="1" max="1" width="17.28515625" style="1" bestFit="1" customWidth="1"/>
    <col min="2" max="2" width="9.5703125" style="1" customWidth="1"/>
    <col min="3" max="16384" width="9.28515625" style="1"/>
  </cols>
  <sheetData>
    <row r="2" spans="1:44">
      <c r="A2" s="1" t="s">
        <v>0</v>
      </c>
      <c r="B2" s="2">
        <v>1971</v>
      </c>
      <c r="C2" s="1">
        <v>1972</v>
      </c>
      <c r="D2" s="2">
        <v>1973</v>
      </c>
      <c r="E2" s="1">
        <v>1974</v>
      </c>
      <c r="F2" s="2">
        <v>1975</v>
      </c>
      <c r="G2" s="1">
        <v>1976</v>
      </c>
      <c r="H2" s="2">
        <v>1977</v>
      </c>
      <c r="I2" s="1">
        <v>1978</v>
      </c>
      <c r="J2" s="2">
        <v>1979</v>
      </c>
      <c r="K2" s="1">
        <v>1980</v>
      </c>
      <c r="L2" s="2">
        <v>1981</v>
      </c>
      <c r="M2" s="1">
        <v>1982</v>
      </c>
      <c r="N2" s="2">
        <v>1983</v>
      </c>
      <c r="O2" s="1">
        <v>1984</v>
      </c>
      <c r="P2" s="2">
        <v>1985</v>
      </c>
      <c r="Q2" s="1">
        <v>1986</v>
      </c>
      <c r="R2" s="2">
        <v>1987</v>
      </c>
      <c r="S2" s="1">
        <v>1988</v>
      </c>
      <c r="T2" s="2">
        <v>1989</v>
      </c>
      <c r="U2" s="1">
        <v>1990</v>
      </c>
      <c r="V2" s="2">
        <v>1991</v>
      </c>
      <c r="W2" s="1">
        <v>1992</v>
      </c>
      <c r="X2" s="2">
        <v>1993</v>
      </c>
      <c r="Y2" s="1">
        <v>1994</v>
      </c>
      <c r="Z2" s="2">
        <v>1995</v>
      </c>
      <c r="AA2" s="1">
        <v>1996</v>
      </c>
      <c r="AB2" s="2">
        <v>1997</v>
      </c>
      <c r="AC2" s="1">
        <v>1998</v>
      </c>
      <c r="AD2" s="2">
        <v>1999</v>
      </c>
      <c r="AE2" s="1">
        <v>2000</v>
      </c>
      <c r="AF2" s="2">
        <v>2001</v>
      </c>
      <c r="AG2" s="1">
        <v>2002</v>
      </c>
      <c r="AH2" s="2">
        <v>2003</v>
      </c>
      <c r="AI2" s="1">
        <v>2004</v>
      </c>
      <c r="AJ2" s="2">
        <v>2005</v>
      </c>
      <c r="AK2" s="1">
        <v>2006</v>
      </c>
      <c r="AL2" s="2">
        <v>2007</v>
      </c>
      <c r="AM2" s="1">
        <v>2008</v>
      </c>
      <c r="AN2" s="2">
        <v>2009</v>
      </c>
      <c r="AO2" s="1">
        <v>2010</v>
      </c>
      <c r="AP2" s="2">
        <v>2011</v>
      </c>
      <c r="AQ2" s="1">
        <v>2012</v>
      </c>
      <c r="AR2" s="2">
        <v>2013</v>
      </c>
    </row>
    <row r="3" spans="1:44">
      <c r="A3" s="1" t="s">
        <v>1</v>
      </c>
      <c r="B3" s="2">
        <f>$B$6*(1-B5)+$B$7*B5</f>
        <v>0.12</v>
      </c>
      <c r="C3" s="2">
        <f t="shared" ref="C3:AR3" si="0">$B$6*(1-C5)+$B$7*C5</f>
        <v>0.12</v>
      </c>
      <c r="D3" s="2">
        <f t="shared" si="0"/>
        <v>0.12</v>
      </c>
      <c r="E3" s="2">
        <f t="shared" si="0"/>
        <v>0.12</v>
      </c>
      <c r="F3" s="2">
        <f t="shared" si="0"/>
        <v>0.12</v>
      </c>
      <c r="G3" s="2">
        <f t="shared" si="0"/>
        <v>0.12</v>
      </c>
      <c r="H3" s="2">
        <f t="shared" si="0"/>
        <v>0.12</v>
      </c>
      <c r="I3" s="2">
        <f t="shared" si="0"/>
        <v>0.12</v>
      </c>
      <c r="J3" s="2">
        <f t="shared" si="0"/>
        <v>0.12</v>
      </c>
      <c r="K3" s="2">
        <f t="shared" si="0"/>
        <v>0.12</v>
      </c>
      <c r="L3" s="2">
        <f t="shared" si="0"/>
        <v>0.12</v>
      </c>
      <c r="M3" s="2">
        <f t="shared" si="0"/>
        <v>0.12</v>
      </c>
      <c r="N3" s="2">
        <f t="shared" si="0"/>
        <v>0.12</v>
      </c>
      <c r="O3" s="2">
        <f t="shared" si="0"/>
        <v>0.12</v>
      </c>
      <c r="P3" s="2">
        <f t="shared" si="0"/>
        <v>0.12</v>
      </c>
      <c r="Q3" s="2">
        <f t="shared" si="0"/>
        <v>0.12</v>
      </c>
      <c r="R3" s="2">
        <f t="shared" si="0"/>
        <v>0.12</v>
      </c>
      <c r="S3" s="2">
        <f t="shared" si="0"/>
        <v>0.12</v>
      </c>
      <c r="T3" s="2">
        <f t="shared" si="0"/>
        <v>0.12</v>
      </c>
      <c r="U3" s="2">
        <f t="shared" si="0"/>
        <v>0.12083333333333332</v>
      </c>
      <c r="V3" s="2">
        <f t="shared" si="0"/>
        <v>0.12095238095238094</v>
      </c>
      <c r="W3" s="2">
        <f t="shared" si="0"/>
        <v>0.12107142857142855</v>
      </c>
      <c r="X3" s="2">
        <f t="shared" si="0"/>
        <v>0.1211904761904762</v>
      </c>
      <c r="Y3" s="2">
        <f t="shared" si="0"/>
        <v>0.12130952380952381</v>
      </c>
      <c r="Z3" s="2">
        <f t="shared" si="0"/>
        <v>0.12142857142857143</v>
      </c>
      <c r="AA3" s="2">
        <f t="shared" si="0"/>
        <v>0.12154761904761904</v>
      </c>
      <c r="AB3" s="2">
        <f t="shared" si="0"/>
        <v>0.12166666666666666</v>
      </c>
      <c r="AC3" s="2">
        <f t="shared" si="0"/>
        <v>0.12178571428571427</v>
      </c>
      <c r="AD3" s="2">
        <f t="shared" si="0"/>
        <v>0.1219047619047619</v>
      </c>
      <c r="AE3" s="2">
        <f t="shared" si="0"/>
        <v>0.12202380952380953</v>
      </c>
      <c r="AF3" s="2">
        <f t="shared" si="0"/>
        <v>0.12214285714285714</v>
      </c>
      <c r="AG3" s="2">
        <f t="shared" si="0"/>
        <v>0.12226190476190475</v>
      </c>
      <c r="AH3" s="2">
        <f t="shared" si="0"/>
        <v>0.12238095238095237</v>
      </c>
      <c r="AI3" s="2">
        <f t="shared" si="0"/>
        <v>0.12249999999999998</v>
      </c>
      <c r="AJ3" s="2">
        <f t="shared" si="0"/>
        <v>0.12322916666666667</v>
      </c>
      <c r="AK3" s="2">
        <f t="shared" si="0"/>
        <v>0.12395833333333334</v>
      </c>
      <c r="AL3" s="2">
        <f t="shared" si="0"/>
        <v>0.12468749999999999</v>
      </c>
      <c r="AM3" s="2">
        <f t="shared" si="0"/>
        <v>0.12541666666666668</v>
      </c>
      <c r="AN3" s="2">
        <f t="shared" si="0"/>
        <v>0.12614583333333335</v>
      </c>
      <c r="AO3" s="2">
        <f t="shared" si="0"/>
        <v>0.12687499999999999</v>
      </c>
      <c r="AP3" s="2">
        <f t="shared" si="0"/>
        <v>0.12760416666666666</v>
      </c>
      <c r="AQ3" s="2">
        <f t="shared" si="0"/>
        <v>0.12833333333333333</v>
      </c>
      <c r="AR3" s="2">
        <f t="shared" si="0"/>
        <v>0.13</v>
      </c>
    </row>
    <row r="4" spans="1:44">
      <c r="A4" s="1" t="s">
        <v>2</v>
      </c>
      <c r="U4" s="1" t="s">
        <v>3</v>
      </c>
      <c r="AI4" s="1" t="s">
        <v>4</v>
      </c>
      <c r="AQ4" s="1" t="s">
        <v>5</v>
      </c>
    </row>
    <row r="5" spans="1:44">
      <c r="A5" s="1" t="s">
        <v>6</v>
      </c>
      <c r="B5" s="2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0.01</v>
      </c>
      <c r="V5" s="1">
        <f>U5+($AI$5-$U$5)/($AI$2-$U$2)</f>
        <v>1.1428571428571429E-2</v>
      </c>
      <c r="W5" s="1">
        <f t="shared" ref="W5:AH5" si="1">V5+($AI$5-$U$5)/($AI$2-$U$2)</f>
        <v>1.2857142857142857E-2</v>
      </c>
      <c r="X5" s="1">
        <f t="shared" si="1"/>
        <v>1.4285714285714285E-2</v>
      </c>
      <c r="Y5" s="1">
        <f t="shared" si="1"/>
        <v>1.5714285714285715E-2</v>
      </c>
      <c r="Z5" s="1">
        <f t="shared" si="1"/>
        <v>1.7142857142857144E-2</v>
      </c>
      <c r="AA5" s="1">
        <f t="shared" si="1"/>
        <v>1.8571428571428572E-2</v>
      </c>
      <c r="AB5" s="1">
        <f t="shared" si="1"/>
        <v>0.02</v>
      </c>
      <c r="AC5" s="1">
        <f t="shared" si="1"/>
        <v>2.1428571428571429E-2</v>
      </c>
      <c r="AD5" s="1">
        <f t="shared" si="1"/>
        <v>2.2857142857142857E-2</v>
      </c>
      <c r="AE5" s="1">
        <f t="shared" si="1"/>
        <v>2.4285714285714285E-2</v>
      </c>
      <c r="AF5" s="1">
        <f t="shared" si="1"/>
        <v>2.5714285714285714E-2</v>
      </c>
      <c r="AG5" s="1">
        <f t="shared" si="1"/>
        <v>2.7142857142857142E-2</v>
      </c>
      <c r="AH5" s="1">
        <f t="shared" si="1"/>
        <v>2.8571428571428571E-2</v>
      </c>
      <c r="AI5" s="1">
        <v>0.03</v>
      </c>
      <c r="AJ5" s="1">
        <f>AI5+($AQ$5-$AI$5)/($AQ$2-$AI$2)</f>
        <v>3.875E-2</v>
      </c>
      <c r="AK5" s="1">
        <f t="shared" ref="AK5:AP5" si="2">AJ5+($AQ$5-$AI$5)/($AQ$2-$AI$2)</f>
        <v>4.7500000000000001E-2</v>
      </c>
      <c r="AL5" s="1">
        <f t="shared" si="2"/>
        <v>5.6250000000000001E-2</v>
      </c>
      <c r="AM5" s="1">
        <f t="shared" si="2"/>
        <v>6.5000000000000002E-2</v>
      </c>
      <c r="AN5" s="1">
        <f t="shared" si="2"/>
        <v>7.375000000000001E-2</v>
      </c>
      <c r="AO5" s="1">
        <f t="shared" si="2"/>
        <v>8.2500000000000018E-2</v>
      </c>
      <c r="AP5" s="1">
        <f t="shared" si="2"/>
        <v>9.1250000000000026E-2</v>
      </c>
      <c r="AQ5" s="1">
        <v>0.1</v>
      </c>
      <c r="AR5" s="1">
        <v>0.12</v>
      </c>
    </row>
    <row r="6" spans="1:44">
      <c r="A6" s="1" t="s">
        <v>7</v>
      </c>
      <c r="B6" s="2">
        <v>0.12</v>
      </c>
    </row>
    <row r="7" spans="1:44">
      <c r="A7" s="1" t="s">
        <v>8</v>
      </c>
      <c r="B7" s="2">
        <f>AVERAGE(0.19,0.25,0.17)</f>
        <v>0.20333333333333334</v>
      </c>
    </row>
    <row r="8" spans="1:44">
      <c r="A8" s="1" t="s">
        <v>9</v>
      </c>
      <c r="B8" s="2">
        <v>0.15</v>
      </c>
    </row>
    <row r="9" spans="1:44">
      <c r="B9" s="2"/>
    </row>
    <row r="10" spans="1:44">
      <c r="B10" s="2"/>
    </row>
    <row r="11" spans="1:44">
      <c r="B11" s="2"/>
    </row>
    <row r="12" spans="1:44">
      <c r="B12" s="2"/>
    </row>
    <row r="13" spans="1:44">
      <c r="B13" s="2"/>
    </row>
    <row r="14" spans="1:44">
      <c r="B14" s="2"/>
    </row>
    <row r="15" spans="1:44">
      <c r="B15" s="2"/>
    </row>
    <row r="16" spans="1:44">
      <c r="B16" s="68"/>
      <c r="C16" s="69"/>
    </row>
    <row r="17" spans="1:5">
      <c r="B17" s="68"/>
      <c r="C17" s="69"/>
    </row>
    <row r="18" spans="1:5">
      <c r="B18" s="68"/>
      <c r="C18" s="69"/>
      <c r="E18" s="2"/>
    </row>
    <row r="19" spans="1:5">
      <c r="B19" s="68"/>
      <c r="C19" s="69"/>
    </row>
    <row r="20" spans="1:5">
      <c r="A20" s="3"/>
      <c r="B20" s="4"/>
    </row>
    <row r="34" spans="1:1">
      <c r="A34" s="1" t="s">
        <v>10</v>
      </c>
    </row>
    <row r="35" spans="1:1">
      <c r="A35" s="1" t="s">
        <v>11</v>
      </c>
    </row>
    <row r="51" spans="1:3">
      <c r="A51" s="1" t="s">
        <v>12</v>
      </c>
      <c r="B51" s="5">
        <v>0.69</v>
      </c>
      <c r="C51" s="1" t="s">
        <v>13</v>
      </c>
    </row>
    <row r="52" spans="1:3">
      <c r="A52" s="1" t="s">
        <v>14</v>
      </c>
      <c r="B52" s="5">
        <v>0.74</v>
      </c>
      <c r="C52" s="1" t="s">
        <v>15</v>
      </c>
    </row>
    <row r="53" spans="1:3">
      <c r="A53" s="1" t="s">
        <v>16</v>
      </c>
    </row>
    <row r="54" spans="1:3">
      <c r="A54" s="1" t="s">
        <v>17</v>
      </c>
      <c r="B54" s="5">
        <v>0.63</v>
      </c>
      <c r="C54" s="1" t="s">
        <v>18</v>
      </c>
    </row>
    <row r="58" spans="1:3">
      <c r="A58" s="1" t="s">
        <v>19</v>
      </c>
      <c r="B58" s="5">
        <f>0.5*(0.1215+0.1379)</f>
        <v>0.12969999999999998</v>
      </c>
    </row>
    <row r="59" spans="1:3">
      <c r="A59" s="1" t="s">
        <v>20</v>
      </c>
      <c r="B59" s="5"/>
    </row>
    <row r="60" spans="1:3">
      <c r="A60" s="1" t="s">
        <v>21</v>
      </c>
      <c r="B60" s="5">
        <v>0.1</v>
      </c>
    </row>
    <row r="62" spans="1:3">
      <c r="A62" s="1" t="s">
        <v>22</v>
      </c>
    </row>
    <row r="63" spans="1:3">
      <c r="A63" s="1" t="s">
        <v>23</v>
      </c>
    </row>
    <row r="64" spans="1:3">
      <c r="A64" s="1" t="s">
        <v>24</v>
      </c>
      <c r="B64" s="6">
        <f>0.75*B52+0.25*B58</f>
        <v>0.58742499999999997</v>
      </c>
    </row>
    <row r="65" spans="1:2">
      <c r="A65" s="1" t="s">
        <v>25</v>
      </c>
      <c r="B65" s="1">
        <f>0.75*B54+0.25*B60</f>
        <v>0.49750000000000005</v>
      </c>
    </row>
    <row r="91" spans="5:6">
      <c r="E91" s="1" t="s">
        <v>26</v>
      </c>
      <c r="F91" s="1">
        <v>0.18</v>
      </c>
    </row>
    <row r="92" spans="5:6">
      <c r="E92" s="1" t="s">
        <v>27</v>
      </c>
      <c r="F92" s="1">
        <v>0.45</v>
      </c>
    </row>
  </sheetData>
  <mergeCells count="4">
    <mergeCell ref="B16:B17"/>
    <mergeCell ref="C16:C17"/>
    <mergeCell ref="B18:B19"/>
    <mergeCell ref="C18:C1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"/>
  <sheetViews>
    <sheetView zoomScale="80" zoomScaleNormal="80" workbookViewId="0">
      <selection activeCell="B12" sqref="B12"/>
    </sheetView>
  </sheetViews>
  <sheetFormatPr defaultColWidth="12.5703125" defaultRowHeight="15.75"/>
  <cols>
    <col min="1" max="16384" width="12.5703125" style="8"/>
  </cols>
  <sheetData>
    <row r="1" spans="1:2">
      <c r="A1" s="8" t="s">
        <v>68</v>
      </c>
    </row>
    <row r="2" spans="1:2">
      <c r="A2" s="20" t="s">
        <v>69</v>
      </c>
    </row>
    <row r="4" spans="1:2">
      <c r="A4" s="21" t="s">
        <v>33</v>
      </c>
      <c r="B4" s="21" t="s">
        <v>34</v>
      </c>
    </row>
    <row r="5" spans="1:2">
      <c r="A5" s="22" t="s">
        <v>35</v>
      </c>
      <c r="B5" s="22">
        <v>0.14000000000000001</v>
      </c>
    </row>
    <row r="6" spans="1:2">
      <c r="A6" s="22" t="s">
        <v>36</v>
      </c>
      <c r="B6" s="22">
        <v>0.18</v>
      </c>
    </row>
    <row r="7" spans="1:2">
      <c r="A7" s="22" t="s">
        <v>37</v>
      </c>
      <c r="B7" s="22">
        <v>0.35</v>
      </c>
    </row>
    <row r="8" spans="1:2">
      <c r="A8" s="22" t="s">
        <v>38</v>
      </c>
      <c r="B8" s="22">
        <v>0.45</v>
      </c>
    </row>
    <row r="9" spans="1:2">
      <c r="A9" s="22" t="s">
        <v>39</v>
      </c>
      <c r="B9" s="22">
        <v>0.65</v>
      </c>
    </row>
    <row r="10" spans="1:2">
      <c r="A10" s="22" t="s">
        <v>40</v>
      </c>
      <c r="B10" s="22">
        <v>0.55000000000000004</v>
      </c>
    </row>
  </sheetData>
  <hyperlinks>
    <hyperlink ref="A2" r:id="rId1" xr:uid="{00000000-0004-0000-0D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REFS</vt:lpstr>
      <vt:lpstr>FIN_ETA</vt:lpstr>
      <vt:lpstr>PB COMMENTS</vt:lpstr>
      <vt:lpstr>Calcs</vt:lpstr>
      <vt:lpstr>Edwards_2004</vt:lpstr>
      <vt:lpstr>Li_2016</vt:lpstr>
      <vt:lpstr>CTCN_2011</vt:lpstr>
      <vt:lpstr>Skreiberg_2018</vt:lpstr>
      <vt:lpstr>Coffey_2017</vt:lpstr>
      <vt:lpstr>Butcher_1977</vt:lpstr>
      <vt:lpstr>EPA_2021</vt:lpstr>
      <vt:lpstr>Ayres_2005</vt:lpstr>
      <vt:lpstr>VerBeek_2020</vt:lpstr>
      <vt:lpstr>Afrane_2012</vt:lpstr>
      <vt:lpstr>Afrane_2012!eta_charcoal</vt:lpstr>
      <vt:lpstr>eta_chcl_stove</vt:lpstr>
      <vt:lpstr>Afrane_2012!eta_firewood</vt:lpstr>
      <vt:lpstr>Afrane_2012!eta_kerosene</vt:lpstr>
      <vt:lpstr>Afrane_2012!eta_LPG</vt:lpstr>
      <vt:lpstr>eta_lpg_stove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User</cp:lastModifiedBy>
  <dcterms:created xsi:type="dcterms:W3CDTF">2021-02-02T09:11:43Z</dcterms:created>
  <dcterms:modified xsi:type="dcterms:W3CDTF">2022-08-12T09:46:00Z</dcterms:modified>
</cp:coreProperties>
</file>