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L\elec\EIaE\"/>
    </mc:Choice>
  </mc:AlternateContent>
  <xr:revisionPtr revIDLastSave="0" documentId="8_{0D804AA8-9D90-413F-B2B4-AA4048ECC875}"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J14" i="26" s="1"/>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N919" i="22" s="1"/>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G772" i="22" s="1"/>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I915" i="22"/>
  <c r="J910" i="22"/>
  <c r="P915" i="22"/>
  <c r="Q910" i="22"/>
  <c r="I921" i="22"/>
  <c r="K911" i="22"/>
  <c r="H921" i="22"/>
  <c r="I916" i="22"/>
  <c r="J911" i="22"/>
  <c r="G921" i="22"/>
  <c r="H916" i="22"/>
  <c r="I911" i="22"/>
  <c r="F921" i="22"/>
  <c r="G916" i="22"/>
  <c r="H911" i="22"/>
  <c r="R920" i="22"/>
  <c r="F916" i="22"/>
  <c r="G911" i="22"/>
  <c r="J891" i="22"/>
  <c r="K886" i="22"/>
  <c r="L881" i="22"/>
  <c r="Q891" i="22"/>
  <c r="R886" i="22"/>
  <c r="F882" i="22"/>
  <c r="P891" i="22"/>
  <c r="Q886" i="22"/>
  <c r="R881" i="22"/>
  <c r="O891" i="22"/>
  <c r="P886" i="22"/>
  <c r="Q881" i="22"/>
  <c r="N891" i="22"/>
  <c r="O886" i="22"/>
  <c r="P881" i="22"/>
  <c r="M891" i="22"/>
  <c r="N886" i="22"/>
  <c r="O881" i="22"/>
  <c r="G892" i="22"/>
  <c r="H887" i="22"/>
  <c r="I882" i="22"/>
  <c r="N892" i="22"/>
  <c r="O887" i="22"/>
  <c r="P882"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I1085" i="22"/>
  <c r="F1087" i="22"/>
  <c r="G1082" i="22"/>
  <c r="P1088" i="22"/>
  <c r="Q1083" i="22"/>
  <c r="R1078" i="22"/>
  <c r="K1084" i="22"/>
  <c r="L1079" i="22"/>
  <c r="R1084" i="22"/>
  <c r="F1080" i="22"/>
  <c r="R1087" i="22"/>
  <c r="F1083" i="22"/>
  <c r="G1078" i="22"/>
  <c r="H1084" i="22"/>
  <c r="I1079" i="22"/>
  <c r="O1084" i="22"/>
  <c r="P1079" i="22"/>
  <c r="F1075" i="22"/>
  <c r="J1074" i="22"/>
  <c r="J1078" i="22"/>
  <c r="I1078" i="22"/>
  <c r="F1078" i="22"/>
  <c r="R1077" i="22"/>
  <c r="G1077"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M1008" i="22"/>
  <c r="N1003" i="22"/>
  <c r="F1003" i="22"/>
  <c r="K1013" i="22"/>
  <c r="P1012" i="22"/>
  <c r="L1008" i="22"/>
  <c r="Q1007" i="22"/>
  <c r="M1003" i="22"/>
  <c r="R1002" i="22"/>
  <c r="R1013" i="22"/>
  <c r="J1013" i="22"/>
  <c r="F1009" i="22"/>
  <c r="K1008" i="22"/>
  <c r="G1004" i="22"/>
  <c r="L1003" i="22"/>
  <c r="H999" i="22"/>
  <c r="Q1013" i="22"/>
  <c r="M1009" i="22"/>
  <c r="R1008" i="22"/>
  <c r="J1008"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H920" i="22" l="1"/>
  <c r="J916" i="22"/>
  <c r="P909" i="22"/>
  <c r="O914" i="22"/>
  <c r="Q1085" i="22"/>
  <c r="N1087" i="22"/>
  <c r="O1082" i="22"/>
  <c r="P1077" i="22"/>
  <c r="L1084" i="22"/>
  <c r="M1079" i="22"/>
  <c r="F1085" i="22"/>
  <c r="G1080" i="22"/>
  <c r="M1085" i="22"/>
  <c r="N1080" i="22"/>
  <c r="M1088" i="22"/>
  <c r="N1083" i="22"/>
  <c r="O1078" i="22"/>
  <c r="P1084" i="22"/>
  <c r="Q1079" i="22"/>
  <c r="J1085" i="22"/>
  <c r="K1080" i="22"/>
  <c r="N1075" i="22"/>
  <c r="R1074" i="22"/>
  <c r="I1074" i="22"/>
  <c r="H1082" i="22"/>
  <c r="M1081" i="22"/>
  <c r="R1080" i="22"/>
  <c r="Q1077" i="22"/>
  <c r="N1084" i="22"/>
  <c r="K1086" i="22"/>
  <c r="L1081" i="22"/>
  <c r="H1088" i="22"/>
  <c r="I1083" i="22"/>
  <c r="O1088" i="22"/>
  <c r="P1083" i="22"/>
  <c r="Q1078" i="22"/>
  <c r="J1084" i="22"/>
  <c r="K1079" i="22"/>
  <c r="J1087" i="22"/>
  <c r="K1082" i="22"/>
  <c r="L1088" i="22"/>
  <c r="M1083" i="22"/>
  <c r="N1078" i="22"/>
  <c r="G1084" i="22"/>
  <c r="H1079" i="22"/>
  <c r="K1074" i="22"/>
  <c r="L1078" i="22"/>
  <c r="K1077" i="22"/>
  <c r="J1077" i="22"/>
  <c r="I1077" i="22"/>
  <c r="H1077" i="22"/>
  <c r="K1076" i="22"/>
  <c r="R1088" i="22"/>
  <c r="F1084" i="22"/>
  <c r="P1085" i="22"/>
  <c r="Q1080" i="22"/>
  <c r="M1087" i="22"/>
  <c r="N1082" i="22"/>
  <c r="G1088" i="22"/>
  <c r="H1083" i="22"/>
  <c r="N1088" i="22"/>
  <c r="O1083" i="22"/>
  <c r="P1078" i="22"/>
  <c r="O1086" i="22"/>
  <c r="P1081" i="22"/>
  <c r="Q1087" i="22"/>
  <c r="R1082" i="22"/>
  <c r="K1088" i="22"/>
  <c r="L1083" i="22"/>
  <c r="M1078" i="22"/>
  <c r="G1079" i="22"/>
  <c r="L1077" i="22"/>
  <c r="O1076" i="22"/>
  <c r="N1076" i="22"/>
  <c r="M1076" i="22"/>
  <c r="L1076" i="22"/>
  <c r="O1075" i="22"/>
  <c r="J1088" i="22"/>
  <c r="K1083" i="22"/>
  <c r="H1085" i="22"/>
  <c r="I1080" i="22"/>
  <c r="R1086" i="22"/>
  <c r="F1082" i="22"/>
  <c r="L1087" i="22"/>
  <c r="M1082" i="22"/>
  <c r="F1088" i="22"/>
  <c r="G1083" i="22"/>
  <c r="H1078" i="22"/>
  <c r="G1086" i="22"/>
  <c r="H1081" i="22"/>
  <c r="I1087" i="22"/>
  <c r="J1082" i="22"/>
  <c r="P1087" i="22"/>
  <c r="Q1082" i="22"/>
  <c r="O1079" i="22"/>
  <c r="N1077" i="22"/>
  <c r="P1076" i="22"/>
  <c r="F1076" i="22"/>
  <c r="R1075" i="22"/>
  <c r="Q1075" i="22"/>
  <c r="P1075" i="22"/>
  <c r="G1075" i="22"/>
  <c r="O1087" i="22"/>
  <c r="P1082" i="22"/>
  <c r="M1084" i="22"/>
  <c r="N1079" i="22"/>
  <c r="J1086" i="22"/>
  <c r="K1081" i="22"/>
  <c r="Q1086" i="22"/>
  <c r="R1081" i="22"/>
  <c r="K1087" i="22"/>
  <c r="L1082" i="22"/>
  <c r="M1077" i="22"/>
  <c r="L1085" i="22"/>
  <c r="M1080" i="22"/>
  <c r="N1086" i="22"/>
  <c r="O1081" i="22"/>
  <c r="H1087" i="22"/>
  <c r="I1082" i="22"/>
  <c r="O1077" i="22"/>
  <c r="Q1076" i="22"/>
  <c r="G1076" i="22"/>
  <c r="K1075" i="22"/>
  <c r="J1075" i="22"/>
  <c r="I1075" i="22"/>
  <c r="H1075" i="22"/>
  <c r="L1074" i="22"/>
  <c r="G1087" i="22"/>
  <c r="Q1088" i="22"/>
  <c r="R1083" i="22"/>
  <c r="F1079" i="22"/>
  <c r="O1085" i="22"/>
  <c r="P1080" i="22"/>
  <c r="I1086" i="22"/>
  <c r="J1081" i="22"/>
  <c r="P1086" i="22"/>
  <c r="Q1081" i="22"/>
  <c r="R1076" i="22"/>
  <c r="Q1084" i="22"/>
  <c r="R1079" i="22"/>
  <c r="F1086" i="22"/>
  <c r="G1081" i="22"/>
  <c r="M1086" i="22"/>
  <c r="N1081" i="22"/>
  <c r="F1077" i="22"/>
  <c r="H1076" i="22"/>
  <c r="L1075" i="22"/>
  <c r="P1074" i="22"/>
  <c r="O1074" i="22"/>
  <c r="N1074" i="22"/>
  <c r="M1074" i="22"/>
  <c r="L1086" i="22"/>
  <c r="I1088" i="22"/>
  <c r="J1083" i="22"/>
  <c r="K1078" i="22"/>
  <c r="G1085" i="22"/>
  <c r="H1080" i="22"/>
  <c r="N1085" i="22"/>
  <c r="O1080" i="22"/>
  <c r="H1086" i="22"/>
  <c r="I1081" i="22"/>
  <c r="J1076" i="22"/>
  <c r="I1084" i="22"/>
  <c r="J1079" i="22"/>
  <c r="K1085" i="22"/>
  <c r="L1080" i="22"/>
  <c r="R1085" i="22"/>
  <c r="F1081" i="22"/>
  <c r="I1076" i="22"/>
  <c r="M1075" i="22"/>
  <c r="Q1074" i="22"/>
  <c r="H1074" i="22"/>
  <c r="G1074" i="22"/>
  <c r="F1074" i="22"/>
  <c r="J1080" i="22"/>
  <c r="H1009" i="22"/>
  <c r="I1004" i="22"/>
  <c r="J999" i="22"/>
  <c r="G1009" i="22"/>
  <c r="H1004" i="22"/>
  <c r="I999" i="22"/>
  <c r="N1009" i="22"/>
  <c r="O1004" i="22"/>
  <c r="P999" i="22"/>
  <c r="H1010" i="22"/>
  <c r="Q1012" i="22"/>
  <c r="R1007" i="22"/>
  <c r="I1012" i="22"/>
  <c r="J1007" i="22"/>
  <c r="K1002" i="22"/>
  <c r="H1012" i="22"/>
  <c r="I1007" i="22"/>
  <c r="J1002" i="22"/>
  <c r="O1012" i="22"/>
  <c r="P1007" i="22"/>
  <c r="Q1002" i="22"/>
  <c r="I1013" i="22"/>
  <c r="N1011" i="22"/>
  <c r="O1006" i="22"/>
  <c r="P1001" i="22"/>
  <c r="M1011" i="22"/>
  <c r="N1006" i="22"/>
  <c r="O1001" i="22"/>
  <c r="G1012" i="22"/>
  <c r="H1007" i="22"/>
  <c r="I1002" i="22"/>
  <c r="N1012" i="22"/>
  <c r="O1007" i="22"/>
  <c r="F1011" i="22"/>
  <c r="G1006" i="22"/>
  <c r="H1001" i="22"/>
  <c r="R1010" i="22"/>
  <c r="F1006" i="22"/>
  <c r="G1001" i="22"/>
  <c r="L1011" i="22"/>
  <c r="M1006" i="22"/>
  <c r="N1001" i="22"/>
  <c r="F1012" i="22"/>
  <c r="G1007" i="22"/>
  <c r="K1010" i="22"/>
  <c r="L1005" i="22"/>
  <c r="M1000" i="22"/>
  <c r="J1010" i="22"/>
  <c r="K1005" i="22"/>
  <c r="L1000" i="22"/>
  <c r="Q1010" i="22"/>
  <c r="R1005" i="22"/>
  <c r="F1001" i="22"/>
  <c r="K1011" i="22"/>
  <c r="P1009" i="22"/>
  <c r="Q1004" i="22"/>
  <c r="R999" i="22"/>
  <c r="O1009" i="22"/>
  <c r="P1004" i="22"/>
  <c r="Q999" i="22"/>
  <c r="I1010" i="22"/>
  <c r="J1005" i="22"/>
  <c r="K1000" i="22"/>
  <c r="P1010" i="22"/>
  <c r="I920" i="22"/>
  <c r="J915" i="22"/>
  <c r="K910" i="22"/>
  <c r="P920" i="22"/>
  <c r="Q915" i="22"/>
  <c r="R910" i="22"/>
  <c r="J921" i="22"/>
  <c r="K916" i="22"/>
  <c r="L911" i="22"/>
  <c r="Q921" i="22"/>
  <c r="R916" i="22"/>
  <c r="F912" i="22"/>
  <c r="P921" i="22"/>
  <c r="Q916" i="22"/>
  <c r="R911" i="22"/>
  <c r="O921" i="22"/>
  <c r="P916" i="22"/>
  <c r="Q911" i="22"/>
  <c r="N921" i="22"/>
  <c r="O916" i="22"/>
  <c r="P911" i="22"/>
  <c r="M921" i="22"/>
  <c r="N916" i="22"/>
  <c r="O911" i="22"/>
  <c r="R923" i="22"/>
  <c r="F919" i="22"/>
  <c r="G914" i="22"/>
  <c r="H909" i="22"/>
  <c r="M919" i="22"/>
  <c r="N914" i="22"/>
  <c r="O909" i="22"/>
  <c r="G920" i="22"/>
  <c r="H915" i="22"/>
  <c r="I910" i="22"/>
  <c r="N920" i="22"/>
  <c r="O915" i="22"/>
  <c r="P910" i="22"/>
  <c r="M920" i="22"/>
  <c r="N915" i="22"/>
  <c r="O910" i="22"/>
  <c r="L920" i="22"/>
  <c r="M915" i="22"/>
  <c r="N910" i="22"/>
  <c r="K920" i="22"/>
  <c r="L915" i="22"/>
  <c r="M910" i="22"/>
  <c r="J920" i="22"/>
  <c r="K915" i="22"/>
  <c r="L910" i="22"/>
  <c r="J923" i="22"/>
  <c r="K918" i="22"/>
  <c r="L913" i="22"/>
  <c r="Q923" i="22"/>
  <c r="R918" i="22"/>
  <c r="F914" i="22"/>
  <c r="G909" i="22"/>
  <c r="L919" i="22"/>
  <c r="M914" i="22"/>
  <c r="N909" i="22"/>
  <c r="F920" i="22"/>
  <c r="G915" i="22"/>
  <c r="H910" i="22"/>
  <c r="R919" i="22"/>
  <c r="F915" i="22"/>
  <c r="G910" i="22"/>
  <c r="Q919" i="22"/>
  <c r="R914" i="22"/>
  <c r="F910" i="22"/>
  <c r="P919" i="22"/>
  <c r="Q914" i="22"/>
  <c r="R909" i="22"/>
  <c r="O919" i="22"/>
  <c r="P914" i="22"/>
  <c r="Q909" i="22"/>
  <c r="O922" i="22"/>
  <c r="P917" i="22"/>
  <c r="Q912" i="22"/>
  <c r="I923" i="22"/>
  <c r="J918" i="22"/>
  <c r="K913" i="22"/>
  <c r="P923" i="22"/>
  <c r="Q918" i="22"/>
  <c r="R913" i="22"/>
  <c r="F909" i="22"/>
  <c r="K919" i="22"/>
  <c r="L914" i="22"/>
  <c r="M909" i="22"/>
  <c r="J919" i="22"/>
  <c r="K914" i="22"/>
  <c r="L909" i="22"/>
  <c r="I919" i="22"/>
  <c r="J914" i="22"/>
  <c r="K909" i="22"/>
  <c r="H919" i="22"/>
  <c r="I914" i="22"/>
  <c r="J909" i="22"/>
  <c r="G919" i="22"/>
  <c r="H914" i="22"/>
  <c r="I909" i="22"/>
  <c r="G922" i="22"/>
  <c r="H917" i="22"/>
  <c r="I912" i="22"/>
  <c r="N922" i="22"/>
  <c r="O917" i="22"/>
  <c r="P912" i="22"/>
  <c r="H923" i="22"/>
  <c r="I918" i="22"/>
  <c r="J913" i="22"/>
  <c r="O923" i="22"/>
  <c r="P918" i="22"/>
  <c r="Q913" i="22"/>
  <c r="N923" i="22"/>
  <c r="O918" i="22"/>
  <c r="P913" i="22"/>
  <c r="M923" i="22"/>
  <c r="N918" i="22"/>
  <c r="O913" i="22"/>
  <c r="L923" i="22"/>
  <c r="M918" i="22"/>
  <c r="N913" i="22"/>
  <c r="K923" i="22"/>
  <c r="L918" i="22"/>
  <c r="M913" i="22"/>
  <c r="L921" i="22"/>
  <c r="M916" i="22"/>
  <c r="N911" i="22"/>
  <c r="F922" i="22"/>
  <c r="G917" i="22"/>
  <c r="H912" i="22"/>
  <c r="M922" i="22"/>
  <c r="N917" i="22"/>
  <c r="O912" i="22"/>
  <c r="G923" i="22"/>
  <c r="H918" i="22"/>
  <c r="I913" i="22"/>
  <c r="F923" i="22"/>
  <c r="G918" i="22"/>
  <c r="H913" i="22"/>
  <c r="R922" i="22"/>
  <c r="F918" i="22"/>
  <c r="G913" i="22"/>
  <c r="Q922" i="22"/>
  <c r="R917" i="22"/>
  <c r="F913" i="22"/>
  <c r="P922" i="22"/>
  <c r="Q917" i="22"/>
  <c r="R912" i="22"/>
  <c r="Q920" i="22"/>
  <c r="R915" i="22"/>
  <c r="F911" i="22"/>
  <c r="K921" i="22"/>
  <c r="L916" i="22"/>
  <c r="M911" i="22"/>
  <c r="R921" i="22"/>
  <c r="F917" i="22"/>
  <c r="G912" i="22"/>
  <c r="L922" i="22"/>
  <c r="M917" i="22"/>
  <c r="N912" i="22"/>
  <c r="K922" i="22"/>
  <c r="L917" i="22"/>
  <c r="M912" i="22"/>
  <c r="J922" i="22"/>
  <c r="K917" i="22"/>
  <c r="L912" i="22"/>
  <c r="I922" i="22"/>
  <c r="J917" i="22"/>
  <c r="K912" i="22"/>
  <c r="H922" i="22"/>
  <c r="I917" i="22"/>
  <c r="J912" i="22"/>
  <c r="R891" i="22"/>
  <c r="F887" i="22"/>
  <c r="G882" i="22"/>
  <c r="L892" i="22"/>
  <c r="M887" i="22"/>
  <c r="N882" i="22"/>
  <c r="K892" i="22"/>
  <c r="L887" i="22"/>
  <c r="M882" i="22"/>
  <c r="J892" i="22"/>
  <c r="K887" i="22"/>
  <c r="L882" i="22"/>
  <c r="I892" i="22"/>
  <c r="J887" i="22"/>
  <c r="K882" i="22"/>
  <c r="H892" i="22"/>
  <c r="I887" i="22"/>
  <c r="J882" i="22"/>
  <c r="O892" i="22"/>
  <c r="P887" i="22"/>
  <c r="Q882" i="22"/>
  <c r="I893" i="22"/>
  <c r="J888" i="22"/>
  <c r="K883" i="22"/>
  <c r="O890" i="22"/>
  <c r="P885" i="22"/>
  <c r="Q880" i="22"/>
  <c r="I891" i="22"/>
  <c r="J886" i="22"/>
  <c r="K881" i="22"/>
  <c r="H891" i="22"/>
  <c r="I886" i="22"/>
  <c r="J881" i="22"/>
  <c r="G891" i="22"/>
  <c r="H886" i="22"/>
  <c r="I881" i="22"/>
  <c r="F891" i="22"/>
  <c r="G886" i="22"/>
  <c r="H881" i="22"/>
  <c r="R890" i="22"/>
  <c r="F886" i="22"/>
  <c r="G881" i="22"/>
  <c r="L891" i="22"/>
  <c r="M886" i="22"/>
  <c r="N881" i="22"/>
  <c r="F892" i="22"/>
  <c r="G887" i="22"/>
  <c r="H882" i="22"/>
  <c r="G890" i="22"/>
  <c r="H885" i="22"/>
  <c r="I880" i="22"/>
  <c r="N890" i="22"/>
  <c r="O885" i="22"/>
  <c r="P880" i="22"/>
  <c r="M890" i="22"/>
  <c r="N885" i="22"/>
  <c r="O880" i="22"/>
  <c r="L890" i="22"/>
  <c r="M885" i="22"/>
  <c r="N880" i="22"/>
  <c r="K890" i="22"/>
  <c r="L885" i="22"/>
  <c r="M880" i="22"/>
  <c r="J890" i="22"/>
  <c r="K885" i="22"/>
  <c r="L880" i="22"/>
  <c r="Q890" i="22"/>
  <c r="R885" i="22"/>
  <c r="F881" i="22"/>
  <c r="K891" i="22"/>
  <c r="L886" i="22"/>
  <c r="M881" i="22"/>
  <c r="L889" i="22"/>
  <c r="M884" i="22"/>
  <c r="N879" i="22"/>
  <c r="F890" i="22"/>
  <c r="G885" i="22"/>
  <c r="H880" i="22"/>
  <c r="R889" i="22"/>
  <c r="F885" i="22"/>
  <c r="G880" i="22"/>
  <c r="Q889" i="22"/>
  <c r="R884" i="22"/>
  <c r="F880" i="22"/>
  <c r="P889" i="22"/>
  <c r="Q884" i="22"/>
  <c r="R879" i="22"/>
  <c r="O889" i="22"/>
  <c r="P884" i="22"/>
  <c r="Q879" i="22"/>
  <c r="I890" i="22"/>
  <c r="J885" i="22"/>
  <c r="K880" i="22"/>
  <c r="P890" i="22"/>
  <c r="Q885" i="22"/>
  <c r="R880" i="22"/>
  <c r="P893" i="22"/>
  <c r="Q888" i="22"/>
  <c r="R883" i="22"/>
  <c r="F879" i="22"/>
  <c r="K889" i="22"/>
  <c r="L884" i="22"/>
  <c r="M879" i="22"/>
  <c r="J889" i="22"/>
  <c r="K884" i="22"/>
  <c r="L879" i="22"/>
  <c r="I889" i="22"/>
  <c r="J884" i="22"/>
  <c r="K879" i="22"/>
  <c r="H889" i="22"/>
  <c r="I884" i="22"/>
  <c r="J879" i="22"/>
  <c r="G889" i="22"/>
  <c r="H884" i="22"/>
  <c r="I879" i="22"/>
  <c r="N889" i="22"/>
  <c r="O884" i="22"/>
  <c r="P879" i="22"/>
  <c r="H890" i="22"/>
  <c r="I885" i="22"/>
  <c r="J880" i="22"/>
  <c r="H893" i="22"/>
  <c r="I888" i="22"/>
  <c r="J883" i="22"/>
  <c r="O893" i="22"/>
  <c r="P888" i="22"/>
  <c r="Q883" i="22"/>
  <c r="N893" i="22"/>
  <c r="O888" i="22"/>
  <c r="P883" i="22"/>
  <c r="M893" i="22"/>
  <c r="N888" i="22"/>
  <c r="O883" i="22"/>
  <c r="L893" i="22"/>
  <c r="M888" i="22"/>
  <c r="N883" i="22"/>
  <c r="K893" i="22"/>
  <c r="L888" i="22"/>
  <c r="M883" i="22"/>
  <c r="R893" i="22"/>
  <c r="F889" i="22"/>
  <c r="G884" i="22"/>
  <c r="H879" i="22"/>
  <c r="M889" i="22"/>
  <c r="N884" i="22"/>
  <c r="O879" i="22"/>
  <c r="M892" i="22"/>
  <c r="N887" i="22"/>
  <c r="O882" i="22"/>
  <c r="G893" i="22"/>
  <c r="H888" i="22"/>
  <c r="I883" i="22"/>
  <c r="F893" i="22"/>
  <c r="G888" i="22"/>
  <c r="H883" i="22"/>
  <c r="R892" i="22"/>
  <c r="F888" i="22"/>
  <c r="G883" i="22"/>
  <c r="Q892" i="22"/>
  <c r="R887" i="22"/>
  <c r="F883" i="22"/>
  <c r="P892" i="22"/>
  <c r="Q887" i="22"/>
  <c r="R882" i="22"/>
  <c r="J893" i="22"/>
  <c r="K888" i="22"/>
  <c r="L883" i="22"/>
  <c r="Q893" i="22"/>
  <c r="R888" i="22"/>
  <c r="F884" i="22"/>
  <c r="G879" i="22"/>
  <c r="O920"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K70" i="23"/>
  <c r="AM10" i="26"/>
  <c r="AL14" i="26"/>
  <c r="AL15" i="26"/>
  <c r="AM11" i="26"/>
  <c r="AF93" i="23"/>
  <c r="AG87" i="23"/>
  <c r="AG93" i="23" s="1"/>
  <c r="AF101" i="23"/>
  <c r="AG88" i="23"/>
  <c r="AG101" i="23" s="1"/>
  <c r="AF96" i="23"/>
  <c r="AG82" i="23"/>
  <c r="AG96" i="23" s="1"/>
  <c r="AF100" i="23"/>
  <c r="AF99" i="23"/>
  <c r="AG83" i="23"/>
  <c r="AF92" i="23"/>
  <c r="AG86" i="23"/>
  <c r="AG92" i="23" s="1"/>
  <c r="D66" i="23" l="1"/>
  <c r="H73" i="23"/>
  <c r="G73" i="23"/>
  <c r="K72" i="23"/>
  <c r="B64"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<sst xmlns="http://schemas.openxmlformats.org/spreadsheetml/2006/main" count="15218" uniqueCount="1083">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</sst>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533</v>
      </c>
      <c r="C1" s="86">
        <v>45460</v>
      </c>
      <c r="D1" s="87"/>
      <c r="E1" s="87"/>
      <c r="F1" s="87"/>
      <c r="G1" s="87"/>
      <c r="H1" s="87"/>
      <c r="I1" s="87"/>
      <c r="J1" s="87"/>
      <c r="K1" s="85" t="s">
        <v>533</v>
      </c>
      <c r="L1" s="85" t="s">
        <v>535</v>
      </c>
      <c r="M1" s="163" t="s">
        <v>1053</v>
      </c>
    </row>
    <row r="2" spans="1:13">
      <c r="A2" s="1" t="s">
        <v>1</v>
      </c>
      <c r="B2" s="87" t="str">
        <f>LOOKUP(B1,K1:L50,L1:L50)</f>
        <v>AL</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AL</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AL</v>
      </c>
      <c r="C7" s="91">
        <f t="shared" ref="C7:AE7" si="3">SUMIFS(C$20:C$119,$B$20:$B$119,$B$7,$A$20:$A$119,$A$7)</f>
        <v>12515999</v>
      </c>
      <c r="D7" s="91">
        <f t="shared" si="3"/>
        <v>20206571</v>
      </c>
      <c r="E7" s="91">
        <f t="shared" si="3"/>
        <v>25273664</v>
      </c>
      <c r="F7" s="91">
        <f t="shared" si="3"/>
        <v>26034116</v>
      </c>
      <c r="G7" s="91">
        <f t="shared" si="3"/>
        <v>24963948</v>
      </c>
      <c r="H7" s="91">
        <f t="shared" si="3"/>
        <v>26383323</v>
      </c>
      <c r="I7" s="91">
        <f t="shared" si="3"/>
        <v>39351180</v>
      </c>
      <c r="J7" s="91">
        <f t="shared" si="3"/>
        <v>35978305</v>
      </c>
      <c r="K7" s="91">
        <f t="shared" si="3"/>
        <v>31423683</v>
      </c>
      <c r="L7" s="91">
        <f t="shared" si="3"/>
        <v>30252413</v>
      </c>
      <c r="M7" s="91">
        <f t="shared" si="3"/>
        <v>30759648</v>
      </c>
      <c r="N7" s="91">
        <f t="shared" si="3"/>
        <v>37513134</v>
      </c>
      <c r="O7" s="91">
        <f t="shared" si="3"/>
        <v>40454195</v>
      </c>
      <c r="P7" s="91">
        <f t="shared" si="3"/>
        <v>44129506</v>
      </c>
      <c r="Q7" s="91">
        <f t="shared" si="3"/>
        <v>39822338</v>
      </c>
      <c r="R7" s="91">
        <f t="shared" si="3"/>
        <v>38526487</v>
      </c>
      <c r="S7" s="91">
        <f t="shared" si="3"/>
        <v>39995621</v>
      </c>
      <c r="T7" s="91">
        <f t="shared" si="3"/>
        <v>40102203</v>
      </c>
      <c r="U7" s="91">
        <f t="shared" si="3"/>
        <v>44550279</v>
      </c>
      <c r="V7" s="91">
        <f t="shared" si="3"/>
        <v>49562730</v>
      </c>
      <c r="W7" s="91">
        <f t="shared" si="3"/>
        <v>49869705</v>
      </c>
      <c r="X7" s="91">
        <f t="shared" si="3"/>
        <v>56123696</v>
      </c>
      <c r="Y7" s="91">
        <f t="shared" si="3"/>
        <v>55268345</v>
      </c>
      <c r="Z7" s="91">
        <f t="shared" si="3"/>
        <v>52068099</v>
      </c>
      <c r="AA7" s="91">
        <f t="shared" si="3"/>
        <v>47963269</v>
      </c>
      <c r="AB7" s="91">
        <f t="shared" si="3"/>
        <v>53289662</v>
      </c>
      <c r="AC7" s="91">
        <f t="shared" si="3"/>
        <v>44041572</v>
      </c>
      <c r="AD7" s="91">
        <f t="shared" si="3"/>
        <v>43529093</v>
      </c>
      <c r="AE7" s="91">
        <f t="shared" si="3"/>
        <v>44588032</v>
      </c>
      <c r="AF7" s="119">
        <f>AVERAGE(U7:AE7)</f>
        <v>49168589.272727273</v>
      </c>
      <c r="AG7" s="119">
        <f t="shared" si="2"/>
        <v>49168589.272727273</v>
      </c>
      <c r="AH7" s="119">
        <f t="shared" si="2"/>
        <v>49168589.272727273</v>
      </c>
      <c r="AI7" s="119">
        <f t="shared" si="2"/>
        <v>49168589.272727273</v>
      </c>
      <c r="AJ7" s="119">
        <f t="shared" si="2"/>
        <v>49168589.272727273</v>
      </c>
      <c r="AK7" s="119">
        <f t="shared" si="2"/>
        <v>49168589.272727273</v>
      </c>
      <c r="AL7" s="119">
        <f t="shared" si="2"/>
        <v>49168589.272727273</v>
      </c>
      <c r="AM7" s="119">
        <f t="shared" si="2"/>
        <v>49168589.272727273</v>
      </c>
      <c r="AN7" s="119">
        <f t="shared" si="2"/>
        <v>49168589.272727273</v>
      </c>
      <c r="AO7" s="119">
        <f t="shared" si="2"/>
        <v>49168589.272727273</v>
      </c>
      <c r="AP7" s="119">
        <f t="shared" si="2"/>
        <v>49168589.272727273</v>
      </c>
      <c r="AQ7" s="119">
        <f t="shared" si="2"/>
        <v>49168589.272727273</v>
      </c>
      <c r="AR7" s="119">
        <f t="shared" si="2"/>
        <v>49168589.272727273</v>
      </c>
      <c r="AS7" s="119">
        <f t="shared" si="2"/>
        <v>49168589.272727273</v>
      </c>
      <c r="AT7" s="119">
        <f t="shared" si="2"/>
        <v>49168589.272727273</v>
      </c>
      <c r="AU7" s="119">
        <f t="shared" si="2"/>
        <v>49168589.272727273</v>
      </c>
      <c r="AV7" s="119">
        <f t="shared" si="2"/>
        <v>49168589.272727273</v>
      </c>
      <c r="AW7" s="119">
        <f t="shared" si="2"/>
        <v>49168589.272727273</v>
      </c>
      <c r="AX7" s="119">
        <f t="shared" si="2"/>
        <v>49168589.272727273</v>
      </c>
      <c r="AY7" s="119">
        <f t="shared" si="2"/>
        <v>49168589.272727273</v>
      </c>
      <c r="AZ7" s="119">
        <f t="shared" si="2"/>
        <v>49168589.272727273</v>
      </c>
      <c r="BA7" s="119">
        <f t="shared" si="2"/>
        <v>49168589.272727273</v>
      </c>
      <c r="BB7" s="119">
        <f t="shared" si="2"/>
        <v>49168589.272727273</v>
      </c>
      <c r="BC7" s="119">
        <f t="shared" si="2"/>
        <v>49168589.272727273</v>
      </c>
      <c r="BD7" s="119">
        <f t="shared" si="2"/>
        <v>49168589.272727273</v>
      </c>
      <c r="BE7" s="119">
        <f t="shared" si="2"/>
        <v>49168589.272727273</v>
      </c>
      <c r="BF7" s="119">
        <f t="shared" si="2"/>
        <v>49168589.272727273</v>
      </c>
      <c r="BG7" s="119">
        <f t="shared" si="2"/>
        <v>49168589.272727273</v>
      </c>
      <c r="BH7" s="119">
        <f t="shared" si="2"/>
        <v>49168589.272727273</v>
      </c>
      <c r="BI7" s="119">
        <f t="shared" si="2"/>
        <v>49168589.272727273</v>
      </c>
      <c r="BJ7" s="119">
        <f t="shared" si="2"/>
        <v>49168589.272727273</v>
      </c>
      <c r="BK7" s="119">
        <f t="shared" si="2"/>
        <v>49168589.272727273</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AL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AL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AL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AL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0.15240210871463811</v>
      </c>
      <c r="G1060" s="107">
        <f>G334/SUMIFS(G$3:G$722,$B$3:$B$722,$B1060)*SUMIFS(Calculations!$E$3:$E$53,Calculations!$A$3:$A$53,$B1060)</f>
        <v>0.11834069354492043</v>
      </c>
      <c r="H1060" s="107">
        <f>H334/SUMIFS(H$3:H$722,$B$3:$B$722,$B1060)*SUMIFS(Calculations!$E$3:$E$53,Calculations!$A$3:$A$53,$B1060)</f>
        <v>8.0741237467020943E-2</v>
      </c>
      <c r="I1060" s="107">
        <f>I334/SUMIFS(I$3:I$722,$B$3:$B$722,$B1060)*SUMIFS(Calculations!$E$3:$E$53,Calculations!$A$3:$A$53,$B1060)</f>
        <v>0.10971478802654813</v>
      </c>
      <c r="J1060" s="107">
        <f>J334/SUMIFS(J$3:J$722,$B$3:$B$722,$B1060)*SUMIFS(Calculations!$E$3:$E$53,Calculations!$A$3:$A$53,$B1060)</f>
        <v>0.14233166452557494</v>
      </c>
      <c r="K1060" s="107">
        <f>K334/SUMIFS(K$3:K$722,$B$3:$B$722,$B1060)*SUMIFS(Calculations!$E$3:$E$53,Calculations!$A$3:$A$53,$B1060)</f>
        <v>0.19099672691084202</v>
      </c>
      <c r="L1060" s="107">
        <f>L334/SUMIFS(L$3:L$722,$B$3:$B$722,$B1060)*SUMIFS(Calculations!$E$3:$E$53,Calculations!$A$3:$A$53,$B1060)</f>
        <v>0.24916067484200916</v>
      </c>
      <c r="M1060" s="107">
        <f>M334/SUMIFS(M$3:M$722,$B$3:$B$722,$B1060)*SUMIFS(Calculations!$E$3:$E$53,Calculations!$A$3:$A$53,$B1060)</f>
        <v>0.26058306771802203</v>
      </c>
      <c r="N1060" s="107">
        <f>N334/SUMIFS(N$3:N$722,$B$3:$B$722,$B1060)*SUMIFS(Calculations!$E$3:$E$53,Calculations!$A$3:$A$53,$B1060)</f>
        <v>0.27242403888658617</v>
      </c>
      <c r="O1060" s="107">
        <f>O334/SUMIFS(O$3:O$722,$B$3:$B$722,$B1060)*SUMIFS(Calculations!$E$3:$E$53,Calculations!$A$3:$A$53,$B1060)</f>
        <v>0.27428555793379472</v>
      </c>
      <c r="P1060" s="107">
        <f>P334/SUMIFS(P$3:P$722,$B$3:$B$722,$B1060)*SUMIFS(Calculations!$E$3:$E$53,Calculations!$A$3:$A$53,$B1060)</f>
        <v>0.27621669698719653</v>
      </c>
      <c r="Q1060" s="107">
        <f>Q334/SUMIFS(Q$3:Q$722,$B$3:$B$722,$B1060)*SUMIFS(Calculations!$E$3:$E$53,Calculations!$A$3:$A$53,$B1060)</f>
        <v>0.27810547167645622</v>
      </c>
      <c r="R1060" s="107">
        <f>R334/SUMIFS(R$3:R$722,$B$3:$B$722,$B1060)*SUMIFS(Calculations!$E$3:$E$53,Calculations!$A$3:$A$53,$B1060)</f>
        <v>0.27996663425511531</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0.63554073417541146</v>
      </c>
      <c r="G1066" s="107">
        <f>G340/SUMIFS(G$3:G$722,$B$3:$B$722,$B1066)*SUMIFS(Calculations!$E$3:$E$53,Calculations!$A$3:$A$53,$B1066)</f>
        <v>0.65909820638752559</v>
      </c>
      <c r="H1066" s="107">
        <f>H340/SUMIFS(H$3:H$722,$B$3:$B$722,$B1066)*SUMIFS(Calculations!$E$3:$E$53,Calculations!$A$3:$A$53,$B1066)</f>
        <v>0.68510264975349577</v>
      </c>
      <c r="I1066" s="107">
        <f>I340/SUMIFS(I$3:I$722,$B$3:$B$722,$B1066)*SUMIFS(Calculations!$E$3:$E$53,Calculations!$A$3:$A$53,$B1066)</f>
        <v>0.64223335132102821</v>
      </c>
      <c r="J1066" s="107">
        <f>J340/SUMIFS(J$3:J$722,$B$3:$B$722,$B1066)*SUMIFS(Calculations!$E$3:$E$53,Calculations!$A$3:$A$53,$B1066)</f>
        <v>0.59397338367574626</v>
      </c>
      <c r="K1066" s="107">
        <f>K340/SUMIFS(K$3:K$722,$B$3:$B$722,$B1066)*SUMIFS(Calculations!$E$3:$E$53,Calculations!$A$3:$A$53,$B1066)</f>
        <v>0.5217490953398688</v>
      </c>
      <c r="L1066" s="107">
        <f>L340/SUMIFS(L$3:L$722,$B$3:$B$722,$B1066)*SUMIFS(Calculations!$E$3:$E$53,Calculations!$A$3:$A$53,$B1066)</f>
        <v>0.43542741937289503</v>
      </c>
      <c r="M1066" s="107">
        <f>M340/SUMIFS(M$3:M$722,$B$3:$B$722,$B1066)*SUMIFS(Calculations!$E$3:$E$53,Calculations!$A$3:$A$53,$B1066)</f>
        <v>0.41800295536050303</v>
      </c>
      <c r="N1066" s="107">
        <f>N340/SUMIFS(N$3:N$722,$B$3:$B$722,$B1066)*SUMIFS(Calculations!$E$3:$E$53,Calculations!$A$3:$A$53,$B1066)</f>
        <v>0.39993996468613274</v>
      </c>
      <c r="O1066" s="107">
        <f>O340/SUMIFS(O$3:O$722,$B$3:$B$722,$B1066)*SUMIFS(Calculations!$E$3:$E$53,Calculations!$A$3:$A$53,$B1066)</f>
        <v>0.39125828186281836</v>
      </c>
      <c r="P1066" s="107">
        <f>P340/SUMIFS(P$3:P$722,$B$3:$B$722,$B1066)*SUMIFS(Calculations!$E$3:$E$53,Calculations!$A$3:$A$53,$B1066)</f>
        <v>0.38225190786170815</v>
      </c>
      <c r="Q1066" s="107">
        <f>Q340/SUMIFS(Q$3:Q$722,$B$3:$B$722,$B1066)*SUMIFS(Calculations!$E$3:$E$53,Calculations!$A$3:$A$53,$B1066)</f>
        <v>0.38145989220298848</v>
      </c>
      <c r="R1066" s="107">
        <f>R340/SUMIFS(R$3:R$722,$B$3:$B$722,$B1066)*SUMIFS(Calculations!$E$3:$E$53,Calculations!$A$3:$A$53,$B1066)</f>
        <v>0.38067945506874296</v>
      </c>
    </row>
    <row r="1067" spans="2:18" ht="15.75" customHeight="1">
      <c r="B1067" s="107" t="s">
        <v>558</v>
      </c>
      <c r="C1067" s="107" t="s">
        <v>448</v>
      </c>
      <c r="D1067" s="107" t="s">
        <v>645</v>
      </c>
      <c r="E1067" s="107" t="str">
        <f t="shared" si="305"/>
        <v>natural gas peaker</v>
      </c>
      <c r="F1067" s="107">
        <f>F341/SUMIFS(F$3:F$722,$B$3:$B$722,$B1067)*SUMIFS(Calculations!$E$3:$E$53,Calculations!$A$3:$A$53,$B1067)</f>
        <v>8.9614126739459544E-4</v>
      </c>
      <c r="G1067" s="107">
        <f>G341/SUMIFS(G$3:G$722,$B$3:$B$722,$B1067)*SUMIFS(Calculations!$E$3:$E$53,Calculations!$A$3:$A$53,$B1067)</f>
        <v>9.3513284652659359E-4</v>
      </c>
      <c r="H1067" s="107">
        <f>H341/SUMIFS(H$3:H$722,$B$3:$B$722,$B1067)*SUMIFS(Calculations!$E$3:$E$53,Calculations!$A$3:$A$53,$B1067)</f>
        <v>9.781745745251686E-4</v>
      </c>
      <c r="I1067" s="107">
        <f>I341/SUMIFS(I$3:I$722,$B$3:$B$722,$B1067)*SUMIFS(Calculations!$E$3:$E$53,Calculations!$A$3:$A$53,$B1067)</f>
        <v>1.0092838908944957E-3</v>
      </c>
      <c r="J1067" s="107">
        <f>J341/SUMIFS(J$3:J$722,$B$3:$B$722,$B1067)*SUMIFS(Calculations!$E$3:$E$53,Calculations!$A$3:$A$53,$B1067)</f>
        <v>1.0443050985267043E-3</v>
      </c>
      <c r="K1067" s="107">
        <f>K341/SUMIFS(K$3:K$722,$B$3:$B$722,$B1067)*SUMIFS(Calculations!$E$3:$E$53,Calculations!$A$3:$A$53,$B1067)</f>
        <v>1.1371612859660731E-3</v>
      </c>
      <c r="L1067" s="107">
        <f>L341/SUMIFS(L$3:L$722,$B$3:$B$722,$B1067)*SUMIFS(Calculations!$E$3:$E$53,Calculations!$A$3:$A$53,$B1067)</f>
        <v>1.2481419810806286E-3</v>
      </c>
      <c r="M1067" s="107">
        <f>M341/SUMIFS(M$3:M$722,$B$3:$B$722,$B1067)*SUMIFS(Calculations!$E$3:$E$53,Calculations!$A$3:$A$53,$B1067)</f>
        <v>1.2705998310416692E-3</v>
      </c>
      <c r="N1067" s="107">
        <f>N341/SUMIFS(N$3:N$722,$B$3:$B$722,$B1067)*SUMIFS(Calculations!$E$3:$E$53,Calculations!$A$3:$A$53,$B1067)</f>
        <v>1.2938806581663483E-3</v>
      </c>
      <c r="O1067" s="107">
        <f>O341/SUMIFS(O$3:O$722,$B$3:$B$722,$B1067)*SUMIFS(Calculations!$E$3:$E$53,Calculations!$A$3:$A$53,$B1067)</f>
        <v>1.3176318049993414E-3</v>
      </c>
      <c r="P1067" s="107">
        <f>P341/SUMIFS(P$3:P$722,$B$3:$B$722,$B1067)*SUMIFS(Calculations!$E$3:$E$53,Calculations!$A$3:$A$53,$B1067)</f>
        <v>1.3422712344379252E-3</v>
      </c>
      <c r="Q1067" s="107">
        <f>Q341/SUMIFS(Q$3:Q$722,$B$3:$B$722,$B1067)*SUMIFS(Calculations!$E$3:$E$53,Calculations!$A$3:$A$53,$B1067)</f>
        <v>1.3323876179576505E-3</v>
      </c>
      <c r="R1067" s="107">
        <f>R341/SUMIFS(R$3:R$722,$B$3:$B$722,$B1067)*SUMIFS(Calculations!$E$3:$E$53,Calculations!$A$3:$A$53,$B1067)</f>
        <v>1.3226484906601981E-3</v>
      </c>
    </row>
    <row r="1068" spans="2:18" ht="15.75" customHeight="1">
      <c r="B1068" s="107" t="s">
        <v>558</v>
      </c>
      <c r="C1068" s="107" t="s">
        <v>448</v>
      </c>
      <c r="D1068" s="107" t="s">
        <v>646</v>
      </c>
      <c r="E1068" s="107" t="str">
        <f t="shared" si="305"/>
        <v>nuclear</v>
      </c>
      <c r="F1068" s="107">
        <f>F342/SUMIFS(F$3:F$722,$B$3:$B$722,$B1068)*SUMIFS(Calculations!$E$3:$E$53,Calculations!$A$3:$A$53,$B1068)</f>
        <v>0.20411252212840708</v>
      </c>
      <c r="G1068" s="107">
        <f>G342/SUMIFS(G$3:G$722,$B$3:$B$722,$B1068)*SUMIFS(Calculations!$E$3:$E$53,Calculations!$A$3:$A$53,$B1068)</f>
        <v>0.21418996663319301</v>
      </c>
      <c r="H1068" s="107">
        <f>H342/SUMIFS(H$3:H$722,$B$3:$B$722,$B1068)*SUMIFS(Calculations!$E$3:$E$53,Calculations!$A$3:$A$53,$B1068)</f>
        <v>0.2253141794748261</v>
      </c>
      <c r="I1068" s="107">
        <f>I342/SUMIFS(I$3:I$722,$B$3:$B$722,$B1068)*SUMIFS(Calculations!$E$3:$E$53,Calculations!$A$3:$A$53,$B1068)</f>
        <v>0.23864243572863142</v>
      </c>
      <c r="J1068" s="107">
        <f>J342/SUMIFS(J$3:J$722,$B$3:$B$722,$B1068)*SUMIFS(Calculations!$E$3:$E$53,Calculations!$A$3:$A$53,$B1068)</f>
        <v>0.25364667510497535</v>
      </c>
      <c r="K1068" s="107">
        <f>K342/SUMIFS(K$3:K$722,$B$3:$B$722,$B1068)*SUMIFS(Calculations!$E$3:$E$53,Calculations!$A$3:$A$53,$B1068)</f>
        <v>0.27620010631980729</v>
      </c>
      <c r="L1068" s="107">
        <f>L342/SUMIFS(L$3:L$722,$B$3:$B$722,$B1068)*SUMIFS(Calculations!$E$3:$E$53,Calculations!$A$3:$A$53,$B1068)</f>
        <v>0.30315571953701703</v>
      </c>
      <c r="M1068" s="107">
        <f>M342/SUMIFS(M$3:M$722,$B$3:$B$722,$B1068)*SUMIFS(Calculations!$E$3:$E$53,Calculations!$A$3:$A$53,$B1068)</f>
        <v>0.3086104079998625</v>
      </c>
      <c r="N1068" s="107">
        <f>N342/SUMIFS(N$3:N$722,$B$3:$B$722,$B1068)*SUMIFS(Calculations!$E$3:$E$53,Calculations!$A$3:$A$53,$B1068)</f>
        <v>0.31426498576856199</v>
      </c>
      <c r="O1068" s="107">
        <f>O342/SUMIFS(O$3:O$722,$B$3:$B$722,$B1068)*SUMIFS(Calculations!$E$3:$E$53,Calculations!$A$3:$A$53,$B1068)</f>
        <v>0.32003379742390864</v>
      </c>
      <c r="P1068" s="107">
        <f>P342/SUMIFS(P$3:P$722,$B$3:$B$722,$B1068)*SUMIFS(Calculations!$E$3:$E$53,Calculations!$A$3:$A$53,$B1068)</f>
        <v>0.32601836013685276</v>
      </c>
      <c r="Q1068" s="107">
        <f>Q342/SUMIFS(Q$3:Q$722,$B$3:$B$722,$B1068)*SUMIFS(Calculations!$E$3:$E$53,Calculations!$A$3:$A$53,$B1068)</f>
        <v>0.32361777197370856</v>
      </c>
      <c r="R1068" s="107">
        <f>R342/SUMIFS(R$3:R$722,$B$3:$B$722,$B1068)*SUMIFS(Calculations!$E$3:$E$53,Calculations!$A$3:$A$53,$B1068)</f>
        <v>0.32125227815307317</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1.3496292474250127E-4</v>
      </c>
      <c r="G1070" s="107">
        <f>G344/SUMIFS(G$3:G$722,$B$3:$B$722,$B1070)*SUMIFS(Calculations!$E$3:$E$53,Calculations!$A$3:$A$53,$B1070)</f>
        <v>1.4162631496527519E-4</v>
      </c>
      <c r="H1070" s="107">
        <f>H344/SUMIFS(H$3:H$722,$B$3:$B$722,$B1070)*SUMIFS(Calculations!$E$3:$E$53,Calculations!$A$3:$A$53,$B1070)</f>
        <v>1.4898184751619038E-4</v>
      </c>
      <c r="I1070" s="107">
        <f>I344/SUMIFS(I$3:I$722,$B$3:$B$722,$B1070)*SUMIFS(Calculations!$E$3:$E$53,Calculations!$A$3:$A$53,$B1070)</f>
        <v>1.5779473379564884E-4</v>
      </c>
      <c r="J1070" s="107">
        <f>J344/SUMIFS(J$3:J$722,$B$3:$B$722,$B1070)*SUMIFS(Calculations!$E$3:$E$53,Calculations!$A$3:$A$53,$B1070)</f>
        <v>1.6771581070289531E-4</v>
      </c>
      <c r="K1070" s="107">
        <f>K344/SUMIFS(K$3:K$722,$B$3:$B$722,$B1070)*SUMIFS(Calculations!$E$3:$E$53,Calculations!$A$3:$A$53,$B1070)</f>
        <v>1.8262855102863407E-4</v>
      </c>
      <c r="L1070" s="107">
        <f>L344/SUMIFS(L$3:L$722,$B$3:$B$722,$B1070)*SUMIFS(Calculations!$E$3:$E$53,Calculations!$A$3:$A$53,$B1070)</f>
        <v>2.0045209443541036E-4</v>
      </c>
      <c r="M1070" s="107">
        <f>M344/SUMIFS(M$3:M$722,$B$3:$B$722,$B1070)*SUMIFS(Calculations!$E$3:$E$53,Calculations!$A$3:$A$53,$B1070)</f>
        <v>2.0405883399664943E-4</v>
      </c>
      <c r="N1070" s="107">
        <f>N344/SUMIFS(N$3:N$722,$B$3:$B$722,$B1070)*SUMIFS(Calculations!$E$3:$E$53,Calculations!$A$3:$A$53,$B1070)</f>
        <v>2.0779774401495543E-4</v>
      </c>
      <c r="O1070" s="107">
        <f>O344/SUMIFS(O$3:O$722,$B$3:$B$722,$B1070)*SUMIFS(Calculations!$E$3:$E$53,Calculations!$A$3:$A$53,$B1070)</f>
        <v>2.1161218756391323E-4</v>
      </c>
      <c r="P1070" s="107">
        <f>P344/SUMIFS(P$3:P$722,$B$3:$B$722,$B1070)*SUMIFS(Calculations!$E$3:$E$53,Calculations!$A$3:$A$53,$B1070)</f>
        <v>2.1556928964967228E-4</v>
      </c>
      <c r="Q1070" s="107">
        <f>Q344/SUMIFS(Q$3:Q$722,$B$3:$B$722,$B1070)*SUMIFS(Calculations!$E$3:$E$53,Calculations!$A$3:$A$53,$B1070)</f>
        <v>2.1398197694478909E-4</v>
      </c>
      <c r="R1070" s="107">
        <f>R344/SUMIFS(R$3:R$722,$B$3:$B$722,$B1070)*SUMIFS(Calculations!$E$3:$E$53,Calculations!$A$3:$A$53,$B1070)</f>
        <v>2.1241786925965442E-4</v>
      </c>
    </row>
    <row r="1071" spans="2:18" ht="15.75" customHeight="1">
      <c r="B1071" s="107" t="s">
        <v>558</v>
      </c>
      <c r="C1071" s="107" t="s">
        <v>448</v>
      </c>
      <c r="D1071" s="107" t="s">
        <v>649</v>
      </c>
      <c r="E1071" s="107" t="str">
        <f t="shared" si="305"/>
        <v>solar PV</v>
      </c>
      <c r="F1071" s="107">
        <f>F345/SUMIFS(F$3:F$722,$B$3:$B$722,$B1071)*SUMIFS(Calculations!$E$3:$E$53,Calculations!$A$3:$A$53,$B1071)</f>
        <v>9.0851506048317008E-5</v>
      </c>
      <c r="G1071" s="107">
        <f>G345/SUMIFS(G$3:G$722,$B$3:$B$722,$B1071)*SUMIFS(Calculations!$E$3:$E$53,Calculations!$A$3:$A$53,$B1071)</f>
        <v>1.3484549704681877E-4</v>
      </c>
      <c r="H1071" s="107">
        <f>H345/SUMIFS(H$3:H$722,$B$3:$B$722,$B1071)*SUMIFS(Calculations!$E$3:$E$53,Calculations!$A$3:$A$53,$B1071)</f>
        <v>1.834092494334283E-4</v>
      </c>
      <c r="I1071" s="107">
        <f>I345/SUMIFS(I$3:I$722,$B$3:$B$722,$B1071)*SUMIFS(Calculations!$E$3:$E$53,Calculations!$A$3:$A$53,$B1071)</f>
        <v>2.6546743360124781E-4</v>
      </c>
      <c r="J1071" s="107">
        <f>J345/SUMIFS(J$3:J$722,$B$3:$B$722,$B1071)*SUMIFS(Calculations!$E$3:$E$53,Calculations!$A$3:$A$53,$B1071)</f>
        <v>3.5784415675215196E-4</v>
      </c>
      <c r="K1071" s="107">
        <f>K345/SUMIFS(K$3:K$722,$B$3:$B$722,$B1071)*SUMIFS(Calculations!$E$3:$E$53,Calculations!$A$3:$A$53,$B1071)</f>
        <v>5.4770041836834716E-4</v>
      </c>
      <c r="L1071" s="107">
        <f>L345/SUMIFS(L$3:L$722,$B$3:$B$722,$B1071)*SUMIFS(Calculations!$E$3:$E$53,Calculations!$A$3:$A$53,$B1071)</f>
        <v>7.7461453650155517E-4</v>
      </c>
      <c r="M1071" s="107">
        <f>M345/SUMIFS(M$3:M$722,$B$3:$B$722,$B1071)*SUMIFS(Calculations!$E$3:$E$53,Calculations!$A$3:$A$53,$B1071)</f>
        <v>1.1664503902918595E-3</v>
      </c>
      <c r="N1071" s="107">
        <f>N345/SUMIFS(N$3:N$722,$B$3:$B$722,$B1071)*SUMIFS(Calculations!$E$3:$E$53,Calculations!$A$3:$A$53,$B1071)</f>
        <v>1.5726452303664051E-3</v>
      </c>
      <c r="O1071" s="107">
        <f>O345/SUMIFS(O$3:O$722,$B$3:$B$722,$B1071)*SUMIFS(Calculations!$E$3:$E$53,Calculations!$A$3:$A$53,$B1071)</f>
        <v>2.4125088554202952E-3</v>
      </c>
      <c r="P1071" s="107">
        <f>P345/SUMIFS(P$3:P$722,$B$3:$B$722,$B1071)*SUMIFS(Calculations!$E$3:$E$53,Calculations!$A$3:$A$53,$B1071)</f>
        <v>3.2837830163295473E-3</v>
      </c>
      <c r="Q1071" s="107">
        <f>Q345/SUMIFS(Q$3:Q$722,$B$3:$B$722,$B1071)*SUMIFS(Calculations!$E$3:$E$53,Calculations!$A$3:$A$53,$B1071)</f>
        <v>4.7305502185248224E-3</v>
      </c>
      <c r="R1071" s="107">
        <f>R345/SUMIFS(R$3:R$722,$B$3:$B$722,$B1071)*SUMIFS(Calculations!$E$3:$E$53,Calculations!$A$3:$A$53,$B1071)</f>
        <v>6.1561670441148911E-3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6.8226792833579923E-3</v>
      </c>
      <c r="G1073" s="107">
        <f>G347/SUMIFS(G$3:G$722,$B$3:$B$722,$B1073)*SUMIFS(Calculations!$E$3:$E$53,Calculations!$A$3:$A$53,$B1073)</f>
        <v>7.1595287758223734E-3</v>
      </c>
      <c r="H1073" s="107">
        <f>H347/SUMIFS(H$3:H$722,$B$3:$B$722,$B1073)*SUMIFS(Calculations!$E$3:$E$53,Calculations!$A$3:$A$53,$B1073)</f>
        <v>7.5313676331825183E-3</v>
      </c>
      <c r="I1073" s="107">
        <f>I347/SUMIFS(I$3:I$722,$B$3:$B$722,$B1073)*SUMIFS(Calculations!$E$3:$E$53,Calculations!$A$3:$A$53,$B1073)</f>
        <v>7.9768788655010647E-3</v>
      </c>
      <c r="J1073" s="107">
        <f>J347/SUMIFS(J$3:J$722,$B$3:$B$722,$B1073)*SUMIFS(Calculations!$E$3:$E$53,Calculations!$A$3:$A$53,$B1073)</f>
        <v>8.4784116277218484E-3</v>
      </c>
      <c r="K1073" s="107">
        <f>K347/SUMIFS(K$3:K$722,$B$3:$B$722,$B1073)*SUMIFS(Calculations!$E$3:$E$53,Calculations!$A$3:$A$53,$B1073)</f>
        <v>9.1865811741190882E-3</v>
      </c>
      <c r="L1073" s="107">
        <f>L347/SUMIFS(L$3:L$722,$B$3:$B$722,$B1073)*SUMIFS(Calculations!$E$3:$E$53,Calculations!$A$3:$A$53,$B1073)</f>
        <v>1.0032977636061303E-2</v>
      </c>
      <c r="M1073" s="107">
        <f>M347/SUMIFS(M$3:M$722,$B$3:$B$722,$B1073)*SUMIFS(Calculations!$E$3:$E$53,Calculations!$A$3:$A$53,$B1073)</f>
        <v>1.0162459866282237E-2</v>
      </c>
      <c r="N1073" s="107">
        <f>N347/SUMIFS(N$3:N$722,$B$3:$B$722,$B1073)*SUMIFS(Calculations!$E$3:$E$53,Calculations!$A$3:$A$53,$B1073)</f>
        <v>1.0296687026171581E-2</v>
      </c>
      <c r="O1073" s="107">
        <f>O347/SUMIFS(O$3:O$722,$B$3:$B$722,$B1073)*SUMIFS(Calculations!$E$3:$E$53,Calculations!$A$3:$A$53,$B1073)</f>
        <v>1.0480609931494906E-2</v>
      </c>
      <c r="P1073" s="107">
        <f>P347/SUMIFS(P$3:P$722,$B$3:$B$722,$B1073)*SUMIFS(Calculations!$E$3:$E$53,Calculations!$A$3:$A$53,$B1073)</f>
        <v>1.0671411473825406E-2</v>
      </c>
      <c r="Q1073" s="107">
        <f>Q347/SUMIFS(Q$3:Q$722,$B$3:$B$722,$B1073)*SUMIFS(Calculations!$E$3:$E$53,Calculations!$A$3:$A$53,$B1073)</f>
        <v>1.0539944333419598E-2</v>
      </c>
      <c r="R1073" s="107">
        <f>R347/SUMIFS(R$3:R$722,$B$3:$B$722,$B1073)*SUMIFS(Calculations!$E$3:$E$53,Calculations!$A$3:$A$53,$B1073)</f>
        <v>1.0410399119033794E-2</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1</v>
      </c>
      <c r="H1449" s="95">
        <f t="shared" si="312"/>
        <v>1.0000000000000002</v>
      </c>
      <c r="I1449" s="95">
        <f t="shared" si="312"/>
        <v>1.0000000000000002</v>
      </c>
      <c r="J1449" s="95">
        <f t="shared" si="312"/>
        <v>1</v>
      </c>
      <c r="K1449" s="95">
        <f t="shared" si="312"/>
        <v>1.0000000000000004</v>
      </c>
      <c r="L1449" s="95">
        <f t="shared" si="312"/>
        <v>1</v>
      </c>
      <c r="M1449" s="95">
        <f t="shared" si="312"/>
        <v>1</v>
      </c>
      <c r="N1449" s="95">
        <f t="shared" si="312"/>
        <v>1.0000000000000002</v>
      </c>
      <c r="O1449" s="95">
        <f t="shared" si="312"/>
        <v>1.0000000000000002</v>
      </c>
      <c r="P1449" s="95">
        <f t="shared" si="312"/>
        <v>1.0000000000000002</v>
      </c>
      <c r="Q1449" s="95">
        <f t="shared" si="312"/>
        <v>1.0000000000000002</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AL</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2856.8809999999999</v>
      </c>
      <c r="R12" s="91">
        <f t="shared" si="2"/>
        <v>0.18802474172014166</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6058.2710999999999</v>
      </c>
      <c r="R13" s="91">
        <f t="shared" si="2"/>
        <v>0.39872324358210881</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4929.8788349999995</v>
      </c>
      <c r="R27" s="91">
        <f t="shared" si="2"/>
        <v>0.32445845474924151</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1349.1449689999999</v>
      </c>
      <c r="R45" s="91">
        <f t="shared" si="2"/>
        <v>8.8793559948508016E-2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15194.175904</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f t="shared" si="8"/>
        <v>1162.2706949999999</v>
      </c>
      <c r="M213" s="91" t="str">
        <f t="shared" si="9"/>
        <v>MS</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f t="shared" si="8"/>
        <v>1837.7293050000001</v>
      </c>
      <c r="M214" s="91" t="str">
        <f t="shared" si="9"/>
        <v>MS</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f t="shared" si="8"/>
        <v>1929.878835</v>
      </c>
      <c r="M216" s="91" t="str">
        <f t="shared" si="9"/>
        <v>MS</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f t="shared" si="8"/>
        <v>1349.1449689999999</v>
      </c>
      <c r="M219" s="91" t="str">
        <f t="shared" si="9"/>
        <v>TN</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f t="shared" si="8"/>
        <v>992.15309999999999</v>
      </c>
      <c r="M220" s="91" t="str">
        <f t="shared" si="9"/>
        <v>GA</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f t="shared" si="8"/>
        <v>2856.8809999999999</v>
      </c>
      <c r="M221" s="91" t="str">
        <f t="shared" si="9"/>
        <v>FL</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f t="shared" si="8"/>
        <v>5066.1180000000004</v>
      </c>
      <c r="M222" s="91" t="str">
        <f t="shared" si="9"/>
        <v>GA</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15194.175904</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0.18802474172014166</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0.39872324358210881</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0.32445845474924151</v>
      </c>
      <c r="D28" s="91">
        <f t="shared" si="0"/>
        <v>0.32445845474924151</v>
      </c>
      <c r="E28" s="91">
        <f t="shared" si="1"/>
        <v>1</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8.8793559948508016E-2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0.32445845474924151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0.11834069354492043</v>
      </c>
      <c r="C60" s="91">
        <f>SUMIFS('ReEDs Generation Data'!H$729:H$1448,'ReEDs Generation Data'!$E$729:$E$1448,Calculations!$A60)</f>
        <v>8.0741237467020943E-2</v>
      </c>
      <c r="D60" s="91">
        <f>SUMIFS('ReEDs Generation Data'!I$729:I$1448,'ReEDs Generation Data'!$E$729:$E$1448,Calculations!$A60)</f>
        <v>0.10971478802654813</v>
      </c>
      <c r="E60" s="91">
        <f>SUMIFS('ReEDs Generation Data'!J$729:J$1448,'ReEDs Generation Data'!$E$729:$E$1448,Calculations!$A60)</f>
        <v>0.14233166452557494</v>
      </c>
      <c r="F60" s="91">
        <f>SUMIFS('ReEDs Generation Data'!K$729:K$1448,'ReEDs Generation Data'!$E$729:$E$1448,Calculations!$A60)</f>
        <v>0.19099672691084202</v>
      </c>
      <c r="G60" s="91">
        <f>SUMIFS('ReEDs Generation Data'!L$729:L$1448,'ReEDs Generation Data'!$E$729:$E$1448,Calculations!$A60)</f>
        <v>0.24916067484200916</v>
      </c>
      <c r="H60" s="91">
        <f>SUMIFS('ReEDs Generation Data'!M$729:M$1448,'ReEDs Generation Data'!$E$729:$E$1448,Calculations!$A60)</f>
        <v>0.26058306771802203</v>
      </c>
      <c r="I60" s="91">
        <f>SUMIFS('ReEDs Generation Data'!N$729:N$1448,'ReEDs Generation Data'!$E$729:$E$1448,Calculations!$A60)</f>
        <v>0.27242403888658617</v>
      </c>
      <c r="J60" s="91">
        <f>SUMIFS('ReEDs Generation Data'!O$729:O$1448,'ReEDs Generation Data'!$E$729:$E$1448,Calculations!$A60)</f>
        <v>0.27428555793379472</v>
      </c>
      <c r="K60" s="91">
        <f>SUMIFS('ReEDs Generation Data'!P$729:P$1448,'ReEDs Generation Data'!$E$729:$E$1448,Calculations!$A60)</f>
        <v>0.27621669698719653</v>
      </c>
      <c r="L60" s="91">
        <f>SUMIFS('ReEDs Generation Data'!Q$729:Q$1448,'ReEDs Generation Data'!$E$729:$E$1448,Calculations!$A60)</f>
        <v>0.27810547167645622</v>
      </c>
      <c r="M60" s="91">
        <f>SUMIFS('ReEDs Generation Data'!R$729:R$1448,'ReEDs Generation Data'!$E$729:$E$1448,Calculations!$A60)</f>
        <v>0.27996663425511531</v>
      </c>
    </row>
    <row r="61" spans="1:33" ht="15.75" customHeight="1">
      <c r="A61" s="111" t="s">
        <v>633</v>
      </c>
      <c r="B61" s="91">
        <f>SUMIFS('ReEDs Generation Data'!G$729:G$1448,'ReEDs Generation Data'!$E$729:$E$1448,Calculations!$A61)</f>
        <v>0.65909820638752559</v>
      </c>
      <c r="C61" s="91">
        <f>SUMIFS('ReEDs Generation Data'!H$729:H$1448,'ReEDs Generation Data'!$E$729:$E$1448,Calculations!$A61)</f>
        <v>0.68510264975349577</v>
      </c>
      <c r="D61" s="91">
        <f>SUMIFS('ReEDs Generation Data'!I$729:I$1448,'ReEDs Generation Data'!$E$729:$E$1448,Calculations!$A61)</f>
        <v>0.64223335132102821</v>
      </c>
      <c r="E61" s="91">
        <f>SUMIFS('ReEDs Generation Data'!J$729:J$1448,'ReEDs Generation Data'!$E$729:$E$1448,Calculations!$A61)</f>
        <v>0.59397338367574626</v>
      </c>
      <c r="F61" s="91">
        <f>SUMIFS('ReEDs Generation Data'!K$729:K$1448,'ReEDs Generation Data'!$E$729:$E$1448,Calculations!$A61)</f>
        <v>0.5217490953398688</v>
      </c>
      <c r="G61" s="91">
        <f>SUMIFS('ReEDs Generation Data'!L$729:L$1448,'ReEDs Generation Data'!$E$729:$E$1448,Calculations!$A61)</f>
        <v>0.43542741937289503</v>
      </c>
      <c r="H61" s="91">
        <f>SUMIFS('ReEDs Generation Data'!M$729:M$1448,'ReEDs Generation Data'!$E$729:$E$1448,Calculations!$A61)</f>
        <v>0.41800295536050303</v>
      </c>
      <c r="I61" s="91">
        <f>SUMIFS('ReEDs Generation Data'!N$729:N$1448,'ReEDs Generation Data'!$E$729:$E$1448,Calculations!$A61)</f>
        <v>0.39993996468613274</v>
      </c>
      <c r="J61" s="91">
        <f>SUMIFS('ReEDs Generation Data'!O$729:O$1448,'ReEDs Generation Data'!$E$729:$E$1448,Calculations!$A61)</f>
        <v>0.39125828186281836</v>
      </c>
      <c r="K61" s="91">
        <f>SUMIFS('ReEDs Generation Data'!P$729:P$1448,'ReEDs Generation Data'!$E$729:$E$1448,Calculations!$A61)</f>
        <v>0.38225190786170815</v>
      </c>
      <c r="L61" s="91">
        <f>SUMIFS('ReEDs Generation Data'!Q$729:Q$1448,'ReEDs Generation Data'!$E$729:$E$1448,Calculations!$A61)</f>
        <v>0.38145989220298848</v>
      </c>
      <c r="M61" s="91">
        <f>SUMIFS('ReEDs Generation Data'!R$729:R$1448,'ReEDs Generation Data'!$E$729:$E$1448,Calculations!$A61)</f>
        <v>0.38067945506874296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0.21418996663319301</v>
      </c>
      <c r="C62" s="91">
        <f>SUMIFS('ReEDs Generation Data'!H$729:H$1448,'ReEDs Generation Data'!$E$729:$E$1448,Calculations!$A62)</f>
        <v>0.2253141794748261</v>
      </c>
      <c r="D62" s="91">
        <f>SUMIFS('ReEDs Generation Data'!I$729:I$1448,'ReEDs Generation Data'!$E$729:$E$1448,Calculations!$A62)</f>
        <v>0.23864243572863142</v>
      </c>
      <c r="E62" s="91">
        <f>SUMIFS('ReEDs Generation Data'!J$729:J$1448,'ReEDs Generation Data'!$E$729:$E$1448,Calculations!$A62)</f>
        <v>0.25364667510497535</v>
      </c>
      <c r="F62" s="91">
        <f>SUMIFS('ReEDs Generation Data'!K$729:K$1448,'ReEDs Generation Data'!$E$729:$E$1448,Calculations!$A62)</f>
        <v>0.27620010631980729</v>
      </c>
      <c r="G62" s="91">
        <f>SUMIFS('ReEDs Generation Data'!L$729:L$1448,'ReEDs Generation Data'!$E$729:$E$1448,Calculations!$A62)</f>
        <v>0.30315571953701703</v>
      </c>
      <c r="H62" s="91">
        <f>SUMIFS('ReEDs Generation Data'!M$729:M$1448,'ReEDs Generation Data'!$E$729:$E$1448,Calculations!$A62)</f>
        <v>0.3086104079998625</v>
      </c>
      <c r="I62" s="91">
        <f>SUMIFS('ReEDs Generation Data'!N$729:N$1448,'ReEDs Generation Data'!$E$729:$E$1448,Calculations!$A62)</f>
        <v>0.31426498576856199</v>
      </c>
      <c r="J62" s="91">
        <f>SUMIFS('ReEDs Generation Data'!O$729:O$1448,'ReEDs Generation Data'!$E$729:$E$1448,Calculations!$A62)</f>
        <v>0.32003379742390864</v>
      </c>
      <c r="K62" s="91">
        <f>SUMIFS('ReEDs Generation Data'!P$729:P$1448,'ReEDs Generation Data'!$E$729:$E$1448,Calculations!$A62)</f>
        <v>0.32601836013685276</v>
      </c>
      <c r="L62" s="91">
        <f>SUMIFS('ReEDs Generation Data'!Q$729:Q$1448,'ReEDs Generation Data'!$E$729:$E$1448,Calculations!$A62)</f>
        <v>0.32361777197370856</v>
      </c>
      <c r="M62" s="91">
        <f>SUMIFS('ReEDs Generation Data'!R$729:R$1448,'ReEDs Generation Data'!$E$729:$E$1448,Calculations!$A62)</f>
        <v>0.32125227815307317</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7.2943742728691918E-3</v>
      </c>
      <c r="C65" s="91">
        <f>SUMIFS('ReEDs Generation Data'!H$729:H$1448,'ReEDs Generation Data'!$E$729:$E$1448,Calculations!$A65)</f>
        <v>7.7147768826159469E-3</v>
      </c>
      <c r="D65" s="91">
        <f>SUMIFS('ReEDs Generation Data'!I$729:I$1448,'ReEDs Generation Data'!$E$729:$E$1448,Calculations!$A65)</f>
        <v>8.2423462991023117E-3</v>
      </c>
      <c r="E65" s="91">
        <f>SUMIFS('ReEDs Generation Data'!J$729:J$1448,'ReEDs Generation Data'!$E$729:$E$1448,Calculations!$A65)</f>
        <v>8.8362557844740008E-3</v>
      </c>
      <c r="F65" s="91">
        <f>SUMIFS('ReEDs Generation Data'!K$729:K$1448,'ReEDs Generation Data'!$E$729:$E$1448,Calculations!$A65)</f>
        <v>9.734281592487435E-3</v>
      </c>
      <c r="G65" s="91">
        <f>SUMIFS('ReEDs Generation Data'!L$729:L$1448,'ReEDs Generation Data'!$E$729:$E$1448,Calculations!$A65)</f>
        <v>1.0807592172562858E-2</v>
      </c>
      <c r="H65" s="91">
        <f>SUMIFS('ReEDs Generation Data'!M$729:M$1448,'ReEDs Generation Data'!$E$729:$E$1448,Calculations!$A65)</f>
        <v>1.1328910256574096E-2</v>
      </c>
      <c r="I65" s="91">
        <f>SUMIFS('ReEDs Generation Data'!N$729:N$1448,'ReEDs Generation Data'!$E$729:$E$1448,Calculations!$A65)</f>
        <v>1.1869332256537987E-2</v>
      </c>
      <c r="J65" s="91">
        <f>SUMIFS('ReEDs Generation Data'!O$729:O$1448,'ReEDs Generation Data'!$E$729:$E$1448,Calculations!$A65)</f>
        <v>1.2893118786915202E-2</v>
      </c>
      <c r="K65" s="91">
        <f>SUMIFS('ReEDs Generation Data'!P$729:P$1448,'ReEDs Generation Data'!$E$729:$E$1448,Calculations!$A65)</f>
        <v>1.3955194490154954E-2</v>
      </c>
      <c r="L65" s="91">
        <f>SUMIFS('ReEDs Generation Data'!Q$729:Q$1448,'ReEDs Generation Data'!$E$729:$E$1448,Calculations!$A65)</f>
        <v>1.527049455194442E-2</v>
      </c>
      <c r="M65" s="91">
        <f>SUMIFS('ReEDs Generation Data'!R$729:R$1448,'ReEDs Generation Data'!$E$729:$E$1448,Calculations!$A65)</f>
        <v>1.6566566163148687E-2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9.3513284652659359E-4</v>
      </c>
      <c r="C70" s="91">
        <f>SUMIFS('ReEDs Generation Data'!H$729:H$1448,'ReEDs Generation Data'!$E$729:$E$1448,Calculations!$A70)</f>
        <v>9.781745745251686E-4</v>
      </c>
      <c r="D70" s="91">
        <f>SUMIFS('ReEDs Generation Data'!I$729:I$1448,'ReEDs Generation Data'!$E$729:$E$1448,Calculations!$A70)</f>
        <v>1.0092838908944957E-3</v>
      </c>
      <c r="E70" s="91">
        <f>SUMIFS('ReEDs Generation Data'!J$729:J$1448,'ReEDs Generation Data'!$E$729:$E$1448,Calculations!$A70)</f>
        <v>1.0443050985267043E-3</v>
      </c>
      <c r="F70" s="91">
        <f>SUMIFS('ReEDs Generation Data'!K$729:K$1448,'ReEDs Generation Data'!$E$729:$E$1448,Calculations!$A70)</f>
        <v>1.1371612859660731E-3</v>
      </c>
      <c r="G70" s="91">
        <f>SUMIFS('ReEDs Generation Data'!L$729:L$1448,'ReEDs Generation Data'!$E$729:$E$1448,Calculations!$A70)</f>
        <v>1.2481419810806286E-3</v>
      </c>
      <c r="H70" s="91">
        <f>SUMIFS('ReEDs Generation Data'!M$729:M$1448,'ReEDs Generation Data'!$E$729:$E$1448,Calculations!$A70)</f>
        <v>1.2705998310416692E-3</v>
      </c>
      <c r="I70" s="91">
        <f>SUMIFS('ReEDs Generation Data'!N$729:N$1448,'ReEDs Generation Data'!$E$729:$E$1448,Calculations!$A70)</f>
        <v>1.2938806581663483E-3</v>
      </c>
      <c r="J70" s="91">
        <f>SUMIFS('ReEDs Generation Data'!O$729:O$1448,'ReEDs Generation Data'!$E$729:$E$1448,Calculations!$A70)</f>
        <v>1.3176318049993414E-3</v>
      </c>
      <c r="K70" s="91">
        <f>SUMIFS('ReEDs Generation Data'!P$729:P$1448,'ReEDs Generation Data'!$E$729:$E$1448,Calculations!$A70)</f>
        <v>1.3422712344379252E-3</v>
      </c>
      <c r="L70" s="91">
        <f>SUMIFS('ReEDs Generation Data'!Q$729:Q$1448,'ReEDs Generation Data'!$E$729:$E$1448,Calculations!$A70)</f>
        <v>1.3323876179576505E-3</v>
      </c>
      <c r="M70" s="91">
        <f>SUMIFS('ReEDs Generation Data'!R$729:R$1448,'ReEDs Generation Data'!$E$729:$E$1448,Calculations!$A70)</f>
        <v>1.3226484906601981E-3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1.4162631496527519E-4</v>
      </c>
      <c r="C73" s="91">
        <f>SUMIFS('ReEDs Generation Data'!H$729:H$1448,'ReEDs Generation Data'!$E$729:$E$1448,Calculations!$A73)</f>
        <v>1.4898184751619038E-4</v>
      </c>
      <c r="D73" s="91">
        <f>SUMIFS('ReEDs Generation Data'!I$729:I$1448,'ReEDs Generation Data'!$E$729:$E$1448,Calculations!$A73)</f>
        <v>1.5779473379564884E-4</v>
      </c>
      <c r="E73" s="91">
        <f>SUMIFS('ReEDs Generation Data'!J$729:J$1448,'ReEDs Generation Data'!$E$729:$E$1448,Calculations!$A73)</f>
        <v>1.6771581070289531E-4</v>
      </c>
      <c r="F73" s="91">
        <f>SUMIFS('ReEDs Generation Data'!K$729:K$1448,'ReEDs Generation Data'!$E$729:$E$1448,Calculations!$A73)</f>
        <v>1.8262855102863407E-4</v>
      </c>
      <c r="G73" s="91">
        <f>SUMIFS('ReEDs Generation Data'!L$729:L$1448,'ReEDs Generation Data'!$E$729:$E$1448,Calculations!$A73)</f>
        <v>2.0045209443541036E-4</v>
      </c>
      <c r="H73" s="91">
        <f>SUMIFS('ReEDs Generation Data'!M$729:M$1448,'ReEDs Generation Data'!$E$729:$E$1448,Calculations!$A73)</f>
        <v>2.0405883399664943E-4</v>
      </c>
      <c r="I73" s="91">
        <f>SUMIFS('ReEDs Generation Data'!N$729:N$1448,'ReEDs Generation Data'!$E$729:$E$1448,Calculations!$A73)</f>
        <v>2.0779774401495543E-4</v>
      </c>
      <c r="J73" s="91">
        <f>SUMIFS('ReEDs Generation Data'!O$729:O$1448,'ReEDs Generation Data'!$E$729:$E$1448,Calculations!$A73)</f>
        <v>2.1161218756391323E-4</v>
      </c>
      <c r="K73" s="91">
        <f>SUMIFS('ReEDs Generation Data'!P$729:P$1448,'ReEDs Generation Data'!$E$729:$E$1448,Calculations!$A73)</f>
        <v>2.1556928964967228E-4</v>
      </c>
      <c r="L73" s="91">
        <f>SUMIFS('ReEDs Generation Data'!Q$729:Q$1448,'ReEDs Generation Data'!$E$729:$E$1448,Calculations!$A73)</f>
        <v>2.1398197694478909E-4</v>
      </c>
      <c r="M73" s="91">
        <f>SUMIFS('ReEDs Generation Data'!R$729:R$1448,'ReEDs Generation Data'!$E$729:$E$1448,Calculations!$A73)</f>
        <v>2.1241786925965442E-4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Alabama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7.3100522320138257E-3</v>
      </c>
      <c r="D39">
        <f>SUMPRODUCT(P$57:P$106,$B$57:$B$106)</f>
        <v>5.3368611726103809E-3</v>
      </c>
      <c r="E39">
        <f>SUMPRODUCT(AB$57:AB$106,$B$57:$B$106)</f>
        <v>3.9218236234359371E-3</v>
      </c>
      <c r="F39">
        <f>SUMPRODUCT(AN$57:AN$106,$B$57:$B$106)</f>
        <v>3.8616622617752287E-3</v>
      </c>
      <c r="G39">
        <f>SUMPRODUCT(AZ$57:AZ$106,$B$57:$B$106)</f>
        <v>3.7084812032922194E-3</v>
      </c>
      <c r="H39">
        <f>SUMPRODUCT(BL$57:BL$106,$B$57:$B$106)</f>
        <v>3.5703683150930957E-3</v>
      </c>
      <c r="I39">
        <f>SUMPRODUCT(BX$57:BX$106,$B$57:$B$106)</f>
        <v>3.4431711173289717E-3</v>
      </c>
      <c r="J39">
        <f>SUMPRODUCT(CJ$57:CJ$106,$B$57:$B$106)</f>
        <v>3.5692593153871556E-3</v>
      </c>
      <c r="K39">
        <f>SUMPRODUCT(CV$57:CV$106,$B$57:$B$106)</f>
        <v>3.6757425027126932E-3</v>
      </c>
      <c r="L39" s="156">
        <f>K39</f>
        <v>3.6757425027126932E-3</v>
      </c>
      <c r="M39" s="156">
        <f t="shared" ref="M39:AE50" si="53">L39</f>
        <v>3.6757425027126932E-3</v>
      </c>
      <c r="N39" s="156">
        <f t="shared" si="53"/>
        <v>3.6757425027126932E-3</v>
      </c>
      <c r="O39" s="156">
        <f t="shared" si="53"/>
        <v>3.6757425027126932E-3</v>
      </c>
      <c r="P39" s="156">
        <f t="shared" si="53"/>
        <v>3.6757425027126932E-3</v>
      </c>
      <c r="Q39" s="156">
        <f t="shared" si="53"/>
        <v>3.6757425027126932E-3</v>
      </c>
      <c r="R39" s="156">
        <f t="shared" si="53"/>
        <v>3.6757425027126932E-3</v>
      </c>
      <c r="S39" s="156">
        <f t="shared" si="53"/>
        <v>3.6757425027126932E-3</v>
      </c>
      <c r="T39" s="156">
        <f t="shared" si="53"/>
        <v>3.6757425027126932E-3</v>
      </c>
      <c r="U39" s="156">
        <f t="shared" si="53"/>
        <v>3.6757425027126932E-3</v>
      </c>
      <c r="V39" s="156">
        <f t="shared" si="53"/>
        <v>3.6757425027126932E-3</v>
      </c>
      <c r="W39" s="156">
        <f t="shared" si="53"/>
        <v>3.6757425027126932E-3</v>
      </c>
      <c r="X39" s="156">
        <f t="shared" si="53"/>
        <v>3.6757425027126932E-3</v>
      </c>
      <c r="Y39" s="156">
        <f t="shared" si="53"/>
        <v>3.6757425027126932E-3</v>
      </c>
      <c r="Z39" s="156">
        <f t="shared" si="53"/>
        <v>3.6757425027126932E-3</v>
      </c>
      <c r="AA39" s="156">
        <f t="shared" si="53"/>
        <v>3.6757425027126932E-3</v>
      </c>
      <c r="AB39" s="156">
        <f t="shared" si="53"/>
        <v>3.6757425027126932E-3</v>
      </c>
      <c r="AC39" s="156">
        <f t="shared" si="53"/>
        <v>3.6757425027126932E-3</v>
      </c>
      <c r="AD39" s="156">
        <f t="shared" si="53"/>
        <v>3.6757425027126932E-3</v>
      </c>
      <c r="AE39" s="156">
        <f t="shared" si="53"/>
        <v>3.6757425027126932E-3</v>
      </c>
    </row>
    <row r="40" spans="1:32">
      <c r="B40" s="2" t="s">
        <v>98</v>
      </c>
      <c r="C40">
        <f>SUMPRODUCT(E57:E106,$B$57:$B$106)</f>
        <v>0.21829145052276666</v>
      </c>
      <c r="D40">
        <f>SUMPRODUCT(Q$57:Q$106,$B$57:$B$106)</f>
        <v>0.18503083423236394</v>
      </c>
      <c r="E40">
        <f>SUMPRODUCT(AC$57:AC$106,$B$57:$B$106)</f>
        <v>0.1513906726160992</v>
      </c>
      <c r="F40">
        <f>SUMPRODUCT(AO$57:AO$106,$B$57:$B$106)</f>
        <v>0.14806909253124897</v>
      </c>
      <c r="G40">
        <f>SUMPRODUCT(BA$57:BA$106,$B$57:$B$106)</f>
        <v>0.12318118353544179</v>
      </c>
      <c r="H40">
        <f>SUMPRODUCT(BM$57:BM$106,$B$57:$B$106)</f>
        <v>0.10644074491202943</v>
      </c>
      <c r="I40">
        <f>SUMPRODUCT(BY$57:BY$106,$B$57:$B$106)</f>
        <v>0.18490662225272114</v>
      </c>
      <c r="J40">
        <f>SUMPRODUCT(CK$57:CK$106,$B$57:$B$106)</f>
        <v>0.188561352463712</v>
      </c>
      <c r="K40">
        <f>SUMPRODUCT(CW$57:CW$106,$B$57:$B$106)</f>
        <v>0.18654259396283082</v>
      </c>
      <c r="L40" s="156">
        <f t="shared" ref="L40:AA50" si="54">K40</f>
        <v>0.18654259396283082</v>
      </c>
      <c r="M40" s="156">
        <f t="shared" si="54"/>
        <v>0.18654259396283082</v>
      </c>
      <c r="N40" s="156">
        <f t="shared" si="54"/>
        <v>0.18654259396283082</v>
      </c>
      <c r="O40" s="156">
        <f t="shared" si="54"/>
        <v>0.18654259396283082</v>
      </c>
      <c r="P40" s="156">
        <f t="shared" si="54"/>
        <v>0.18654259396283082</v>
      </c>
      <c r="Q40" s="156">
        <f t="shared" si="54"/>
        <v>0.18654259396283082</v>
      </c>
      <c r="R40" s="156">
        <f t="shared" si="54"/>
        <v>0.18654259396283082</v>
      </c>
      <c r="S40" s="156">
        <f t="shared" si="54"/>
        <v>0.18654259396283082</v>
      </c>
      <c r="T40" s="156">
        <f t="shared" si="54"/>
        <v>0.18654259396283082</v>
      </c>
      <c r="U40" s="156">
        <f t="shared" si="54"/>
        <v>0.18654259396283082</v>
      </c>
      <c r="V40" s="156">
        <f t="shared" si="54"/>
        <v>0.18654259396283082</v>
      </c>
      <c r="W40" s="156">
        <f t="shared" si="54"/>
        <v>0.18654259396283082</v>
      </c>
      <c r="X40" s="156">
        <f t="shared" si="54"/>
        <v>0.18654259396283082</v>
      </c>
      <c r="Y40" s="156">
        <f t="shared" si="54"/>
        <v>0.18654259396283082</v>
      </c>
      <c r="Z40" s="156">
        <f t="shared" si="54"/>
        <v>0.18654259396283082</v>
      </c>
      <c r="AA40" s="156">
        <f t="shared" si="54"/>
        <v>0.18654259396283082</v>
      </c>
      <c r="AB40" s="156">
        <f t="shared" si="53"/>
        <v>0.18654259396283082</v>
      </c>
      <c r="AC40" s="156">
        <f t="shared" si="53"/>
        <v>0.18654259396283082</v>
      </c>
      <c r="AD40" s="156">
        <f t="shared" si="53"/>
        <v>0.18654259396283082</v>
      </c>
      <c r="AE40" s="156">
        <f t="shared" si="53"/>
        <v>0.18654259396283082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2.0154956973393794E-2</v>
      </c>
      <c r="D42">
        <f>SUMPRODUCT(S$57:S$106,$B$57:$B$106)</f>
        <v>2.120344519030452E-2</v>
      </c>
      <c r="E42">
        <f>SUMPRODUCT(AE$57:AE$106,$B$57:$B$106)</f>
        <v>2.1035609594968238E-2</v>
      </c>
      <c r="F42">
        <f>SUMPRODUCT(AQ$57:AQ$106,$B$57:$B$106)</f>
        <v>2.1577708629094423E-2</v>
      </c>
      <c r="G42">
        <f>SUMPRODUCT(BC$57:BC$106,$B$57:$B$106)</f>
        <v>2.2050972393293858E-2</v>
      </c>
      <c r="H42">
        <f>SUMPRODUCT(BO$57:BO$106,$B$57:$B$106)</f>
        <v>2.2338229569052404E-2</v>
      </c>
      <c r="I42">
        <f>SUMPRODUCT(CA$57:CA$106,$B$57:$B$106)</f>
        <v>2.2940036356005233E-2</v>
      </c>
      <c r="J42">
        <f>SUMPRODUCT(CM$57:CM$106,$B$57:$B$106)</f>
        <v>2.2862435594110359E-2</v>
      </c>
      <c r="K42">
        <f>SUMPRODUCT(CY$57:CY$106,$B$57:$B$106)</f>
        <v>2.2976708486353394E-2</v>
      </c>
      <c r="L42" s="156">
        <f t="shared" si="54"/>
        <v>2.2976708486353394E-2</v>
      </c>
      <c r="M42" s="156">
        <f t="shared" si="53"/>
        <v>2.2976708486353394E-2</v>
      </c>
      <c r="N42" s="156">
        <f t="shared" si="53"/>
        <v>2.2976708486353394E-2</v>
      </c>
      <c r="O42" s="156">
        <f t="shared" si="53"/>
        <v>2.2976708486353394E-2</v>
      </c>
      <c r="P42" s="156">
        <f t="shared" si="53"/>
        <v>2.2976708486353394E-2</v>
      </c>
      <c r="Q42" s="156">
        <f t="shared" si="53"/>
        <v>2.2976708486353394E-2</v>
      </c>
      <c r="R42" s="156">
        <f t="shared" si="53"/>
        <v>2.2976708486353394E-2</v>
      </c>
      <c r="S42" s="156">
        <f t="shared" si="53"/>
        <v>2.2976708486353394E-2</v>
      </c>
      <c r="T42" s="156">
        <f t="shared" si="53"/>
        <v>2.2976708486353394E-2</v>
      </c>
      <c r="U42" s="156">
        <f t="shared" si="53"/>
        <v>2.2976708486353394E-2</v>
      </c>
      <c r="V42" s="156">
        <f t="shared" si="53"/>
        <v>2.2976708486353394E-2</v>
      </c>
      <c r="W42" s="156">
        <f t="shared" si="53"/>
        <v>2.2976708486353394E-2</v>
      </c>
      <c r="X42" s="156">
        <f t="shared" si="53"/>
        <v>2.2976708486353394E-2</v>
      </c>
      <c r="Y42" s="156">
        <f t="shared" si="53"/>
        <v>2.2976708486353394E-2</v>
      </c>
      <c r="Z42" s="156">
        <f t="shared" si="53"/>
        <v>2.2976708486353394E-2</v>
      </c>
      <c r="AA42" s="156">
        <f t="shared" si="53"/>
        <v>2.2976708486353394E-2</v>
      </c>
      <c r="AB42" s="156">
        <f t="shared" si="53"/>
        <v>2.2976708486353394E-2</v>
      </c>
      <c r="AC42" s="156">
        <f t="shared" si="53"/>
        <v>2.2976708486353394E-2</v>
      </c>
      <c r="AD42" s="156">
        <f t="shared" si="53"/>
        <v>2.2976708486353394E-2</v>
      </c>
      <c r="AE42" s="156">
        <f t="shared" si="53"/>
        <v>2.2976708486353394E-2</v>
      </c>
    </row>
    <row r="43" spans="1:32">
      <c r="B43" s="2" t="s">
        <v>346</v>
      </c>
      <c r="C43">
        <f>SUMPRODUCT(H57:H106,$B$57:$B$106)</f>
        <v>0.40230484232811575</v>
      </c>
      <c r="D43">
        <f>SUMPRODUCT(T$57:T$106,$B$57:$B$106)</f>
        <v>0.42974252442676297</v>
      </c>
      <c r="E43">
        <f>SUMPRODUCT(AF$57:AF$106,$B$57:$B$106)</f>
        <v>0.46896244216849209</v>
      </c>
      <c r="F43">
        <f>SUMPRODUCT(AR$57:AR$106,$B$57:$B$106)</f>
        <v>0.45004020632977421</v>
      </c>
      <c r="G43">
        <f>SUMPRODUCT(BD$57:BD$106,$B$57:$B$106)</f>
        <v>0.42779169150017277</v>
      </c>
      <c r="H43">
        <f>SUMPRODUCT(BP$57:BP$106,$B$57:$B$106)</f>
        <v>0.38296490192088617</v>
      </c>
      <c r="I43">
        <f>SUMPRODUCT(CB$57:CB$106,$B$57:$B$106)</f>
        <v>0.25784718614241336</v>
      </c>
      <c r="J43">
        <f>SUMPRODUCT(CN$57:CN$106,$B$57:$B$106)</f>
        <v>0.22654710813186951</v>
      </c>
      <c r="K43">
        <f>SUMPRODUCT(CZ$57:CZ$106,$B$57:$B$106)</f>
        <v>0.18557702676092949</v>
      </c>
      <c r="L43" s="156">
        <f t="shared" si="54"/>
        <v>0.18557702676092949</v>
      </c>
      <c r="M43" s="156">
        <f t="shared" si="53"/>
        <v>0.18557702676092949</v>
      </c>
      <c r="N43" s="156">
        <f t="shared" si="53"/>
        <v>0.18557702676092949</v>
      </c>
      <c r="O43" s="156">
        <f t="shared" si="53"/>
        <v>0.18557702676092949</v>
      </c>
      <c r="P43" s="156">
        <f t="shared" si="53"/>
        <v>0.18557702676092949</v>
      </c>
      <c r="Q43" s="156">
        <f t="shared" si="53"/>
        <v>0.18557702676092949</v>
      </c>
      <c r="R43" s="156">
        <f t="shared" si="53"/>
        <v>0.18557702676092949</v>
      </c>
      <c r="S43" s="156">
        <f t="shared" si="53"/>
        <v>0.18557702676092949</v>
      </c>
      <c r="T43" s="156">
        <f t="shared" si="53"/>
        <v>0.18557702676092949</v>
      </c>
      <c r="U43" s="156">
        <f t="shared" si="53"/>
        <v>0.18557702676092949</v>
      </c>
      <c r="V43" s="156">
        <f t="shared" si="53"/>
        <v>0.18557702676092949</v>
      </c>
      <c r="W43" s="156">
        <f t="shared" si="53"/>
        <v>0.18557702676092949</v>
      </c>
      <c r="X43" s="156">
        <f t="shared" si="53"/>
        <v>0.18557702676092949</v>
      </c>
      <c r="Y43" s="156">
        <f t="shared" si="53"/>
        <v>0.18557702676092949</v>
      </c>
      <c r="Z43" s="156">
        <f t="shared" si="53"/>
        <v>0.18557702676092949</v>
      </c>
      <c r="AA43" s="156">
        <f t="shared" si="53"/>
        <v>0.18557702676092949</v>
      </c>
      <c r="AB43" s="156">
        <f t="shared" si="53"/>
        <v>0.18557702676092949</v>
      </c>
      <c r="AC43" s="156">
        <f t="shared" si="53"/>
        <v>0.18557702676092949</v>
      </c>
      <c r="AD43" s="156">
        <f t="shared" si="53"/>
        <v>0.18557702676092949</v>
      </c>
      <c r="AE43" s="156">
        <f t="shared" si="53"/>
        <v>0.18557702676092949</v>
      </c>
    </row>
    <row r="44" spans="1:32">
      <c r="B44" s="2" t="s">
        <v>99</v>
      </c>
      <c r="C44">
        <f>SUMPRODUCT(I57:I106,$B$57:$B$106)</f>
        <v>0.30889071819195807</v>
      </c>
      <c r="D44">
        <f>SUMPRODUCT(U$57:U$106,$B$57:$B$106)</f>
        <v>0.31558332030982167</v>
      </c>
      <c r="E44">
        <f>SUMPRODUCT(AG$57:AG$106,$B$57:$B$106)</f>
        <v>0.31097448993652538</v>
      </c>
      <c r="F44">
        <f>SUMPRODUCT(AS$57:AS$106,$B$57:$B$106)</f>
        <v>0.32219519343062947</v>
      </c>
      <c r="G44">
        <f>SUMPRODUCT(BE$57:BE$106,$B$57:$B$106)</f>
        <v>0.32550050245539419</v>
      </c>
      <c r="H44">
        <f>SUMPRODUCT(BQ$57:BQ$106,$B$57:$B$106)</f>
        <v>0.33434271541092514</v>
      </c>
      <c r="I44">
        <f>SUMPRODUCT(CC$57:CC$106,$B$57:$B$106)</f>
        <v>0.33798034343656369</v>
      </c>
      <c r="J44">
        <f>SUMPRODUCT(CO$57:CO$106,$B$57:$B$106)</f>
        <v>0.33331471382356459</v>
      </c>
      <c r="K44">
        <f>SUMPRODUCT(DA$57:DA$106,$B$57:$B$106)</f>
        <v>0.33069262220610007</v>
      </c>
      <c r="L44" s="156">
        <f t="shared" si="54"/>
        <v>0.33069262220610007</v>
      </c>
      <c r="M44" s="156">
        <f t="shared" si="53"/>
        <v>0.33069262220610007</v>
      </c>
      <c r="N44" s="156">
        <f t="shared" si="53"/>
        <v>0.33069262220610007</v>
      </c>
      <c r="O44" s="156">
        <f t="shared" si="53"/>
        <v>0.33069262220610007</v>
      </c>
      <c r="P44" s="156">
        <f t="shared" si="53"/>
        <v>0.33069262220610007</v>
      </c>
      <c r="Q44" s="156">
        <f t="shared" si="53"/>
        <v>0.33069262220610007</v>
      </c>
      <c r="R44" s="156">
        <f t="shared" si="53"/>
        <v>0.33069262220610007</v>
      </c>
      <c r="S44" s="156">
        <f t="shared" si="53"/>
        <v>0.33069262220610007</v>
      </c>
      <c r="T44" s="156">
        <f t="shared" si="53"/>
        <v>0.33069262220610007</v>
      </c>
      <c r="U44" s="156">
        <f t="shared" si="53"/>
        <v>0.33069262220610007</v>
      </c>
      <c r="V44" s="156">
        <f t="shared" si="53"/>
        <v>0.33069262220610007</v>
      </c>
      <c r="W44" s="156">
        <f t="shared" si="53"/>
        <v>0.33069262220610007</v>
      </c>
      <c r="X44" s="156">
        <f t="shared" si="53"/>
        <v>0.33069262220610007</v>
      </c>
      <c r="Y44" s="156">
        <f t="shared" si="53"/>
        <v>0.33069262220610007</v>
      </c>
      <c r="Z44" s="156">
        <f t="shared" si="53"/>
        <v>0.33069262220610007</v>
      </c>
      <c r="AA44" s="156">
        <f t="shared" si="53"/>
        <v>0.33069262220610007</v>
      </c>
      <c r="AB44" s="156">
        <f t="shared" si="53"/>
        <v>0.33069262220610007</v>
      </c>
      <c r="AC44" s="156">
        <f t="shared" si="53"/>
        <v>0.33069262220610007</v>
      </c>
      <c r="AD44" s="156">
        <f t="shared" si="53"/>
        <v>0.33069262220610007</v>
      </c>
      <c r="AE44" s="156">
        <f t="shared" si="53"/>
        <v>0.33069262220610007</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6.1217141884918613E-3</v>
      </c>
      <c r="D46">
        <f>SUMPRODUCT(W$57:W$106,$B$57:$B$106)</f>
        <v>2.894795526545476E-3</v>
      </c>
      <c r="E46">
        <f>SUMPRODUCT(AI$57:AI$106,$B$57:$B$106)</f>
        <v>1.5890849450838171E-3</v>
      </c>
      <c r="F46">
        <f>SUMPRODUCT(AU$57:AU$106,$B$57:$B$106)</f>
        <v>1.4836684189930322E-3</v>
      </c>
      <c r="G46">
        <f>SUMPRODUCT(BG$57:BG$106,$B$57:$B$106)</f>
        <v>7.6125097755637254E-4</v>
      </c>
      <c r="H46">
        <f>SUMPRODUCT(BS$57:BS$106,$B$57:$B$106)</f>
        <v>7.4210943953427835E-4</v>
      </c>
      <c r="I46">
        <f>SUMPRODUCT(CE$57:CE$106,$B$57:$B$106)</f>
        <v>6.68806852036573E-4</v>
      </c>
      <c r="J46">
        <f>SUMPRODUCT(CQ$57:CQ$106,$B$57:$B$106)</f>
        <v>6.8621844164855599E-4</v>
      </c>
      <c r="K46">
        <f>SUMPRODUCT(DC$57:DC$106,$B$57:$B$106)</f>
        <v>6.9654432368006149E-4</v>
      </c>
      <c r="L46" s="156">
        <f t="shared" si="54"/>
        <v>6.9654432368006149E-4</v>
      </c>
      <c r="M46" s="156">
        <f t="shared" si="53"/>
        <v>6.9654432368006149E-4</v>
      </c>
      <c r="N46" s="156">
        <f t="shared" si="53"/>
        <v>6.9654432368006149E-4</v>
      </c>
      <c r="O46" s="156">
        <f t="shared" si="53"/>
        <v>6.9654432368006149E-4</v>
      </c>
      <c r="P46" s="156">
        <f t="shared" si="53"/>
        <v>6.9654432368006149E-4</v>
      </c>
      <c r="Q46" s="156">
        <f t="shared" si="53"/>
        <v>6.9654432368006149E-4</v>
      </c>
      <c r="R46" s="156">
        <f t="shared" si="53"/>
        <v>6.9654432368006149E-4</v>
      </c>
      <c r="S46" s="156">
        <f t="shared" si="53"/>
        <v>6.9654432368006149E-4</v>
      </c>
      <c r="T46" s="156">
        <f t="shared" si="53"/>
        <v>6.9654432368006149E-4</v>
      </c>
      <c r="U46" s="156">
        <f t="shared" si="53"/>
        <v>6.9654432368006149E-4</v>
      </c>
      <c r="V46" s="156">
        <f t="shared" si="53"/>
        <v>6.9654432368006149E-4</v>
      </c>
      <c r="W46" s="156">
        <f t="shared" si="53"/>
        <v>6.9654432368006149E-4</v>
      </c>
      <c r="X46" s="156">
        <f t="shared" si="53"/>
        <v>6.9654432368006149E-4</v>
      </c>
      <c r="Y46" s="156">
        <f t="shared" si="53"/>
        <v>6.9654432368006149E-4</v>
      </c>
      <c r="Z46" s="156">
        <f t="shared" si="53"/>
        <v>6.9654432368006149E-4</v>
      </c>
      <c r="AA46" s="156">
        <f t="shared" si="53"/>
        <v>6.9654432368006149E-4</v>
      </c>
      <c r="AB46" s="156">
        <f t="shared" si="53"/>
        <v>6.9654432368006149E-4</v>
      </c>
      <c r="AC46" s="156">
        <f t="shared" si="53"/>
        <v>6.9654432368006149E-4</v>
      </c>
      <c r="AD46" s="156">
        <f t="shared" si="53"/>
        <v>6.9654432368006149E-4</v>
      </c>
      <c r="AE46" s="156">
        <f t="shared" si="53"/>
        <v>6.9654432368006149E-4</v>
      </c>
    </row>
    <row r="47" spans="1:32">
      <c r="B47" s="2" t="s">
        <v>100</v>
      </c>
      <c r="C47">
        <f>SUMPRODUCT(L57:L106,$B$57:$B$106)</f>
        <v>3.0460976899715103E-5</v>
      </c>
      <c r="D47">
        <f>SUMPRODUCT(X$57:X$106,$B$57:$B$106)</f>
        <v>6.12718698757446E-5</v>
      </c>
      <c r="E47">
        <f>SUMPRODUCT(AJ$57:AJ$106,$B$57:$B$106)</f>
        <v>6.2751532053193518E-5</v>
      </c>
      <c r="F47">
        <f>SUMPRODUCT(AV$57:AV$106,$B$57:$B$106)</f>
        <v>2.2681817769071025E-5</v>
      </c>
      <c r="G47">
        <f>SUMPRODUCT(BH$57:BH$106,$B$57:$B$106)</f>
        <v>2.3163885356603557E-5</v>
      </c>
      <c r="H47">
        <f>SUMPRODUCT(BT$57:BT$106,$B$57:$B$106)</f>
        <v>2.2593058187493881E-5</v>
      </c>
      <c r="I47">
        <f>SUMPRODUCT(CF$57:CF$106,$B$57:$B$106)</f>
        <v>2.510937562717807E-5</v>
      </c>
      <c r="J47">
        <f>SUMPRODUCT(CR$57:CR$106,$B$57:$B$106)</f>
        <v>4.1995878989269622E-5</v>
      </c>
      <c r="K47">
        <f>SUMPRODUCT(DD$57:DD$106,$B$57:$B$106)</f>
        <v>2.4031011722250741E-5</v>
      </c>
      <c r="L47" s="156">
        <f t="shared" si="54"/>
        <v>2.4031011722250741E-5</v>
      </c>
      <c r="M47" s="156">
        <f t="shared" si="53"/>
        <v>2.4031011722250741E-5</v>
      </c>
      <c r="N47" s="156">
        <f t="shared" si="53"/>
        <v>2.4031011722250741E-5</v>
      </c>
      <c r="O47" s="156">
        <f t="shared" si="53"/>
        <v>2.4031011722250741E-5</v>
      </c>
      <c r="P47" s="156">
        <f t="shared" si="53"/>
        <v>2.4031011722250741E-5</v>
      </c>
      <c r="Q47" s="156">
        <f t="shared" si="53"/>
        <v>2.4031011722250741E-5</v>
      </c>
      <c r="R47" s="156">
        <f t="shared" si="53"/>
        <v>2.4031011722250741E-5</v>
      </c>
      <c r="S47" s="156">
        <f t="shared" si="53"/>
        <v>2.4031011722250741E-5</v>
      </c>
      <c r="T47" s="156">
        <f t="shared" si="53"/>
        <v>2.4031011722250741E-5</v>
      </c>
      <c r="U47" s="156">
        <f t="shared" si="53"/>
        <v>2.4031011722250741E-5</v>
      </c>
      <c r="V47" s="156">
        <f t="shared" si="53"/>
        <v>2.4031011722250741E-5</v>
      </c>
      <c r="W47" s="156">
        <f t="shared" si="53"/>
        <v>2.4031011722250741E-5</v>
      </c>
      <c r="X47" s="156">
        <f t="shared" si="53"/>
        <v>2.4031011722250741E-5</v>
      </c>
      <c r="Y47" s="156">
        <f t="shared" si="53"/>
        <v>2.4031011722250741E-5</v>
      </c>
      <c r="Z47" s="156">
        <f t="shared" si="53"/>
        <v>2.4031011722250741E-5</v>
      </c>
      <c r="AA47" s="156">
        <f t="shared" si="53"/>
        <v>2.4031011722250741E-5</v>
      </c>
      <c r="AB47" s="156">
        <f t="shared" si="53"/>
        <v>2.4031011722250741E-5</v>
      </c>
      <c r="AC47" s="156">
        <f t="shared" si="53"/>
        <v>2.4031011722250741E-5</v>
      </c>
      <c r="AD47" s="156">
        <f t="shared" si="53"/>
        <v>2.4031011722250741E-5</v>
      </c>
      <c r="AE47" s="156">
        <f t="shared" si="53"/>
        <v>2.4031011722250741E-5</v>
      </c>
    </row>
    <row r="48" spans="1:32">
      <c r="B48" s="2" t="s">
        <v>102</v>
      </c>
      <c r="C48">
        <f>SUMPRODUCT(N57:N106,$B$57:$B$106)</f>
        <v>3.6895804586360326E-2</v>
      </c>
      <c r="D48">
        <f>SUMPRODUCT(Z$57:Z$106,$B$57:$B$106)</f>
        <v>4.0146947271715284E-2</v>
      </c>
      <c r="E48">
        <f>SUMPRODUCT(AL$57:AL$106,$B$57:$B$106)</f>
        <v>4.2063125583342117E-2</v>
      </c>
      <c r="F48">
        <f>SUMPRODUCT(AX$57:AX$106,$B$57:$B$106)</f>
        <v>5.2749786580715538E-2</v>
      </c>
      <c r="G48">
        <f>SUMPRODUCT(BJ$57:BJ$106,$B$57:$B$106)</f>
        <v>9.6982754049492165E-2</v>
      </c>
      <c r="H48">
        <f>SUMPRODUCT(BV$57:BV$106,$B$57:$B$106)</f>
        <v>0.14957833737429202</v>
      </c>
      <c r="I48">
        <f>SUMPRODUCT(CH$57:CH$106,$B$57:$B$106)</f>
        <v>0.19218872446730384</v>
      </c>
      <c r="J48">
        <f>SUMPRODUCT(CT$57:CT$106,$B$57:$B$106)</f>
        <v>0.22441691635071853</v>
      </c>
      <c r="K48">
        <f>SUMPRODUCT(DF$57:DF$106,$B$57:$B$106)</f>
        <v>0.26981473074567119</v>
      </c>
      <c r="L48" s="156">
        <f t="shared" si="54"/>
        <v>0.26981473074567119</v>
      </c>
      <c r="M48" s="156">
        <f t="shared" si="53"/>
        <v>0.26981473074567119</v>
      </c>
      <c r="N48" s="156">
        <f t="shared" si="53"/>
        <v>0.26981473074567119</v>
      </c>
      <c r="O48" s="156">
        <f t="shared" si="53"/>
        <v>0.26981473074567119</v>
      </c>
      <c r="P48" s="156">
        <f t="shared" si="53"/>
        <v>0.26981473074567119</v>
      </c>
      <c r="Q48" s="156">
        <f t="shared" si="53"/>
        <v>0.26981473074567119</v>
      </c>
      <c r="R48" s="156">
        <f t="shared" si="53"/>
        <v>0.26981473074567119</v>
      </c>
      <c r="S48" s="156">
        <f t="shared" si="53"/>
        <v>0.26981473074567119</v>
      </c>
      <c r="T48" s="156">
        <f t="shared" si="53"/>
        <v>0.26981473074567119</v>
      </c>
      <c r="U48" s="156">
        <f t="shared" si="53"/>
        <v>0.26981473074567119</v>
      </c>
      <c r="V48" s="156">
        <f t="shared" si="53"/>
        <v>0.26981473074567119</v>
      </c>
      <c r="W48" s="156">
        <f t="shared" si="53"/>
        <v>0.26981473074567119</v>
      </c>
      <c r="X48" s="156">
        <f t="shared" si="53"/>
        <v>0.26981473074567119</v>
      </c>
      <c r="Y48" s="156">
        <f t="shared" si="53"/>
        <v>0.26981473074567119</v>
      </c>
      <c r="Z48" s="156">
        <f t="shared" si="53"/>
        <v>0.26981473074567119</v>
      </c>
      <c r="AA48" s="156">
        <f t="shared" si="53"/>
        <v>0.26981473074567119</v>
      </c>
      <c r="AB48" s="156">
        <f t="shared" si="53"/>
        <v>0.26981473074567119</v>
      </c>
      <c r="AC48" s="156">
        <f t="shared" si="53"/>
        <v>0.26981473074567119</v>
      </c>
      <c r="AD48" s="156">
        <f t="shared" si="53"/>
        <v>0.26981473074567119</v>
      </c>
      <c r="AE48" s="156">
        <f t="shared" si="53"/>
        <v>0.26981473074567119</v>
      </c>
    </row>
    <row r="49" spans="1:110">
      <c r="B49" s="1"/>
    </row>
    <row r="50" spans="1:110">
      <c r="B50" s="1"/>
      <c r="C50" s="160">
        <f>SUM(C39:C48)</f>
        <v>0.99999999999999989</v>
      </c>
      <c r="D50" s="160">
        <f>SUM(D39:D48)</f>
        <v>0.99999999999999989</v>
      </c>
      <c r="E50" s="160">
        <f>SUM(E39:E48)</f>
        <v>1</v>
      </c>
      <c r="F50" s="160">
        <f>SUM(F39:F48)</f>
        <v>1</v>
      </c>
      <c r="G50" s="160">
        <f t="shared" ref="G50:K50" si="55">SUM(G39:G48)</f>
        <v>1</v>
      </c>
      <c r="H50" s="160">
        <f t="shared" si="55"/>
        <v>1</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0.18802474172014166</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0.39872324358210881</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0.32445845474924151</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8.8793559948508016E-2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47230739</v>
      </c>
      <c r="D2" s="91">
        <f>C2</f>
        <v>47230739</v>
      </c>
      <c r="E2" s="91">
        <f t="shared" ref="E2:AH2" si="0">D2</f>
        <v>47230739</v>
      </c>
      <c r="F2" s="91">
        <f t="shared" si="0"/>
        <v>47230739</v>
      </c>
      <c r="G2" s="91">
        <f t="shared" si="0"/>
        <v>47230739</v>
      </c>
      <c r="H2" s="91">
        <f t="shared" si="0"/>
        <v>47230739</v>
      </c>
      <c r="I2" s="91">
        <f t="shared" si="0"/>
        <v>47230739</v>
      </c>
      <c r="J2" s="91">
        <f t="shared" si="0"/>
        <v>47230739</v>
      </c>
      <c r="K2" s="91">
        <f t="shared" si="0"/>
        <v>47230739</v>
      </c>
      <c r="L2" s="91">
        <f t="shared" si="0"/>
        <v>47230739</v>
      </c>
      <c r="M2" s="91">
        <f t="shared" si="0"/>
        <v>47230739</v>
      </c>
      <c r="N2" s="91">
        <f t="shared" si="0"/>
        <v>47230739</v>
      </c>
      <c r="O2" s="91">
        <f t="shared" si="0"/>
        <v>47230739</v>
      </c>
      <c r="P2" s="91">
        <f t="shared" si="0"/>
        <v>47230739</v>
      </c>
      <c r="Q2" s="91">
        <f t="shared" si="0"/>
        <v>47230739</v>
      </c>
      <c r="R2" s="91">
        <f t="shared" si="0"/>
        <v>47230739</v>
      </c>
      <c r="S2" s="91">
        <f t="shared" si="0"/>
        <v>47230739</v>
      </c>
      <c r="T2" s="91">
        <f t="shared" si="0"/>
        <v>47230739</v>
      </c>
      <c r="U2" s="91">
        <f t="shared" si="0"/>
        <v>47230739</v>
      </c>
      <c r="V2" s="91">
        <f t="shared" si="0"/>
        <v>47230739</v>
      </c>
      <c r="W2" s="91">
        <f t="shared" si="0"/>
        <v>47230739</v>
      </c>
      <c r="X2" s="91">
        <f t="shared" si="0"/>
        <v>47230739</v>
      </c>
      <c r="Y2" s="91">
        <f t="shared" si="0"/>
        <v>47230739</v>
      </c>
      <c r="Z2" s="91">
        <f t="shared" si="0"/>
        <v>47230739</v>
      </c>
      <c r="AA2" s="91">
        <f t="shared" si="0"/>
        <v>47230739</v>
      </c>
      <c r="AB2" s="91">
        <f t="shared" si="0"/>
        <v>47230739</v>
      </c>
      <c r="AC2" s="91">
        <f t="shared" si="0"/>
        <v>47230739</v>
      </c>
      <c r="AD2" s="91">
        <f t="shared" si="0"/>
        <v>47230739</v>
      </c>
      <c r="AE2" s="91">
        <f t="shared" si="0"/>
        <v>47230739</v>
      </c>
      <c r="AF2" s="91">
        <f t="shared" si="0"/>
        <v>47230739</v>
      </c>
      <c r="AG2" s="91">
        <f t="shared" si="0"/>
        <v>47230739</v>
      </c>
      <c r="AH2" s="91">
        <f t="shared" si="0"/>
        <v>47230739</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47230739</v>
      </c>
      <c r="C2">
        <f>exports!E2*IFERROR(INDEX('state specific adjustments'!$C$4:$AG$5,MATCH(About!$B$2,'state specific adjustments'!$B$4:$B$5,0),MATCH('EIaE-BEE'!C$1,'state specific adjustments'!$C$3:$AG$3,0)),1)</f>
        <v>47230739</v>
      </c>
      <c r="D2">
        <f>exports!F2*IFERROR(INDEX('state specific adjustments'!$C$4:$AG$5,MATCH(About!$B$2,'state specific adjustments'!$B$4:$B$5,0),MATCH('EIaE-BEE'!D$1,'state specific adjustments'!$C$3:$AG$3,0)),1)</f>
        <v>47230739</v>
      </c>
      <c r="E2">
        <f>exports!G2*IFERROR(INDEX('state specific adjustments'!$C$4:$AG$5,MATCH(About!$B$2,'state specific adjustments'!$B$4:$B$5,0),MATCH('EIaE-BEE'!E$1,'state specific adjustments'!$C$3:$AG$3,0)),1)</f>
        <v>47230739</v>
      </c>
      <c r="F2">
        <f>exports!H2*IFERROR(INDEX('state specific adjustments'!$C$4:$AG$5,MATCH(About!$B$2,'state specific adjustments'!$B$4:$B$5,0),MATCH('EIaE-BEE'!F$1,'state specific adjustments'!$C$3:$AG$3,0)),1)</f>
        <v>47230739</v>
      </c>
      <c r="G2">
        <f>exports!I2*IFERROR(INDEX('state specific adjustments'!$C$4:$AG$5,MATCH(About!$B$2,'state specific adjustments'!$B$4:$B$5,0),MATCH('EIaE-BEE'!G$1,'state specific adjustments'!$C$3:$AG$3,0)),1)</f>
        <v>47230739</v>
      </c>
      <c r="H2">
        <f>exports!J2*IFERROR(INDEX('state specific adjustments'!$C$4:$AG$5,MATCH(About!$B$2,'state specific adjustments'!$B$4:$B$5,0),MATCH('EIaE-BEE'!H$1,'state specific adjustments'!$C$3:$AG$3,0)),1)</f>
        <v>47230739</v>
      </c>
      <c r="I2">
        <f>exports!K2*IFERROR(INDEX('state specific adjustments'!$C$4:$AG$5,MATCH(About!$B$2,'state specific adjustments'!$B$4:$B$5,0),MATCH('EIaE-BEE'!I$1,'state specific adjustments'!$C$3:$AG$3,0)),1)</f>
        <v>47230739</v>
      </c>
      <c r="J2">
        <f>exports!L2*IFERROR(INDEX('state specific adjustments'!$C$4:$AG$5,MATCH(About!$B$2,'state specific adjustments'!$B$4:$B$5,0),MATCH('EIaE-BEE'!J$1,'state specific adjustments'!$C$3:$AG$3,0)),1)</f>
        <v>47230739</v>
      </c>
      <c r="K2">
        <f>exports!M2*IFERROR(INDEX('state specific adjustments'!$C$4:$AG$5,MATCH(About!$B$2,'state specific adjustments'!$B$4:$B$5,0),MATCH('EIaE-BEE'!K$1,'state specific adjustments'!$C$3:$AG$3,0)),1)</f>
        <v>47230739</v>
      </c>
      <c r="L2">
        <f>exports!N2*IFERROR(INDEX('state specific adjustments'!$C$4:$AG$5,MATCH(About!$B$2,'state specific adjustments'!$B$4:$B$5,0),MATCH('EIaE-BEE'!L$1,'state specific adjustments'!$C$3:$AG$3,0)),1)</f>
        <v>47230739</v>
      </c>
      <c r="M2">
        <f>exports!O2*IFERROR(INDEX('state specific adjustments'!$C$4:$AG$5,MATCH(About!$B$2,'state specific adjustments'!$B$4:$B$5,0),MATCH('EIaE-BEE'!M$1,'state specific adjustments'!$C$3:$AG$3,0)),1)</f>
        <v>47230739</v>
      </c>
      <c r="N2">
        <f>exports!P2*IFERROR(INDEX('state specific adjustments'!$C$4:$AG$5,MATCH(About!$B$2,'state specific adjustments'!$B$4:$B$5,0),MATCH('EIaE-BEE'!N$1,'state specific adjustments'!$C$3:$AG$3,0)),1)</f>
        <v>47230739</v>
      </c>
      <c r="O2">
        <f>exports!Q2*IFERROR(INDEX('state specific adjustments'!$C$4:$AG$5,MATCH(About!$B$2,'state specific adjustments'!$B$4:$B$5,0),MATCH('EIaE-BEE'!O$1,'state specific adjustments'!$C$3:$AG$3,0)),1)</f>
        <v>47230739</v>
      </c>
      <c r="P2">
        <f>exports!R2*IFERROR(INDEX('state specific adjustments'!$C$4:$AG$5,MATCH(About!$B$2,'state specific adjustments'!$B$4:$B$5,0),MATCH('EIaE-BEE'!P$1,'state specific adjustments'!$C$3:$AG$3,0)),1)</f>
        <v>47230739</v>
      </c>
      <c r="Q2">
        <f>exports!S2*IFERROR(INDEX('state specific adjustments'!$C$4:$AG$5,MATCH(About!$B$2,'state specific adjustments'!$B$4:$B$5,0),MATCH('EIaE-BEE'!Q$1,'state specific adjustments'!$C$3:$AG$3,0)),1)</f>
        <v>47230739</v>
      </c>
      <c r="R2">
        <f>exports!T2*IFERROR(INDEX('state specific adjustments'!$C$4:$AG$5,MATCH(About!$B$2,'state specific adjustments'!$B$4:$B$5,0),MATCH('EIaE-BEE'!R$1,'state specific adjustments'!$C$3:$AG$3,0)),1)</f>
        <v>47230739</v>
      </c>
      <c r="S2">
        <f>exports!U2*IFERROR(INDEX('state specific adjustments'!$C$4:$AG$5,MATCH(About!$B$2,'state specific adjustments'!$B$4:$B$5,0),MATCH('EIaE-BEE'!S$1,'state specific adjustments'!$C$3:$AG$3,0)),1)</f>
        <v>47230739</v>
      </c>
      <c r="T2">
        <f>exports!V2*IFERROR(INDEX('state specific adjustments'!$C$4:$AG$5,MATCH(About!$B$2,'state specific adjustments'!$B$4:$B$5,0),MATCH('EIaE-BEE'!T$1,'state specific adjustments'!$C$3:$AG$3,0)),1)</f>
        <v>47230739</v>
      </c>
      <c r="U2">
        <f>exports!W2*IFERROR(INDEX('state specific adjustments'!$C$4:$AG$5,MATCH(About!$B$2,'state specific adjustments'!$B$4:$B$5,0),MATCH('EIaE-BEE'!U$1,'state specific adjustments'!$C$3:$AG$3,0)),1)</f>
        <v>47230739</v>
      </c>
      <c r="V2">
        <f>exports!X2*IFERROR(INDEX('state specific adjustments'!$C$4:$AG$5,MATCH(About!$B$2,'state specific adjustments'!$B$4:$B$5,0),MATCH('EIaE-BEE'!V$1,'state specific adjustments'!$C$3:$AG$3,0)),1)</f>
        <v>47230739</v>
      </c>
      <c r="W2">
        <f>exports!Y2*IFERROR(INDEX('state specific adjustments'!$C$4:$AG$5,MATCH(About!$B$2,'state specific adjustments'!$B$4:$B$5,0),MATCH('EIaE-BEE'!W$1,'state specific adjustments'!$C$3:$AG$3,0)),1)</f>
        <v>47230739</v>
      </c>
      <c r="X2">
        <f>exports!Z2*IFERROR(INDEX('state specific adjustments'!$C$4:$AG$5,MATCH(About!$B$2,'state specific adjustments'!$B$4:$B$5,0),MATCH('EIaE-BEE'!X$1,'state specific adjustments'!$C$3:$AG$3,0)),1)</f>
        <v>47230739</v>
      </c>
      <c r="Y2">
        <f>exports!AA2*IFERROR(INDEX('state specific adjustments'!$C$4:$AG$5,MATCH(About!$B$2,'state specific adjustments'!$B$4:$B$5,0),MATCH('EIaE-BEE'!Y$1,'state specific adjustments'!$C$3:$AG$3,0)),1)</f>
        <v>47230739</v>
      </c>
      <c r="Z2">
        <f>exports!AB2*IFERROR(INDEX('state specific adjustments'!$C$4:$AG$5,MATCH(About!$B$2,'state specific adjustments'!$B$4:$B$5,0),MATCH('EIaE-BEE'!Z$1,'state specific adjustments'!$C$3:$AG$3,0)),1)</f>
        <v>47230739</v>
      </c>
      <c r="AA2">
        <f>exports!AC2*IFERROR(INDEX('state specific adjustments'!$C$4:$AG$5,MATCH(About!$B$2,'state specific adjustments'!$B$4:$B$5,0),MATCH('EIaE-BEE'!AA$1,'state specific adjustments'!$C$3:$AG$3,0)),1)</f>
        <v>47230739</v>
      </c>
      <c r="AB2">
        <f>exports!AD2*IFERROR(INDEX('state specific adjustments'!$C$4:$AG$5,MATCH(About!$B$2,'state specific adjustments'!$B$4:$B$5,0),MATCH('EIaE-BEE'!AB$1,'state specific adjustments'!$C$3:$AG$3,0)),1)</f>
        <v>47230739</v>
      </c>
      <c r="AC2">
        <f>exports!AE2*IFERROR(INDEX('state specific adjustments'!$C$4:$AG$5,MATCH(About!$B$2,'state specific adjustments'!$B$4:$B$5,0),MATCH('EIaE-BEE'!AC$1,'state specific adjustments'!$C$3:$AG$3,0)),1)</f>
        <v>47230739</v>
      </c>
      <c r="AD2">
        <f>exports!AF2*IFERROR(INDEX('state specific adjustments'!$C$4:$AG$5,MATCH(About!$B$2,'state specific adjustments'!$B$4:$B$5,0),MATCH('EIaE-BEE'!AD$1,'state specific adjustments'!$C$3:$AG$3,0)),1)</f>
        <v>47230739</v>
      </c>
      <c r="AE2">
        <f>exports!AG2*IFERROR(INDEX('state specific adjustments'!$C$4:$AG$5,MATCH(About!$B$2,'state specific adjustments'!$B$4:$B$5,0),MATCH('EIaE-BEE'!AE$1,'state specific adjustments'!$C$3:$AG$3,0)),1)</f>
        <v>47230739</v>
      </c>
      <c r="AF2">
        <f>exports!AH2*IFERROR(INDEX('state specific adjustments'!$C$4:$AG$5,MATCH(About!$B$2,'state specific adjustments'!$B$4:$B$5,0),MATCH('EIaE-BEE'!AF$1,'state specific adjustments'!$C$3:$AG$3,0)),1)</f>
        <v>47230739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2024-06-17T19:05:06Z</dcterms:modified>
</cp:coreProperties>
</file>