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AL\bldgs\SYDEC\"/>
    </mc:Choice>
  </mc:AlternateContent>
  <xr:revisionPtr revIDLastSave="0" documentId="8_{C64DFDC2-331C-47E7-89AC-A7718E5601F4}"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<sst xmlns="http://schemas.openxmlformats.org/spreadsheetml/2006/main" count="194484" uniqueCount="2015">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</sst>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87</v>
      </c>
      <c r="C1" s="30">
        <v>46241</v>
      </c>
    </row>
    <row r="2" spans="1:3" x14ac:dyDescent="0.45">
      <c r="A2" s="3" t="s">
        <v>2</v>
      </c>
      <c r="B2" s="4" t="str">
        <f>IFERROR(INDEX(Geography!B:B, MATCH($B$1, Geography!C:C, 0)), "")</f>
        <v>AL</v>
      </c>
    </row>
    <row r="3" spans="1:3" x14ac:dyDescent="0.45">
      <c r="A3" s="3" t="s">
        <v>3</v>
      </c>
      <c r="B3" s="4" t="str">
        <f>IFERROR(INDEX(Geography!E:E, MATCH($B$1, Geography!C:C, 0)), "")</f>
        <v>East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Alabama</v>
      </c>
    </row>
    <row r="311" spans="1:31" x14ac:dyDescent="0.45">
      <c r="A311" t="s">
        <v>1971</v>
      </c>
      <c r="B311" t="str">
        <f>About!$B$2</f>
        <v>AL</v>
      </c>
    </row>
    <row r="312" spans="1:31" x14ac:dyDescent="0.45">
      <c r="A312" t="s">
        <v>1972</v>
      </c>
      <c r="B312">
        <f>MATCH($B$311, $A$38:$A$85, 0)</f>
        <v>1</v>
      </c>
    </row>
    <row r="313" spans="1:31" x14ac:dyDescent="0.45">
      <c r="A313" t="s">
        <v>1973</v>
      </c>
      <c r="B313" s="24">
        <f>INDEX(Census_2020_Urban_Rural!$F$2:$F$57, MATCH($B$311, Census_2020_Urban_Rural!$B$2:$B$57, 0))</f>
        <v>57.737239512375801</v>
      </c>
    </row>
    <row r="314" spans="1:31" x14ac:dyDescent="0.45">
      <c r="A314" t="s">
        <v>1974</v>
      </c>
      <c r="B314" s="18">
        <f>$B$313 * $B$13</f>
        <v>0.57737239512375804</v>
      </c>
    </row>
    <row r="315" spans="1:31" x14ac:dyDescent="0.45">
      <c r="A315" t="s">
        <v>1975</v>
      </c>
      <c r="B315" s="22">
        <f>INDEX($K$38:$K$85, $B$312)</f>
        <v>4.0788119999999992</v>
      </c>
    </row>
    <row r="316" spans="1:31" x14ac:dyDescent="0.45">
      <c r="A316" t="s">
        <v>1976</v>
      </c>
      <c r="B316" s="22">
        <f>INDEX($Q$38:$Q$85, $B$312)</f>
        <v>11.692</v>
      </c>
    </row>
    <row r="317" spans="1:31" x14ac:dyDescent="0.45">
      <c r="A317" t="s">
        <v>1977</v>
      </c>
      <c r="B317" s="22">
        <f>$B$315 * $B$314</f>
        <v>2.3549934536995254</v>
      </c>
    </row>
    <row r="318" spans="1:31" x14ac:dyDescent="0.45">
      <c r="A318" t="s">
        <v>1978</v>
      </c>
      <c r="B318" s="22">
        <f>$B$315 * (1 - $B$314)</f>
        <v>1.7238185463004738</v>
      </c>
    </row>
    <row r="319" spans="1:31" x14ac:dyDescent="0.45">
      <c r="A319" t="s">
        <v>1979</v>
      </c>
      <c r="B319" s="22">
        <f>$B$316</f>
        <v>11.692</v>
      </c>
    </row>
    <row r="320" spans="1:31" x14ac:dyDescent="0.45">
      <c r="A320" t="s">
        <v>1980</v>
      </c>
      <c r="B320" s="24">
        <f>INDEX($S$38:$S$85, $B$312)</f>
        <v>16993.2</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4.0788119999999992</v>
      </c>
      <c r="C322" s="28">
        <f t="shared" si="214"/>
        <v>4.0788119999999992</v>
      </c>
      <c r="D322" s="28">
        <f t="shared" si="214"/>
        <v>4.0788119999999992</v>
      </c>
      <c r="E322" s="28">
        <f t="shared" si="214"/>
        <v>4.0788119999999992</v>
      </c>
      <c r="F322" s="28">
        <f t="shared" si="214"/>
        <v>4.0788119999999992</v>
      </c>
      <c r="G322" s="28">
        <f t="shared" si="214"/>
        <v>4.4628593490569788</v>
      </c>
      <c r="H322" s="28">
        <f t="shared" si="214"/>
        <v>4.8992638552522516</v>
      </c>
      <c r="I322" s="28">
        <f t="shared" si="214"/>
        <v>5.374576563392969</v>
      </c>
      <c r="J322" s="28">
        <f t="shared" si="214"/>
        <v>5.8541238577818131</v>
      </c>
      <c r="K322" s="28">
        <f t="shared" si="214"/>
        <v>6.3832546660917817</v>
      </c>
      <c r="L322" s="28">
        <f t="shared" si="214"/>
        <v>6.9807862687302649</v>
      </c>
      <c r="M322" s="28">
        <f t="shared" si="214"/>
        <v>7.6186445650764725</v>
      </c>
      <c r="N322" s="28">
        <f t="shared" si="214"/>
        <v>8.3247471671347206</v>
      </c>
      <c r="O322" s="28">
        <f t="shared" si="214"/>
        <v>9.1194784222779735</v>
      </c>
      <c r="P322" s="28">
        <f t="shared" si="214"/>
        <v>10.018860408577842</v>
      </c>
      <c r="Q322" s="28">
        <f t="shared" si="214"/>
        <v>11.027566053500294</v>
      </c>
      <c r="R322" s="28">
        <f t="shared" si="214"/>
        <v>12.179625307287687</v>
      </c>
      <c r="S322" s="28">
        <f t="shared" si="214"/>
        <v>13.476736743572081</v>
      </c>
      <c r="T322" s="28">
        <f t="shared" si="214"/>
        <v>14.939373071738324</v>
      </c>
      <c r="U322" s="28">
        <f t="shared" si="214"/>
        <v>16.574694495562653</v>
      </c>
      <c r="V322" s="28">
        <f t="shared" si="214"/>
        <v>18.4119650298232</v>
      </c>
      <c r="W322" s="28">
        <f t="shared" si="214"/>
        <v>20.468156558373142</v>
      </c>
      <c r="X322" s="28">
        <f t="shared" si="214"/>
        <v>22.76152557958601</v>
      </c>
      <c r="Y322" s="28">
        <f t="shared" si="214"/>
        <v>25.355737777864967</v>
      </c>
      <c r="Z322" s="28">
        <f t="shared" si="214"/>
        <v>28.26641518222576</v>
      </c>
      <c r="AA322" s="28">
        <f t="shared" si="214"/>
        <v>31.566558927681697</v>
      </c>
      <c r="AB322" s="28">
        <f t="shared" si="214"/>
        <v>35.316462344598364</v>
      </c>
      <c r="AC322" s="28">
        <f t="shared" si="214"/>
        <v>39.623169639288399</v>
      </c>
      <c r="AD322" s="28">
        <f t="shared" si="214"/>
        <v>44.509067470563451</v>
      </c>
      <c r="AE322" s="28">
        <f t="shared" si="214"/>
        <v>50.142764383011816</v>
      </c>
    </row>
    <row r="323" spans="1:31" x14ac:dyDescent="0.45">
      <c r="A323" t="s">
        <v>1982</v>
      </c>
      <c r="B323" s="28">
        <f t="shared" ref="B323:AE323" si="215">INDEX(B$258:B$305, $B$312)</f>
        <v>11.692</v>
      </c>
      <c r="C323" s="28">
        <f t="shared" si="215"/>
        <v>11.692</v>
      </c>
      <c r="D323" s="28">
        <f t="shared" si="215"/>
        <v>11.692</v>
      </c>
      <c r="E323" s="28">
        <f t="shared" si="215"/>
        <v>11.692</v>
      </c>
      <c r="F323" s="28">
        <f t="shared" si="215"/>
        <v>11.692</v>
      </c>
      <c r="G323" s="28">
        <f t="shared" si="215"/>
        <v>13.942477285016345</v>
      </c>
      <c r="H323" s="28">
        <f t="shared" si="215"/>
        <v>16.065769930374149</v>
      </c>
      <c r="I323" s="28">
        <f t="shared" si="215"/>
        <v>17.1915024801756</v>
      </c>
      <c r="J323" s="28">
        <f t="shared" si="215"/>
        <v>17.908077776997555</v>
      </c>
      <c r="K323" s="28">
        <f t="shared" si="215"/>
        <v>18.748396467387394</v>
      </c>
      <c r="L323" s="28">
        <f t="shared" si="215"/>
        <v>19.419525583294167</v>
      </c>
      <c r="M323" s="28">
        <f t="shared" si="215"/>
        <v>19.963599212725661</v>
      </c>
      <c r="N323" s="28">
        <f t="shared" si="215"/>
        <v>20.587750623790104</v>
      </c>
      <c r="O323" s="28">
        <f t="shared" si="215"/>
        <v>21.557896246020601</v>
      </c>
      <c r="P323" s="28">
        <f t="shared" si="215"/>
        <v>22.36912563306775</v>
      </c>
      <c r="Q323" s="28">
        <f t="shared" si="215"/>
        <v>23.073047072043476</v>
      </c>
      <c r="R323" s="28">
        <f t="shared" si="215"/>
        <v>24.333670361227323</v>
      </c>
      <c r="S323" s="28">
        <f t="shared" si="215"/>
        <v>25.611521993721293</v>
      </c>
      <c r="T323" s="28">
        <f t="shared" si="215"/>
        <v>27.221545459537481</v>
      </c>
      <c r="U323" s="28">
        <f t="shared" si="215"/>
        <v>28.6747512137934</v>
      </c>
      <c r="V323" s="28">
        <f t="shared" si="215"/>
        <v>29.491875136367369</v>
      </c>
      <c r="W323" s="28">
        <f t="shared" si="215"/>
        <v>30.741863589649089</v>
      </c>
      <c r="X323" s="28">
        <f t="shared" si="215"/>
        <v>31.438327874262676</v>
      </c>
      <c r="Y323" s="28">
        <f t="shared" si="215"/>
        <v>32.236035014492721</v>
      </c>
      <c r="Z323" s="28">
        <f t="shared" si="215"/>
        <v>32.900019369414196</v>
      </c>
      <c r="AA323" s="28">
        <f t="shared" si="215"/>
        <v>33.948000669010455</v>
      </c>
      <c r="AB323" s="28">
        <f t="shared" si="215"/>
        <v>35.276987362857511</v>
      </c>
      <c r="AC323" s="28">
        <f t="shared" si="215"/>
        <v>36.67084155199084</v>
      </c>
      <c r="AD323" s="28">
        <f t="shared" si="215"/>
        <v>37.757628271283991</v>
      </c>
      <c r="AE323" s="28">
        <f t="shared" si="215"/>
        <v>39.191789072624175</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9.2806604994939148E-4</v>
      </c>
      <c r="C330" s="28">
        <f t="shared" si="218"/>
        <v>9.2806604994939148E-4</v>
      </c>
      <c r="D330" s="28">
        <f t="shared" si="218"/>
        <v>9.2806604994939148E-4</v>
      </c>
      <c r="E330" s="28">
        <f t="shared" si="218"/>
        <v>9.2806604994939148E-4</v>
      </c>
      <c r="F330" s="28">
        <f t="shared" si="218"/>
        <v>9.2806604994939148E-4</v>
      </c>
      <c r="G330" s="28">
        <f t="shared" si="218"/>
        <v>1.0831001008681897E-3</v>
      </c>
      <c r="H330" s="28">
        <f t="shared" si="218"/>
        <v>1.2337307738169621E-3</v>
      </c>
      <c r="I330" s="28">
        <f t="shared" si="218"/>
        <v>1.327947593364909E-3</v>
      </c>
      <c r="J330" s="28">
        <f t="shared" si="218"/>
        <v>1.3983359011121722E-3</v>
      </c>
      <c r="K330" s="28">
        <f t="shared" si="218"/>
        <v>1.4789239892121068E-3</v>
      </c>
      <c r="L330" s="28">
        <f t="shared" si="218"/>
        <v>1.5535809530885548E-3</v>
      </c>
      <c r="M330" s="28">
        <f t="shared" si="218"/>
        <v>1.6231341817787193E-3</v>
      </c>
      <c r="N330" s="28">
        <f t="shared" si="218"/>
        <v>1.7014157304642342E-3</v>
      </c>
      <c r="O330" s="28">
        <f t="shared" si="218"/>
        <v>1.8052735605005869E-3</v>
      </c>
      <c r="P330" s="28">
        <f t="shared" si="218"/>
        <v>1.9059380247184515E-3</v>
      </c>
      <c r="Q330" s="28">
        <f t="shared" si="218"/>
        <v>2.0067211075926708E-3</v>
      </c>
      <c r="R330" s="28">
        <f t="shared" si="218"/>
        <v>2.1487004018380888E-3</v>
      </c>
      <c r="S330" s="28">
        <f t="shared" si="218"/>
        <v>2.3002294292595493E-3</v>
      </c>
      <c r="T330" s="28">
        <f t="shared" si="218"/>
        <v>2.4810464498314505E-3</v>
      </c>
      <c r="U330" s="28">
        <f t="shared" si="218"/>
        <v>2.662797219438131E-3</v>
      </c>
      <c r="V330" s="28">
        <f t="shared" si="218"/>
        <v>2.8190005511728555E-3</v>
      </c>
      <c r="W330" s="28">
        <f t="shared" si="218"/>
        <v>3.0135595501743183E-3</v>
      </c>
      <c r="X330" s="28">
        <f t="shared" si="218"/>
        <v>3.1895024747457036E-3</v>
      </c>
      <c r="Y330" s="28">
        <f t="shared" si="218"/>
        <v>3.389106983520331E-3</v>
      </c>
      <c r="Z330" s="28">
        <f t="shared" si="218"/>
        <v>3.5994653480003738E-3</v>
      </c>
      <c r="AA330" s="28">
        <f t="shared" si="218"/>
        <v>3.8553397592385277E-3</v>
      </c>
      <c r="AB330" s="28">
        <f t="shared" si="218"/>
        <v>4.1542175521653291E-3</v>
      </c>
      <c r="AC330" s="28">
        <f t="shared" si="218"/>
        <v>4.4896788828048418E-3</v>
      </c>
      <c r="AD330" s="28">
        <f t="shared" si="218"/>
        <v>4.8411538581225105E-3</v>
      </c>
      <c r="AE330" s="28">
        <f t="shared" si="218"/>
        <v>5.2570765633097932E-3</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11.692</v>
      </c>
      <c r="C8" s="23">
        <f>Calcs!C$323</f>
        <v>11.692</v>
      </c>
      <c r="D8" s="23">
        <f>Calcs!D$323</f>
        <v>11.692</v>
      </c>
      <c r="E8" s="23">
        <f>Calcs!E$323</f>
        <v>11.692</v>
      </c>
      <c r="F8" s="23">
        <f>Calcs!F$323</f>
        <v>11.692</v>
      </c>
      <c r="G8" s="23">
        <f>Calcs!G$323</f>
        <v>13.942477285016345</v>
      </c>
      <c r="H8" s="23">
        <f>Calcs!H$323</f>
        <v>16.065769930374149</v>
      </c>
      <c r="I8" s="23">
        <f>Calcs!I$323</f>
        <v>17.1915024801756</v>
      </c>
      <c r="J8" s="23">
        <f>Calcs!J$323</f>
        <v>17.908077776997555</v>
      </c>
      <c r="K8" s="23">
        <f>Calcs!K$323</f>
        <v>18.748396467387394</v>
      </c>
      <c r="L8" s="23">
        <f>Calcs!L$323</f>
        <v>19.419525583294167</v>
      </c>
      <c r="M8" s="23">
        <f>Calcs!M$323</f>
        <v>19.963599212725661</v>
      </c>
      <c r="N8" s="23">
        <f>Calcs!N$323</f>
        <v>20.587750623790104</v>
      </c>
      <c r="O8" s="23">
        <f>Calcs!O$323</f>
        <v>21.557896246020601</v>
      </c>
      <c r="P8" s="23">
        <f>Calcs!P$323</f>
        <v>22.36912563306775</v>
      </c>
      <c r="Q8" s="23">
        <f>Calcs!Q$323</f>
        <v>23.073047072043476</v>
      </c>
      <c r="R8" s="23">
        <f>Calcs!R$323</f>
        <v>24.333670361227323</v>
      </c>
      <c r="S8" s="23">
        <f>Calcs!S$323</f>
        <v>25.611521993721293</v>
      </c>
      <c r="T8" s="23">
        <f>Calcs!T$323</f>
        <v>27.221545459537481</v>
      </c>
      <c r="U8" s="23">
        <f>Calcs!U$323</f>
        <v>28.6747512137934</v>
      </c>
      <c r="V8" s="23">
        <f>Calcs!V$323</f>
        <v>29.491875136367369</v>
      </c>
      <c r="W8" s="23">
        <f>Calcs!W$323</f>
        <v>30.741863589649089</v>
      </c>
      <c r="X8" s="23">
        <f>Calcs!X$323</f>
        <v>31.438327874262676</v>
      </c>
      <c r="Y8" s="23">
        <f>Calcs!Y$323</f>
        <v>32.236035014492721</v>
      </c>
      <c r="Z8" s="23">
        <f>Calcs!Z$323</f>
        <v>32.900019369414196</v>
      </c>
      <c r="AA8" s="23">
        <f>Calcs!AA$323</f>
        <v>33.948000669010455</v>
      </c>
      <c r="AB8" s="23">
        <f>Calcs!AB$323</f>
        <v>35.276987362857511</v>
      </c>
      <c r="AC8" s="23">
        <f>Calcs!AC$323</f>
        <v>36.67084155199084</v>
      </c>
      <c r="AD8" s="23">
        <f>Calcs!AD$323</f>
        <v>37.757628271283991</v>
      </c>
      <c r="AE8" s="23">
        <f>Calcs!AE$323</f>
        <v>39.191789072624175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2.3549934536995254</v>
      </c>
      <c r="C8" s="23">
        <f>Calcs!C$322 * Calcs!$B$314</f>
        <v>2.3549934536995254</v>
      </c>
      <c r="D8" s="23">
        <f>Calcs!D$322 * Calcs!$B$314</f>
        <v>2.3549934536995254</v>
      </c>
      <c r="E8" s="23">
        <f>Calcs!E$322 * Calcs!$B$314</f>
        <v>2.3549934536995254</v>
      </c>
      <c r="F8" s="23">
        <f>Calcs!F$322 * Calcs!$B$314</f>
        <v>2.3549934536995254</v>
      </c>
      <c r="G8" s="23">
        <f>Calcs!G$322 * Calcs!$B$314</f>
        <v>2.5767317914654835</v>
      </c>
      <c r="H8" s="23">
        <f>Calcs!H$322 * Calcs!$B$314</f>
        <v>2.8286997064502493</v>
      </c>
      <c r="I8" s="23">
        <f>Calcs!I$322 * Calcs!$B$314</f>
        <v>3.103132143182215</v>
      </c>
      <c r="J8" s="23">
        <f>Calcs!J$322 * Calcs!$B$314</f>
        <v>3.3800095131186199</v>
      </c>
      <c r="K8" s="23">
        <f>Calcs!K$322 * Calcs!$B$314</f>
        <v>3.6855150352463162</v>
      </c>
      <c r="L8" s="23">
        <f>Calcs!L$322 * Calcs!$B$314</f>
        <v>4.030513287823835</v>
      </c>
      <c r="M8" s="23">
        <f>Calcs!M$322 * Calcs!$B$314</f>
        <v>4.3987950601348045</v>
      </c>
      <c r="N8" s="23">
        <f>Calcs!N$322 * Calcs!$B$314</f>
        <v>4.806479210688293</v>
      </c>
      <c r="O8" s="23">
        <f>Calcs!O$322 * Calcs!$B$314</f>
        <v>5.2653350989500636</v>
      </c>
      <c r="P8" s="23">
        <f>Calcs!P$322 * Calcs!$B$314</f>
        <v>5.7846134305111816</v>
      </c>
      <c r="Q8" s="23">
        <f>Calcs!Q$322 * Calcs!$B$314</f>
        <v>6.3670122246949132</v>
      </c>
      <c r="R8" s="23">
        <f>Calcs!R$322 * Calcs!$B$314</f>
        <v>7.0321794353786293</v>
      </c>
      <c r="S8" s="23">
        <f>Calcs!S$322 * Calcs!$B$314</f>
        <v>7.7810957720885678</v>
      </c>
      <c r="T8" s="23">
        <f>Calcs!T$322 * Calcs!$B$314</f>
        <v>8.62558161207693</v>
      </c>
      <c r="U8" s="23">
        <f>Calcs!U$322 * Calcs!$B$314</f>
        <v>9.5697710593475769</v>
      </c>
      <c r="V8" s="23">
        <f>Calcs!V$322 * Calcs!$B$314</f>
        <v>10.630560348203897</v>
      </c>
      <c r="W8" s="23">
        <f>Calcs!W$322 * Calcs!$B$314</f>
        <v>11.817748575875957</v>
      </c>
      <c r="X8" s="23">
        <f>Calcs!X$322 * Calcs!$B$314</f>
        <v>13.141876540556259</v>
      </c>
      <c r="Y8" s="23">
        <f>Calcs!Y$322 * Calcs!$B$314</f>
        <v>14.63970305093585</v>
      </c>
      <c r="Z8" s="23">
        <f>Calcs!Z$322 * Calcs!$B$314</f>
        <v>16.320247835324246</v>
      </c>
      <c r="AA8" s="23">
        <f>Calcs!AA$322 * Calcs!$B$314</f>
        <v>18.225659733890829</v>
      </c>
      <c r="AB8" s="23">
        <f>Calcs!AB$322 * Calcs!$B$314</f>
        <v>20.39075045119877</v>
      </c>
      <c r="AC8" s="23">
        <f>Calcs!AC$322 * Calcs!$B$314</f>
        <v>22.877324357030915</v>
      </c>
      <c r="AD8" s="23">
        <f>Calcs!AD$322 * Calcs!$B$314</f>
        <v>25.698306890204165</v>
      </c>
      <c r="AE8" s="23">
        <f>Calcs!AE$322 * Calcs!$B$314</f>
        <v>28.951047969945801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1.7238185463004738</v>
      </c>
      <c r="C8" s="23">
        <f>Calcs!C$322 * (1 - Calcs!$B$314)</f>
        <v>1.7238185463004738</v>
      </c>
      <c r="D8" s="23">
        <f>Calcs!D$322 * (1 - Calcs!$B$314)</f>
        <v>1.7238185463004738</v>
      </c>
      <c r="E8" s="23">
        <f>Calcs!E$322 * (1 - Calcs!$B$314)</f>
        <v>1.7238185463004738</v>
      </c>
      <c r="F8" s="23">
        <f>Calcs!F$322 * (1 - Calcs!$B$314)</f>
        <v>1.7238185463004738</v>
      </c>
      <c r="G8" s="23">
        <f>Calcs!G$322 * (1 - Calcs!$B$314)</f>
        <v>1.8861275575914953</v>
      </c>
      <c r="H8" s="23">
        <f>Calcs!H$322 * (1 - Calcs!$B$314)</f>
        <v>2.0705641488020023</v>
      </c>
      <c r="I8" s="23">
        <f>Calcs!I$322 * (1 - Calcs!$B$314)</f>
        <v>2.271444420210754</v>
      </c>
      <c r="J8" s="23">
        <f>Calcs!J$322 * (1 - Calcs!$B$314)</f>
        <v>2.4741143446631932</v>
      </c>
      <c r="K8" s="23">
        <f>Calcs!K$322 * (1 - Calcs!$B$314)</f>
        <v>2.6977396308454655</v>
      </c>
      <c r="L8" s="23">
        <f>Calcs!L$322 * (1 - Calcs!$B$314)</f>
        <v>2.9502729809064299</v>
      </c>
      <c r="M8" s="23">
        <f>Calcs!M$322 * (1 - Calcs!$B$314)</f>
        <v>3.2198495049416676</v>
      </c>
      <c r="N8" s="23">
        <f>Calcs!N$322 * (1 - Calcs!$B$314)</f>
        <v>3.5182679564464272</v>
      </c>
      <c r="O8" s="23">
        <f>Calcs!O$322 * (1 - Calcs!$B$314)</f>
        <v>3.8541433233279099</v>
      </c>
      <c r="P8" s="23">
        <f>Calcs!P$322 * (1 - Calcs!$B$314)</f>
        <v>4.2342469780666603</v>
      </c>
      <c r="Q8" s="23">
        <f>Calcs!Q$322 * (1 - Calcs!$B$314)</f>
        <v>4.6605538288053809</v>
      </c>
      <c r="R8" s="23">
        <f>Calcs!R$322 * (1 - Calcs!$B$314)</f>
        <v>5.1474458719090572</v>
      </c>
      <c r="S8" s="23">
        <f>Calcs!S$322 * (1 - Calcs!$B$314)</f>
        <v>5.6956409714835132</v>
      </c>
      <c r="T8" s="23">
        <f>Calcs!T$322 * (1 - Calcs!$B$314)</f>
        <v>6.3137914596613935</v>
      </c>
      <c r="U8" s="23">
        <f>Calcs!U$322 * (1 - Calcs!$B$314)</f>
        <v>7.0049234362150754</v>
      </c>
      <c r="V8" s="23">
        <f>Calcs!V$322 * (1 - Calcs!$B$314)</f>
        <v>7.7814046816193043</v>
      </c>
      <c r="W8" s="23">
        <f>Calcs!W$322 * (1 - Calcs!$B$314)</f>
        <v>8.6504079824971853</v>
      </c>
      <c r="X8" s="23">
        <f>Calcs!X$322 * (1 - Calcs!$B$314)</f>
        <v>9.6196490390297509</v>
      </c>
      <c r="Y8" s="23">
        <f>Calcs!Y$322 * (1 - Calcs!$B$314)</f>
        <v>10.716034726929117</v>
      </c>
      <c r="Z8" s="23">
        <f>Calcs!Z$322 * (1 - Calcs!$B$314)</f>
        <v>11.946167346901515</v>
      </c>
      <c r="AA8" s="23">
        <f>Calcs!AA$322 * (1 - Calcs!$B$314)</f>
        <v>13.340899193790868</v>
      </c>
      <c r="AB8" s="23">
        <f>Calcs!AB$322 * (1 - Calcs!$B$314)</f>
        <v>14.925711893399594</v>
      </c>
      <c r="AC8" s="23">
        <f>Calcs!AC$322 * (1 - Calcs!$B$314)</f>
        <v>16.745845282257484</v>
      </c>
      <c r="AD8" s="23">
        <f>Calcs!AD$322 * (1 - Calcs!$B$314)</f>
        <v>18.810760580359286</v>
      </c>
      <c r="AE8" s="23">
        <f>Calcs!AE$322 * (1 - Calcs!$B$314)</f>
        <v>21.191716413066015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2.3549934536995254</v>
      </c>
      <c r="C8" s="23">
        <f>'BDESC-rural-residential'!E8</f>
        <v>1.7238185463004738</v>
      </c>
      <c r="D8" s="23">
        <f>'BDESC-commercial'!E8</f>
        <v>11.692</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2026-08-07T21:03:30Z</dcterms:modified>
</cp:coreProperties>
</file>