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elec/wubppt/"/>
    </mc:Choice>
  </mc:AlternateContent>
  <xr:revisionPtr revIDLastSave="0" documentId="13_ncr:1_{B2D4334E-5277-C342-9124-F5AE21D807F8}" xr6:coauthVersionLast="46" xr6:coauthVersionMax="46" xr10:uidLastSave="{00000000-0000-0000-0000-000000000000}"/>
  <bookViews>
    <workbookView xWindow="0" yWindow="460" windowWidth="28800" windowHeight="13500" xr2:uid="{00000000-000D-0000-FFFF-FFFF00000000}"/>
  </bookViews>
  <sheets>
    <sheet name="About" sheetId="1" r:id="rId1"/>
    <sheet name="Generation" sheetId="4" r:id="rId2"/>
    <sheet name="Water Withdrawals" sheetId="2" r:id="rId3"/>
    <sheet name="Water Consumption" sheetId="3" r:id="rId4"/>
    <sheet name="2015 Consolidated Data" sheetId="5" r:id="rId5"/>
    <sheet name="WUbPPT-withdrawals" sheetId="6" r:id="rId6"/>
    <sheet name="WUbPPT-consumptio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2" i="5"/>
  <c r="C3" i="5"/>
  <c r="C4" i="5"/>
  <c r="C5" i="5"/>
  <c r="C6" i="5"/>
  <c r="C7" i="5"/>
  <c r="C8" i="5"/>
  <c r="C10" i="5"/>
  <c r="C11" i="5"/>
  <c r="C12" i="5"/>
  <c r="C13" i="5"/>
  <c r="C14" i="5"/>
  <c r="C15" i="5"/>
  <c r="C16" i="5"/>
  <c r="C17" i="5"/>
  <c r="C2" i="5"/>
  <c r="A26" i="1" l="1"/>
  <c r="F8" i="5" l="1"/>
  <c r="H8" i="5" s="1"/>
  <c r="B10" i="8" s="1"/>
  <c r="F16" i="5"/>
  <c r="H16" i="5" s="1"/>
  <c r="B7" i="8" s="1"/>
  <c r="B3" i="5"/>
  <c r="E3" i="5" s="1"/>
  <c r="G3" i="5" s="1"/>
  <c r="B9" i="6" s="1"/>
  <c r="B17" i="6" s="1"/>
  <c r="B4" i="5"/>
  <c r="E4" i="5" s="1"/>
  <c r="G4" i="5" s="1"/>
  <c r="B5" i="5"/>
  <c r="E5" i="5" s="1"/>
  <c r="G5" i="5" s="1"/>
  <c r="B2" i="6" s="1"/>
  <c r="B6" i="5"/>
  <c r="E6" i="5" s="1"/>
  <c r="G6" i="5" s="1"/>
  <c r="B3" i="6" s="1"/>
  <c r="B7" i="5"/>
  <c r="E7" i="5" s="1"/>
  <c r="G7" i="5" s="1"/>
  <c r="B12" i="6" s="1"/>
  <c r="B8" i="5"/>
  <c r="E8" i="5" s="1"/>
  <c r="G8" i="5" s="1"/>
  <c r="B10" i="6" s="1"/>
  <c r="B9" i="5"/>
  <c r="E9" i="5" s="1"/>
  <c r="G9" i="5" s="1"/>
  <c r="B5" i="6" s="1"/>
  <c r="B10" i="5"/>
  <c r="E10" i="5" s="1"/>
  <c r="G10" i="5" s="1"/>
  <c r="B11" i="5"/>
  <c r="E11" i="5" s="1"/>
  <c r="G11" i="5" s="1"/>
  <c r="B4" i="6" s="1"/>
  <c r="B12" i="5"/>
  <c r="F12" i="5" s="1"/>
  <c r="H12" i="5" s="1"/>
  <c r="B13" i="5"/>
  <c r="E13" i="5" s="1"/>
  <c r="G13" i="5" s="1"/>
  <c r="B11" i="6" s="1"/>
  <c r="B14" i="5"/>
  <c r="E14" i="5" s="1"/>
  <c r="G14" i="5" s="1"/>
  <c r="B8" i="6" s="1"/>
  <c r="B15" i="5"/>
  <c r="E15" i="5" s="1"/>
  <c r="G15" i="5" s="1"/>
  <c r="B16" i="5"/>
  <c r="E16" i="5" s="1"/>
  <c r="G16" i="5" s="1"/>
  <c r="B7" i="6" s="1"/>
  <c r="B17" i="5"/>
  <c r="E17" i="5" s="1"/>
  <c r="G17" i="5" s="1"/>
  <c r="B2" i="5"/>
  <c r="F2" i="5" s="1"/>
  <c r="H2" i="5" s="1"/>
  <c r="E2" i="5" l="1"/>
  <c r="G2" i="5" s="1"/>
  <c r="F14" i="5"/>
  <c r="H14" i="5" s="1"/>
  <c r="B8" i="8" s="1"/>
  <c r="F10" i="5"/>
  <c r="H10" i="5" s="1"/>
  <c r="F6" i="5"/>
  <c r="H6" i="5" s="1"/>
  <c r="B3" i="8" s="1"/>
  <c r="F17" i="5"/>
  <c r="H17" i="5" s="1"/>
  <c r="F13" i="5"/>
  <c r="H13" i="5" s="1"/>
  <c r="B11" i="8" s="1"/>
  <c r="F9" i="5"/>
  <c r="H9" i="5" s="1"/>
  <c r="B5" i="8" s="1"/>
  <c r="F5" i="5"/>
  <c r="H5" i="5" s="1"/>
  <c r="B13" i="8" s="1"/>
  <c r="F4" i="5"/>
  <c r="H4" i="5" s="1"/>
  <c r="E12" i="5"/>
  <c r="G12" i="5" s="1"/>
  <c r="F15" i="5"/>
  <c r="H15" i="5" s="1"/>
  <c r="F11" i="5"/>
  <c r="H11" i="5" s="1"/>
  <c r="B4" i="8" s="1"/>
  <c r="F7" i="5"/>
  <c r="H7" i="5" s="1"/>
  <c r="B12" i="8" s="1"/>
  <c r="F3" i="5"/>
  <c r="H3" i="5" s="1"/>
  <c r="B9" i="8" s="1"/>
  <c r="B17" i="8" s="1"/>
  <c r="B13" i="6"/>
  <c r="B16" i="8"/>
  <c r="B15" i="8"/>
  <c r="B15" i="6"/>
  <c r="B16" i="6"/>
  <c r="B2" i="8" l="1"/>
</calcChain>
</file>

<file path=xl/sharedStrings.xml><?xml version="1.0" encoding="utf-8"?>
<sst xmlns="http://schemas.openxmlformats.org/spreadsheetml/2006/main" count="436" uniqueCount="88">
  <si>
    <t>Reference,date=2018-28-11T14:16:43-08:00</t>
  </si>
  <si>
    <t>USA</t>
  </si>
  <si>
    <t>electricity</t>
  </si>
  <si>
    <t>biomass</t>
  </si>
  <si>
    <t>biomass (IGCC)</t>
  </si>
  <si>
    <t>water_td_elec_W</t>
  </si>
  <si>
    <t>km^3</t>
  </si>
  <si>
    <t>biomass (conv)</t>
  </si>
  <si>
    <t>coal</t>
  </si>
  <si>
    <t>coal (IGCC)</t>
  </si>
  <si>
    <t>coal (conv pul)</t>
  </si>
  <si>
    <t>gas</t>
  </si>
  <si>
    <t>gas (CC)</t>
  </si>
  <si>
    <t>gas (steam/CT)</t>
  </si>
  <si>
    <t>geothermal</t>
  </si>
  <si>
    <t>nuclear</t>
  </si>
  <si>
    <t>Gen_III</t>
  </si>
  <si>
    <t>Gen_II_LWR</t>
  </si>
  <si>
    <t>refined liquids</t>
  </si>
  <si>
    <t>refined liquids (CC)</t>
  </si>
  <si>
    <t>refined liquids (steam/CT)</t>
  </si>
  <si>
    <t>solar</t>
  </si>
  <si>
    <t>CSP</t>
  </si>
  <si>
    <t>CSP_storage</t>
  </si>
  <si>
    <t>PV</t>
  </si>
  <si>
    <t>PV_storage</t>
  </si>
  <si>
    <t>water_td_elec_C</t>
  </si>
  <si>
    <t>hydro</t>
  </si>
  <si>
    <t>EJ</t>
  </si>
  <si>
    <t>biomass cogen</t>
  </si>
  <si>
    <t>coal cogen</t>
  </si>
  <si>
    <t>gas cogen</t>
  </si>
  <si>
    <t>hydrogen</t>
  </si>
  <si>
    <t>hydrogen cogen</t>
  </si>
  <si>
    <t>refined liquids cogen</t>
  </si>
  <si>
    <t>rooftop_pv</t>
  </si>
  <si>
    <t>wind</t>
  </si>
  <si>
    <t>wind_storage</t>
  </si>
  <si>
    <t>scenario</t>
  </si>
  <si>
    <t>region</t>
  </si>
  <si>
    <t>subsector</t>
  </si>
  <si>
    <t>technology</t>
  </si>
  <si>
    <t>Units</t>
  </si>
  <si>
    <t>sector</t>
  </si>
  <si>
    <t>input</t>
  </si>
  <si>
    <t>Generation (EJ)</t>
  </si>
  <si>
    <t>Water Withdrawals (km^3)</t>
  </si>
  <si>
    <t>Water Consumption (km^3)</t>
  </si>
  <si>
    <t>Water Withdrawals per Unit Generation (km^3/EJ)</t>
  </si>
  <si>
    <t>Water Consumption per Unit Generation (km^3/EJ)</t>
  </si>
  <si>
    <t>Conversion Factors</t>
  </si>
  <si>
    <t>MWh per EJ</t>
  </si>
  <si>
    <t>Water Withdrawals per Unit Generation (l/MWh)</t>
  </si>
  <si>
    <t>Water Consumption per Unit Generation (l/MWh)</t>
  </si>
  <si>
    <t>liters per cubic km</t>
  </si>
  <si>
    <t>WUbPPT Water Use by Power Plant Type</t>
  </si>
  <si>
    <t>Source:</t>
  </si>
  <si>
    <t>Notes</t>
  </si>
  <si>
    <t>GCAM model v5.1.2</t>
  </si>
  <si>
    <t>http://www.globalchange.umd.edu/gcam/</t>
  </si>
  <si>
    <t>Joint Global Change Research Institute / Pacific Northwest National Laboratory</t>
  </si>
  <si>
    <t>Reference scenario, energy &gt; energy transformation &gt; electricity &gt; elec gen by gen tech, elec water withdrawals by gen tech, elec water consumption by gen tech</t>
  </si>
  <si>
    <t>hard coal</t>
  </si>
  <si>
    <t>natural gas nonpeaker</t>
  </si>
  <si>
    <t>onshore wind</t>
  </si>
  <si>
    <t>solar PV</t>
  </si>
  <si>
    <t>solar thermal</t>
  </si>
  <si>
    <t>petroleum</t>
  </si>
  <si>
    <t>natural gas peaker</t>
  </si>
  <si>
    <t>lignite</t>
  </si>
  <si>
    <t>offshore wind</t>
  </si>
  <si>
    <t>GCAM has data for water withdrawals (water taken to use for cooling) and</t>
  </si>
  <si>
    <t>for water consumption (water taken and not returned to the water body -</t>
  </si>
  <si>
    <t>i.e. evaporated).  Most power plant cooling water is discharged back to</t>
  </si>
  <si>
    <t>the water body at a higher temperature, which is why withdrawals are</t>
  </si>
  <si>
    <t>much larger than consumption.</t>
  </si>
  <si>
    <t>For hydroelectric plants, GCAM has no value for withdrawals, but has</t>
  </si>
  <si>
    <t>a value for consumption.  We assume the consumption value is</t>
  </si>
  <si>
    <t>the amount of water that evaporates off the surface of the reservoir</t>
  </si>
  <si>
    <t>created by the dam, which otherwise would not have had a chance</t>
  </si>
  <si>
    <t>to evaporate before flowing downriver.  We assume it has no water</t>
  </si>
  <si>
    <t>withdrawals because the reservoir is considered a part of the</t>
  </si>
  <si>
    <t>water system.</t>
  </si>
  <si>
    <t>crude oil</t>
  </si>
  <si>
    <t>heavy or residual fuel oil</t>
  </si>
  <si>
    <t>municipal solid waste</t>
  </si>
  <si>
    <t>Water withdrawals (liters/(MW*hour))</t>
  </si>
  <si>
    <t>Water consumption (liters/(MW*hour))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</si>
</sst>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righ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lobalchange.umd.edu/gca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/>
  </sheetViews>
  <sheetFormatPr baseColWidth="10" defaultColWidth="8.83203125" defaultRowHeight="15" x14ac:dyDescent="0.2"/>
  <cols>
    <col min="1" max="1" width="11" bestFit="1" customWidth="1"/>
  </cols>
  <sheetData>
    <row r="1" spans="1:3" x14ac:dyDescent="0.2">
      <c r="A1" s="2" t="s">
        <v>55</v>
      </c>
      <c r="C1" s="11">
        <v>44307</v>
      </c>
    </row>
    <row r="3" spans="1:3" x14ac:dyDescent="0.2">
      <c r="A3" s="2" t="s">
        <v>56</v>
      </c>
      <c r="B3" t="s">
        <v>60</v>
      </c>
    </row>
    <row r="4" spans="1:3" x14ac:dyDescent="0.2">
      <c r="B4" s="7">
        <v>2018</v>
      </c>
    </row>
    <row r="5" spans="1:3" x14ac:dyDescent="0.2">
      <c r="B5" t="s">
        <v>58</v>
      </c>
    </row>
    <row r="6" spans="1:3" x14ac:dyDescent="0.2">
      <c r="B6" s="8" t="s">
        <v>59</v>
      </c>
    </row>
    <row r="7" spans="1:3" x14ac:dyDescent="0.2">
      <c r="B7" t="s">
        <v>61</v>
      </c>
    </row>
    <row r="9" spans="1:3" x14ac:dyDescent="0.2">
      <c r="A9" s="2" t="s">
        <v>57</v>
      </c>
    </row>
    <row r="10" spans="1:3" x14ac:dyDescent="0.2">
      <c r="A10" t="s">
        <v>71</v>
      </c>
    </row>
    <row r="11" spans="1:3" x14ac:dyDescent="0.2">
      <c r="A11" t="s">
        <v>72</v>
      </c>
    </row>
    <row r="12" spans="1:3" x14ac:dyDescent="0.2">
      <c r="A12" t="s">
        <v>73</v>
      </c>
    </row>
    <row r="13" spans="1:3" x14ac:dyDescent="0.2">
      <c r="A13" t="s">
        <v>74</v>
      </c>
    </row>
    <row r="14" spans="1:3" x14ac:dyDescent="0.2">
      <c r="A14" t="s">
        <v>75</v>
      </c>
    </row>
    <row r="16" spans="1:3" x14ac:dyDescent="0.2">
      <c r="A16" t="s">
        <v>76</v>
      </c>
    </row>
    <row r="17" spans="1:1" x14ac:dyDescent="0.2">
      <c r="A17" t="s">
        <v>77</v>
      </c>
    </row>
    <row r="18" spans="1:1" x14ac:dyDescent="0.2">
      <c r="A18" t="s">
        <v>78</v>
      </c>
    </row>
    <row r="19" spans="1:1" x14ac:dyDescent="0.2">
      <c r="A19" t="s">
        <v>79</v>
      </c>
    </row>
    <row r="20" spans="1:1" x14ac:dyDescent="0.2">
      <c r="A20" t="s">
        <v>80</v>
      </c>
    </row>
    <row r="21" spans="1:1" x14ac:dyDescent="0.2">
      <c r="A21" t="s">
        <v>81</v>
      </c>
    </row>
    <row r="22" spans="1:1" x14ac:dyDescent="0.2">
      <c r="A22" t="s">
        <v>82</v>
      </c>
    </row>
    <row r="24" spans="1:1" x14ac:dyDescent="0.2">
      <c r="A24" s="2" t="s">
        <v>50</v>
      </c>
    </row>
    <row r="25" spans="1:1" x14ac:dyDescent="0.2">
      <c r="A25" t="s">
        <v>54</v>
      </c>
    </row>
    <row r="26" spans="1:1" x14ac:dyDescent="0.2">
      <c r="A26">
        <f>10^12</f>
        <v>1000000000000</v>
      </c>
    </row>
    <row r="28" spans="1:1" x14ac:dyDescent="0.2">
      <c r="A28" t="s">
        <v>51</v>
      </c>
    </row>
    <row r="29" spans="1:1" x14ac:dyDescent="0.2">
      <c r="A29">
        <v>277777777.77777702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5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3" max="3" width="18.33203125" customWidth="1"/>
    <col min="4" max="4" width="27.33203125" customWidth="1"/>
  </cols>
  <sheetData>
    <row r="1" spans="1:26" x14ac:dyDescent="0.2">
      <c r="A1" s="2" t="s">
        <v>38</v>
      </c>
      <c r="B1" s="2" t="s">
        <v>39</v>
      </c>
      <c r="C1" s="2" t="s">
        <v>40</v>
      </c>
      <c r="D1" s="2" t="s">
        <v>41</v>
      </c>
      <c r="E1" s="2">
        <v>1990</v>
      </c>
      <c r="F1" s="2">
        <v>2005</v>
      </c>
      <c r="G1" s="2">
        <v>2010</v>
      </c>
      <c r="H1" s="2">
        <v>2015</v>
      </c>
      <c r="I1" s="2">
        <v>2020</v>
      </c>
      <c r="J1" s="2">
        <v>2025</v>
      </c>
      <c r="K1" s="2">
        <v>2030</v>
      </c>
      <c r="L1" s="2">
        <v>2035</v>
      </c>
      <c r="M1" s="2">
        <v>2040</v>
      </c>
      <c r="N1" s="2">
        <v>2045</v>
      </c>
      <c r="O1" s="2">
        <v>2050</v>
      </c>
      <c r="P1" s="2">
        <v>2055</v>
      </c>
      <c r="Q1" s="2">
        <v>2060</v>
      </c>
      <c r="R1" s="2">
        <v>2065</v>
      </c>
      <c r="S1" s="2">
        <v>2070</v>
      </c>
      <c r="T1" s="2">
        <v>2075</v>
      </c>
      <c r="U1" s="2">
        <v>2080</v>
      </c>
      <c r="V1" s="2">
        <v>2085</v>
      </c>
      <c r="W1" s="2">
        <v>2090</v>
      </c>
      <c r="X1" s="2">
        <v>2095</v>
      </c>
      <c r="Y1" s="2">
        <v>2100</v>
      </c>
      <c r="Z1" s="2" t="s">
        <v>42</v>
      </c>
    </row>
    <row r="2" spans="1:26" x14ac:dyDescent="0.2">
      <c r="A2" t="s">
        <v>0</v>
      </c>
      <c r="B2" t="s">
        <v>1</v>
      </c>
      <c r="C2" t="s">
        <v>3</v>
      </c>
      <c r="D2" t="s">
        <v>4</v>
      </c>
      <c r="E2">
        <v>0</v>
      </c>
      <c r="F2">
        <v>0</v>
      </c>
      <c r="G2">
        <v>0</v>
      </c>
      <c r="H2">
        <v>0</v>
      </c>
      <c r="I2">
        <v>0</v>
      </c>
      <c r="J2">
        <v>8.0428800000000005E-3</v>
      </c>
      <c r="K2">
        <v>1.85039E-2</v>
      </c>
      <c r="L2">
        <v>3.1666300000000001E-2</v>
      </c>
      <c r="M2">
        <v>5.0549400000000001E-2</v>
      </c>
      <c r="N2">
        <v>6.8697900000000006E-2</v>
      </c>
      <c r="O2">
        <v>8.6822499999999997E-2</v>
      </c>
      <c r="P2">
        <v>0.104411</v>
      </c>
      <c r="Q2">
        <v>0.13111800000000001</v>
      </c>
      <c r="R2">
        <v>0.1522</v>
      </c>
      <c r="S2">
        <v>0.17992</v>
      </c>
      <c r="T2">
        <v>0.22145000000000001</v>
      </c>
      <c r="U2">
        <v>0.25233499999999998</v>
      </c>
      <c r="V2">
        <v>0.278447</v>
      </c>
      <c r="W2">
        <v>0.304311</v>
      </c>
      <c r="X2">
        <v>0.32692700000000002</v>
      </c>
      <c r="Y2">
        <v>0.34978900000000002</v>
      </c>
      <c r="Z2" t="s">
        <v>28</v>
      </c>
    </row>
    <row r="3" spans="1:26" x14ac:dyDescent="0.2">
      <c r="A3" t="s">
        <v>0</v>
      </c>
      <c r="B3" t="s">
        <v>1</v>
      </c>
      <c r="C3" t="s">
        <v>3</v>
      </c>
      <c r="D3" t="s">
        <v>7</v>
      </c>
      <c r="E3">
        <v>7.9134899999999994E-2</v>
      </c>
      <c r="F3">
        <v>0.110634</v>
      </c>
      <c r="G3">
        <v>0.115436</v>
      </c>
      <c r="H3">
        <v>6.65993E-2</v>
      </c>
      <c r="I3">
        <v>7.0892300000000005E-2</v>
      </c>
      <c r="J3">
        <v>7.7735100000000001E-2</v>
      </c>
      <c r="K3">
        <v>9.1367500000000004E-2</v>
      </c>
      <c r="L3">
        <v>0.104806</v>
      </c>
      <c r="M3">
        <v>0.118717</v>
      </c>
      <c r="N3">
        <v>0.12762499999999999</v>
      </c>
      <c r="O3">
        <v>0.137216</v>
      </c>
      <c r="P3">
        <v>0.146479</v>
      </c>
      <c r="Q3">
        <v>0.166023</v>
      </c>
      <c r="R3">
        <v>0.17751800000000001</v>
      </c>
      <c r="S3">
        <v>0.19681899999999999</v>
      </c>
      <c r="T3">
        <v>0.220721</v>
      </c>
      <c r="U3">
        <v>0.232707</v>
      </c>
      <c r="V3">
        <v>0.249526</v>
      </c>
      <c r="W3">
        <v>0.268401</v>
      </c>
      <c r="X3">
        <v>0.28487200000000001</v>
      </c>
      <c r="Y3">
        <v>0.30399399999999999</v>
      </c>
      <c r="Z3" t="s">
        <v>28</v>
      </c>
    </row>
    <row r="4" spans="1:26" x14ac:dyDescent="0.2">
      <c r="A4" t="s">
        <v>0</v>
      </c>
      <c r="B4" t="s">
        <v>1</v>
      </c>
      <c r="C4" t="s">
        <v>3</v>
      </c>
      <c r="D4" t="s">
        <v>29</v>
      </c>
      <c r="E4">
        <v>0.22271299999999999</v>
      </c>
      <c r="F4">
        <v>0.122415</v>
      </c>
      <c r="G4">
        <v>0.120684</v>
      </c>
      <c r="H4">
        <v>0.117358</v>
      </c>
      <c r="I4">
        <v>0.12692700000000001</v>
      </c>
      <c r="J4">
        <v>0.139235</v>
      </c>
      <c r="K4">
        <v>0.14762800000000001</v>
      </c>
      <c r="L4">
        <v>0.15496399999999999</v>
      </c>
      <c r="M4">
        <v>0.15539600000000001</v>
      </c>
      <c r="N4">
        <v>0.15641099999999999</v>
      </c>
      <c r="O4">
        <v>0.159333</v>
      </c>
      <c r="P4">
        <v>0.16339200000000001</v>
      </c>
      <c r="Q4">
        <v>0.16622000000000001</v>
      </c>
      <c r="R4">
        <v>0.170902</v>
      </c>
      <c r="S4">
        <v>0.17477000000000001</v>
      </c>
      <c r="T4">
        <v>0.17768800000000001</v>
      </c>
      <c r="U4">
        <v>0.18090600000000001</v>
      </c>
      <c r="V4">
        <v>0.18289900000000001</v>
      </c>
      <c r="W4">
        <v>0.184582</v>
      </c>
      <c r="X4">
        <v>0.18638399999999999</v>
      </c>
      <c r="Y4">
        <v>0.187585</v>
      </c>
      <c r="Z4" t="s">
        <v>28</v>
      </c>
    </row>
    <row r="5" spans="1:26" x14ac:dyDescent="0.2">
      <c r="A5" t="s">
        <v>0</v>
      </c>
      <c r="B5" t="s">
        <v>1</v>
      </c>
      <c r="C5" t="s">
        <v>8</v>
      </c>
      <c r="D5" t="s">
        <v>9</v>
      </c>
      <c r="E5">
        <v>0</v>
      </c>
      <c r="F5">
        <v>0</v>
      </c>
      <c r="G5">
        <v>0</v>
      </c>
      <c r="H5">
        <v>0</v>
      </c>
      <c r="I5">
        <v>0</v>
      </c>
      <c r="J5">
        <v>0.106755</v>
      </c>
      <c r="K5">
        <v>0.25408700000000001</v>
      </c>
      <c r="L5">
        <v>0.43309500000000001</v>
      </c>
      <c r="M5">
        <v>0.68265699999999996</v>
      </c>
      <c r="N5">
        <v>0.92568499999999998</v>
      </c>
      <c r="O5">
        <v>1.1605000000000001</v>
      </c>
      <c r="P5">
        <v>1.3826799999999999</v>
      </c>
      <c r="Q5">
        <v>1.6977899999999999</v>
      </c>
      <c r="R5">
        <v>1.9511400000000001</v>
      </c>
      <c r="S5">
        <v>2.2536399999999999</v>
      </c>
      <c r="T5">
        <v>2.6798299999999999</v>
      </c>
      <c r="U5">
        <v>3.0087700000000002</v>
      </c>
      <c r="V5">
        <v>3.2082899999999999</v>
      </c>
      <c r="W5">
        <v>3.3739499999999998</v>
      </c>
      <c r="X5">
        <v>3.4878499999999999</v>
      </c>
      <c r="Y5">
        <v>3.5587300000000002</v>
      </c>
      <c r="Z5" t="s">
        <v>28</v>
      </c>
    </row>
    <row r="6" spans="1:26" x14ac:dyDescent="0.2">
      <c r="A6" t="s">
        <v>0</v>
      </c>
      <c r="B6" t="s">
        <v>1</v>
      </c>
      <c r="C6" t="s">
        <v>8</v>
      </c>
      <c r="D6" t="s">
        <v>10</v>
      </c>
      <c r="E6">
        <v>6.0290900000000001</v>
      </c>
      <c r="F6">
        <v>7.6804699999999997</v>
      </c>
      <c r="G6">
        <v>7.10527</v>
      </c>
      <c r="H6">
        <v>8.1733399999999996</v>
      </c>
      <c r="I6">
        <v>8.8085000000000004</v>
      </c>
      <c r="J6">
        <v>9.1344600000000007</v>
      </c>
      <c r="K6">
        <v>9.3973499999999994</v>
      </c>
      <c r="L6">
        <v>9.5345200000000006</v>
      </c>
      <c r="M6">
        <v>9.7615099999999995</v>
      </c>
      <c r="N6">
        <v>9.8520299999999992</v>
      </c>
      <c r="O6">
        <v>9.9305800000000009</v>
      </c>
      <c r="P6">
        <v>10.061</v>
      </c>
      <c r="Q6">
        <v>10.607699999999999</v>
      </c>
      <c r="R6">
        <v>11.067600000000001</v>
      </c>
      <c r="S6">
        <v>11.417400000000001</v>
      </c>
      <c r="T6">
        <v>11.0304</v>
      </c>
      <c r="U6">
        <v>11.0191</v>
      </c>
      <c r="V6">
        <v>11.1127</v>
      </c>
      <c r="W6">
        <v>11.112399999999999</v>
      </c>
      <c r="X6">
        <v>11.037699999999999</v>
      </c>
      <c r="Y6">
        <v>10.87</v>
      </c>
      <c r="Z6" t="s">
        <v>28</v>
      </c>
    </row>
    <row r="7" spans="1:26" x14ac:dyDescent="0.2">
      <c r="A7" t="s">
        <v>0</v>
      </c>
      <c r="B7" t="s">
        <v>1</v>
      </c>
      <c r="C7" t="s">
        <v>8</v>
      </c>
      <c r="D7" t="s">
        <v>30</v>
      </c>
      <c r="E7">
        <v>8.9847099999999999E-2</v>
      </c>
      <c r="F7">
        <v>7.3672199999999993E-2</v>
      </c>
      <c r="G7">
        <v>7.3709999999999998E-2</v>
      </c>
      <c r="H7">
        <v>6.0750400000000003E-2</v>
      </c>
      <c r="I7">
        <v>6.3956700000000005E-2</v>
      </c>
      <c r="J7">
        <v>7.2915900000000006E-2</v>
      </c>
      <c r="K7">
        <v>7.7519699999999997E-2</v>
      </c>
      <c r="L7">
        <v>8.3028000000000005E-2</v>
      </c>
      <c r="M7">
        <v>8.8616799999999996E-2</v>
      </c>
      <c r="N7">
        <v>9.4525200000000004E-2</v>
      </c>
      <c r="O7">
        <v>0.10130500000000001</v>
      </c>
      <c r="P7">
        <v>0.108985</v>
      </c>
      <c r="Q7">
        <v>0.11713800000000001</v>
      </c>
      <c r="R7">
        <v>0.124279</v>
      </c>
      <c r="S7">
        <v>0.13069700000000001</v>
      </c>
      <c r="T7">
        <v>0.13597899999999999</v>
      </c>
      <c r="U7">
        <v>0.13972399999999999</v>
      </c>
      <c r="V7">
        <v>0.140207</v>
      </c>
      <c r="W7">
        <v>0.139183</v>
      </c>
      <c r="X7">
        <v>0.13791400000000001</v>
      </c>
      <c r="Y7">
        <v>0.139098</v>
      </c>
      <c r="Z7" t="s">
        <v>28</v>
      </c>
    </row>
    <row r="8" spans="1:26" x14ac:dyDescent="0.2">
      <c r="A8" t="s">
        <v>0</v>
      </c>
      <c r="B8" t="s">
        <v>1</v>
      </c>
      <c r="C8" t="s">
        <v>11</v>
      </c>
      <c r="D8" t="s">
        <v>12</v>
      </c>
      <c r="E8">
        <v>0.59030000000000005</v>
      </c>
      <c r="F8">
        <v>1.90249</v>
      </c>
      <c r="G8">
        <v>1.84213</v>
      </c>
      <c r="H8">
        <v>2.74186</v>
      </c>
      <c r="I8">
        <v>3.2555399999999999</v>
      </c>
      <c r="J8">
        <v>3.7417400000000001</v>
      </c>
      <c r="K8">
        <v>4.2642300000000004</v>
      </c>
      <c r="L8">
        <v>4.7585300000000004</v>
      </c>
      <c r="M8">
        <v>5.3406700000000003</v>
      </c>
      <c r="N8">
        <v>5.7774099999999997</v>
      </c>
      <c r="O8">
        <v>6.1194199999999999</v>
      </c>
      <c r="P8">
        <v>6.3858300000000003</v>
      </c>
      <c r="Q8">
        <v>5.7934299999999999</v>
      </c>
      <c r="R8">
        <v>5.4981400000000002</v>
      </c>
      <c r="S8">
        <v>5.1961000000000004</v>
      </c>
      <c r="T8">
        <v>5.0896699999999999</v>
      </c>
      <c r="U8">
        <v>4.8186900000000001</v>
      </c>
      <c r="V8">
        <v>4.4288499999999997</v>
      </c>
      <c r="W8">
        <v>4.1879400000000002</v>
      </c>
      <c r="X8">
        <v>4.0370400000000002</v>
      </c>
      <c r="Y8">
        <v>4.0196699999999996</v>
      </c>
      <c r="Z8" t="s">
        <v>28</v>
      </c>
    </row>
    <row r="9" spans="1:26" x14ac:dyDescent="0.2">
      <c r="A9" t="s">
        <v>0</v>
      </c>
      <c r="B9" t="s">
        <v>1</v>
      </c>
      <c r="C9" t="s">
        <v>11</v>
      </c>
      <c r="D9" t="s">
        <v>13</v>
      </c>
      <c r="E9">
        <v>0.43599500000000002</v>
      </c>
      <c r="F9">
        <v>0.666933</v>
      </c>
      <c r="G9">
        <v>1.54243</v>
      </c>
      <c r="H9">
        <v>1.2119500000000001</v>
      </c>
      <c r="I9">
        <v>1.15737</v>
      </c>
      <c r="J9">
        <v>1.09754</v>
      </c>
      <c r="K9">
        <v>0.99482499999999996</v>
      </c>
      <c r="L9">
        <v>0.86166600000000004</v>
      </c>
      <c r="M9">
        <v>0.71119900000000003</v>
      </c>
      <c r="N9">
        <v>0.56359199999999998</v>
      </c>
      <c r="O9">
        <v>0.43665999999999999</v>
      </c>
      <c r="P9">
        <v>0.33836300000000002</v>
      </c>
      <c r="Q9">
        <v>0.25704100000000002</v>
      </c>
      <c r="R9">
        <v>0.20347299999999999</v>
      </c>
      <c r="S9">
        <v>0.1358</v>
      </c>
      <c r="T9">
        <v>0.13777</v>
      </c>
      <c r="U9">
        <v>0.13280400000000001</v>
      </c>
      <c r="V9">
        <v>0.12970799999999999</v>
      </c>
      <c r="W9">
        <v>0.131602</v>
      </c>
      <c r="X9">
        <v>0.134765</v>
      </c>
      <c r="Y9">
        <v>0.14057500000000001</v>
      </c>
      <c r="Z9" t="s">
        <v>28</v>
      </c>
    </row>
    <row r="10" spans="1:26" x14ac:dyDescent="0.2">
      <c r="A10" t="s">
        <v>0</v>
      </c>
      <c r="B10" t="s">
        <v>1</v>
      </c>
      <c r="C10" t="s">
        <v>11</v>
      </c>
      <c r="D10" t="s">
        <v>31</v>
      </c>
      <c r="E10">
        <v>0.35644199999999998</v>
      </c>
      <c r="F10">
        <v>0.27222499999999999</v>
      </c>
      <c r="G10">
        <v>0.315357</v>
      </c>
      <c r="H10">
        <v>0.28421999999999997</v>
      </c>
      <c r="I10">
        <v>0.29610799999999998</v>
      </c>
      <c r="J10">
        <v>0.32263599999999998</v>
      </c>
      <c r="K10">
        <v>0.33290799999999998</v>
      </c>
      <c r="L10">
        <v>0.33861000000000002</v>
      </c>
      <c r="M10">
        <v>0.33551599999999998</v>
      </c>
      <c r="N10">
        <v>0.32995400000000003</v>
      </c>
      <c r="O10">
        <v>0.32245600000000002</v>
      </c>
      <c r="P10">
        <v>0.31244</v>
      </c>
      <c r="Q10">
        <v>0.30521500000000001</v>
      </c>
      <c r="R10">
        <v>0.29524400000000001</v>
      </c>
      <c r="S10">
        <v>0.28744700000000001</v>
      </c>
      <c r="T10">
        <v>0.28144999999999998</v>
      </c>
      <c r="U10">
        <v>0.28015000000000001</v>
      </c>
      <c r="V10">
        <v>0.28579399999999999</v>
      </c>
      <c r="W10">
        <v>0.29568699999999998</v>
      </c>
      <c r="X10">
        <v>0.30269699999999999</v>
      </c>
      <c r="Y10">
        <v>0.30209000000000003</v>
      </c>
      <c r="Z10" t="s">
        <v>28</v>
      </c>
    </row>
    <row r="11" spans="1:26" x14ac:dyDescent="0.2">
      <c r="A11" t="s">
        <v>0</v>
      </c>
      <c r="B11" t="s">
        <v>1</v>
      </c>
      <c r="C11" t="s">
        <v>14</v>
      </c>
      <c r="D11" t="s">
        <v>14</v>
      </c>
      <c r="E11">
        <v>5.7645599999999998E-2</v>
      </c>
      <c r="F11">
        <v>6.04004E-2</v>
      </c>
      <c r="G11">
        <v>6.3276200000000005E-2</v>
      </c>
      <c r="H11">
        <v>0.112889</v>
      </c>
      <c r="I11">
        <v>0.157134</v>
      </c>
      <c r="J11">
        <v>0.212251</v>
      </c>
      <c r="K11">
        <v>0.28230699999999997</v>
      </c>
      <c r="L11">
        <v>0.35864299999999999</v>
      </c>
      <c r="M11">
        <v>0.39808199999999999</v>
      </c>
      <c r="N11">
        <v>0.44323200000000001</v>
      </c>
      <c r="O11">
        <v>0.48608800000000002</v>
      </c>
      <c r="P11">
        <v>0.51283400000000001</v>
      </c>
      <c r="Q11">
        <v>0.55430699999999999</v>
      </c>
      <c r="R11">
        <v>0.56959300000000002</v>
      </c>
      <c r="S11">
        <v>0.58208499999999996</v>
      </c>
      <c r="T11">
        <v>0.63380400000000003</v>
      </c>
      <c r="U11">
        <v>0.657806</v>
      </c>
      <c r="V11">
        <v>0.68077600000000005</v>
      </c>
      <c r="W11">
        <v>0.68664800000000004</v>
      </c>
      <c r="X11">
        <v>0.70258699999999996</v>
      </c>
      <c r="Y11">
        <v>0.71600299999999995</v>
      </c>
      <c r="Z11" t="s">
        <v>28</v>
      </c>
    </row>
    <row r="12" spans="1:26" x14ac:dyDescent="0.2">
      <c r="A12" t="s">
        <v>0</v>
      </c>
      <c r="B12" t="s">
        <v>1</v>
      </c>
      <c r="C12" t="s">
        <v>27</v>
      </c>
      <c r="D12" t="s">
        <v>27</v>
      </c>
      <c r="E12">
        <v>0.98334699999999997</v>
      </c>
      <c r="F12">
        <v>0.98180299999999998</v>
      </c>
      <c r="G12">
        <v>0.94531299999999996</v>
      </c>
      <c r="H12">
        <v>0.95410899999999998</v>
      </c>
      <c r="I12">
        <v>0.96406000000000003</v>
      </c>
      <c r="J12">
        <v>0.97401199999999999</v>
      </c>
      <c r="K12">
        <v>0.98396300000000003</v>
      </c>
      <c r="L12">
        <v>0.99391499999999999</v>
      </c>
      <c r="M12">
        <v>0.99828300000000003</v>
      </c>
      <c r="N12">
        <v>1.00265</v>
      </c>
      <c r="O12">
        <v>1.00702</v>
      </c>
      <c r="P12">
        <v>1.01139</v>
      </c>
      <c r="Q12">
        <v>1.01576</v>
      </c>
      <c r="R12">
        <v>1.02013</v>
      </c>
      <c r="S12">
        <v>1.0244899999999999</v>
      </c>
      <c r="T12">
        <v>1.0288600000000001</v>
      </c>
      <c r="U12">
        <v>1.0332300000000001</v>
      </c>
      <c r="V12">
        <v>1.0376000000000001</v>
      </c>
      <c r="W12">
        <v>1.0419700000000001</v>
      </c>
      <c r="X12">
        <v>1.04634</v>
      </c>
      <c r="Y12">
        <v>1.04634</v>
      </c>
      <c r="Z12" t="s">
        <v>28</v>
      </c>
    </row>
    <row r="13" spans="1:26" x14ac:dyDescent="0.2">
      <c r="A13" t="s">
        <v>0</v>
      </c>
      <c r="B13" t="s">
        <v>1</v>
      </c>
      <c r="C13" t="s">
        <v>32</v>
      </c>
      <c r="D13" t="s">
        <v>33</v>
      </c>
      <c r="E13">
        <v>0</v>
      </c>
      <c r="F13">
        <v>0</v>
      </c>
      <c r="G13">
        <v>0</v>
      </c>
      <c r="H13">
        <v>0</v>
      </c>
      <c r="I13">
        <v>1.0794699999999999E-3</v>
      </c>
      <c r="J13">
        <v>1.94009E-3</v>
      </c>
      <c r="K13">
        <v>3.0381000000000002E-3</v>
      </c>
      <c r="L13">
        <v>4.4028000000000001E-3</v>
      </c>
      <c r="M13">
        <v>6.0348499999999996E-3</v>
      </c>
      <c r="N13">
        <v>8.1532900000000005E-3</v>
      </c>
      <c r="O13">
        <v>1.0645399999999999E-2</v>
      </c>
      <c r="P13">
        <v>1.20821E-2</v>
      </c>
      <c r="Q13">
        <v>1.4012699999999999E-2</v>
      </c>
      <c r="R13">
        <v>1.6189200000000001E-2</v>
      </c>
      <c r="S13">
        <v>1.8172399999999998E-2</v>
      </c>
      <c r="T13">
        <v>2.0582199999999998E-2</v>
      </c>
      <c r="U13">
        <v>2.30992E-2</v>
      </c>
      <c r="V13">
        <v>2.5588699999999999E-2</v>
      </c>
      <c r="W13">
        <v>2.8551699999999999E-2</v>
      </c>
      <c r="X13">
        <v>3.1478699999999998E-2</v>
      </c>
      <c r="Y13">
        <v>3.14831E-2</v>
      </c>
      <c r="Z13" t="s">
        <v>28</v>
      </c>
    </row>
    <row r="14" spans="1:26" x14ac:dyDescent="0.2">
      <c r="A14" t="s">
        <v>0</v>
      </c>
      <c r="B14" t="s">
        <v>1</v>
      </c>
      <c r="C14" t="s">
        <v>15</v>
      </c>
      <c r="D14" t="s">
        <v>16</v>
      </c>
      <c r="E14">
        <v>0</v>
      </c>
      <c r="F14">
        <v>0</v>
      </c>
      <c r="G14">
        <v>0</v>
      </c>
      <c r="H14">
        <v>0.39984199999999998</v>
      </c>
      <c r="I14">
        <v>0.62871100000000002</v>
      </c>
      <c r="J14">
        <v>0.87552600000000003</v>
      </c>
      <c r="K14">
        <v>1.1803900000000001</v>
      </c>
      <c r="L14">
        <v>1.5232000000000001</v>
      </c>
      <c r="M14">
        <v>1.9417</v>
      </c>
      <c r="N14">
        <v>2.3102</v>
      </c>
      <c r="O14">
        <v>2.6371500000000001</v>
      </c>
      <c r="P14">
        <v>2.9237600000000001</v>
      </c>
      <c r="Q14">
        <v>3.3062100000000001</v>
      </c>
      <c r="R14">
        <v>3.5983700000000001</v>
      </c>
      <c r="S14">
        <v>3.9344800000000002</v>
      </c>
      <c r="T14">
        <v>3.9936699999999998</v>
      </c>
      <c r="U14">
        <v>4.1113</v>
      </c>
      <c r="V14">
        <v>4.18283</v>
      </c>
      <c r="W14">
        <v>4.1959099999999996</v>
      </c>
      <c r="X14">
        <v>4.1491699999999998</v>
      </c>
      <c r="Y14">
        <v>4.0533299999999999</v>
      </c>
      <c r="Z14" t="s">
        <v>28</v>
      </c>
    </row>
    <row r="15" spans="1:26" x14ac:dyDescent="0.2">
      <c r="A15" t="s">
        <v>0</v>
      </c>
      <c r="B15" t="s">
        <v>1</v>
      </c>
      <c r="C15" t="s">
        <v>15</v>
      </c>
      <c r="D15" t="s">
        <v>17</v>
      </c>
      <c r="E15">
        <v>2.20139</v>
      </c>
      <c r="F15">
        <v>2.91859</v>
      </c>
      <c r="G15">
        <v>3.0200999999999998</v>
      </c>
      <c r="H15">
        <v>2.7909999999999999</v>
      </c>
      <c r="I15">
        <v>2.6600899999999998</v>
      </c>
      <c r="J15">
        <v>2.46916</v>
      </c>
      <c r="K15">
        <v>2.2078700000000002</v>
      </c>
      <c r="L15">
        <v>1.8798900000000001</v>
      </c>
      <c r="M15">
        <v>1.5100499999999999</v>
      </c>
      <c r="N15">
        <v>1.1402099999999999</v>
      </c>
      <c r="O15">
        <v>0.81222700000000003</v>
      </c>
      <c r="P15">
        <v>0.55094100000000001</v>
      </c>
      <c r="Q15">
        <v>0.36000300000000002</v>
      </c>
      <c r="R15">
        <v>0.229098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28</v>
      </c>
    </row>
    <row r="16" spans="1:26" x14ac:dyDescent="0.2">
      <c r="A16" t="s">
        <v>0</v>
      </c>
      <c r="B16" t="s">
        <v>1</v>
      </c>
      <c r="C16" t="s">
        <v>18</v>
      </c>
      <c r="D16" t="s">
        <v>19</v>
      </c>
      <c r="E16">
        <v>0</v>
      </c>
      <c r="F16">
        <v>0</v>
      </c>
      <c r="G16">
        <v>0</v>
      </c>
      <c r="H16">
        <v>0</v>
      </c>
      <c r="I16">
        <v>4.20892E-2</v>
      </c>
      <c r="J16">
        <v>5.0961100000000002E-2</v>
      </c>
      <c r="K16">
        <v>6.3914299999999993E-2</v>
      </c>
      <c r="L16">
        <v>7.4246400000000004E-2</v>
      </c>
      <c r="M16">
        <v>9.5190300000000005E-2</v>
      </c>
      <c r="N16">
        <v>0.10136100000000001</v>
      </c>
      <c r="O16">
        <v>0.10736</v>
      </c>
      <c r="P16">
        <v>0.113292</v>
      </c>
      <c r="Q16">
        <v>0.138905</v>
      </c>
      <c r="R16">
        <v>0.134686</v>
      </c>
      <c r="S16">
        <v>0.14603099999999999</v>
      </c>
      <c r="T16">
        <v>0.16925299999999999</v>
      </c>
      <c r="U16">
        <v>0.14752499999999999</v>
      </c>
      <c r="V16">
        <v>0.13508300000000001</v>
      </c>
      <c r="W16">
        <v>0.133544</v>
      </c>
      <c r="X16">
        <v>0.124139</v>
      </c>
      <c r="Y16">
        <v>0.122679</v>
      </c>
      <c r="Z16" t="s">
        <v>28</v>
      </c>
    </row>
    <row r="17" spans="1:26" x14ac:dyDescent="0.2">
      <c r="A17" t="s">
        <v>0</v>
      </c>
      <c r="B17" t="s">
        <v>1</v>
      </c>
      <c r="C17" t="s">
        <v>18</v>
      </c>
      <c r="D17" t="s">
        <v>20</v>
      </c>
      <c r="E17">
        <v>0.45076699999999997</v>
      </c>
      <c r="F17">
        <v>0.45496500000000001</v>
      </c>
      <c r="G17">
        <v>0.14454500000000001</v>
      </c>
      <c r="H17">
        <v>8.4507499999999999E-2</v>
      </c>
      <c r="I17">
        <v>6.6577200000000003E-2</v>
      </c>
      <c r="J17">
        <v>6.14701E-2</v>
      </c>
      <c r="K17">
        <v>5.2878599999999998E-2</v>
      </c>
      <c r="L17">
        <v>4.4602700000000002E-2</v>
      </c>
      <c r="M17">
        <v>3.7496000000000002E-2</v>
      </c>
      <c r="N17">
        <v>3.074E-2</v>
      </c>
      <c r="O17">
        <v>2.4901699999999999E-2</v>
      </c>
      <c r="P17">
        <v>2.0563700000000001E-2</v>
      </c>
      <c r="Q17">
        <v>1.11158E-2</v>
      </c>
      <c r="R17">
        <v>8.6948700000000004E-3</v>
      </c>
      <c r="S17">
        <v>5.0724999999999998E-3</v>
      </c>
      <c r="T17">
        <v>5.8012699999999999E-3</v>
      </c>
      <c r="U17">
        <v>5.5015699999999999E-3</v>
      </c>
      <c r="V17">
        <v>5.2646799999999999E-3</v>
      </c>
      <c r="W17">
        <v>5.3327699999999997E-3</v>
      </c>
      <c r="X17">
        <v>5.1799300000000001E-3</v>
      </c>
      <c r="Y17">
        <v>5.2327800000000002E-3</v>
      </c>
      <c r="Z17" t="s">
        <v>28</v>
      </c>
    </row>
    <row r="18" spans="1:26" x14ac:dyDescent="0.2">
      <c r="A18" t="s">
        <v>0</v>
      </c>
      <c r="B18" t="s">
        <v>1</v>
      </c>
      <c r="C18" t="s">
        <v>18</v>
      </c>
      <c r="D18" t="s">
        <v>34</v>
      </c>
      <c r="E18">
        <v>1.9592499999999999E-2</v>
      </c>
      <c r="F18">
        <v>5.3647E-2</v>
      </c>
      <c r="G18">
        <v>2.8549600000000001E-2</v>
      </c>
      <c r="H18">
        <v>2.2492100000000001E-2</v>
      </c>
      <c r="I18">
        <v>2.36461E-2</v>
      </c>
      <c r="J18">
        <v>2.46135E-2</v>
      </c>
      <c r="K18">
        <v>2.47625E-2</v>
      </c>
      <c r="L18">
        <v>2.5142500000000002E-2</v>
      </c>
      <c r="M18">
        <v>2.62223E-2</v>
      </c>
      <c r="N18">
        <v>2.7369000000000001E-2</v>
      </c>
      <c r="O18">
        <v>2.84984E-2</v>
      </c>
      <c r="P18">
        <v>2.9884999999999998E-2</v>
      </c>
      <c r="Q18">
        <v>3.1773799999999998E-2</v>
      </c>
      <c r="R18">
        <v>3.3194000000000001E-2</v>
      </c>
      <c r="S18">
        <v>3.4492599999999998E-2</v>
      </c>
      <c r="T18">
        <v>3.5777999999999997E-2</v>
      </c>
      <c r="U18">
        <v>3.39975E-2</v>
      </c>
      <c r="V18">
        <v>3.2667500000000002E-2</v>
      </c>
      <c r="W18">
        <v>3.2678699999999998E-2</v>
      </c>
      <c r="X18">
        <v>3.1330400000000001E-2</v>
      </c>
      <c r="Y18">
        <v>3.0210399999999998E-2</v>
      </c>
      <c r="Z18" t="s">
        <v>28</v>
      </c>
    </row>
    <row r="19" spans="1:26" x14ac:dyDescent="0.2">
      <c r="A19" t="s">
        <v>0</v>
      </c>
      <c r="B19" t="s">
        <v>1</v>
      </c>
      <c r="C19" t="s">
        <v>35</v>
      </c>
      <c r="D19" t="s">
        <v>35</v>
      </c>
      <c r="E19">
        <v>0</v>
      </c>
      <c r="F19">
        <v>0</v>
      </c>
      <c r="G19">
        <v>0</v>
      </c>
      <c r="H19" s="1">
        <v>2.4496000000000001E-4</v>
      </c>
      <c r="I19" s="1">
        <v>6.9411400000000002E-4</v>
      </c>
      <c r="J19">
        <v>1.5225900000000001E-3</v>
      </c>
      <c r="K19">
        <v>2.6887600000000001E-3</v>
      </c>
      <c r="L19">
        <v>4.3667200000000002E-3</v>
      </c>
      <c r="M19">
        <v>6.5367400000000001E-3</v>
      </c>
      <c r="N19">
        <v>9.2714100000000008E-3</v>
      </c>
      <c r="O19">
        <v>1.26958E-2</v>
      </c>
      <c r="P19">
        <v>1.66993E-2</v>
      </c>
      <c r="Q19">
        <v>2.15284E-2</v>
      </c>
      <c r="R19">
        <v>2.65296E-2</v>
      </c>
      <c r="S19">
        <v>3.1469999999999998E-2</v>
      </c>
      <c r="T19">
        <v>3.60995E-2</v>
      </c>
      <c r="U19">
        <v>4.0377200000000002E-2</v>
      </c>
      <c r="V19">
        <v>4.3768500000000002E-2</v>
      </c>
      <c r="W19">
        <v>4.6336000000000002E-2</v>
      </c>
      <c r="X19">
        <v>4.8252700000000003E-2</v>
      </c>
      <c r="Y19">
        <v>5.0576799999999998E-2</v>
      </c>
      <c r="Z19" t="s">
        <v>28</v>
      </c>
    </row>
    <row r="20" spans="1:26" x14ac:dyDescent="0.2">
      <c r="A20" t="s">
        <v>0</v>
      </c>
      <c r="B20" t="s">
        <v>1</v>
      </c>
      <c r="C20" t="s">
        <v>21</v>
      </c>
      <c r="D20" t="s">
        <v>22</v>
      </c>
      <c r="E20">
        <v>2.3869E-3</v>
      </c>
      <c r="F20">
        <v>2.1455900000000002E-3</v>
      </c>
      <c r="G20">
        <v>3.1643499999999998E-3</v>
      </c>
      <c r="H20">
        <v>3.38529E-3</v>
      </c>
      <c r="I20">
        <v>3.6733899999999999E-3</v>
      </c>
      <c r="J20">
        <v>4.1416500000000002E-3</v>
      </c>
      <c r="K20">
        <v>4.9091300000000003E-3</v>
      </c>
      <c r="L20">
        <v>5.9607499999999999E-3</v>
      </c>
      <c r="M20">
        <v>4.4909800000000003E-3</v>
      </c>
      <c r="N20">
        <v>6.1187200000000002E-3</v>
      </c>
      <c r="O20">
        <v>7.7886099999999996E-3</v>
      </c>
      <c r="P20">
        <v>9.3532700000000003E-3</v>
      </c>
      <c r="Q20">
        <v>1.17384E-2</v>
      </c>
      <c r="R20">
        <v>1.3415699999999999E-2</v>
      </c>
      <c r="S20">
        <v>1.51889E-2</v>
      </c>
      <c r="T20">
        <v>1.8526999999999998E-2</v>
      </c>
      <c r="U20">
        <v>2.08028E-2</v>
      </c>
      <c r="V20">
        <v>2.2939399999999999E-2</v>
      </c>
      <c r="W20">
        <v>2.4247399999999999E-2</v>
      </c>
      <c r="X20">
        <v>2.5919600000000001E-2</v>
      </c>
      <c r="Y20">
        <v>2.7512399999999999E-2</v>
      </c>
      <c r="Z20" t="s">
        <v>28</v>
      </c>
    </row>
    <row r="21" spans="1:26" x14ac:dyDescent="0.2">
      <c r="A21" t="s">
        <v>0</v>
      </c>
      <c r="B21" t="s">
        <v>1</v>
      </c>
      <c r="C21" t="s">
        <v>21</v>
      </c>
      <c r="D21" t="s">
        <v>23</v>
      </c>
      <c r="E21">
        <v>0</v>
      </c>
      <c r="F21">
        <v>0</v>
      </c>
      <c r="G21">
        <v>0</v>
      </c>
      <c r="H21">
        <v>0</v>
      </c>
      <c r="I21">
        <v>0</v>
      </c>
      <c r="J21">
        <v>1.5889599999999999E-3</v>
      </c>
      <c r="K21">
        <v>6.4249800000000003E-3</v>
      </c>
      <c r="L21">
        <v>1.5812400000000001E-2</v>
      </c>
      <c r="M21">
        <v>3.1843499999999997E-2</v>
      </c>
      <c r="N21">
        <v>5.0548000000000003E-2</v>
      </c>
      <c r="O21">
        <v>7.1685499999999999E-2</v>
      </c>
      <c r="P21">
        <v>9.1861100000000001E-2</v>
      </c>
      <c r="Q21">
        <v>0.120508</v>
      </c>
      <c r="R21">
        <v>0.14016400000000001</v>
      </c>
      <c r="S21">
        <v>0.16128999999999999</v>
      </c>
      <c r="T21">
        <v>0.19827900000000001</v>
      </c>
      <c r="U21">
        <v>0.222965</v>
      </c>
      <c r="V21">
        <v>0.24663599999999999</v>
      </c>
      <c r="W21">
        <v>0.26208799999999999</v>
      </c>
      <c r="X21">
        <v>0.28160600000000002</v>
      </c>
      <c r="Y21">
        <v>0.30076000000000003</v>
      </c>
      <c r="Z21" t="s">
        <v>28</v>
      </c>
    </row>
    <row r="22" spans="1:26" x14ac:dyDescent="0.2">
      <c r="A22" t="s">
        <v>0</v>
      </c>
      <c r="B22" t="s">
        <v>1</v>
      </c>
      <c r="C22" t="s">
        <v>21</v>
      </c>
      <c r="D22" t="s">
        <v>24</v>
      </c>
      <c r="E22" s="1">
        <v>1.0800400000000001E-5</v>
      </c>
      <c r="F22">
        <v>1.8863899999999999E-3</v>
      </c>
      <c r="G22">
        <v>1.09978E-2</v>
      </c>
      <c r="H22">
        <v>2.2640799999999999E-2</v>
      </c>
      <c r="I22">
        <v>3.3801600000000001E-2</v>
      </c>
      <c r="J22">
        <v>4.7951399999999998E-2</v>
      </c>
      <c r="K22">
        <v>6.71678E-2</v>
      </c>
      <c r="L22">
        <v>9.0154100000000001E-2</v>
      </c>
      <c r="M22">
        <v>0.11235489999999999</v>
      </c>
      <c r="N22">
        <v>0.1347092</v>
      </c>
      <c r="O22">
        <v>0.15763949999999999</v>
      </c>
      <c r="P22">
        <v>0.17830409999999999</v>
      </c>
      <c r="Q22">
        <v>0.21210479999999901</v>
      </c>
      <c r="R22">
        <v>0.23497029999999999</v>
      </c>
      <c r="S22">
        <v>0.26105030000000001</v>
      </c>
      <c r="T22">
        <v>0.31617770000000001</v>
      </c>
      <c r="U22">
        <v>0.35603190000000001</v>
      </c>
      <c r="V22">
        <v>0.39566509999999999</v>
      </c>
      <c r="W22">
        <v>0.4226895</v>
      </c>
      <c r="X22">
        <v>0.45755709999999999</v>
      </c>
      <c r="Y22">
        <v>0.49257239999999902</v>
      </c>
      <c r="Z22" t="s">
        <v>28</v>
      </c>
    </row>
    <row r="23" spans="1:26" x14ac:dyDescent="0.2">
      <c r="A23" t="s">
        <v>0</v>
      </c>
      <c r="B23" t="s">
        <v>1</v>
      </c>
      <c r="C23" t="s">
        <v>21</v>
      </c>
      <c r="D23" t="s">
        <v>25</v>
      </c>
      <c r="E23">
        <v>0</v>
      </c>
      <c r="F23">
        <v>0</v>
      </c>
      <c r="G23">
        <v>0</v>
      </c>
      <c r="H23" s="1">
        <v>1.04348E-4</v>
      </c>
      <c r="I23" s="1">
        <v>2.0497399999999999E-4</v>
      </c>
      <c r="J23" s="1">
        <v>3.3228799999999997E-4</v>
      </c>
      <c r="K23" s="1">
        <v>5.0557800000000002E-4</v>
      </c>
      <c r="L23" s="1">
        <v>7.1135100000000004E-4</v>
      </c>
      <c r="M23">
        <v>1.01037E-3</v>
      </c>
      <c r="N23">
        <v>1.210533E-3</v>
      </c>
      <c r="O23">
        <v>1.417782E-3</v>
      </c>
      <c r="P23">
        <v>1.6028849999999901E-3</v>
      </c>
      <c r="Q23">
        <v>1.9067919999999901E-3</v>
      </c>
      <c r="R23">
        <v>2.1156599999999901E-3</v>
      </c>
      <c r="S23">
        <v>2.3464929999999998E-3</v>
      </c>
      <c r="T23">
        <v>2.8449149999999999E-3</v>
      </c>
      <c r="U23">
        <v>3.2019499999999998E-3</v>
      </c>
      <c r="V23">
        <v>3.5543179999999999E-3</v>
      </c>
      <c r="W23">
        <v>3.800009E-3</v>
      </c>
      <c r="X23">
        <v>4.1104970000000003E-3</v>
      </c>
      <c r="Y23">
        <v>4.4284629999999997E-3</v>
      </c>
      <c r="Z23" t="s">
        <v>28</v>
      </c>
    </row>
    <row r="24" spans="1:26" x14ac:dyDescent="0.2">
      <c r="A24" t="s">
        <v>0</v>
      </c>
      <c r="B24" t="s">
        <v>1</v>
      </c>
      <c r="C24" t="s">
        <v>36</v>
      </c>
      <c r="D24" t="s">
        <v>36</v>
      </c>
      <c r="E24">
        <v>1.10381E-2</v>
      </c>
      <c r="F24">
        <v>6.4371200000000003E-2</v>
      </c>
      <c r="G24">
        <v>0.34252700000000003</v>
      </c>
      <c r="H24">
        <v>0.44428600000000001</v>
      </c>
      <c r="I24">
        <v>0.52261729999999995</v>
      </c>
      <c r="J24">
        <v>0.62154969999999998</v>
      </c>
      <c r="K24">
        <v>0.76076469999999996</v>
      </c>
      <c r="L24">
        <v>0.93372869999999997</v>
      </c>
      <c r="M24">
        <v>0.84341270000000002</v>
      </c>
      <c r="N24">
        <v>0.99628369999999999</v>
      </c>
      <c r="O24">
        <v>1.1716313999999901</v>
      </c>
      <c r="P24">
        <v>1.3205530000000001</v>
      </c>
      <c r="Q24">
        <v>1.5449869999999899</v>
      </c>
      <c r="R24">
        <v>1.6777470000000001</v>
      </c>
      <c r="S24">
        <v>1.8057270000000001</v>
      </c>
      <c r="T24">
        <v>2.1038600000000001</v>
      </c>
      <c r="U24">
        <v>2.2970380000000001</v>
      </c>
      <c r="V24">
        <v>2.4836179999999999</v>
      </c>
      <c r="W24">
        <v>2.5814379999999999</v>
      </c>
      <c r="X24">
        <v>2.7299389999999999</v>
      </c>
      <c r="Y24">
        <v>2.8700709999999998</v>
      </c>
      <c r="Z24" t="s">
        <v>28</v>
      </c>
    </row>
    <row r="25" spans="1:26" x14ac:dyDescent="0.2">
      <c r="A25" t="s">
        <v>0</v>
      </c>
      <c r="B25" t="s">
        <v>1</v>
      </c>
      <c r="C25" t="s">
        <v>36</v>
      </c>
      <c r="D25" t="s">
        <v>37</v>
      </c>
      <c r="E25">
        <v>0</v>
      </c>
      <c r="F25">
        <v>0</v>
      </c>
      <c r="G25">
        <v>0</v>
      </c>
      <c r="H25" s="1">
        <v>4.29632E-4</v>
      </c>
      <c r="I25" s="1">
        <v>7.6741299999999999E-4</v>
      </c>
      <c r="J25">
        <v>1.209293E-3</v>
      </c>
      <c r="K25">
        <v>1.8482469999999999E-3</v>
      </c>
      <c r="L25">
        <v>2.672378E-3</v>
      </c>
      <c r="M25">
        <v>3.8756479999999898E-3</v>
      </c>
      <c r="N25">
        <v>4.6907159999999897E-3</v>
      </c>
      <c r="O25">
        <v>5.6316550000000002E-3</v>
      </c>
      <c r="P25">
        <v>6.47315499999999E-3</v>
      </c>
      <c r="Q25">
        <v>7.7618310000000003E-3</v>
      </c>
      <c r="R25">
        <v>8.58773E-3</v>
      </c>
      <c r="S25">
        <v>9.4783599999999999E-3</v>
      </c>
      <c r="T25">
        <v>1.135794E-2</v>
      </c>
      <c r="U25">
        <v>1.26413899999999E-2</v>
      </c>
      <c r="V25">
        <v>1.3899559999999899E-2</v>
      </c>
      <c r="W25">
        <v>1.470053E-2</v>
      </c>
      <c r="X25">
        <v>1.5763179999999901E-2</v>
      </c>
      <c r="Y25">
        <v>1.6823399999999999E-2</v>
      </c>
      <c r="Z25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6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9.1640625" customWidth="1"/>
    <col min="3" max="3" width="12.6640625" customWidth="1"/>
    <col min="4" max="4" width="15.6640625" customWidth="1"/>
    <col min="5" max="5" width="29.33203125" customWidth="1"/>
  </cols>
  <sheetData>
    <row r="1" spans="1:28" x14ac:dyDescent="0.2">
      <c r="A1" s="2" t="s">
        <v>38</v>
      </c>
      <c r="B1" s="2" t="s">
        <v>39</v>
      </c>
      <c r="C1" s="2" t="s">
        <v>43</v>
      </c>
      <c r="D1" s="2" t="s">
        <v>40</v>
      </c>
      <c r="E1" s="2" t="s">
        <v>41</v>
      </c>
      <c r="F1" s="2" t="s">
        <v>44</v>
      </c>
      <c r="G1" s="2">
        <v>1990</v>
      </c>
      <c r="H1" s="2">
        <v>2005</v>
      </c>
      <c r="I1" s="2">
        <v>2010</v>
      </c>
      <c r="J1" s="2">
        <v>2015</v>
      </c>
      <c r="K1" s="2">
        <v>2020</v>
      </c>
      <c r="L1" s="2">
        <v>2025</v>
      </c>
      <c r="M1" s="2">
        <v>2030</v>
      </c>
      <c r="N1" s="2">
        <v>2035</v>
      </c>
      <c r="O1" s="2">
        <v>2040</v>
      </c>
      <c r="P1" s="2">
        <v>2045</v>
      </c>
      <c r="Q1" s="2">
        <v>2050</v>
      </c>
      <c r="R1" s="2">
        <v>2055</v>
      </c>
      <c r="S1" s="2">
        <v>2060</v>
      </c>
      <c r="T1" s="2">
        <v>2065</v>
      </c>
      <c r="U1" s="2">
        <v>2070</v>
      </c>
      <c r="V1" s="2">
        <v>2075</v>
      </c>
      <c r="W1" s="2">
        <v>2080</v>
      </c>
      <c r="X1" s="2">
        <v>2085</v>
      </c>
      <c r="Y1" s="2">
        <v>2090</v>
      </c>
      <c r="Z1" s="2">
        <v>2095</v>
      </c>
      <c r="AA1" s="2">
        <v>2100</v>
      </c>
      <c r="AB1" s="2" t="s">
        <v>42</v>
      </c>
    </row>
    <row r="2" spans="1:2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2.9334140000000001E-3</v>
      </c>
      <c r="M2">
        <v>6.7566872E-3</v>
      </c>
      <c r="N2">
        <v>1.15684729999999E-2</v>
      </c>
      <c r="O2">
        <v>1.8471209299999999E-2</v>
      </c>
      <c r="P2">
        <v>2.51106221E-2</v>
      </c>
      <c r="Q2">
        <v>3.1741324500000001E-2</v>
      </c>
      <c r="R2">
        <v>3.8176503799999997E-2</v>
      </c>
      <c r="S2">
        <v>4.7939146500000002E-2</v>
      </c>
      <c r="T2">
        <v>5.5654022499999997E-2</v>
      </c>
      <c r="U2">
        <v>6.5788470599999899E-2</v>
      </c>
      <c r="V2">
        <v>8.0964474599999905E-2</v>
      </c>
      <c r="W2">
        <v>9.2264973099999995E-2</v>
      </c>
      <c r="X2">
        <v>0.101809030099999</v>
      </c>
      <c r="Y2">
        <v>0.111256252199999</v>
      </c>
      <c r="Z2">
        <v>0.119515938</v>
      </c>
      <c r="AA2">
        <v>0.12786110199999901</v>
      </c>
      <c r="AB2" t="s">
        <v>6</v>
      </c>
    </row>
    <row r="3" spans="1:28" x14ac:dyDescent="0.2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5</v>
      </c>
      <c r="G3">
        <v>0.69392854000000004</v>
      </c>
      <c r="H3">
        <v>0.97014672000000002</v>
      </c>
      <c r="I3">
        <v>1.01224726999999</v>
      </c>
      <c r="J3">
        <v>0.25697498000000002</v>
      </c>
      <c r="K3">
        <v>0.25076210300000001</v>
      </c>
      <c r="L3">
        <v>0.245602774999999</v>
      </c>
      <c r="M3">
        <v>0.22976860099999999</v>
      </c>
      <c r="N3">
        <v>0.20357915300000001</v>
      </c>
      <c r="O3">
        <v>0.16561604999999999</v>
      </c>
      <c r="P3">
        <v>0.13542991399999901</v>
      </c>
      <c r="Q3">
        <v>0.115780617999999</v>
      </c>
      <c r="R3">
        <v>0.10358967599999901</v>
      </c>
      <c r="S3">
        <v>0.1018401372</v>
      </c>
      <c r="T3">
        <v>0.1010597811</v>
      </c>
      <c r="U3">
        <v>0.100621482</v>
      </c>
      <c r="V3">
        <v>0.112395173</v>
      </c>
      <c r="W3">
        <v>0.118599353</v>
      </c>
      <c r="X3">
        <v>0.127109797</v>
      </c>
      <c r="Y3">
        <v>0.13653747499999899</v>
      </c>
      <c r="Z3">
        <v>0.144755787</v>
      </c>
      <c r="AA3">
        <v>0.15418430999999999</v>
      </c>
      <c r="AB3" t="s">
        <v>6</v>
      </c>
    </row>
    <row r="4" spans="1:28" x14ac:dyDescent="0.2">
      <c r="A4" t="s">
        <v>0</v>
      </c>
      <c r="B4" t="s">
        <v>1</v>
      </c>
      <c r="C4" t="s">
        <v>2</v>
      </c>
      <c r="D4" t="s">
        <v>8</v>
      </c>
      <c r="E4" t="s">
        <v>9</v>
      </c>
      <c r="F4" t="s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3.9677412000000002E-2</v>
      </c>
      <c r="M4">
        <v>9.4457372999999997E-2</v>
      </c>
      <c r="N4">
        <v>0.16103316500000001</v>
      </c>
      <c r="O4">
        <v>0.25387234399999897</v>
      </c>
      <c r="P4">
        <v>0.34429801799999998</v>
      </c>
      <c r="Q4">
        <v>0.43168129500000002</v>
      </c>
      <c r="R4">
        <v>0.51437439600000001</v>
      </c>
      <c r="S4">
        <v>0.63166227699999999</v>
      </c>
      <c r="T4">
        <v>0.72597110799999998</v>
      </c>
      <c r="U4">
        <v>0.83857966900000003</v>
      </c>
      <c r="V4">
        <v>0.99725006000000005</v>
      </c>
      <c r="W4">
        <v>1.11971560899999</v>
      </c>
      <c r="X4">
        <v>1.1940737499999901</v>
      </c>
      <c r="Y4">
        <v>1.2558373679999999</v>
      </c>
      <c r="Z4">
        <v>1.2983313540000001</v>
      </c>
      <c r="AA4">
        <v>1.3248231829999999</v>
      </c>
      <c r="AB4" t="s">
        <v>6</v>
      </c>
    </row>
    <row r="5" spans="1:28" x14ac:dyDescent="0.2">
      <c r="A5" t="s">
        <v>0</v>
      </c>
      <c r="B5" t="s">
        <v>1</v>
      </c>
      <c r="C5" t="s">
        <v>2</v>
      </c>
      <c r="D5" t="s">
        <v>8</v>
      </c>
      <c r="E5" t="s">
        <v>10</v>
      </c>
      <c r="F5" t="s">
        <v>5</v>
      </c>
      <c r="G5">
        <v>110.27552193</v>
      </c>
      <c r="H5">
        <v>140.48066</v>
      </c>
      <c r="I5">
        <v>129.95965000000001</v>
      </c>
      <c r="J5">
        <v>123.91200633</v>
      </c>
      <c r="K5">
        <v>120.53066339</v>
      </c>
      <c r="L5">
        <v>114.16767281</v>
      </c>
      <c r="M5">
        <v>105.02121658999999</v>
      </c>
      <c r="N5">
        <v>93.080670339999998</v>
      </c>
      <c r="O5">
        <v>79.789267149999901</v>
      </c>
      <c r="P5">
        <v>66.172469561999904</v>
      </c>
      <c r="Q5">
        <v>54.0931671049999</v>
      </c>
      <c r="R5">
        <v>44.632456384999898</v>
      </c>
      <c r="S5">
        <v>38.797115791000003</v>
      </c>
      <c r="T5">
        <v>35.000119679000001</v>
      </c>
      <c r="U5">
        <v>27.267585769999901</v>
      </c>
      <c r="V5">
        <v>26.346967449999902</v>
      </c>
      <c r="W5">
        <v>26.32176415</v>
      </c>
      <c r="X5">
        <v>26.546598399999901</v>
      </c>
      <c r="Y5">
        <v>26.547212259999899</v>
      </c>
      <c r="Z5">
        <v>26.3696509399999</v>
      </c>
      <c r="AA5">
        <v>25.970151419999901</v>
      </c>
      <c r="AB5" t="s">
        <v>6</v>
      </c>
    </row>
    <row r="6" spans="1:28" x14ac:dyDescent="0.2">
      <c r="A6" t="s">
        <v>0</v>
      </c>
      <c r="B6" t="s">
        <v>1</v>
      </c>
      <c r="C6" t="s">
        <v>2</v>
      </c>
      <c r="D6" t="s">
        <v>11</v>
      </c>
      <c r="E6" t="s">
        <v>12</v>
      </c>
      <c r="F6" t="s">
        <v>5</v>
      </c>
      <c r="G6">
        <v>0.67783796999999901</v>
      </c>
      <c r="H6">
        <v>2.1846255800000001</v>
      </c>
      <c r="I6">
        <v>2.11531668999999</v>
      </c>
      <c r="J6">
        <v>3.16831408</v>
      </c>
      <c r="K6">
        <v>3.7672515499999899</v>
      </c>
      <c r="L6">
        <v>4.3299153300000004</v>
      </c>
      <c r="M6">
        <v>4.9254884099999998</v>
      </c>
      <c r="N6">
        <v>5.4724095799999999</v>
      </c>
      <c r="O6">
        <v>6.0852922700000001</v>
      </c>
      <c r="P6">
        <v>6.5001278699999903</v>
      </c>
      <c r="Q6">
        <v>6.7710121599999997</v>
      </c>
      <c r="R6">
        <v>6.9242520320000001</v>
      </c>
      <c r="S6">
        <v>5.9542664719999996</v>
      </c>
      <c r="T6">
        <v>5.3606397120000002</v>
      </c>
      <c r="U6">
        <v>4.6866030800000003</v>
      </c>
      <c r="V6">
        <v>4.0883303</v>
      </c>
      <c r="W6">
        <v>3.4230277099999902</v>
      </c>
      <c r="X6">
        <v>2.6513912400000001</v>
      </c>
      <c r="Y6">
        <v>2.0519900899999999</v>
      </c>
      <c r="Z6">
        <v>1.5991481000000001</v>
      </c>
      <c r="AA6">
        <v>1.2859827099999901</v>
      </c>
      <c r="AB6" t="s">
        <v>6</v>
      </c>
    </row>
    <row r="7" spans="1:28" x14ac:dyDescent="0.2">
      <c r="A7" t="s">
        <v>0</v>
      </c>
      <c r="B7" t="s">
        <v>1</v>
      </c>
      <c r="C7" t="s">
        <v>2</v>
      </c>
      <c r="D7" t="s">
        <v>11</v>
      </c>
      <c r="E7" t="s">
        <v>13</v>
      </c>
      <c r="F7" t="s">
        <v>5</v>
      </c>
      <c r="G7">
        <v>3.8073925999999898</v>
      </c>
      <c r="H7">
        <v>5.8241135000000002</v>
      </c>
      <c r="I7">
        <v>13.469531999999999</v>
      </c>
      <c r="J7">
        <v>10.211145739999999</v>
      </c>
      <c r="K7">
        <v>9.6217426709999891</v>
      </c>
      <c r="L7">
        <v>8.9604062879999997</v>
      </c>
      <c r="M7">
        <v>7.9009963770000002</v>
      </c>
      <c r="N7">
        <v>6.5866611989999999</v>
      </c>
      <c r="O7">
        <v>5.1021334809999903</v>
      </c>
      <c r="P7">
        <v>3.7001896250000001</v>
      </c>
      <c r="Q7">
        <v>2.5176194920000001</v>
      </c>
      <c r="R7">
        <v>1.622387799</v>
      </c>
      <c r="S7">
        <v>1.007704307</v>
      </c>
      <c r="T7">
        <v>0.61552884500000005</v>
      </c>
      <c r="U7">
        <v>6.0708795000000003E-2</v>
      </c>
      <c r="V7">
        <v>6.1429355999999997E-2</v>
      </c>
      <c r="W7">
        <v>5.9228562999999998E-2</v>
      </c>
      <c r="X7">
        <v>5.7694591000000003E-2</v>
      </c>
      <c r="Y7">
        <v>5.8360712000000002E-2</v>
      </c>
      <c r="Z7">
        <v>5.9645754999999898E-2</v>
      </c>
      <c r="AA7">
        <v>6.2147147999999999E-2</v>
      </c>
      <c r="AB7" t="s">
        <v>6</v>
      </c>
    </row>
    <row r="8" spans="1:28" x14ac:dyDescent="0.2">
      <c r="A8" t="s">
        <v>0</v>
      </c>
      <c r="B8" t="s">
        <v>1</v>
      </c>
      <c r="C8" t="s">
        <v>2</v>
      </c>
      <c r="D8" t="s">
        <v>14</v>
      </c>
      <c r="E8" t="s">
        <v>14</v>
      </c>
      <c r="F8" t="s">
        <v>5</v>
      </c>
      <c r="G8">
        <v>6.9623000000000004E-2</v>
      </c>
      <c r="H8">
        <v>7.2950269999999998E-2</v>
      </c>
      <c r="I8">
        <v>7.6423459999999999E-2</v>
      </c>
      <c r="J8">
        <v>0.15460568</v>
      </c>
      <c r="K8">
        <v>0.22281568999999901</v>
      </c>
      <c r="L8">
        <v>0.30600440999999901</v>
      </c>
      <c r="M8">
        <v>0.40963149999999998</v>
      </c>
      <c r="N8">
        <v>0.52075477000000003</v>
      </c>
      <c r="O8">
        <v>0.59267035999999895</v>
      </c>
      <c r="P8">
        <v>0.65060715999999896</v>
      </c>
      <c r="Q8">
        <v>0.70691218</v>
      </c>
      <c r="R8">
        <v>0.74041018999999997</v>
      </c>
      <c r="S8">
        <v>0.79508836999999999</v>
      </c>
      <c r="T8">
        <v>0.81385666000000001</v>
      </c>
      <c r="U8">
        <v>0.828275909999999</v>
      </c>
      <c r="V8">
        <v>0.89899659999999904</v>
      </c>
      <c r="W8">
        <v>0.93145792000000005</v>
      </c>
      <c r="X8">
        <v>0.96272659999999899</v>
      </c>
      <c r="Y8">
        <v>0.96940487999999903</v>
      </c>
      <c r="Z8">
        <v>0.99108668</v>
      </c>
      <c r="AA8">
        <v>1.0086651600000001</v>
      </c>
      <c r="AB8" t="s">
        <v>6</v>
      </c>
    </row>
    <row r="9" spans="1:28" x14ac:dyDescent="0.2">
      <c r="A9" t="s">
        <v>0</v>
      </c>
      <c r="B9" t="s">
        <v>1</v>
      </c>
      <c r="C9" t="s">
        <v>2</v>
      </c>
      <c r="D9" t="s">
        <v>15</v>
      </c>
      <c r="E9" t="s">
        <v>16</v>
      </c>
      <c r="F9" t="s">
        <v>5</v>
      </c>
      <c r="G9">
        <v>0</v>
      </c>
      <c r="H9">
        <v>0</v>
      </c>
      <c r="I9">
        <v>0</v>
      </c>
      <c r="J9">
        <v>0.69632899999999998</v>
      </c>
      <c r="K9">
        <v>1.0953120000000001</v>
      </c>
      <c r="L9">
        <v>1.5258860000000001</v>
      </c>
      <c r="M9">
        <v>2.0581160000000001</v>
      </c>
      <c r="N9">
        <v>2.6570100000000001</v>
      </c>
      <c r="O9">
        <v>3.3886449999999999</v>
      </c>
      <c r="P9">
        <v>4.0333350000000001</v>
      </c>
      <c r="Q9">
        <v>4.6057309999999996</v>
      </c>
      <c r="R9">
        <v>5.1078450000000002</v>
      </c>
      <c r="S9">
        <v>5.77833799999999</v>
      </c>
      <c r="T9">
        <v>6.2909030000000001</v>
      </c>
      <c r="U9">
        <v>6.880852</v>
      </c>
      <c r="V9">
        <v>6.9905840000000001</v>
      </c>
      <c r="W9">
        <v>7.200285</v>
      </c>
      <c r="X9">
        <v>7.3291550000000001</v>
      </c>
      <c r="Y9">
        <v>7.3559039999999998</v>
      </c>
      <c r="Z9">
        <v>7.2777019999999997</v>
      </c>
      <c r="AA9">
        <v>7.1137269999999999</v>
      </c>
      <c r="AB9" t="s">
        <v>6</v>
      </c>
    </row>
    <row r="10" spans="1:28" x14ac:dyDescent="0.2">
      <c r="A10" t="s">
        <v>0</v>
      </c>
      <c r="B10" t="s">
        <v>1</v>
      </c>
      <c r="C10" t="s">
        <v>2</v>
      </c>
      <c r="D10" t="s">
        <v>15</v>
      </c>
      <c r="E10" t="s">
        <v>17</v>
      </c>
      <c r="F10" t="s">
        <v>5</v>
      </c>
      <c r="G10">
        <v>38.676989999999897</v>
      </c>
      <c r="H10">
        <v>51.277760000000001</v>
      </c>
      <c r="I10">
        <v>53.061189999999897</v>
      </c>
      <c r="J10">
        <v>49.035980000000002</v>
      </c>
      <c r="K10">
        <v>46.7361</v>
      </c>
      <c r="L10">
        <v>43.381430000000002</v>
      </c>
      <c r="M10">
        <v>38.79072</v>
      </c>
      <c r="N10">
        <v>33.028337999999998</v>
      </c>
      <c r="O10">
        <v>26.530540999999999</v>
      </c>
      <c r="P10">
        <v>20.032643999999902</v>
      </c>
      <c r="Q10">
        <v>14.270275</v>
      </c>
      <c r="R10">
        <v>9.6796620000000004</v>
      </c>
      <c r="S10">
        <v>6.3250060000000001</v>
      </c>
      <c r="T10">
        <v>4.0250889999999897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t="s">
        <v>6</v>
      </c>
    </row>
    <row r="11" spans="1:28" x14ac:dyDescent="0.2">
      <c r="A11" t="s">
        <v>0</v>
      </c>
      <c r="B11" t="s">
        <v>1</v>
      </c>
      <c r="C11" t="s">
        <v>2</v>
      </c>
      <c r="D11" t="s">
        <v>18</v>
      </c>
      <c r="E11" t="s">
        <v>19</v>
      </c>
      <c r="F11" t="s">
        <v>5</v>
      </c>
      <c r="G11">
        <v>0</v>
      </c>
      <c r="H11">
        <v>0</v>
      </c>
      <c r="I11">
        <v>0</v>
      </c>
      <c r="J11">
        <v>0</v>
      </c>
      <c r="K11">
        <v>0.46938379299999999</v>
      </c>
      <c r="L11">
        <v>0.57079842799999903</v>
      </c>
      <c r="M11">
        <v>0.71758480800000002</v>
      </c>
      <c r="N11">
        <v>0.83545176899999996</v>
      </c>
      <c r="O11">
        <v>1.071990856</v>
      </c>
      <c r="P11">
        <v>1.14465832199999</v>
      </c>
      <c r="Q11">
        <v>1.2150366850000001</v>
      </c>
      <c r="R11">
        <v>1.28449706199999</v>
      </c>
      <c r="S11">
        <v>1.5733714429999901</v>
      </c>
      <c r="T11">
        <v>1.5283165349999901</v>
      </c>
      <c r="U11">
        <v>1.6558705819999999</v>
      </c>
      <c r="V11">
        <v>1.915985863</v>
      </c>
      <c r="W11">
        <v>1.6735813079999999</v>
      </c>
      <c r="X11">
        <v>1.533159714</v>
      </c>
      <c r="Y11">
        <v>1.5154600699999901</v>
      </c>
      <c r="Z11">
        <v>1.4093439619999999</v>
      </c>
      <c r="AA11">
        <v>1.3921205640000001</v>
      </c>
      <c r="AB11" t="s">
        <v>6</v>
      </c>
    </row>
    <row r="12" spans="1:28" x14ac:dyDescent="0.2">
      <c r="A12" t="s">
        <v>0</v>
      </c>
      <c r="B12" t="s">
        <v>1</v>
      </c>
      <c r="C12" t="s">
        <v>2</v>
      </c>
      <c r="D12" t="s">
        <v>18</v>
      </c>
      <c r="E12" t="s">
        <v>20</v>
      </c>
      <c r="F12" t="s">
        <v>5</v>
      </c>
      <c r="G12">
        <v>3.9937057</v>
      </c>
      <c r="H12">
        <v>4.0309064000000001</v>
      </c>
      <c r="I12">
        <v>1.2806424199999999</v>
      </c>
      <c r="J12">
        <v>0.54726054000000002</v>
      </c>
      <c r="K12">
        <v>0.50380526380000001</v>
      </c>
      <c r="L12">
        <v>0.46066329430000003</v>
      </c>
      <c r="M12">
        <v>0.386663861</v>
      </c>
      <c r="N12">
        <v>0.314404309799999</v>
      </c>
      <c r="O12">
        <v>0.24839944559999999</v>
      </c>
      <c r="P12">
        <v>0.18679371039999901</v>
      </c>
      <c r="Q12">
        <v>0.13345608349999899</v>
      </c>
      <c r="R12">
        <v>9.2688651299999994E-2</v>
      </c>
      <c r="S12">
        <v>5.9037965099999999E-2</v>
      </c>
      <c r="T12">
        <v>3.8510404300000002E-2</v>
      </c>
      <c r="U12">
        <v>3.4530386999999901E-3</v>
      </c>
      <c r="V12">
        <v>3.9324852000000004E-3</v>
      </c>
      <c r="W12">
        <v>3.7489621999999899E-3</v>
      </c>
      <c r="X12">
        <v>3.5938804E-3</v>
      </c>
      <c r="Y12">
        <v>3.6382187999999898E-3</v>
      </c>
      <c r="Z12">
        <v>3.5397893999999999E-3</v>
      </c>
      <c r="AA12">
        <v>3.5751641000000001E-3</v>
      </c>
      <c r="AB12" t="s">
        <v>6</v>
      </c>
    </row>
    <row r="13" spans="1:28" x14ac:dyDescent="0.2">
      <c r="A13" t="s">
        <v>0</v>
      </c>
      <c r="B13" t="s">
        <v>1</v>
      </c>
      <c r="C13" t="s">
        <v>2</v>
      </c>
      <c r="D13" t="s">
        <v>21</v>
      </c>
      <c r="E13" t="s">
        <v>22</v>
      </c>
      <c r="F13" t="s">
        <v>5</v>
      </c>
      <c r="G13">
        <v>1.33932E-3</v>
      </c>
      <c r="H13">
        <v>1.203913E-3</v>
      </c>
      <c r="I13">
        <v>1.7755549999999901E-3</v>
      </c>
      <c r="J13">
        <v>1.9780701852599998E-3</v>
      </c>
      <c r="K13">
        <v>2.2421339464100002E-3</v>
      </c>
      <c r="L13">
        <v>2.67133793581E-3</v>
      </c>
      <c r="M13">
        <v>3.3747959473099999E-3</v>
      </c>
      <c r="N13">
        <v>4.3386996273099996E-3</v>
      </c>
      <c r="O13">
        <v>4.1163643963100004E-3</v>
      </c>
      <c r="P13">
        <v>5.6083325968499997E-3</v>
      </c>
      <c r="Q13">
        <v>7.1389347866999998E-3</v>
      </c>
      <c r="R13">
        <v>8.5730785069999902E-3</v>
      </c>
      <c r="S13">
        <v>1.07592744827999E-2</v>
      </c>
      <c r="T13">
        <v>1.22966348459E-2</v>
      </c>
      <c r="U13">
        <v>1.39219364604999E-2</v>
      </c>
      <c r="V13">
        <v>1.6981574800699999E-2</v>
      </c>
      <c r="W13">
        <v>1.9067568211199998E-2</v>
      </c>
      <c r="X13">
        <v>2.1025918353300001E-2</v>
      </c>
      <c r="Y13">
        <v>2.2224819050999999E-2</v>
      </c>
      <c r="Z13">
        <v>2.3757538295900001E-2</v>
      </c>
      <c r="AA13">
        <v>2.52174656782999E-2</v>
      </c>
      <c r="AB13" t="s">
        <v>6</v>
      </c>
    </row>
    <row r="14" spans="1:28" x14ac:dyDescent="0.2">
      <c r="A14" t="s">
        <v>0</v>
      </c>
      <c r="B14" t="s">
        <v>1</v>
      </c>
      <c r="C14" t="s">
        <v>2</v>
      </c>
      <c r="D14" t="s">
        <v>21</v>
      </c>
      <c r="E14" t="s">
        <v>23</v>
      </c>
      <c r="F14" t="s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1.4564100129999999E-3</v>
      </c>
      <c r="M14">
        <v>5.8890017930000003E-3</v>
      </c>
      <c r="N14">
        <v>1.4493368187E-2</v>
      </c>
      <c r="O14">
        <v>2.9187071879E-2</v>
      </c>
      <c r="P14">
        <v>4.6331242894000001E-2</v>
      </c>
      <c r="Q14">
        <v>6.5705475175999895E-2</v>
      </c>
      <c r="R14">
        <v>8.4198013234000002E-2</v>
      </c>
      <c r="S14">
        <v>0.110454964611</v>
      </c>
      <c r="T14">
        <v>0.1284717296</v>
      </c>
      <c r="U14">
        <v>0.147835361592</v>
      </c>
      <c r="V14">
        <v>0.181738793047</v>
      </c>
      <c r="W14">
        <v>0.204364714665</v>
      </c>
      <c r="X14">
        <v>0.22606131075399999</v>
      </c>
      <c r="Y14">
        <v>0.24022449986699901</v>
      </c>
      <c r="Z14">
        <v>0.258114591374</v>
      </c>
      <c r="AA14">
        <v>0.27567077370999998</v>
      </c>
      <c r="AB14" t="s">
        <v>6</v>
      </c>
    </row>
    <row r="15" spans="1:28" x14ac:dyDescent="0.2">
      <c r="A15" t="s">
        <v>0</v>
      </c>
      <c r="B15" t="s">
        <v>1</v>
      </c>
      <c r="C15" t="s">
        <v>2</v>
      </c>
      <c r="D15" t="s">
        <v>21</v>
      </c>
      <c r="E15" t="s">
        <v>24</v>
      </c>
      <c r="F15" t="s">
        <v>5</v>
      </c>
      <c r="G15" s="1">
        <v>6.0002999999999998E-8</v>
      </c>
      <c r="H15" s="1">
        <v>1.048E-5</v>
      </c>
      <c r="I15" s="1">
        <v>6.10995E-5</v>
      </c>
      <c r="J15" s="1">
        <v>1.257834E-4</v>
      </c>
      <c r="K15" s="1">
        <v>1.877882E-4</v>
      </c>
      <c r="L15" s="1">
        <v>2.6639879999999999E-4</v>
      </c>
      <c r="M15" s="1">
        <v>3.7315779999999999E-4</v>
      </c>
      <c r="N15" s="1">
        <v>5.0086079999999995E-4</v>
      </c>
      <c r="O15" s="1">
        <v>6.2419929999999997E-4</v>
      </c>
      <c r="P15" s="1">
        <v>7.4839039999999996E-4</v>
      </c>
      <c r="Q15" s="1">
        <v>8.7578259999999996E-4</v>
      </c>
      <c r="R15" s="1">
        <v>9.9058700000000002E-4</v>
      </c>
      <c r="S15">
        <v>1.17837E-3</v>
      </c>
      <c r="T15">
        <v>1.3054010000000001E-3</v>
      </c>
      <c r="U15">
        <v>1.450291E-3</v>
      </c>
      <c r="V15">
        <v>1.756557E-3</v>
      </c>
      <c r="W15">
        <v>1.9779699999999999E-3</v>
      </c>
      <c r="X15">
        <v>2.1981559999999902E-3</v>
      </c>
      <c r="Y15">
        <v>2.3482920000000001E-3</v>
      </c>
      <c r="Z15">
        <v>2.5420029999999902E-3</v>
      </c>
      <c r="AA15">
        <v>2.7365339999999901E-3</v>
      </c>
      <c r="AB15" t="s">
        <v>6</v>
      </c>
    </row>
    <row r="16" spans="1:28" x14ac:dyDescent="0.2">
      <c r="A16" t="s">
        <v>0</v>
      </c>
      <c r="B16" t="s">
        <v>1</v>
      </c>
      <c r="C16" t="s">
        <v>2</v>
      </c>
      <c r="D16" t="s">
        <v>21</v>
      </c>
      <c r="E16" t="s">
        <v>25</v>
      </c>
      <c r="F16" t="s">
        <v>5</v>
      </c>
      <c r="G16">
        <v>0</v>
      </c>
      <c r="H16">
        <v>0</v>
      </c>
      <c r="I16">
        <v>0</v>
      </c>
      <c r="J16" s="1">
        <v>5.7971599999999995E-7</v>
      </c>
      <c r="K16" s="1">
        <v>1.138754E-6</v>
      </c>
      <c r="L16" s="1">
        <v>1.846061E-6</v>
      </c>
      <c r="M16" s="1">
        <v>2.8087899999999998E-6</v>
      </c>
      <c r="N16" s="1">
        <v>3.9519799999999999E-6</v>
      </c>
      <c r="O16" s="1">
        <v>5.6132099999999997E-6</v>
      </c>
      <c r="P16" s="1">
        <v>6.7252340000000001E-6</v>
      </c>
      <c r="Q16" s="1">
        <v>7.8766259999999996E-6</v>
      </c>
      <c r="R16" s="1">
        <v>8.9049789999999995E-6</v>
      </c>
      <c r="S16" s="1">
        <v>1.0593370000000001E-5</v>
      </c>
      <c r="T16" s="1">
        <v>1.175376E-5</v>
      </c>
      <c r="U16" s="1">
        <v>1.3036179999999999E-5</v>
      </c>
      <c r="V16" s="1">
        <v>1.580522E-5</v>
      </c>
      <c r="W16" s="1">
        <v>1.7788759999999999E-5</v>
      </c>
      <c r="X16" s="1">
        <v>1.974638E-5</v>
      </c>
      <c r="Y16" s="1">
        <v>2.1111339999999998E-5</v>
      </c>
      <c r="Z16" s="1">
        <v>2.2836279999999999E-5</v>
      </c>
      <c r="AA16" s="1">
        <v>2.4602769999999999E-5</v>
      </c>
      <c r="AB16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7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3" max="3" width="14.6640625" customWidth="1"/>
    <col min="4" max="4" width="17.1640625" customWidth="1"/>
    <col min="5" max="5" width="27.6640625" customWidth="1"/>
    <col min="6" max="6" width="18.83203125" customWidth="1"/>
  </cols>
  <sheetData>
    <row r="1" spans="1:28" x14ac:dyDescent="0.2">
      <c r="A1" s="2" t="s">
        <v>38</v>
      </c>
      <c r="B1" s="2" t="s">
        <v>39</v>
      </c>
      <c r="C1" s="2" t="s">
        <v>43</v>
      </c>
      <c r="D1" s="2" t="s">
        <v>40</v>
      </c>
      <c r="E1" s="2" t="s">
        <v>41</v>
      </c>
      <c r="F1" s="2" t="s">
        <v>44</v>
      </c>
      <c r="G1" s="2">
        <v>1990</v>
      </c>
      <c r="H1" s="2">
        <v>2005</v>
      </c>
      <c r="I1" s="2">
        <v>2010</v>
      </c>
      <c r="J1" s="2">
        <v>2015</v>
      </c>
      <c r="K1" s="2">
        <v>2020</v>
      </c>
      <c r="L1" s="2">
        <v>2025</v>
      </c>
      <c r="M1" s="2">
        <v>2030</v>
      </c>
      <c r="N1" s="2">
        <v>2035</v>
      </c>
      <c r="O1" s="2">
        <v>2040</v>
      </c>
      <c r="P1" s="2">
        <v>2045</v>
      </c>
      <c r="Q1" s="2">
        <v>2050</v>
      </c>
      <c r="R1" s="2">
        <v>2055</v>
      </c>
      <c r="S1" s="2">
        <v>2060</v>
      </c>
      <c r="T1" s="2">
        <v>2065</v>
      </c>
      <c r="U1" s="2">
        <v>2070</v>
      </c>
      <c r="V1" s="2">
        <v>2075</v>
      </c>
      <c r="W1" s="2">
        <v>2080</v>
      </c>
      <c r="X1" s="2">
        <v>2085</v>
      </c>
      <c r="Y1" s="2">
        <v>2090</v>
      </c>
      <c r="Z1" s="2">
        <v>2095</v>
      </c>
      <c r="AA1" s="2">
        <v>2100</v>
      </c>
      <c r="AB1" s="2" t="s">
        <v>42</v>
      </c>
    </row>
    <row r="2" spans="1:2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26</v>
      </c>
      <c r="G2">
        <v>0</v>
      </c>
      <c r="H2">
        <v>0</v>
      </c>
      <c r="I2">
        <v>0</v>
      </c>
      <c r="J2">
        <v>0</v>
      </c>
      <c r="K2">
        <v>0</v>
      </c>
      <c r="L2">
        <v>2.7933339999999902E-3</v>
      </c>
      <c r="M2">
        <v>6.4338672000000003E-3</v>
      </c>
      <c r="N2">
        <v>1.10156429999999E-2</v>
      </c>
      <c r="O2">
        <v>1.7588419300000002E-2</v>
      </c>
      <c r="P2">
        <v>2.3910352100000001E-2</v>
      </c>
      <c r="Q2">
        <v>3.02239945E-2</v>
      </c>
      <c r="R2">
        <v>3.6351463799999997E-2</v>
      </c>
      <c r="S2">
        <v>4.5647496500000002E-2</v>
      </c>
      <c r="T2">
        <v>5.2993362500000002E-2</v>
      </c>
      <c r="U2">
        <v>6.2643370599999998E-2</v>
      </c>
      <c r="V2">
        <v>7.7094104600000005E-2</v>
      </c>
      <c r="W2">
        <v>8.7854273099999894E-2</v>
      </c>
      <c r="X2">
        <v>9.6942010100000003E-2</v>
      </c>
      <c r="Y2">
        <v>0.10593792219999899</v>
      </c>
      <c r="Z2">
        <v>0.113802848</v>
      </c>
      <c r="AA2">
        <v>0.121749522</v>
      </c>
      <c r="AB2" t="s">
        <v>6</v>
      </c>
    </row>
    <row r="3" spans="1:28" x14ac:dyDescent="0.2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26</v>
      </c>
      <c r="G3">
        <v>1.7264350000000001E-2</v>
      </c>
      <c r="H3">
        <v>2.41364499999999E-2</v>
      </c>
      <c r="I3">
        <v>2.51838899999999E-2</v>
      </c>
      <c r="J3">
        <v>1.7976895999999899E-2</v>
      </c>
      <c r="K3">
        <v>1.9743707999999999E-2</v>
      </c>
      <c r="L3">
        <v>2.218558E-2</v>
      </c>
      <c r="M3">
        <v>2.6819968999999999E-2</v>
      </c>
      <c r="N3">
        <v>3.1553359000000003E-2</v>
      </c>
      <c r="O3">
        <v>3.658952E-2</v>
      </c>
      <c r="P3">
        <v>4.0012318999999998E-2</v>
      </c>
      <c r="Q3">
        <v>4.3499593999999898E-2</v>
      </c>
      <c r="R3">
        <v>4.6777366499999903E-2</v>
      </c>
      <c r="S3">
        <v>5.3144655499999999E-2</v>
      </c>
      <c r="T3">
        <v>5.70464810999999E-2</v>
      </c>
      <c r="U3">
        <v>6.3343084999999993E-2</v>
      </c>
      <c r="V3">
        <v>7.0754802000000006E-2</v>
      </c>
      <c r="W3">
        <v>7.4660489999999996E-2</v>
      </c>
      <c r="X3">
        <v>8.0017891999999993E-2</v>
      </c>
      <c r="Y3">
        <v>8.5952827999999995E-2</v>
      </c>
      <c r="Z3">
        <v>9.1126324999999994E-2</v>
      </c>
      <c r="AA3">
        <v>9.7061778000000001E-2</v>
      </c>
      <c r="AB3" t="s">
        <v>6</v>
      </c>
    </row>
    <row r="4" spans="1:28" x14ac:dyDescent="0.2">
      <c r="A4" t="s">
        <v>0</v>
      </c>
      <c r="B4" t="s">
        <v>1</v>
      </c>
      <c r="C4" t="s">
        <v>2</v>
      </c>
      <c r="D4" t="s">
        <v>8</v>
      </c>
      <c r="E4" t="s">
        <v>9</v>
      </c>
      <c r="F4" t="s">
        <v>26</v>
      </c>
      <c r="G4">
        <v>0</v>
      </c>
      <c r="H4">
        <v>0</v>
      </c>
      <c r="I4">
        <v>0</v>
      </c>
      <c r="J4">
        <v>0</v>
      </c>
      <c r="K4">
        <v>0</v>
      </c>
      <c r="L4">
        <v>3.7764612000000003E-2</v>
      </c>
      <c r="M4">
        <v>8.9903073E-2</v>
      </c>
      <c r="N4">
        <v>0.15326796500000001</v>
      </c>
      <c r="O4">
        <v>0.241629444</v>
      </c>
      <c r="P4">
        <v>0.327692917999999</v>
      </c>
      <c r="Q4">
        <v>0.410860595</v>
      </c>
      <c r="R4">
        <v>0.48956419600000001</v>
      </c>
      <c r="S4">
        <v>0.60119317699999997</v>
      </c>
      <c r="T4">
        <v>0.69095140799999899</v>
      </c>
      <c r="U4">
        <v>0.79812576899999998</v>
      </c>
      <c r="V4">
        <v>0.94913946000000005</v>
      </c>
      <c r="W4">
        <v>1.0656960089999901</v>
      </c>
      <c r="X4">
        <v>1.1364638499999999</v>
      </c>
      <c r="Y4">
        <v>1.1952457679999999</v>
      </c>
      <c r="Z4">
        <v>1.2356876539999999</v>
      </c>
      <c r="AA4">
        <v>1.260898283</v>
      </c>
      <c r="AB4" t="s">
        <v>6</v>
      </c>
    </row>
    <row r="5" spans="1:28" x14ac:dyDescent="0.2">
      <c r="A5" t="s">
        <v>0</v>
      </c>
      <c r="B5" t="s">
        <v>1</v>
      </c>
      <c r="C5" t="s">
        <v>2</v>
      </c>
      <c r="D5" t="s">
        <v>8</v>
      </c>
      <c r="E5" t="s">
        <v>10</v>
      </c>
      <c r="F5" t="s">
        <v>26</v>
      </c>
      <c r="G5">
        <v>3.1418712099999899</v>
      </c>
      <c r="H5">
        <v>4.0024441599999996</v>
      </c>
      <c r="I5">
        <v>3.7026998400000002</v>
      </c>
      <c r="J5">
        <v>4.4502062699999998</v>
      </c>
      <c r="K5">
        <v>4.8934176799999998</v>
      </c>
      <c r="L5">
        <v>5.1556765599999999</v>
      </c>
      <c r="M5">
        <v>5.39746858</v>
      </c>
      <c r="N5">
        <v>5.5776109030000001</v>
      </c>
      <c r="O5">
        <v>5.8272149710000001</v>
      </c>
      <c r="P5">
        <v>5.9894775939999896</v>
      </c>
      <c r="Q5">
        <v>6.1323622789999996</v>
      </c>
      <c r="R5">
        <v>6.2897663289999999</v>
      </c>
      <c r="S5">
        <v>6.6942010909999903</v>
      </c>
      <c r="T5">
        <v>7.0261549769999903</v>
      </c>
      <c r="U5">
        <v>7.3152117299999899</v>
      </c>
      <c r="V5">
        <v>7.0695700500000003</v>
      </c>
      <c r="W5">
        <v>7.0635444999999999</v>
      </c>
      <c r="X5">
        <v>7.12443080999999</v>
      </c>
      <c r="Y5">
        <v>7.1251157199999904</v>
      </c>
      <c r="Z5">
        <v>7.0779338200000002</v>
      </c>
      <c r="AA5">
        <v>6.9712168400000003</v>
      </c>
      <c r="AB5" t="s">
        <v>6</v>
      </c>
    </row>
    <row r="6" spans="1:28" x14ac:dyDescent="0.2">
      <c r="A6" t="s">
        <v>0</v>
      </c>
      <c r="B6" t="s">
        <v>1</v>
      </c>
      <c r="C6" t="s">
        <v>2</v>
      </c>
      <c r="D6" t="s">
        <v>11</v>
      </c>
      <c r="E6" t="s">
        <v>12</v>
      </c>
      <c r="F6" t="s">
        <v>26</v>
      </c>
      <c r="G6">
        <v>0.10108934999999999</v>
      </c>
      <c r="H6">
        <v>0.32580398999999999</v>
      </c>
      <c r="I6">
        <v>0.31546695999999902</v>
      </c>
      <c r="J6">
        <v>0.47269676999999999</v>
      </c>
      <c r="K6">
        <v>0.56233699999999998</v>
      </c>
      <c r="L6">
        <v>0.64690932000000001</v>
      </c>
      <c r="M6">
        <v>0.73720227999999999</v>
      </c>
      <c r="N6">
        <v>0.82151355999999898</v>
      </c>
      <c r="O6">
        <v>0.91851238999999996</v>
      </c>
      <c r="P6">
        <v>0.988117569999999</v>
      </c>
      <c r="Q6">
        <v>1.0387331799999899</v>
      </c>
      <c r="R6">
        <v>1.0739575159999999</v>
      </c>
      <c r="S6">
        <v>0.95041792299999905</v>
      </c>
      <c r="T6">
        <v>0.88082232299999996</v>
      </c>
      <c r="U6">
        <v>0.804684171</v>
      </c>
      <c r="V6">
        <v>0.75104190500000001</v>
      </c>
      <c r="W6">
        <v>0.678014584999999</v>
      </c>
      <c r="X6">
        <v>0.58651905389999903</v>
      </c>
      <c r="Y6">
        <v>0.52085596769999998</v>
      </c>
      <c r="Z6">
        <v>0.47401271189999999</v>
      </c>
      <c r="AA6">
        <v>0.449319202999999</v>
      </c>
      <c r="AB6" t="s">
        <v>6</v>
      </c>
    </row>
    <row r="7" spans="1:28" x14ac:dyDescent="0.2">
      <c r="A7" t="s">
        <v>0</v>
      </c>
      <c r="B7" t="s">
        <v>1</v>
      </c>
      <c r="C7" t="s">
        <v>2</v>
      </c>
      <c r="D7" t="s">
        <v>11</v>
      </c>
      <c r="E7" t="s">
        <v>13</v>
      </c>
      <c r="F7" t="s">
        <v>26</v>
      </c>
      <c r="G7">
        <v>8.9163800000000001E-2</v>
      </c>
      <c r="H7">
        <v>0.13639229999999999</v>
      </c>
      <c r="I7">
        <v>0.31543759999999998</v>
      </c>
      <c r="J7">
        <v>0.25081858000000001</v>
      </c>
      <c r="K7">
        <v>0.24102816899999999</v>
      </c>
      <c r="L7">
        <v>0.23040618400000001</v>
      </c>
      <c r="M7">
        <v>0.21125585</v>
      </c>
      <c r="N7">
        <v>0.18580882600000001</v>
      </c>
      <c r="O7">
        <v>0.15705581499999999</v>
      </c>
      <c r="P7">
        <v>0.128343082999999</v>
      </c>
      <c r="Q7">
        <v>0.103451444</v>
      </c>
      <c r="R7">
        <v>8.4011795E-2</v>
      </c>
      <c r="S7">
        <v>6.6335507000000002E-2</v>
      </c>
      <c r="T7">
        <v>5.4672627000000001E-2</v>
      </c>
      <c r="U7">
        <v>4.0505817999999902E-2</v>
      </c>
      <c r="V7">
        <v>4.0984731999999899E-2</v>
      </c>
      <c r="W7">
        <v>3.951636E-2</v>
      </c>
      <c r="X7">
        <v>3.8491235999999998E-2</v>
      </c>
      <c r="Y7">
        <v>3.8933766000000002E-2</v>
      </c>
      <c r="Z7">
        <v>3.9789803999999998E-2</v>
      </c>
      <c r="AA7">
        <v>4.1457725000000001E-2</v>
      </c>
      <c r="AB7" t="s">
        <v>6</v>
      </c>
    </row>
    <row r="8" spans="1:28" x14ac:dyDescent="0.2">
      <c r="A8" t="s">
        <v>0</v>
      </c>
      <c r="B8" t="s">
        <v>1</v>
      </c>
      <c r="C8" t="s">
        <v>2</v>
      </c>
      <c r="D8" t="s">
        <v>14</v>
      </c>
      <c r="E8" t="s">
        <v>14</v>
      </c>
      <c r="F8" t="s">
        <v>26</v>
      </c>
      <c r="G8">
        <v>6.9623000000000004E-2</v>
      </c>
      <c r="H8">
        <v>7.2950269999999998E-2</v>
      </c>
      <c r="I8">
        <v>7.6423459999999999E-2</v>
      </c>
      <c r="J8">
        <v>0.15460568</v>
      </c>
      <c r="K8">
        <v>0.22281568999999901</v>
      </c>
      <c r="L8">
        <v>0.30600440999999901</v>
      </c>
      <c r="M8">
        <v>0.40963149999999998</v>
      </c>
      <c r="N8">
        <v>0.52075477000000003</v>
      </c>
      <c r="O8">
        <v>0.59267035999999895</v>
      </c>
      <c r="P8">
        <v>0.65060715999999896</v>
      </c>
      <c r="Q8">
        <v>0.70691218</v>
      </c>
      <c r="R8">
        <v>0.74041018999999997</v>
      </c>
      <c r="S8">
        <v>0.79508836999999999</v>
      </c>
      <c r="T8">
        <v>0.81385666000000001</v>
      </c>
      <c r="U8">
        <v>0.828275909999999</v>
      </c>
      <c r="V8">
        <v>0.89899659999999904</v>
      </c>
      <c r="W8">
        <v>0.93145792000000005</v>
      </c>
      <c r="X8">
        <v>0.96272659999999899</v>
      </c>
      <c r="Y8">
        <v>0.96940487999999903</v>
      </c>
      <c r="Z8">
        <v>0.99108668</v>
      </c>
      <c r="AA8">
        <v>1.0086651600000001</v>
      </c>
      <c r="AB8" t="s">
        <v>6</v>
      </c>
    </row>
    <row r="9" spans="1:28" x14ac:dyDescent="0.2">
      <c r="A9" t="s">
        <v>0</v>
      </c>
      <c r="B9" t="s">
        <v>1</v>
      </c>
      <c r="C9" t="s">
        <v>2</v>
      </c>
      <c r="D9" t="s">
        <v>27</v>
      </c>
      <c r="E9" t="s">
        <v>27</v>
      </c>
      <c r="F9" t="s">
        <v>26</v>
      </c>
      <c r="G9">
        <v>4.64358</v>
      </c>
      <c r="H9">
        <v>4.6362899999999998</v>
      </c>
      <c r="I9">
        <v>4.4639800000000003</v>
      </c>
      <c r="J9">
        <v>4.5055100000000001</v>
      </c>
      <c r="K9">
        <v>4.5525099999999998</v>
      </c>
      <c r="L9">
        <v>4.5994999999999999</v>
      </c>
      <c r="M9">
        <v>4.64649</v>
      </c>
      <c r="N9">
        <v>4.6934899999999997</v>
      </c>
      <c r="O9">
        <v>4.7141099999999998</v>
      </c>
      <c r="P9">
        <v>4.7347400000000004</v>
      </c>
      <c r="Q9">
        <v>4.7553700000000001</v>
      </c>
      <c r="R9">
        <v>4.7759999999999998</v>
      </c>
      <c r="S9">
        <v>4.7966300000000004</v>
      </c>
      <c r="T9">
        <v>4.8172600000000001</v>
      </c>
      <c r="U9">
        <v>4.8378899999999998</v>
      </c>
      <c r="V9">
        <v>4.8585200000000004</v>
      </c>
      <c r="W9">
        <v>4.8791399999999996</v>
      </c>
      <c r="X9">
        <v>4.8997700000000002</v>
      </c>
      <c r="Y9">
        <v>4.9203999999999999</v>
      </c>
      <c r="Z9">
        <v>4.9410299999999996</v>
      </c>
      <c r="AA9">
        <v>4.9410299999999996</v>
      </c>
      <c r="AB9" t="s">
        <v>6</v>
      </c>
    </row>
    <row r="10" spans="1:28" x14ac:dyDescent="0.2">
      <c r="A10" t="s">
        <v>0</v>
      </c>
      <c r="B10" t="s">
        <v>1</v>
      </c>
      <c r="C10" t="s">
        <v>2</v>
      </c>
      <c r="D10" t="s">
        <v>15</v>
      </c>
      <c r="E10" t="s">
        <v>16</v>
      </c>
      <c r="F10" t="s">
        <v>26</v>
      </c>
      <c r="G10">
        <v>0</v>
      </c>
      <c r="H10">
        <v>0</v>
      </c>
      <c r="I10">
        <v>0</v>
      </c>
      <c r="J10">
        <v>0.24731209999999901</v>
      </c>
      <c r="K10">
        <v>0.38898440000000001</v>
      </c>
      <c r="L10">
        <v>0.54184860000000001</v>
      </c>
      <c r="M10">
        <v>0.73077210000000004</v>
      </c>
      <c r="N10">
        <v>0.94332439999999995</v>
      </c>
      <c r="O10">
        <v>1.2029422999999999</v>
      </c>
      <c r="P10">
        <v>1.4316716</v>
      </c>
      <c r="Q10">
        <v>1.63471929999999</v>
      </c>
      <c r="R10">
        <v>1.8128062999999901</v>
      </c>
      <c r="S10">
        <v>2.0505743999999999</v>
      </c>
      <c r="T10">
        <v>2.2323056000000001</v>
      </c>
      <c r="U10">
        <v>2.4414511999999999</v>
      </c>
      <c r="V10">
        <v>2.4798722</v>
      </c>
      <c r="W10">
        <v>2.5539445999999901</v>
      </c>
      <c r="X10">
        <v>2.5993519999999899</v>
      </c>
      <c r="Y10">
        <v>2.6085167999999999</v>
      </c>
      <c r="Z10">
        <v>2.5804720999999899</v>
      </c>
      <c r="AA10">
        <v>2.5219843000000002</v>
      </c>
      <c r="AB10" t="s">
        <v>6</v>
      </c>
    </row>
    <row r="11" spans="1:28" x14ac:dyDescent="0.2">
      <c r="A11" t="s">
        <v>0</v>
      </c>
      <c r="B11" t="s">
        <v>1</v>
      </c>
      <c r="C11" t="s">
        <v>2</v>
      </c>
      <c r="D11" t="s">
        <v>15</v>
      </c>
      <c r="E11" t="s">
        <v>17</v>
      </c>
      <c r="F11" t="s">
        <v>26</v>
      </c>
      <c r="G11">
        <v>1.0302370000000001</v>
      </c>
      <c r="H11">
        <v>1.3658809999999999</v>
      </c>
      <c r="I11">
        <v>1.413386</v>
      </c>
      <c r="J11">
        <v>1.306168</v>
      </c>
      <c r="K11">
        <v>1.244904</v>
      </c>
      <c r="L11">
        <v>1.1555470000000001</v>
      </c>
      <c r="M11">
        <v>1.0332669999999999</v>
      </c>
      <c r="N11">
        <v>0.87977399999999994</v>
      </c>
      <c r="O11">
        <v>0.70669099999999996</v>
      </c>
      <c r="P11">
        <v>0.53360850000000004</v>
      </c>
      <c r="Q11">
        <v>0.38011689999999998</v>
      </c>
      <c r="R11">
        <v>0.25783630000000002</v>
      </c>
      <c r="S11">
        <v>0.16847909999999999</v>
      </c>
      <c r="T11">
        <v>0.10721609999999999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t="s">
        <v>6</v>
      </c>
    </row>
    <row r="12" spans="1:28" x14ac:dyDescent="0.2">
      <c r="A12" t="s">
        <v>0</v>
      </c>
      <c r="B12" t="s">
        <v>1</v>
      </c>
      <c r="C12" t="s">
        <v>2</v>
      </c>
      <c r="D12" t="s">
        <v>18</v>
      </c>
      <c r="E12" t="s">
        <v>19</v>
      </c>
      <c r="F12" t="s">
        <v>26</v>
      </c>
      <c r="G12">
        <v>0</v>
      </c>
      <c r="H12">
        <v>0</v>
      </c>
      <c r="I12">
        <v>0</v>
      </c>
      <c r="J12">
        <v>0</v>
      </c>
      <c r="K12">
        <v>5.7686309999999998E-3</v>
      </c>
      <c r="L12">
        <v>6.9989561999999998E-3</v>
      </c>
      <c r="M12">
        <v>8.7876330999999992E-3</v>
      </c>
      <c r="N12">
        <v>1.02186555E-2</v>
      </c>
      <c r="O12">
        <v>1.31059931999999E-2</v>
      </c>
      <c r="P12">
        <v>1.39735721E-2</v>
      </c>
      <c r="Q12">
        <v>1.4815428E-2</v>
      </c>
      <c r="R12">
        <v>1.5647027300000001E-2</v>
      </c>
      <c r="S12">
        <v>1.9175458499999999E-2</v>
      </c>
      <c r="T12">
        <v>1.8609095199999998E-2</v>
      </c>
      <c r="U12">
        <v>2.0170074999999999E-2</v>
      </c>
      <c r="V12">
        <v>2.33594559999999E-2</v>
      </c>
      <c r="W12">
        <v>2.0380005E-2</v>
      </c>
      <c r="X12">
        <v>1.8664710399999999E-2</v>
      </c>
      <c r="Y12">
        <v>1.8451120299999998E-2</v>
      </c>
      <c r="Z12">
        <v>1.71547528999999E-2</v>
      </c>
      <c r="AA12">
        <v>1.6948847600000001E-2</v>
      </c>
      <c r="AB12" t="s">
        <v>6</v>
      </c>
    </row>
    <row r="13" spans="1:28" x14ac:dyDescent="0.2">
      <c r="A13" t="s">
        <v>0</v>
      </c>
      <c r="B13" t="s">
        <v>1</v>
      </c>
      <c r="C13" t="s">
        <v>2</v>
      </c>
      <c r="D13" t="s">
        <v>18</v>
      </c>
      <c r="E13" t="s">
        <v>20</v>
      </c>
      <c r="F13" t="s">
        <v>26</v>
      </c>
      <c r="G13">
        <v>0.1271708</v>
      </c>
      <c r="H13">
        <v>0.1283551</v>
      </c>
      <c r="I13">
        <v>4.0779120000000002E-2</v>
      </c>
      <c r="J13">
        <v>2.77902129999999E-2</v>
      </c>
      <c r="K13">
        <v>2.0718537999999901E-2</v>
      </c>
      <c r="L13">
        <v>1.9258631500000001E-2</v>
      </c>
      <c r="M13">
        <v>1.6801917499999999E-2</v>
      </c>
      <c r="N13">
        <v>1.4459827099999999E-2</v>
      </c>
      <c r="O13">
        <v>1.25347367E-2</v>
      </c>
      <c r="P13">
        <v>1.06871572E-2</v>
      </c>
      <c r="Q13">
        <v>9.0929621999999901E-3</v>
      </c>
      <c r="R13">
        <v>7.9350162999999897E-3</v>
      </c>
      <c r="S13">
        <v>4.0269490999999998E-3</v>
      </c>
      <c r="T13">
        <v>3.3288814999999999E-3</v>
      </c>
      <c r="U13">
        <v>2.3753859999999902E-3</v>
      </c>
      <c r="V13">
        <v>2.7052042000000002E-3</v>
      </c>
      <c r="W13">
        <v>2.5789559999999899E-3</v>
      </c>
      <c r="X13">
        <v>2.4722737999999999E-3</v>
      </c>
      <c r="Y13">
        <v>2.50277469999999E-3</v>
      </c>
      <c r="Z13">
        <v>2.4350616999999999E-3</v>
      </c>
      <c r="AA13">
        <v>2.4593980999999998E-3</v>
      </c>
      <c r="AB13" t="s">
        <v>6</v>
      </c>
    </row>
    <row r="14" spans="1:28" x14ac:dyDescent="0.2">
      <c r="A14" t="s">
        <v>0</v>
      </c>
      <c r="B14" t="s">
        <v>1</v>
      </c>
      <c r="C14" t="s">
        <v>2</v>
      </c>
      <c r="D14" t="s">
        <v>21</v>
      </c>
      <c r="E14" t="s">
        <v>22</v>
      </c>
      <c r="F14" t="s">
        <v>26</v>
      </c>
      <c r="G14">
        <v>1.33932E-3</v>
      </c>
      <c r="H14">
        <v>1.203913E-3</v>
      </c>
      <c r="I14">
        <v>1.7755549999999901E-3</v>
      </c>
      <c r="J14">
        <v>1.9780701852599998E-3</v>
      </c>
      <c r="K14">
        <v>2.2421339464100002E-3</v>
      </c>
      <c r="L14">
        <v>2.67133793581E-3</v>
      </c>
      <c r="M14">
        <v>3.3747959473099999E-3</v>
      </c>
      <c r="N14">
        <v>4.3386996273099996E-3</v>
      </c>
      <c r="O14">
        <v>4.1163643963100004E-3</v>
      </c>
      <c r="P14">
        <v>5.6083325968499997E-3</v>
      </c>
      <c r="Q14">
        <v>7.1389347866999998E-3</v>
      </c>
      <c r="R14">
        <v>8.5730785069999902E-3</v>
      </c>
      <c r="S14">
        <v>1.07592744827999E-2</v>
      </c>
      <c r="T14">
        <v>1.22966348459E-2</v>
      </c>
      <c r="U14">
        <v>1.39219364604999E-2</v>
      </c>
      <c r="V14">
        <v>1.6981574800699999E-2</v>
      </c>
      <c r="W14">
        <v>1.9067568211199998E-2</v>
      </c>
      <c r="X14">
        <v>2.1025918353300001E-2</v>
      </c>
      <c r="Y14">
        <v>2.2224819050999999E-2</v>
      </c>
      <c r="Z14">
        <v>2.3757538295900001E-2</v>
      </c>
      <c r="AA14">
        <v>2.52174656782999E-2</v>
      </c>
      <c r="AB14" t="s">
        <v>6</v>
      </c>
    </row>
    <row r="15" spans="1:28" x14ac:dyDescent="0.2">
      <c r="A15" t="s">
        <v>0</v>
      </c>
      <c r="B15" t="s">
        <v>1</v>
      </c>
      <c r="C15" t="s">
        <v>2</v>
      </c>
      <c r="D15" t="s">
        <v>21</v>
      </c>
      <c r="E15" t="s">
        <v>23</v>
      </c>
      <c r="F15" t="s">
        <v>26</v>
      </c>
      <c r="G15">
        <v>0</v>
      </c>
      <c r="H15">
        <v>0</v>
      </c>
      <c r="I15">
        <v>0</v>
      </c>
      <c r="J15">
        <v>0</v>
      </c>
      <c r="K15">
        <v>0</v>
      </c>
      <c r="L15">
        <v>1.4564100129999999E-3</v>
      </c>
      <c r="M15">
        <v>5.8890017930000003E-3</v>
      </c>
      <c r="N15">
        <v>1.4493368187E-2</v>
      </c>
      <c r="O15">
        <v>2.9187071879E-2</v>
      </c>
      <c r="P15">
        <v>4.6331242894000001E-2</v>
      </c>
      <c r="Q15">
        <v>6.5705475175999895E-2</v>
      </c>
      <c r="R15">
        <v>8.4198013234000002E-2</v>
      </c>
      <c r="S15">
        <v>0.110454964611</v>
      </c>
      <c r="T15">
        <v>0.1284717296</v>
      </c>
      <c r="U15">
        <v>0.147835361592</v>
      </c>
      <c r="V15">
        <v>0.181738793047</v>
      </c>
      <c r="W15">
        <v>0.204364714665</v>
      </c>
      <c r="X15">
        <v>0.22606131075399999</v>
      </c>
      <c r="Y15">
        <v>0.24022449986699901</v>
      </c>
      <c r="Z15">
        <v>0.258114591374</v>
      </c>
      <c r="AA15">
        <v>0.27567077370999998</v>
      </c>
      <c r="AB15" t="s">
        <v>6</v>
      </c>
    </row>
    <row r="16" spans="1:28" x14ac:dyDescent="0.2">
      <c r="A16" t="s">
        <v>0</v>
      </c>
      <c r="B16" t="s">
        <v>1</v>
      </c>
      <c r="C16" t="s">
        <v>2</v>
      </c>
      <c r="D16" t="s">
        <v>21</v>
      </c>
      <c r="E16" t="s">
        <v>24</v>
      </c>
      <c r="F16" t="s">
        <v>26</v>
      </c>
      <c r="G16" s="1">
        <v>6.0002999999999998E-8</v>
      </c>
      <c r="H16" s="1">
        <v>1.048E-5</v>
      </c>
      <c r="I16" s="1">
        <v>6.10995E-5</v>
      </c>
      <c r="J16" s="1">
        <v>1.257834E-4</v>
      </c>
      <c r="K16" s="1">
        <v>1.877882E-4</v>
      </c>
      <c r="L16" s="1">
        <v>2.6639879999999999E-4</v>
      </c>
      <c r="M16" s="1">
        <v>3.7315779999999999E-4</v>
      </c>
      <c r="N16" s="1">
        <v>5.0086079999999995E-4</v>
      </c>
      <c r="O16" s="1">
        <v>6.2419929999999997E-4</v>
      </c>
      <c r="P16" s="1">
        <v>7.4839039999999996E-4</v>
      </c>
      <c r="Q16" s="1">
        <v>8.7578259999999996E-4</v>
      </c>
      <c r="R16" s="1">
        <v>9.9058700000000002E-4</v>
      </c>
      <c r="S16">
        <v>1.17837E-3</v>
      </c>
      <c r="T16">
        <v>1.3054010000000001E-3</v>
      </c>
      <c r="U16">
        <v>1.450291E-3</v>
      </c>
      <c r="V16">
        <v>1.756557E-3</v>
      </c>
      <c r="W16">
        <v>1.9779699999999999E-3</v>
      </c>
      <c r="X16">
        <v>2.1981559999999902E-3</v>
      </c>
      <c r="Y16">
        <v>2.3482920000000001E-3</v>
      </c>
      <c r="Z16">
        <v>2.5420029999999902E-3</v>
      </c>
      <c r="AA16">
        <v>2.7365339999999901E-3</v>
      </c>
      <c r="AB16" t="s">
        <v>6</v>
      </c>
    </row>
    <row r="17" spans="1:28" x14ac:dyDescent="0.2">
      <c r="A17" t="s">
        <v>0</v>
      </c>
      <c r="B17" t="s">
        <v>1</v>
      </c>
      <c r="C17" t="s">
        <v>2</v>
      </c>
      <c r="D17" t="s">
        <v>21</v>
      </c>
      <c r="E17" t="s">
        <v>25</v>
      </c>
      <c r="F17" t="s">
        <v>26</v>
      </c>
      <c r="G17">
        <v>0</v>
      </c>
      <c r="H17">
        <v>0</v>
      </c>
      <c r="I17">
        <v>0</v>
      </c>
      <c r="J17" s="1">
        <v>5.7971599999999995E-7</v>
      </c>
      <c r="K17" s="1">
        <v>1.138754E-6</v>
      </c>
      <c r="L17" s="1">
        <v>1.846061E-6</v>
      </c>
      <c r="M17" s="1">
        <v>2.8087899999999998E-6</v>
      </c>
      <c r="N17" s="1">
        <v>3.9519799999999999E-6</v>
      </c>
      <c r="O17" s="1">
        <v>5.6132099999999997E-6</v>
      </c>
      <c r="P17" s="1">
        <v>6.7252340000000001E-6</v>
      </c>
      <c r="Q17" s="1">
        <v>7.8766259999999996E-6</v>
      </c>
      <c r="R17" s="1">
        <v>8.9049789999999995E-6</v>
      </c>
      <c r="S17" s="1">
        <v>1.0593370000000001E-5</v>
      </c>
      <c r="T17" s="1">
        <v>1.175376E-5</v>
      </c>
      <c r="U17" s="1">
        <v>1.3036179999999999E-5</v>
      </c>
      <c r="V17" s="1">
        <v>1.580522E-5</v>
      </c>
      <c r="W17" s="1">
        <v>1.7788759999999999E-5</v>
      </c>
      <c r="X17" s="1">
        <v>1.974638E-5</v>
      </c>
      <c r="Y17" s="1">
        <v>2.1111339999999998E-5</v>
      </c>
      <c r="Z17" s="1">
        <v>2.2836279999999999E-5</v>
      </c>
      <c r="AA17" s="1">
        <v>2.4602769999999999E-5</v>
      </c>
      <c r="AB17" t="s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D2" sqref="D2:D17"/>
    </sheetView>
  </sheetViews>
  <sheetFormatPr baseColWidth="10" defaultColWidth="8.83203125" defaultRowHeight="15" x14ac:dyDescent="0.2"/>
  <cols>
    <col min="1" max="1" width="27" customWidth="1"/>
    <col min="2" max="2" width="18.6640625" customWidth="1"/>
    <col min="3" max="4" width="27.33203125" customWidth="1"/>
    <col min="5" max="5" width="29.33203125" customWidth="1"/>
    <col min="6" max="8" width="28.6640625" customWidth="1"/>
  </cols>
  <sheetData>
    <row r="1" spans="1:8" ht="32" x14ac:dyDescent="0.2">
      <c r="A1" s="3" t="s">
        <v>41</v>
      </c>
      <c r="B1" s="4" t="s">
        <v>45</v>
      </c>
      <c r="C1" s="4" t="s">
        <v>46</v>
      </c>
      <c r="D1" s="4" t="s">
        <v>47</v>
      </c>
      <c r="E1" s="4" t="s">
        <v>48</v>
      </c>
      <c r="F1" s="4" t="s">
        <v>49</v>
      </c>
      <c r="G1" s="9" t="s">
        <v>52</v>
      </c>
      <c r="H1" s="9" t="s">
        <v>53</v>
      </c>
    </row>
    <row r="2" spans="1:8" x14ac:dyDescent="0.2">
      <c r="A2" t="s">
        <v>4</v>
      </c>
      <c r="B2">
        <f>VLOOKUP($A2,Generation!$D$1:$H$25,5,FALSE)</f>
        <v>0</v>
      </c>
      <c r="C2">
        <f>VLOOKUP($A2,'Water Withdrawals'!$E$1:$J$16,6,FALSE)</f>
        <v>0</v>
      </c>
      <c r="D2">
        <f>VLOOKUP($A2,'Water Consumption'!$E$2:$J$17,6,FALSE)</f>
        <v>0</v>
      </c>
      <c r="E2" s="5" t="str">
        <f>IFERROR(C2/$B2,"")</f>
        <v/>
      </c>
      <c r="F2" s="5" t="str">
        <f>IFERROR(D2/$B2,"")</f>
        <v/>
      </c>
      <c r="G2" s="6" t="str">
        <f>IFERROR(E2*About!$A$26/About!$A$29,"")</f>
        <v/>
      </c>
      <c r="H2" s="6" t="str">
        <f>IFERROR(F2*About!$A$26/About!$A$29,"")</f>
        <v/>
      </c>
    </row>
    <row r="3" spans="1:8" x14ac:dyDescent="0.2">
      <c r="A3" t="s">
        <v>7</v>
      </c>
      <c r="B3">
        <f>VLOOKUP($A3,Generation!$D$1:$H$25,5,FALSE)</f>
        <v>6.65993E-2</v>
      </c>
      <c r="C3">
        <f>VLOOKUP($A3,'Water Withdrawals'!$E$1:$J$16,6,FALSE)</f>
        <v>0.25697498000000002</v>
      </c>
      <c r="D3">
        <f>VLOOKUP($A3,'Water Consumption'!$E$2:$J$17,6,FALSE)</f>
        <v>1.7976895999999899E-2</v>
      </c>
      <c r="E3" s="5">
        <f t="shared" ref="E3:E17" si="0">IFERROR(C3/$B3,"")</f>
        <v>3.8585237382374893</v>
      </c>
      <c r="F3" s="5">
        <f t="shared" ref="F3:F17" si="1">IFERROR(D3/$B3,"")</f>
        <v>0.26992620042552845</v>
      </c>
      <c r="G3" s="6">
        <f>IFERROR(E3*About!$A$26/About!$A$29,"")</f>
        <v>13890.685457654999</v>
      </c>
      <c r="H3" s="6">
        <f>IFERROR(F3*About!$A$26/About!$A$29,"")</f>
        <v>971.73432153190504</v>
      </c>
    </row>
    <row r="4" spans="1:8" x14ac:dyDescent="0.2">
      <c r="A4" t="s">
        <v>9</v>
      </c>
      <c r="B4">
        <f>VLOOKUP($A4,Generation!$D$1:$H$25,5,FALSE)</f>
        <v>0</v>
      </c>
      <c r="C4">
        <f>VLOOKUP($A4,'Water Withdrawals'!$E$1:$J$16,6,FALSE)</f>
        <v>0</v>
      </c>
      <c r="D4">
        <f>VLOOKUP($A4,'Water Consumption'!$E$2:$J$17,6,FALSE)</f>
        <v>0</v>
      </c>
      <c r="E4" s="5" t="str">
        <f t="shared" si="0"/>
        <v/>
      </c>
      <c r="F4" s="5" t="str">
        <f t="shared" si="1"/>
        <v/>
      </c>
      <c r="G4" s="6" t="str">
        <f>IFERROR(E4*About!$A$26/About!$A$29,"")</f>
        <v/>
      </c>
      <c r="H4" s="6" t="str">
        <f>IFERROR(F4*About!$A$26/About!$A$29,"")</f>
        <v/>
      </c>
    </row>
    <row r="5" spans="1:8" x14ac:dyDescent="0.2">
      <c r="A5" t="s">
        <v>10</v>
      </c>
      <c r="B5">
        <f>VLOOKUP($A5,Generation!$D$1:$H$25,5,FALSE)</f>
        <v>8.1733399999999996</v>
      </c>
      <c r="C5">
        <f>VLOOKUP($A5,'Water Withdrawals'!$E$1:$J$16,6,FALSE)</f>
        <v>123.91200633</v>
      </c>
      <c r="D5">
        <f>VLOOKUP($A5,'Water Consumption'!$E$2:$J$17,6,FALSE)</f>
        <v>4.4502062699999998</v>
      </c>
      <c r="E5" s="5">
        <f t="shared" si="0"/>
        <v>15.160510431475995</v>
      </c>
      <c r="F5" s="5">
        <f t="shared" si="1"/>
        <v>0.54447830018083188</v>
      </c>
      <c r="G5" s="6">
        <f>IFERROR(E5*About!$A$26/About!$A$29,"")</f>
        <v>54577.83755331373</v>
      </c>
      <c r="H5" s="6">
        <f>IFERROR(F5*About!$A$26/About!$A$29,"")</f>
        <v>1960.1218806510001</v>
      </c>
    </row>
    <row r="6" spans="1:8" x14ac:dyDescent="0.2">
      <c r="A6" t="s">
        <v>12</v>
      </c>
      <c r="B6">
        <f>VLOOKUP($A6,Generation!$D$1:$H$25,5,FALSE)</f>
        <v>2.74186</v>
      </c>
      <c r="C6">
        <f>VLOOKUP($A6,'Water Withdrawals'!$E$1:$J$16,6,FALSE)</f>
        <v>3.16831408</v>
      </c>
      <c r="D6">
        <f>VLOOKUP($A6,'Water Consumption'!$E$2:$J$17,6,FALSE)</f>
        <v>0.47269676999999999</v>
      </c>
      <c r="E6" s="5">
        <f t="shared" si="0"/>
        <v>1.1555345933052745</v>
      </c>
      <c r="F6" s="5">
        <f t="shared" si="1"/>
        <v>0.17240003865988782</v>
      </c>
      <c r="G6" s="6">
        <f>IFERROR(E6*About!$A$26/About!$A$29,"")</f>
        <v>4159.9245358989992</v>
      </c>
      <c r="H6" s="6">
        <f>IFERROR(F6*About!$A$26/About!$A$29,"")</f>
        <v>620.64013917559782</v>
      </c>
    </row>
    <row r="7" spans="1:8" x14ac:dyDescent="0.2">
      <c r="A7" t="s">
        <v>13</v>
      </c>
      <c r="B7">
        <f>VLOOKUP($A7,Generation!$D$1:$H$25,5,FALSE)</f>
        <v>1.2119500000000001</v>
      </c>
      <c r="C7">
        <f>VLOOKUP($A7,'Water Withdrawals'!$E$1:$J$16,6,FALSE)</f>
        <v>10.211145739999999</v>
      </c>
      <c r="D7">
        <f>VLOOKUP($A7,'Water Consumption'!$E$2:$J$17,6,FALSE)</f>
        <v>0.25081858000000001</v>
      </c>
      <c r="E7" s="5">
        <f t="shared" si="0"/>
        <v>8.4253853211766145</v>
      </c>
      <c r="F7" s="5">
        <f t="shared" si="1"/>
        <v>0.20695456083171748</v>
      </c>
      <c r="G7" s="6">
        <f>IFERROR(E7*About!$A$26/About!$A$29,"")</f>
        <v>30331.387156235895</v>
      </c>
      <c r="H7" s="6">
        <f>IFERROR(F7*About!$A$26/About!$A$29,"")</f>
        <v>745.03641899418494</v>
      </c>
    </row>
    <row r="8" spans="1:8" x14ac:dyDescent="0.2">
      <c r="A8" t="s">
        <v>14</v>
      </c>
      <c r="B8">
        <f>VLOOKUP($A8,Generation!$D$1:$H$25,5,FALSE)</f>
        <v>0.112889</v>
      </c>
      <c r="C8">
        <f>VLOOKUP($A8,'Water Withdrawals'!$E$1:$J$16,6,FALSE)</f>
        <v>0.15460568</v>
      </c>
      <c r="D8">
        <f>VLOOKUP($A8,'Water Consumption'!$E$2:$J$17,6,FALSE)</f>
        <v>0.15460568</v>
      </c>
      <c r="E8" s="5">
        <f t="shared" si="0"/>
        <v>1.3695371559673661</v>
      </c>
      <c r="F8" s="5">
        <f t="shared" si="1"/>
        <v>1.3695371559673661</v>
      </c>
      <c r="G8" s="6">
        <f>IFERROR(E8*About!$A$26/About!$A$29,"")</f>
        <v>4930.3337614825323</v>
      </c>
      <c r="H8" s="6">
        <f>IFERROR(F8*About!$A$26/About!$A$29,"")</f>
        <v>4930.3337614825323</v>
      </c>
    </row>
    <row r="9" spans="1:8" x14ac:dyDescent="0.2">
      <c r="A9" t="s">
        <v>27</v>
      </c>
      <c r="B9">
        <f>VLOOKUP($A9,Generation!$D$1:$H$25,5,FALSE)</f>
        <v>0.95410899999999998</v>
      </c>
      <c r="D9">
        <f>VLOOKUP($A9,'Water Consumption'!$E$2:$J$17,6,FALSE)</f>
        <v>4.5055100000000001</v>
      </c>
      <c r="E9" s="5">
        <f t="shared" si="0"/>
        <v>0</v>
      </c>
      <c r="F9" s="5">
        <f t="shared" si="1"/>
        <v>4.7222172728692424</v>
      </c>
      <c r="G9" s="6">
        <f>IFERROR(E9*About!$A$26/About!$A$29,"")</f>
        <v>0</v>
      </c>
      <c r="H9" s="6">
        <f>IFERROR(F9*About!$A$26/About!$A$29,"")</f>
        <v>16999.982182329317</v>
      </c>
    </row>
    <row r="10" spans="1:8" x14ac:dyDescent="0.2">
      <c r="A10" t="s">
        <v>16</v>
      </c>
      <c r="B10">
        <f>VLOOKUP($A10,Generation!$D$1:$H$25,5,FALSE)</f>
        <v>0.39984199999999998</v>
      </c>
      <c r="C10">
        <f>VLOOKUP($A10,'Water Withdrawals'!$E$1:$J$16,6,FALSE)</f>
        <v>0.69632899999999998</v>
      </c>
      <c r="D10">
        <f>VLOOKUP($A10,'Water Consumption'!$E$2:$J$17,6,FALSE)</f>
        <v>0.24731209999999901</v>
      </c>
      <c r="E10" s="5">
        <f t="shared" si="0"/>
        <v>1.7415103966066596</v>
      </c>
      <c r="F10" s="5">
        <f t="shared" si="1"/>
        <v>0.61852456720404314</v>
      </c>
      <c r="G10" s="6">
        <f>IFERROR(E10*About!$A$26/About!$A$29,"")</f>
        <v>6269.4374277839916</v>
      </c>
      <c r="H10" s="6">
        <f>IFERROR(F10*About!$A$26/About!$A$29,"")</f>
        <v>2226.6884419345611</v>
      </c>
    </row>
    <row r="11" spans="1:8" x14ac:dyDescent="0.2">
      <c r="A11" t="s">
        <v>17</v>
      </c>
      <c r="B11">
        <f>VLOOKUP($A11,Generation!$D$1:$H$25,5,FALSE)</f>
        <v>2.7909999999999999</v>
      </c>
      <c r="C11">
        <f>VLOOKUP($A11,'Water Withdrawals'!$E$1:$J$16,6,FALSE)</f>
        <v>49.035980000000002</v>
      </c>
      <c r="D11">
        <f>VLOOKUP($A11,'Water Consumption'!$E$2:$J$17,6,FALSE)</f>
        <v>1.306168</v>
      </c>
      <c r="E11" s="5">
        <f t="shared" si="0"/>
        <v>17.569322823360803</v>
      </c>
      <c r="F11" s="5">
        <f t="shared" si="1"/>
        <v>0.46799283410963816</v>
      </c>
      <c r="G11" s="6">
        <f>IFERROR(E11*About!$A$26/About!$A$29,"")</f>
        <v>63249.562164099065</v>
      </c>
      <c r="H11" s="6">
        <f>IFERROR(F11*About!$A$26/About!$A$29,"")</f>
        <v>1684.774202794702</v>
      </c>
    </row>
    <row r="12" spans="1:8" x14ac:dyDescent="0.2">
      <c r="A12" t="s">
        <v>19</v>
      </c>
      <c r="B12">
        <f>VLOOKUP($A12,Generation!$D$1:$H$25,5,FALSE)</f>
        <v>0</v>
      </c>
      <c r="C12">
        <f>VLOOKUP($A12,'Water Withdrawals'!$E$1:$J$16,6,FALSE)</f>
        <v>0</v>
      </c>
      <c r="D12">
        <f>VLOOKUP($A12,'Water Consumption'!$E$2:$J$17,6,FALSE)</f>
        <v>0</v>
      </c>
      <c r="E12" s="5" t="str">
        <f t="shared" si="0"/>
        <v/>
      </c>
      <c r="F12" s="5" t="str">
        <f t="shared" si="1"/>
        <v/>
      </c>
      <c r="G12" s="6" t="str">
        <f>IFERROR(E12*About!$A$26/About!$A$29,"")</f>
        <v/>
      </c>
      <c r="H12" s="6" t="str">
        <f>IFERROR(F12*About!$A$26/About!$A$29,"")</f>
        <v/>
      </c>
    </row>
    <row r="13" spans="1:8" x14ac:dyDescent="0.2">
      <c r="A13" t="s">
        <v>20</v>
      </c>
      <c r="B13">
        <f>VLOOKUP($A13,Generation!$D$1:$H$25,5,FALSE)</f>
        <v>8.4507499999999999E-2</v>
      </c>
      <c r="C13">
        <f>VLOOKUP($A13,'Water Withdrawals'!$E$1:$J$16,6,FALSE)</f>
        <v>0.54726054000000002</v>
      </c>
      <c r="D13">
        <f>VLOOKUP($A13,'Water Consumption'!$E$2:$J$17,6,FALSE)</f>
        <v>2.77902129999999E-2</v>
      </c>
      <c r="E13" s="5">
        <f t="shared" si="0"/>
        <v>6.4758813123095589</v>
      </c>
      <c r="F13" s="5">
        <f t="shared" si="1"/>
        <v>0.32884907256752244</v>
      </c>
      <c r="G13" s="6">
        <f>IFERROR(E13*About!$A$26/About!$A$29,"")</f>
        <v>23313.172724314474</v>
      </c>
      <c r="H13" s="6">
        <f>IFERROR(F13*About!$A$26/About!$A$29,"")</f>
        <v>1183.8566612430841</v>
      </c>
    </row>
    <row r="14" spans="1:8" x14ac:dyDescent="0.2">
      <c r="A14" t="s">
        <v>22</v>
      </c>
      <c r="B14">
        <f>VLOOKUP($A14,Generation!$D$1:$H$25,5,FALSE)</f>
        <v>3.38529E-3</v>
      </c>
      <c r="C14">
        <f>VLOOKUP($A14,'Water Withdrawals'!$E$1:$J$16,6,FALSE)</f>
        <v>1.9780701852599998E-3</v>
      </c>
      <c r="D14">
        <f>VLOOKUP($A14,'Water Consumption'!$E$2:$J$17,6,FALSE)</f>
        <v>1.9780701852599998E-3</v>
      </c>
      <c r="E14" s="5">
        <f t="shared" si="0"/>
        <v>0.58431336318601945</v>
      </c>
      <c r="F14" s="5">
        <f t="shared" si="1"/>
        <v>0.58431336318601945</v>
      </c>
      <c r="G14" s="6">
        <f>IFERROR(E14*About!$A$26/About!$A$29,"")</f>
        <v>2103.5281074696754</v>
      </c>
      <c r="H14" s="6">
        <f>IFERROR(F14*About!$A$26/About!$A$29,"")</f>
        <v>2103.5281074696754</v>
      </c>
    </row>
    <row r="15" spans="1:8" x14ac:dyDescent="0.2">
      <c r="A15" t="s">
        <v>23</v>
      </c>
      <c r="B15">
        <f>VLOOKUP($A15,Generation!$D$1:$H$25,5,FALSE)</f>
        <v>0</v>
      </c>
      <c r="C15">
        <f>VLOOKUP($A15,'Water Withdrawals'!$E$1:$J$16,6,FALSE)</f>
        <v>0</v>
      </c>
      <c r="D15">
        <f>VLOOKUP($A15,'Water Consumption'!$E$2:$J$17,6,FALSE)</f>
        <v>0</v>
      </c>
      <c r="E15" s="5" t="str">
        <f t="shared" si="0"/>
        <v/>
      </c>
      <c r="F15" s="5" t="str">
        <f t="shared" si="1"/>
        <v/>
      </c>
      <c r="G15" s="6" t="str">
        <f>IFERROR(E15*About!$A$26/About!$A$29,"")</f>
        <v/>
      </c>
      <c r="H15" s="6" t="str">
        <f>IFERROR(F15*About!$A$26/About!$A$29,"")</f>
        <v/>
      </c>
    </row>
    <row r="16" spans="1:8" x14ac:dyDescent="0.2">
      <c r="A16" t="s">
        <v>24</v>
      </c>
      <c r="B16">
        <f>VLOOKUP($A16,Generation!$D$1:$H$25,5,FALSE)</f>
        <v>2.2640799999999999E-2</v>
      </c>
      <c r="C16">
        <f>VLOOKUP($A16,'Water Withdrawals'!$E$1:$J$16,6,FALSE)</f>
        <v>1.257834E-4</v>
      </c>
      <c r="D16">
        <f>VLOOKUP($A16,'Water Consumption'!$E$2:$J$17,6,FALSE)</f>
        <v>1.257834E-4</v>
      </c>
      <c r="E16" s="5">
        <f t="shared" si="0"/>
        <v>5.5556075757040389E-3</v>
      </c>
      <c r="F16" s="5">
        <f t="shared" si="1"/>
        <v>5.5556075757040389E-3</v>
      </c>
      <c r="G16" s="6">
        <f>IFERROR(E16*About!$A$26/About!$A$29,"")</f>
        <v>20.000187272534593</v>
      </c>
      <c r="H16" s="6">
        <f>IFERROR(F16*About!$A$26/About!$A$29,"")</f>
        <v>20.000187272534593</v>
      </c>
    </row>
    <row r="17" spans="1:8" x14ac:dyDescent="0.2">
      <c r="A17" t="s">
        <v>25</v>
      </c>
      <c r="B17">
        <f>VLOOKUP($A17,Generation!$D$1:$H$25,5,FALSE)</f>
        <v>1.04348E-4</v>
      </c>
      <c r="C17">
        <f>VLOOKUP($A17,'Water Withdrawals'!$E$1:$J$16,6,FALSE)</f>
        <v>5.7971599999999995E-7</v>
      </c>
      <c r="D17">
        <f>VLOOKUP($A17,'Water Consumption'!$E$2:$J$17,6,FALSE)</f>
        <v>5.7971599999999995E-7</v>
      </c>
      <c r="E17" s="5">
        <f t="shared" si="0"/>
        <v>5.5556024073293211E-3</v>
      </c>
      <c r="F17" s="5">
        <f t="shared" si="1"/>
        <v>5.5556024073293211E-3</v>
      </c>
      <c r="G17" s="6">
        <f>IFERROR(E17*About!$A$26/About!$A$29,"")</f>
        <v>20.000168666385608</v>
      </c>
      <c r="H17" s="6">
        <f>IFERROR(F17*About!$A$26/About!$A$29,"")</f>
        <v>20.000168666385608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B1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33203125" customWidth="1"/>
    <col min="2" max="2" width="18.33203125" customWidth="1"/>
  </cols>
  <sheetData>
    <row r="1" spans="1:2" ht="32" x14ac:dyDescent="0.2">
      <c r="B1" s="10" t="s">
        <v>86</v>
      </c>
    </row>
    <row r="2" spans="1:2" x14ac:dyDescent="0.2">
      <c r="A2" t="s">
        <v>62</v>
      </c>
      <c r="B2" s="6">
        <f>'2015 Consolidated Data'!G5</f>
        <v>54577.83755331373</v>
      </c>
    </row>
    <row r="3" spans="1:2" x14ac:dyDescent="0.2">
      <c r="A3" t="s">
        <v>63</v>
      </c>
      <c r="B3" s="6">
        <f>'2015 Consolidated Data'!G6</f>
        <v>4159.9245358989992</v>
      </c>
    </row>
    <row r="4" spans="1:2" x14ac:dyDescent="0.2">
      <c r="A4" t="s">
        <v>15</v>
      </c>
      <c r="B4" s="6">
        <f>'2015 Consolidated Data'!G11</f>
        <v>63249.562164099065</v>
      </c>
    </row>
    <row r="5" spans="1:2" x14ac:dyDescent="0.2">
      <c r="A5" t="s">
        <v>27</v>
      </c>
      <c r="B5" s="6">
        <f>'2015 Consolidated Data'!G9</f>
        <v>0</v>
      </c>
    </row>
    <row r="6" spans="1:2" x14ac:dyDescent="0.2">
      <c r="A6" t="s">
        <v>64</v>
      </c>
      <c r="B6">
        <v>0</v>
      </c>
    </row>
    <row r="7" spans="1:2" x14ac:dyDescent="0.2">
      <c r="A7" t="s">
        <v>65</v>
      </c>
      <c r="B7" s="6">
        <f>'2015 Consolidated Data'!G16</f>
        <v>20.000187272534593</v>
      </c>
    </row>
    <row r="8" spans="1:2" x14ac:dyDescent="0.2">
      <c r="A8" t="s">
        <v>66</v>
      </c>
      <c r="B8" s="6">
        <f>'2015 Consolidated Data'!G14</f>
        <v>2103.5281074696754</v>
      </c>
    </row>
    <row r="9" spans="1:2" x14ac:dyDescent="0.2">
      <c r="A9" t="s">
        <v>3</v>
      </c>
      <c r="B9" s="6">
        <f>'2015 Consolidated Data'!G3</f>
        <v>13890.685457654999</v>
      </c>
    </row>
    <row r="10" spans="1:2" x14ac:dyDescent="0.2">
      <c r="A10" t="s">
        <v>14</v>
      </c>
      <c r="B10" s="6">
        <f>'2015 Consolidated Data'!G8</f>
        <v>4930.3337614825323</v>
      </c>
    </row>
    <row r="11" spans="1:2" x14ac:dyDescent="0.2">
      <c r="A11" t="s">
        <v>67</v>
      </c>
      <c r="B11" s="6">
        <f>'2015 Consolidated Data'!G13</f>
        <v>23313.172724314474</v>
      </c>
    </row>
    <row r="12" spans="1:2" x14ac:dyDescent="0.2">
      <c r="A12" t="s">
        <v>68</v>
      </c>
      <c r="B12" s="6">
        <f>'2015 Consolidated Data'!G7</f>
        <v>30331.387156235895</v>
      </c>
    </row>
    <row r="13" spans="1:2" x14ac:dyDescent="0.2">
      <c r="A13" t="s">
        <v>69</v>
      </c>
      <c r="B13" s="6">
        <f>'2015 Consolidated Data'!G5</f>
        <v>54577.83755331373</v>
      </c>
    </row>
    <row r="14" spans="1:2" x14ac:dyDescent="0.2">
      <c r="A14" t="s">
        <v>70</v>
      </c>
      <c r="B14">
        <v>0</v>
      </c>
    </row>
    <row r="15" spans="1:2" x14ac:dyDescent="0.2">
      <c r="A15" t="s">
        <v>83</v>
      </c>
      <c r="B15" s="6">
        <f>B11</f>
        <v>23313.172724314474</v>
      </c>
    </row>
    <row r="16" spans="1:2" x14ac:dyDescent="0.2">
      <c r="A16" t="s">
        <v>84</v>
      </c>
      <c r="B16" s="6">
        <f>B11</f>
        <v>23313.172724314474</v>
      </c>
    </row>
    <row r="17" spans="1:2" x14ac:dyDescent="0.2">
      <c r="A17" t="s">
        <v>85</v>
      </c>
      <c r="B17" s="6">
        <f>B9</f>
        <v>13890.685457654999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1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33203125" customWidth="1"/>
    <col min="2" max="2" width="18.33203125" customWidth="1"/>
  </cols>
  <sheetData>
    <row r="1" spans="1:2" ht="32" x14ac:dyDescent="0.2">
      <c r="B1" s="10" t="s">
        <v>87</v>
      </c>
    </row>
    <row r="2" spans="1:2" x14ac:dyDescent="0.2">
      <c r="A2" t="s">
        <v>62</v>
      </c>
      <c r="B2" s="6">
        <f>'2015 Consolidated Data'!H5</f>
        <v>1960.1218806510001</v>
      </c>
    </row>
    <row r="3" spans="1:2" x14ac:dyDescent="0.2">
      <c r="A3" t="s">
        <v>63</v>
      </c>
      <c r="B3" s="6">
        <f>'2015 Consolidated Data'!H6</f>
        <v>620.64013917559782</v>
      </c>
    </row>
    <row r="4" spans="1:2" x14ac:dyDescent="0.2">
      <c r="A4" t="s">
        <v>15</v>
      </c>
      <c r="B4" s="6">
        <f>'2015 Consolidated Data'!H11</f>
        <v>1684.774202794702</v>
      </c>
    </row>
    <row r="5" spans="1:2" x14ac:dyDescent="0.2">
      <c r="A5" t="s">
        <v>27</v>
      </c>
      <c r="B5" s="6">
        <f>'2015 Consolidated Data'!H9</f>
        <v>16999.982182329317</v>
      </c>
    </row>
    <row r="6" spans="1:2" x14ac:dyDescent="0.2">
      <c r="A6" t="s">
        <v>64</v>
      </c>
      <c r="B6">
        <v>0</v>
      </c>
    </row>
    <row r="7" spans="1:2" x14ac:dyDescent="0.2">
      <c r="A7" t="s">
        <v>65</v>
      </c>
      <c r="B7" s="6">
        <f>'2015 Consolidated Data'!H16</f>
        <v>20.000187272534593</v>
      </c>
    </row>
    <row r="8" spans="1:2" x14ac:dyDescent="0.2">
      <c r="A8" t="s">
        <v>66</v>
      </c>
      <c r="B8" s="6">
        <f>'2015 Consolidated Data'!H14</f>
        <v>2103.5281074696754</v>
      </c>
    </row>
    <row r="9" spans="1:2" x14ac:dyDescent="0.2">
      <c r="A9" t="s">
        <v>3</v>
      </c>
      <c r="B9" s="6">
        <f>'2015 Consolidated Data'!H3</f>
        <v>971.73432153190504</v>
      </c>
    </row>
    <row r="10" spans="1:2" x14ac:dyDescent="0.2">
      <c r="A10" t="s">
        <v>14</v>
      </c>
      <c r="B10" s="6">
        <f>'2015 Consolidated Data'!H8</f>
        <v>4930.3337614825323</v>
      </c>
    </row>
    <row r="11" spans="1:2" x14ac:dyDescent="0.2">
      <c r="A11" t="s">
        <v>67</v>
      </c>
      <c r="B11" s="6">
        <f>'2015 Consolidated Data'!H13</f>
        <v>1183.8566612430841</v>
      </c>
    </row>
    <row r="12" spans="1:2" x14ac:dyDescent="0.2">
      <c r="A12" t="s">
        <v>68</v>
      </c>
      <c r="B12" s="6">
        <f>'2015 Consolidated Data'!H7</f>
        <v>745.03641899418494</v>
      </c>
    </row>
    <row r="13" spans="1:2" x14ac:dyDescent="0.2">
      <c r="A13" t="s">
        <v>69</v>
      </c>
      <c r="B13" s="6">
        <f>'2015 Consolidated Data'!H5</f>
        <v>1960.1218806510001</v>
      </c>
    </row>
    <row r="14" spans="1:2" x14ac:dyDescent="0.2">
      <c r="A14" t="s">
        <v>70</v>
      </c>
      <c r="B14">
        <v>0</v>
      </c>
    </row>
    <row r="15" spans="1:2" x14ac:dyDescent="0.2">
      <c r="A15" t="s">
        <v>83</v>
      </c>
      <c r="B15" s="6">
        <f>B11</f>
        <v>1183.8566612430841</v>
      </c>
    </row>
    <row r="16" spans="1:2" x14ac:dyDescent="0.2">
      <c r="A16" t="s">
        <v>84</v>
      </c>
      <c r="B16" s="6">
        <f>B11</f>
        <v>1183.8566612430841</v>
      </c>
    </row>
    <row r="17" spans="1:2" x14ac:dyDescent="0.2">
      <c r="A17" t="s">
        <v>85</v>
      </c>
      <c r="B17" s="6">
        <f>B9</f>
        <v>971.73432153190504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Generation</vt:lpstr>
      <vt:lpstr>Water Withdrawals</vt:lpstr>
      <vt:lpstr>Water Consumption</vt:lpstr>
      <vt:lpstr>2015 Consolidated Data</vt:lpstr>
      <vt:lpstr>WUbPPT-withdrawals</vt:lpstr>
      <vt:lpstr>WUbPPT-consumption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2019-06-05T20:09:20Z</dcterms:created>
  <dcterms:modified xsi:type="dcterms:W3CDTF">2021-04-22T14:21:20Z</dcterms:modified>
</cp:coreProperties>
</file>