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al/indst/flrbi/"/>
    </mc:Choice>
  </mc:AlternateContent>
  <xr:revisionPtr revIDLastSave="0" documentId="13_ncr:1_{82FA2C6E-69E5-214C-AB77-8AAAC257245E}" xr6:coauthVersionLast="46" xr6:coauthVersionMax="46" xr10:uidLastSave="{00000000-0000-0000-0000-000000000000}"/>
  <bookViews>
    <workbookView xWindow="3920" yWindow="680" windowWidth="23800" windowHeight="15640" xr2:uid="{00000000-000D-0000-FFFF-FFFF00000000}"/>
  </bookViews>
  <sheets>
    <sheet name="About" sheetId="1" r:id="rId1"/>
    <sheet name="SourceData" sheetId="2" r:id="rId2"/>
    <sheet name="FLRbI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2" l="1"/>
  <c r="B23" i="3" s="1"/>
  <c r="G16" i="2"/>
  <c r="G15" i="2"/>
  <c r="G14" i="2"/>
  <c r="G13" i="2"/>
  <c r="B17" i="3" s="1"/>
  <c r="G12" i="2"/>
  <c r="B16" i="3" s="1"/>
  <c r="G11" i="2"/>
  <c r="B15" i="3" s="1"/>
  <c r="G10" i="2"/>
  <c r="G9" i="2"/>
  <c r="B12" i="3" s="1"/>
  <c r="G8" i="2"/>
  <c r="G7" i="2"/>
  <c r="G6" i="2"/>
  <c r="G5" i="2"/>
  <c r="G4" i="2"/>
  <c r="G3" i="2"/>
  <c r="B6" i="3" s="1"/>
  <c r="B14" i="3"/>
  <c r="B18" i="3"/>
  <c r="B21" i="3"/>
  <c r="B7" i="3"/>
  <c r="B20" i="3"/>
  <c r="B22" i="3"/>
  <c r="B10" i="3"/>
  <c r="B9" i="3"/>
  <c r="B8" i="3"/>
  <c r="B4" i="3"/>
  <c r="B11" i="3" l="1"/>
  <c r="B19" i="3"/>
  <c r="B13" i="3"/>
  <c r="G19" i="2"/>
  <c r="B3" i="3" s="1"/>
  <c r="G20" i="2"/>
  <c r="G21" i="2"/>
  <c r="G22" i="2"/>
  <c r="B5" i="3" s="1"/>
  <c r="G23" i="2"/>
  <c r="G24" i="2"/>
  <c r="B24" i="3" s="1"/>
  <c r="G25" i="2"/>
  <c r="B26" i="3" s="1"/>
  <c r="G26" i="2"/>
  <c r="G27" i="2"/>
  <c r="G28" i="2"/>
  <c r="G29" i="2"/>
  <c r="G30" i="2"/>
  <c r="G18" i="2"/>
  <c r="B2" i="3" l="1"/>
</calcChain>
</file>

<file path=xl/sharedStrings.xml><?xml version="1.0" encoding="utf-8"?>
<sst xmlns="http://schemas.openxmlformats.org/spreadsheetml/2006/main" count="116" uniqueCount="113">
  <si>
    <t>Source:</t>
  </si>
  <si>
    <t>Resources for the Future</t>
  </si>
  <si>
    <t>The Impact on US Industries of Carbon Prices with Output-based Rebates over Multiple Time Frames</t>
  </si>
  <si>
    <t>http://www.rff.org/RFF/Documents/RFF-DP-10-47.pdf</t>
  </si>
  <si>
    <t>Page 83, Table 15</t>
  </si>
  <si>
    <t>Textiles</t>
  </si>
  <si>
    <t>Wood</t>
  </si>
  <si>
    <t>Coal</t>
  </si>
  <si>
    <t>Machinery</t>
  </si>
  <si>
    <t>Agriculture</t>
  </si>
  <si>
    <t>Construction</t>
  </si>
  <si>
    <t>Trade</t>
  </si>
  <si>
    <t>Communications</t>
  </si>
  <si>
    <t>Food, Beverages, and Tobacco</t>
  </si>
  <si>
    <t>Wearing Apparel and Leather</t>
  </si>
  <si>
    <t>Paper and Publishing</t>
  </si>
  <si>
    <t>Petroleum and Coal Products</t>
  </si>
  <si>
    <t>Chemicals, Rubber, and Plastics</t>
  </si>
  <si>
    <t>Non-Metallic Mineral Products</t>
  </si>
  <si>
    <t>Ferrous Metals</t>
  </si>
  <si>
    <t>Nonferrous primary metals</t>
  </si>
  <si>
    <t>Fabricated Metal Products</t>
  </si>
  <si>
    <t>Transportation Equipment</t>
  </si>
  <si>
    <t>Electronic equipment</t>
  </si>
  <si>
    <t>Other Manufacturing</t>
  </si>
  <si>
    <t>Oil mining</t>
  </si>
  <si>
    <t>Gas mining</t>
  </si>
  <si>
    <t>Other Minerals</t>
  </si>
  <si>
    <t>Electric Utilities</t>
  </si>
  <si>
    <t>Gas manuf. and distribution</t>
  </si>
  <si>
    <t>Transportation Services</t>
  </si>
  <si>
    <t>Finance and Insurance</t>
  </si>
  <si>
    <t>Services (inc real estate)</t>
  </si>
  <si>
    <t>Change in U.S. Emissions</t>
  </si>
  <si>
    <t>Due to higher exports to US</t>
  </si>
  <si>
    <t>Due to lower imports from US</t>
  </si>
  <si>
    <t>Due to differences in Carbon Intensity</t>
  </si>
  <si>
    <t>Total</t>
  </si>
  <si>
    <t>Change in non-Annex I emissions due to change in net exports to U.S. (1000 tons CO2)</t>
  </si>
  <si>
    <t>Leakage Rate</t>
  </si>
  <si>
    <t>The numbers in this table are based on a $15/ton CO2 tax in Annex I Countries.</t>
  </si>
  <si>
    <t>FLRbI Foreign Leakage Rate by Industry</t>
  </si>
  <si>
    <t>Notes:</t>
  </si>
  <si>
    <t>This is always negative.  This is the reduction in U.S. emissions from a sector in response to</t>
  </si>
  <si>
    <t>a $15/ton carbon price.  For our purposes, we are only looking at rebound magnitudes in</t>
  </si>
  <si>
    <t>foreign countries per unit abatement in the U.S., so the specific amount of abatement in</t>
  </si>
  <si>
    <t>the U.S. (or the $15/ton carbon tax that caused it) are not directly relevant.</t>
  </si>
  <si>
    <t>(However, it does mean we are taking a point estimate, as we do for elasticities, when</t>
  </si>
  <si>
    <t>leakage really would be described by a nonlinear function.)</t>
  </si>
  <si>
    <t>Due to higher exports to U.S.</t>
  </si>
  <si>
    <t>In manufacturing industries, when the U.S. produces less emissions, it uses less fuel.</t>
  </si>
  <si>
    <t>The reduction in demand for fuel by the U.S. causes global fuel prices to go down.</t>
  </si>
  <si>
    <t>Other countries use more fuel as a result.  This increases the "carbon intensity" of</t>
  </si>
  <si>
    <t>their economies.  This is the effect being captured in this column.</t>
  </si>
  <si>
    <t>because the reduced supply (from the drop in U.S. production) drives up prices.</t>
  </si>
  <si>
    <t>This reduction in supply is a more important effect than the reduction in U.S.</t>
  </si>
  <si>
    <t>usage of fossil fuels in the extraction industries, to power their operations,</t>
  </si>
  <si>
    <t>which (as with the manufacturing industries) has a tendency to reduce global</t>
  </si>
  <si>
    <t>fuel prices.  So on balance, reducing U.S. production of fossil fuels reduces the</t>
  </si>
  <si>
    <t>carbon intensity of foreign economies.</t>
  </si>
  <si>
    <t>of these goods, the global price of these fuels goes up rather than down,</t>
  </si>
  <si>
    <t>Note that the values in this column are negative for some fossil fuel extraction industries</t>
  </si>
  <si>
    <t>(coal and gas mining).  This is because when the U.S. reduces production</t>
  </si>
  <si>
    <t>This reflects increased production of goods overseas, for export to the U.S. (to make up</t>
  </si>
  <si>
    <t>for part of the reduction in goods produced within the U.S.)</t>
  </si>
  <si>
    <t>In the case of fuels (wood, coal, oil, and gas) and certain types of equipment</t>
  </si>
  <si>
    <t>(transportation equipment, electronic equipment, machinery), this value is negative.</t>
  </si>
  <si>
    <t>Fuels would be subject to a carbon tax whether produced domestically or imported, so</t>
  </si>
  <si>
    <t>importing these fuels does not avoid the carbon tax, hence no additional imports are</t>
  </si>
  <si>
    <t>stimulated.  Equipment that generates emissions when used may also have reduced</t>
  </si>
  <si>
    <t>demand for imports to the U.S.</t>
  </si>
  <si>
    <t>Due to lower imports from U.S.</t>
  </si>
  <si>
    <t>Some goods that previously were exported from the U.S. to other countries are diverted</t>
  </si>
  <si>
    <t>to be used domestically within the U.S.  This results in positive values in this column.</t>
  </si>
  <si>
    <t>Negative values indicate in increase in exports from the U.S. to other countries, which</t>
  </si>
  <si>
    <t>happens for the fossil fuels (coal, oil, and gas), because exporting them avoids the carbon</t>
  </si>
  <si>
    <t>tax, and machinery, whose use consumes energy and generates emissions.</t>
  </si>
  <si>
    <t>How to Interpret Leakage Components from the RFF Table</t>
  </si>
  <si>
    <t>For every unit of CO2e not emitted in this country as a result of the modeled policy package, a fraction</t>
  </si>
  <si>
    <t>of a unit of CO2e is emitted in a foreign country. This may be due to businesses relocating or opening</t>
  </si>
  <si>
    <t>elsewhere rather than in this country, or it may be due to changes in production levels of existing</t>
  </si>
  <si>
    <t>businesses. These leakage rates were determined via a computer model based on a carbon tax, so</t>
  </si>
  <si>
    <t>leakage can be negative if a foreign firm has a lower carbon intensity than a U.S. firm when</t>
  </si>
  <si>
    <t>producing a particular good (this is the case for natural gas and coal), or if imports to the U.S. are</t>
  </si>
  <si>
    <t>reduced (this is the case for oil).</t>
  </si>
  <si>
    <t>agriculture and forestry 01T03</t>
  </si>
  <si>
    <t>coal mining 05</t>
  </si>
  <si>
    <t>oil and gas extraction 06</t>
  </si>
  <si>
    <t>other mining and quarrying 07T08</t>
  </si>
  <si>
    <t>food beverage and tobacco 10T12</t>
  </si>
  <si>
    <t>textiles apparel and leather 13T15</t>
  </si>
  <si>
    <t>wood products 16</t>
  </si>
  <si>
    <t>pulp paper and printing 17T18</t>
  </si>
  <si>
    <t>refined petroleum and coke 19</t>
  </si>
  <si>
    <t>chemicals 20</t>
  </si>
  <si>
    <t>rubber and plastic products 22</t>
  </si>
  <si>
    <t>glass and glass products 231</t>
  </si>
  <si>
    <t>cement and other nonmetallic minerals 239</t>
  </si>
  <si>
    <t>iron and steel 241</t>
  </si>
  <si>
    <t>other metals 242</t>
  </si>
  <si>
    <t>metal products except machinery and vehicles 25</t>
  </si>
  <si>
    <t>computers and electronics 26</t>
  </si>
  <si>
    <t>appliances and electrical equipment 27</t>
  </si>
  <si>
    <t>other machinery 28</t>
  </si>
  <si>
    <t>road vehicles 29</t>
  </si>
  <si>
    <t>nonroad vehicles 30</t>
  </si>
  <si>
    <t>other manufacturing 31T33</t>
  </si>
  <si>
    <t>energy pipelines and gas processing 352T353</t>
  </si>
  <si>
    <t>water and waste 36T39</t>
  </si>
  <si>
    <t>construction 41T43</t>
  </si>
  <si>
    <t>Unit: dimensionless</t>
  </si>
  <si>
    <t>We assume zero leakage for water and waste, which is primarily water treatment and cannot be offshored.</t>
  </si>
  <si>
    <t>We take an average of other manufacturing categories here to avoid an unrealistic outlier (170.5% leakage rate)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</si>
</sst>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 style="thick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0" fontId="0" fillId="0" borderId="0" xfId="0" applyAlignment="1">
      <alignment horizontal="right" wrapText="1"/>
    </xf>
    <xf numFmtId="0" fontId="2" fillId="0" borderId="0" xfId="0" applyFont="1" applyAlignment="1">
      <alignment horizontal="right"/>
    </xf>
    <xf numFmtId="0" fontId="2" fillId="3" borderId="0" xfId="0" applyFont="1" applyFill="1"/>
    <xf numFmtId="0" fontId="0" fillId="3" borderId="0" xfId="0" applyFill="1"/>
    <xf numFmtId="0" fontId="0" fillId="0" borderId="0" xfId="0" applyFont="1"/>
    <xf numFmtId="165" fontId="0" fillId="0" borderId="0" xfId="0" applyNumberFormat="1"/>
    <xf numFmtId="165" fontId="0" fillId="3" borderId="0" xfId="0" applyNumberFormat="1" applyFill="1"/>
    <xf numFmtId="0" fontId="4" fillId="0" borderId="0" xfId="0" applyFont="1"/>
    <xf numFmtId="164" fontId="0" fillId="0" borderId="0" xfId="1" applyNumberFormat="1" applyFont="1" applyFill="1"/>
    <xf numFmtId="0" fontId="0" fillId="0" borderId="1" xfId="0" applyBorder="1"/>
    <xf numFmtId="0" fontId="0" fillId="0" borderId="1" xfId="0" applyBorder="1" applyAlignment="1">
      <alignment horizontal="right" wrapText="1"/>
    </xf>
    <xf numFmtId="3" fontId="0" fillId="0" borderId="1" xfId="0" applyNumberFormat="1" applyBorder="1"/>
    <xf numFmtId="164" fontId="0" fillId="3" borderId="0" xfId="1" applyNumberFormat="1" applyFont="1" applyFill="1"/>
    <xf numFmtId="0" fontId="0" fillId="0" borderId="0" xfId="0" applyNumberFormat="1"/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rff.org/RFF/Documents/RFF-DP-10-47.pdf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1"/>
  <sheetViews>
    <sheetView tabSelected="1" workbookViewId="0"/>
  </sheetViews>
  <sheetFormatPr baseColWidth="10" defaultColWidth="8.83203125" defaultRowHeight="15" x14ac:dyDescent="0.2"/>
  <cols>
    <col min="2" max="2" width="34.5" customWidth="1"/>
    <col min="3" max="3" width="26.6640625" customWidth="1"/>
  </cols>
  <sheetData>
    <row r="1" spans="1:3" x14ac:dyDescent="0.2">
      <c r="A1" s="1" t="s">
        <v>41</v>
      </c>
      <c r="C1" s="21">
        <v>44307</v>
      </c>
    </row>
    <row r="3" spans="1:3" x14ac:dyDescent="0.2">
      <c r="A3" s="1" t="s">
        <v>0</v>
      </c>
      <c r="B3" t="s">
        <v>1</v>
      </c>
    </row>
    <row r="4" spans="1:3" x14ac:dyDescent="0.2">
      <c r="B4" s="2">
        <v>2010</v>
      </c>
    </row>
    <row r="5" spans="1:3" x14ac:dyDescent="0.2">
      <c r="B5" t="s">
        <v>2</v>
      </c>
    </row>
    <row r="6" spans="1:3" x14ac:dyDescent="0.2">
      <c r="B6" s="3" t="s">
        <v>3</v>
      </c>
    </row>
    <row r="7" spans="1:3" x14ac:dyDescent="0.2">
      <c r="B7" t="s">
        <v>4</v>
      </c>
    </row>
    <row r="9" spans="1:3" x14ac:dyDescent="0.2">
      <c r="A9" s="1" t="s">
        <v>42</v>
      </c>
    </row>
    <row r="10" spans="1:3" x14ac:dyDescent="0.2">
      <c r="A10" s="9" t="s">
        <v>78</v>
      </c>
    </row>
    <row r="11" spans="1:3" x14ac:dyDescent="0.2">
      <c r="A11" s="9" t="s">
        <v>79</v>
      </c>
    </row>
    <row r="12" spans="1:3" x14ac:dyDescent="0.2">
      <c r="A12" s="9" t="s">
        <v>80</v>
      </c>
    </row>
    <row r="13" spans="1:3" x14ac:dyDescent="0.2">
      <c r="A13" s="9" t="s">
        <v>81</v>
      </c>
    </row>
    <row r="14" spans="1:3" x14ac:dyDescent="0.2">
      <c r="A14" s="9" t="s">
        <v>82</v>
      </c>
    </row>
    <row r="15" spans="1:3" x14ac:dyDescent="0.2">
      <c r="A15" s="9" t="s">
        <v>83</v>
      </c>
    </row>
    <row r="16" spans="1:3" x14ac:dyDescent="0.2">
      <c r="A16" s="9" t="s">
        <v>84</v>
      </c>
    </row>
    <row r="17" spans="1:3" x14ac:dyDescent="0.2">
      <c r="A17" s="9"/>
    </row>
    <row r="18" spans="1:3" x14ac:dyDescent="0.2">
      <c r="A18" t="s">
        <v>111</v>
      </c>
    </row>
    <row r="20" spans="1:3" x14ac:dyDescent="0.2">
      <c r="A20" s="7" t="s">
        <v>77</v>
      </c>
      <c r="B20" s="8"/>
      <c r="C20" s="8"/>
    </row>
    <row r="21" spans="1:3" x14ac:dyDescent="0.2">
      <c r="A21" s="1"/>
    </row>
    <row r="22" spans="1:3" x14ac:dyDescent="0.2">
      <c r="A22" s="1" t="s">
        <v>33</v>
      </c>
    </row>
    <row r="23" spans="1:3" x14ac:dyDescent="0.2">
      <c r="B23" t="s">
        <v>43</v>
      </c>
    </row>
    <row r="24" spans="1:3" x14ac:dyDescent="0.2">
      <c r="B24" t="s">
        <v>44</v>
      </c>
    </row>
    <row r="25" spans="1:3" x14ac:dyDescent="0.2">
      <c r="B25" t="s">
        <v>45</v>
      </c>
    </row>
    <row r="26" spans="1:3" x14ac:dyDescent="0.2">
      <c r="B26" t="s">
        <v>46</v>
      </c>
    </row>
    <row r="27" spans="1:3" x14ac:dyDescent="0.2">
      <c r="B27" t="s">
        <v>47</v>
      </c>
    </row>
    <row r="28" spans="1:3" x14ac:dyDescent="0.2">
      <c r="B28" t="s">
        <v>48</v>
      </c>
    </row>
    <row r="30" spans="1:3" x14ac:dyDescent="0.2">
      <c r="A30" s="1" t="s">
        <v>49</v>
      </c>
    </row>
    <row r="31" spans="1:3" x14ac:dyDescent="0.2">
      <c r="B31" t="s">
        <v>63</v>
      </c>
    </row>
    <row r="32" spans="1:3" x14ac:dyDescent="0.2">
      <c r="B32" t="s">
        <v>64</v>
      </c>
    </row>
    <row r="33" spans="1:2" x14ac:dyDescent="0.2">
      <c r="B33" t="s">
        <v>65</v>
      </c>
    </row>
    <row r="34" spans="1:2" x14ac:dyDescent="0.2">
      <c r="B34" t="s">
        <v>66</v>
      </c>
    </row>
    <row r="35" spans="1:2" x14ac:dyDescent="0.2">
      <c r="B35" t="s">
        <v>67</v>
      </c>
    </row>
    <row r="36" spans="1:2" x14ac:dyDescent="0.2">
      <c r="B36" t="s">
        <v>68</v>
      </c>
    </row>
    <row r="37" spans="1:2" x14ac:dyDescent="0.2">
      <c r="B37" t="s">
        <v>69</v>
      </c>
    </row>
    <row r="38" spans="1:2" x14ac:dyDescent="0.2">
      <c r="B38" t="s">
        <v>70</v>
      </c>
    </row>
    <row r="40" spans="1:2" x14ac:dyDescent="0.2">
      <c r="A40" s="1" t="s">
        <v>71</v>
      </c>
    </row>
    <row r="41" spans="1:2" x14ac:dyDescent="0.2">
      <c r="B41" t="s">
        <v>72</v>
      </c>
    </row>
    <row r="42" spans="1:2" x14ac:dyDescent="0.2">
      <c r="B42" t="s">
        <v>73</v>
      </c>
    </row>
    <row r="43" spans="1:2" x14ac:dyDescent="0.2">
      <c r="B43" t="s">
        <v>74</v>
      </c>
    </row>
    <row r="44" spans="1:2" x14ac:dyDescent="0.2">
      <c r="B44" t="s">
        <v>75</v>
      </c>
    </row>
    <row r="45" spans="1:2" x14ac:dyDescent="0.2">
      <c r="B45" t="s">
        <v>76</v>
      </c>
    </row>
    <row r="47" spans="1:2" x14ac:dyDescent="0.2">
      <c r="A47" s="1" t="s">
        <v>36</v>
      </c>
    </row>
    <row r="48" spans="1:2" x14ac:dyDescent="0.2">
      <c r="B48" t="s">
        <v>50</v>
      </c>
    </row>
    <row r="49" spans="2:2" x14ac:dyDescent="0.2">
      <c r="B49" t="s">
        <v>51</v>
      </c>
    </row>
    <row r="50" spans="2:2" x14ac:dyDescent="0.2">
      <c r="B50" t="s">
        <v>52</v>
      </c>
    </row>
    <row r="51" spans="2:2" x14ac:dyDescent="0.2">
      <c r="B51" t="s">
        <v>53</v>
      </c>
    </row>
    <row r="53" spans="2:2" x14ac:dyDescent="0.2">
      <c r="B53" t="s">
        <v>61</v>
      </c>
    </row>
    <row r="54" spans="2:2" x14ac:dyDescent="0.2">
      <c r="B54" t="s">
        <v>62</v>
      </c>
    </row>
    <row r="55" spans="2:2" x14ac:dyDescent="0.2">
      <c r="B55" t="s">
        <v>60</v>
      </c>
    </row>
    <row r="56" spans="2:2" x14ac:dyDescent="0.2">
      <c r="B56" t="s">
        <v>54</v>
      </c>
    </row>
    <row r="57" spans="2:2" x14ac:dyDescent="0.2">
      <c r="B57" t="s">
        <v>55</v>
      </c>
    </row>
    <row r="58" spans="2:2" x14ac:dyDescent="0.2">
      <c r="B58" t="s">
        <v>56</v>
      </c>
    </row>
    <row r="59" spans="2:2" x14ac:dyDescent="0.2">
      <c r="B59" t="s">
        <v>57</v>
      </c>
    </row>
    <row r="60" spans="2:2" x14ac:dyDescent="0.2">
      <c r="B60" t="s">
        <v>58</v>
      </c>
    </row>
    <row r="61" spans="2:2" x14ac:dyDescent="0.2">
      <c r="B61" t="s">
        <v>59</v>
      </c>
    </row>
  </sheetData>
  <hyperlinks>
    <hyperlink ref="B6" r:id="rId1" xr:uid="{00000000-0004-0000-0000-000000000000}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2"/>
  <sheetViews>
    <sheetView workbookViewId="0"/>
  </sheetViews>
  <sheetFormatPr baseColWidth="10" defaultColWidth="8.83203125" defaultRowHeight="15" x14ac:dyDescent="0.2"/>
  <cols>
    <col min="1" max="1" width="42.33203125" customWidth="1"/>
    <col min="2" max="3" width="15.1640625" customWidth="1"/>
    <col min="4" max="4" width="17.83203125" customWidth="1"/>
    <col min="5" max="5" width="18.5" customWidth="1"/>
  </cols>
  <sheetData>
    <row r="1" spans="1:7" ht="30" customHeight="1" x14ac:dyDescent="0.2">
      <c r="B1" s="14"/>
      <c r="C1" s="19" t="s">
        <v>38</v>
      </c>
      <c r="D1" s="19"/>
      <c r="E1" s="19"/>
      <c r="F1" s="20"/>
    </row>
    <row r="2" spans="1:7" ht="32" x14ac:dyDescent="0.2">
      <c r="B2" s="15" t="s">
        <v>33</v>
      </c>
      <c r="C2" s="5" t="s">
        <v>34</v>
      </c>
      <c r="D2" s="5" t="s">
        <v>35</v>
      </c>
      <c r="E2" s="5" t="s">
        <v>36</v>
      </c>
      <c r="F2" s="15" t="s">
        <v>37</v>
      </c>
      <c r="G2" s="5" t="s">
        <v>39</v>
      </c>
    </row>
    <row r="3" spans="1:7" x14ac:dyDescent="0.2">
      <c r="A3" t="s">
        <v>13</v>
      </c>
      <c r="B3" s="16">
        <v>-7457</v>
      </c>
      <c r="C3">
        <v>6</v>
      </c>
      <c r="D3">
        <v>11</v>
      </c>
      <c r="E3">
        <v>5</v>
      </c>
      <c r="F3" s="14">
        <v>22</v>
      </c>
      <c r="G3" s="13">
        <f t="shared" ref="G3:G16" si="0">-F3/B3</f>
        <v>2.9502480890438512E-3</v>
      </c>
    </row>
    <row r="4" spans="1:7" x14ac:dyDescent="0.2">
      <c r="A4" t="s">
        <v>5</v>
      </c>
      <c r="B4" s="14">
        <v>-623</v>
      </c>
      <c r="C4">
        <v>8</v>
      </c>
      <c r="D4">
        <v>6</v>
      </c>
      <c r="E4">
        <v>12</v>
      </c>
      <c r="F4" s="14">
        <v>26</v>
      </c>
      <c r="G4" s="13">
        <f t="shared" si="0"/>
        <v>4.1733547351524881E-2</v>
      </c>
    </row>
    <row r="5" spans="1:7" x14ac:dyDescent="0.2">
      <c r="A5" t="s">
        <v>14</v>
      </c>
      <c r="B5" s="14">
        <v>-317</v>
      </c>
      <c r="C5">
        <v>4</v>
      </c>
      <c r="D5">
        <v>0</v>
      </c>
      <c r="E5">
        <v>26</v>
      </c>
      <c r="F5" s="14">
        <v>30</v>
      </c>
      <c r="G5" s="13">
        <f t="shared" si="0"/>
        <v>9.4637223974763401E-2</v>
      </c>
    </row>
    <row r="6" spans="1:7" x14ac:dyDescent="0.2">
      <c r="A6" t="s">
        <v>6</v>
      </c>
      <c r="B6" s="14">
        <v>-889</v>
      </c>
      <c r="C6">
        <v>-7</v>
      </c>
      <c r="D6">
        <v>0</v>
      </c>
      <c r="E6">
        <v>-9</v>
      </c>
      <c r="F6" s="14">
        <v>-16</v>
      </c>
      <c r="G6" s="13">
        <f t="shared" si="0"/>
        <v>-1.799775028121485E-2</v>
      </c>
    </row>
    <row r="7" spans="1:7" x14ac:dyDescent="0.2">
      <c r="A7" t="s">
        <v>15</v>
      </c>
      <c r="B7" s="16">
        <v>-7933</v>
      </c>
      <c r="C7">
        <v>16</v>
      </c>
      <c r="D7">
        <v>28</v>
      </c>
      <c r="E7">
        <v>35</v>
      </c>
      <c r="F7" s="14">
        <v>79</v>
      </c>
      <c r="G7" s="13">
        <f t="shared" si="0"/>
        <v>9.958401613513173E-3</v>
      </c>
    </row>
    <row r="8" spans="1:7" x14ac:dyDescent="0.2">
      <c r="A8" t="s">
        <v>16</v>
      </c>
      <c r="B8" s="16">
        <v>-18447</v>
      </c>
      <c r="C8">
        <v>443</v>
      </c>
      <c r="D8">
        <v>378</v>
      </c>
      <c r="E8">
        <v>701</v>
      </c>
      <c r="F8" s="16">
        <v>1522</v>
      </c>
      <c r="G8" s="13">
        <f t="shared" si="0"/>
        <v>8.2506640646175536E-2</v>
      </c>
    </row>
    <row r="9" spans="1:7" x14ac:dyDescent="0.2">
      <c r="A9" t="s">
        <v>17</v>
      </c>
      <c r="B9" s="16">
        <v>-14947</v>
      </c>
      <c r="C9">
        <v>570</v>
      </c>
      <c r="D9">
        <v>658</v>
      </c>
      <c r="E9" s="4">
        <v>2726</v>
      </c>
      <c r="F9" s="16">
        <v>3955</v>
      </c>
      <c r="G9" s="13">
        <f t="shared" si="0"/>
        <v>0.26460159229276781</v>
      </c>
    </row>
    <row r="10" spans="1:7" x14ac:dyDescent="0.2">
      <c r="A10" t="s">
        <v>18</v>
      </c>
      <c r="B10" s="16">
        <v>-10110</v>
      </c>
      <c r="C10">
        <v>199</v>
      </c>
      <c r="D10">
        <v>79</v>
      </c>
      <c r="E10">
        <v>683</v>
      </c>
      <c r="F10" s="14">
        <v>961</v>
      </c>
      <c r="G10" s="13">
        <f t="shared" si="0"/>
        <v>9.50544015825915E-2</v>
      </c>
    </row>
    <row r="11" spans="1:7" x14ac:dyDescent="0.2">
      <c r="A11" t="s">
        <v>19</v>
      </c>
      <c r="B11" s="16">
        <v>-4616</v>
      </c>
      <c r="C11">
        <v>213</v>
      </c>
      <c r="D11">
        <v>78</v>
      </c>
      <c r="E11">
        <v>399</v>
      </c>
      <c r="F11" s="14">
        <v>691</v>
      </c>
      <c r="G11" s="13">
        <f t="shared" si="0"/>
        <v>0.14969670710571925</v>
      </c>
    </row>
    <row r="12" spans="1:7" x14ac:dyDescent="0.2">
      <c r="A12" t="s">
        <v>20</v>
      </c>
      <c r="B12" s="16">
        <v>-1821</v>
      </c>
      <c r="C12">
        <v>116</v>
      </c>
      <c r="D12">
        <v>60</v>
      </c>
      <c r="E12">
        <v>68</v>
      </c>
      <c r="F12" s="14">
        <v>245</v>
      </c>
      <c r="G12" s="13">
        <f t="shared" si="0"/>
        <v>0.13454146073585943</v>
      </c>
    </row>
    <row r="13" spans="1:7" x14ac:dyDescent="0.2">
      <c r="A13" t="s">
        <v>21</v>
      </c>
      <c r="B13" s="16">
        <v>-1010</v>
      </c>
      <c r="C13">
        <v>2</v>
      </c>
      <c r="D13">
        <v>2</v>
      </c>
      <c r="E13">
        <v>9</v>
      </c>
      <c r="F13" s="14">
        <v>12</v>
      </c>
      <c r="G13" s="13">
        <f t="shared" si="0"/>
        <v>1.1881188118811881E-2</v>
      </c>
    </row>
    <row r="14" spans="1:7" x14ac:dyDescent="0.2">
      <c r="A14" t="s">
        <v>22</v>
      </c>
      <c r="B14" s="16">
        <v>-1434</v>
      </c>
      <c r="C14">
        <v>-2</v>
      </c>
      <c r="D14">
        <v>3</v>
      </c>
      <c r="E14">
        <v>6</v>
      </c>
      <c r="F14" s="14">
        <v>7</v>
      </c>
      <c r="G14" s="13">
        <f t="shared" si="0"/>
        <v>4.8814504881450485E-3</v>
      </c>
    </row>
    <row r="15" spans="1:7" x14ac:dyDescent="0.2">
      <c r="A15" t="s">
        <v>23</v>
      </c>
      <c r="B15" s="14">
        <v>-572</v>
      </c>
      <c r="C15">
        <v>-7</v>
      </c>
      <c r="D15">
        <v>3</v>
      </c>
      <c r="E15">
        <v>79</v>
      </c>
      <c r="F15" s="14">
        <v>76</v>
      </c>
      <c r="G15" s="13">
        <f t="shared" si="0"/>
        <v>0.13286713286713286</v>
      </c>
    </row>
    <row r="16" spans="1:7" x14ac:dyDescent="0.2">
      <c r="A16" t="s">
        <v>8</v>
      </c>
      <c r="B16" s="16">
        <v>-1496</v>
      </c>
      <c r="C16">
        <v>-10</v>
      </c>
      <c r="D16">
        <v>-6</v>
      </c>
      <c r="E16">
        <v>18</v>
      </c>
      <c r="F16" s="14">
        <v>3</v>
      </c>
      <c r="G16" s="13">
        <f t="shared" si="0"/>
        <v>2.0053475935828879E-3</v>
      </c>
    </row>
    <row r="17" spans="1:8" x14ac:dyDescent="0.2">
      <c r="A17" t="s">
        <v>24</v>
      </c>
      <c r="B17" s="14">
        <v>-183</v>
      </c>
      <c r="C17">
        <v>7</v>
      </c>
      <c r="D17">
        <v>1</v>
      </c>
      <c r="E17">
        <v>305</v>
      </c>
      <c r="F17" s="14">
        <v>312</v>
      </c>
      <c r="G17" s="17">
        <f>AVERAGE(G3:G16)</f>
        <v>7.2094113727029757E-2</v>
      </c>
      <c r="H17" t="s">
        <v>112</v>
      </c>
    </row>
    <row r="18" spans="1:8" x14ac:dyDescent="0.2">
      <c r="A18" t="s">
        <v>9</v>
      </c>
      <c r="B18" s="16">
        <v>-3229</v>
      </c>
      <c r="C18">
        <v>7</v>
      </c>
      <c r="D18">
        <v>17</v>
      </c>
      <c r="E18">
        <v>-5</v>
      </c>
      <c r="F18" s="14">
        <v>19</v>
      </c>
      <c r="G18" s="13">
        <f>-F18/B18</f>
        <v>5.884174667079591E-3</v>
      </c>
    </row>
    <row r="19" spans="1:8" x14ac:dyDescent="0.2">
      <c r="A19" t="s">
        <v>7</v>
      </c>
      <c r="B19" s="14">
        <v>-510</v>
      </c>
      <c r="C19">
        <v>-6</v>
      </c>
      <c r="D19">
        <v>-9</v>
      </c>
      <c r="E19">
        <v>-92</v>
      </c>
      <c r="F19" s="14">
        <v>-107</v>
      </c>
      <c r="G19" s="13">
        <f t="shared" ref="G19:G30" si="1">-F19/B19</f>
        <v>-0.20980392156862746</v>
      </c>
    </row>
    <row r="20" spans="1:8" x14ac:dyDescent="0.2">
      <c r="A20" t="s">
        <v>25</v>
      </c>
      <c r="B20" s="16">
        <v>-2088</v>
      </c>
      <c r="C20" s="4">
        <v>-2139</v>
      </c>
      <c r="D20">
        <v>-2</v>
      </c>
      <c r="E20">
        <v>828</v>
      </c>
      <c r="F20" s="16">
        <v>-1314</v>
      </c>
      <c r="G20" s="13">
        <f t="shared" si="1"/>
        <v>-0.62931034482758619</v>
      </c>
    </row>
    <row r="21" spans="1:8" x14ac:dyDescent="0.2">
      <c r="A21" t="s">
        <v>26</v>
      </c>
      <c r="B21" s="14">
        <v>-428</v>
      </c>
      <c r="C21">
        <v>-101</v>
      </c>
      <c r="D21">
        <v>-125</v>
      </c>
      <c r="E21">
        <v>-613</v>
      </c>
      <c r="F21" s="14">
        <v>-839</v>
      </c>
      <c r="G21" s="13">
        <f t="shared" si="1"/>
        <v>-1.9602803738317758</v>
      </c>
    </row>
    <row r="22" spans="1:8" x14ac:dyDescent="0.2">
      <c r="A22" t="s">
        <v>27</v>
      </c>
      <c r="B22" s="14">
        <v>-11</v>
      </c>
      <c r="C22">
        <v>0</v>
      </c>
      <c r="D22">
        <v>0</v>
      </c>
      <c r="E22">
        <v>9</v>
      </c>
      <c r="F22" s="14">
        <v>9</v>
      </c>
      <c r="G22" s="13">
        <f t="shared" si="1"/>
        <v>0.81818181818181823</v>
      </c>
    </row>
    <row r="23" spans="1:8" x14ac:dyDescent="0.2">
      <c r="A23" t="s">
        <v>28</v>
      </c>
      <c r="B23" s="16">
        <v>-411572</v>
      </c>
      <c r="C23">
        <v>632</v>
      </c>
      <c r="D23">
        <v>403</v>
      </c>
      <c r="E23">
        <v>227</v>
      </c>
      <c r="F23" s="16">
        <v>1263</v>
      </c>
      <c r="G23" s="13">
        <f t="shared" si="1"/>
        <v>3.0687218761237403E-3</v>
      </c>
    </row>
    <row r="24" spans="1:8" x14ac:dyDescent="0.2">
      <c r="A24" t="s">
        <v>29</v>
      </c>
      <c r="B24" s="16">
        <v>-6542</v>
      </c>
      <c r="C24">
        <v>0</v>
      </c>
      <c r="D24">
        <v>1</v>
      </c>
      <c r="E24">
        <v>10</v>
      </c>
      <c r="F24" s="14">
        <v>10</v>
      </c>
      <c r="G24" s="13">
        <f t="shared" si="1"/>
        <v>1.5285845307245491E-3</v>
      </c>
    </row>
    <row r="25" spans="1:8" x14ac:dyDescent="0.2">
      <c r="A25" t="s">
        <v>10</v>
      </c>
      <c r="B25" s="14">
        <v>-881</v>
      </c>
      <c r="C25">
        <v>0</v>
      </c>
      <c r="D25">
        <v>0</v>
      </c>
      <c r="E25">
        <v>0</v>
      </c>
      <c r="F25" s="14">
        <v>0</v>
      </c>
      <c r="G25" s="13">
        <f t="shared" si="1"/>
        <v>0</v>
      </c>
    </row>
    <row r="26" spans="1:8" x14ac:dyDescent="0.2">
      <c r="A26" t="s">
        <v>11</v>
      </c>
      <c r="B26" s="16">
        <v>-5443</v>
      </c>
      <c r="C26">
        <v>-2</v>
      </c>
      <c r="D26">
        <v>0</v>
      </c>
      <c r="E26">
        <v>-2</v>
      </c>
      <c r="F26" s="14">
        <v>-4</v>
      </c>
      <c r="G26" s="13">
        <f t="shared" si="1"/>
        <v>-7.3488884806173071E-4</v>
      </c>
    </row>
    <row r="27" spans="1:8" x14ac:dyDescent="0.2">
      <c r="A27" t="s">
        <v>30</v>
      </c>
      <c r="B27" s="16">
        <v>-67547</v>
      </c>
      <c r="C27" s="4">
        <v>2244</v>
      </c>
      <c r="D27" s="4">
        <v>1537</v>
      </c>
      <c r="E27">
        <v>296</v>
      </c>
      <c r="F27" s="16">
        <v>4077</v>
      </c>
      <c r="G27" s="13">
        <f t="shared" si="1"/>
        <v>6.0357972966971145E-2</v>
      </c>
    </row>
    <row r="28" spans="1:8" x14ac:dyDescent="0.2">
      <c r="A28" t="s">
        <v>12</v>
      </c>
      <c r="B28" s="14">
        <v>-116</v>
      </c>
      <c r="C28">
        <v>0</v>
      </c>
      <c r="D28">
        <v>0</v>
      </c>
      <c r="E28">
        <v>2</v>
      </c>
      <c r="F28" s="14">
        <v>2</v>
      </c>
      <c r="G28" s="13">
        <f t="shared" si="1"/>
        <v>1.7241379310344827E-2</v>
      </c>
    </row>
    <row r="29" spans="1:8" x14ac:dyDescent="0.2">
      <c r="A29" t="s">
        <v>31</v>
      </c>
      <c r="B29" s="14">
        <v>-827</v>
      </c>
      <c r="C29">
        <v>0</v>
      </c>
      <c r="D29">
        <v>0</v>
      </c>
      <c r="E29">
        <v>-2</v>
      </c>
      <c r="F29" s="14">
        <v>-3</v>
      </c>
      <c r="G29" s="13">
        <f t="shared" si="1"/>
        <v>-3.6275695284159614E-3</v>
      </c>
    </row>
    <row r="30" spans="1:8" x14ac:dyDescent="0.2">
      <c r="A30" t="s">
        <v>32</v>
      </c>
      <c r="B30" s="16">
        <v>-14895</v>
      </c>
      <c r="C30">
        <v>-3</v>
      </c>
      <c r="D30">
        <v>3</v>
      </c>
      <c r="E30">
        <v>19</v>
      </c>
      <c r="F30" s="14">
        <v>19</v>
      </c>
      <c r="G30" s="13">
        <f t="shared" si="1"/>
        <v>1.2755958375293723E-3</v>
      </c>
    </row>
    <row r="32" spans="1:8" x14ac:dyDescent="0.2">
      <c r="A32" s="1" t="s">
        <v>40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6"/>
  <sheetViews>
    <sheetView workbookViewId="0"/>
  </sheetViews>
  <sheetFormatPr baseColWidth="10" defaultColWidth="8.83203125" defaultRowHeight="15" x14ac:dyDescent="0.2"/>
  <cols>
    <col min="1" max="1" width="46.1640625" customWidth="1"/>
    <col min="2" max="2" width="17.1640625" customWidth="1"/>
  </cols>
  <sheetData>
    <row r="1" spans="1:2" x14ac:dyDescent="0.2">
      <c r="A1" s="12" t="s">
        <v>110</v>
      </c>
      <c r="B1" s="6" t="s">
        <v>39</v>
      </c>
    </row>
    <row r="2" spans="1:2" x14ac:dyDescent="0.2">
      <c r="A2" t="s">
        <v>85</v>
      </c>
      <c r="B2" s="10">
        <f>SourceData!G18</f>
        <v>5.884174667079591E-3</v>
      </c>
    </row>
    <row r="3" spans="1:2" x14ac:dyDescent="0.2">
      <c r="A3" t="s">
        <v>86</v>
      </c>
      <c r="B3" s="10">
        <f>SourceData!G19</f>
        <v>-0.20980392156862746</v>
      </c>
    </row>
    <row r="4" spans="1:2" x14ac:dyDescent="0.2">
      <c r="A4" t="s">
        <v>87</v>
      </c>
      <c r="B4" s="11">
        <f>-SUM(SourceData!F20:F21)/SUM(SourceData!B20:B21)</f>
        <v>-0.85572337042925273</v>
      </c>
    </row>
    <row r="5" spans="1:2" x14ac:dyDescent="0.2">
      <c r="A5" t="s">
        <v>88</v>
      </c>
      <c r="B5" s="10">
        <f>SourceData!G22</f>
        <v>0.81818181818181823</v>
      </c>
    </row>
    <row r="6" spans="1:2" x14ac:dyDescent="0.2">
      <c r="A6" t="s">
        <v>89</v>
      </c>
      <c r="B6" s="10">
        <f>SourceData!G3</f>
        <v>2.9502480890438512E-3</v>
      </c>
    </row>
    <row r="7" spans="1:2" x14ac:dyDescent="0.2">
      <c r="A7" t="s">
        <v>90</v>
      </c>
      <c r="B7" s="10">
        <f>SourceData!G5</f>
        <v>9.4637223974763401E-2</v>
      </c>
    </row>
    <row r="8" spans="1:2" x14ac:dyDescent="0.2">
      <c r="A8" t="s">
        <v>91</v>
      </c>
      <c r="B8" s="10">
        <f>SourceData!G6</f>
        <v>-1.799775028121485E-2</v>
      </c>
    </row>
    <row r="9" spans="1:2" x14ac:dyDescent="0.2">
      <c r="A9" t="s">
        <v>92</v>
      </c>
      <c r="B9" s="10">
        <f>SourceData!G7</f>
        <v>9.958401613513173E-3</v>
      </c>
    </row>
    <row r="10" spans="1:2" x14ac:dyDescent="0.2">
      <c r="A10" t="s">
        <v>93</v>
      </c>
      <c r="B10" s="10">
        <f>SourceData!G8</f>
        <v>8.2506640646175536E-2</v>
      </c>
    </row>
    <row r="11" spans="1:2" x14ac:dyDescent="0.2">
      <c r="A11" t="s">
        <v>94</v>
      </c>
      <c r="B11" s="10">
        <f>SourceData!G9</f>
        <v>0.26460159229276781</v>
      </c>
    </row>
    <row r="12" spans="1:2" x14ac:dyDescent="0.2">
      <c r="A12" t="s">
        <v>95</v>
      </c>
      <c r="B12" s="10">
        <f>SourceData!G9</f>
        <v>0.26460159229276781</v>
      </c>
    </row>
    <row r="13" spans="1:2" x14ac:dyDescent="0.2">
      <c r="A13" t="s">
        <v>96</v>
      </c>
      <c r="B13" s="10">
        <f>SourceData!G10</f>
        <v>9.50544015825915E-2</v>
      </c>
    </row>
    <row r="14" spans="1:2" x14ac:dyDescent="0.2">
      <c r="A14" t="s">
        <v>97</v>
      </c>
      <c r="B14" s="10">
        <f>SourceData!G10</f>
        <v>9.50544015825915E-2</v>
      </c>
    </row>
    <row r="15" spans="1:2" x14ac:dyDescent="0.2">
      <c r="A15" t="s">
        <v>98</v>
      </c>
      <c r="B15" s="10">
        <f>SourceData!G11</f>
        <v>0.14969670710571925</v>
      </c>
    </row>
    <row r="16" spans="1:2" x14ac:dyDescent="0.2">
      <c r="A16" t="s">
        <v>99</v>
      </c>
      <c r="B16" s="10">
        <f>SourceData!G12</f>
        <v>0.13454146073585943</v>
      </c>
    </row>
    <row r="17" spans="1:2" x14ac:dyDescent="0.2">
      <c r="A17" t="s">
        <v>100</v>
      </c>
      <c r="B17" s="10">
        <f>SourceData!G13</f>
        <v>1.1881188118811881E-2</v>
      </c>
    </row>
    <row r="18" spans="1:2" x14ac:dyDescent="0.2">
      <c r="A18" t="s">
        <v>101</v>
      </c>
      <c r="B18" s="10">
        <f>SourceData!G15</f>
        <v>0.13286713286713286</v>
      </c>
    </row>
    <row r="19" spans="1:2" x14ac:dyDescent="0.2">
      <c r="A19" t="s">
        <v>102</v>
      </c>
      <c r="B19" s="10">
        <f>SourceData!G15</f>
        <v>0.13286713286713286</v>
      </c>
    </row>
    <row r="20" spans="1:2" x14ac:dyDescent="0.2">
      <c r="A20" t="s">
        <v>103</v>
      </c>
      <c r="B20" s="10">
        <f>SourceData!G16</f>
        <v>2.0053475935828879E-3</v>
      </c>
    </row>
    <row r="21" spans="1:2" x14ac:dyDescent="0.2">
      <c r="A21" t="s">
        <v>104</v>
      </c>
      <c r="B21" s="10">
        <f>SourceData!G14</f>
        <v>4.8814504881450485E-3</v>
      </c>
    </row>
    <row r="22" spans="1:2" x14ac:dyDescent="0.2">
      <c r="A22" t="s">
        <v>105</v>
      </c>
      <c r="B22" s="10">
        <f>SourceData!G14</f>
        <v>4.8814504881450485E-3</v>
      </c>
    </row>
    <row r="23" spans="1:2" x14ac:dyDescent="0.2">
      <c r="A23" t="s">
        <v>106</v>
      </c>
      <c r="B23" s="10">
        <f>SourceData!G17</f>
        <v>7.2094113727029757E-2</v>
      </c>
    </row>
    <row r="24" spans="1:2" x14ac:dyDescent="0.2">
      <c r="A24" t="s">
        <v>107</v>
      </c>
      <c r="B24" s="10">
        <f>SourceData!G24</f>
        <v>1.5285845307245491E-3</v>
      </c>
    </row>
    <row r="25" spans="1:2" x14ac:dyDescent="0.2">
      <c r="A25" t="s">
        <v>108</v>
      </c>
      <c r="B25" s="8">
        <v>0</v>
      </c>
    </row>
    <row r="26" spans="1:2" x14ac:dyDescent="0.2">
      <c r="A26" t="s">
        <v>109</v>
      </c>
      <c r="B26" s="18">
        <f>SourceData!G25</f>
        <v>0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FLRbI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2014-03-21T04:53:30Z</dcterms:created>
  <dcterms:modified xsi:type="dcterms:W3CDTF">2021-04-22T14:24:29Z</dcterms:modified>
</cp:coreProperties>
</file>