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blp/"/>
    </mc:Choice>
  </mc:AlternateContent>
  <xr:revisionPtr revIDLastSave="0" documentId="13_ncr:1_{35678446-5B4E-DC41-AC31-5137449ADC3C}" xr6:coauthVersionLast="46" xr6:coauthVersionMax="46" xr10:uidLastSave="{00000000-0000-0000-0000-000000000000}"/>
  <bookViews>
    <workbookView xWindow="0" yWindow="460" windowWidth="28800" windowHeight="15860" activeTab="4" xr2:uid="{00000000-000D-0000-FFFF-FFFF00000000}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31" i="5" l="1"/>
  <c r="E32" i="5" s="1"/>
  <c r="E8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B7" i="5"/>
  <c r="B29" i="5" s="1"/>
  <c r="P19" i="5" l="1"/>
  <c r="P29" i="5"/>
  <c r="P9" i="5"/>
  <c r="P8" i="5"/>
  <c r="AE19" i="5"/>
  <c r="AE8" i="5"/>
  <c r="AE9" i="5"/>
  <c r="AE29" i="5"/>
  <c r="W19" i="5"/>
  <c r="W8" i="5"/>
  <c r="W9" i="5"/>
  <c r="W29" i="5"/>
  <c r="O19" i="5"/>
  <c r="O8" i="5"/>
  <c r="O9" i="5"/>
  <c r="O29" i="5"/>
  <c r="G19" i="5"/>
  <c r="G8" i="5"/>
  <c r="G9" i="5"/>
  <c r="G29" i="5"/>
  <c r="J29" i="5"/>
  <c r="J19" i="5"/>
  <c r="J8" i="5"/>
  <c r="J9" i="5"/>
  <c r="X29" i="5"/>
  <c r="X19" i="5"/>
  <c r="X8" i="5"/>
  <c r="X9" i="5"/>
  <c r="AD8" i="5"/>
  <c r="AD9" i="5"/>
  <c r="AD29" i="5"/>
  <c r="AD19" i="5"/>
  <c r="V8" i="5"/>
  <c r="V9" i="5"/>
  <c r="V29" i="5"/>
  <c r="V19" i="5"/>
  <c r="N8" i="5"/>
  <c r="N9" i="5"/>
  <c r="N19" i="5"/>
  <c r="N29" i="5"/>
  <c r="F8" i="5"/>
  <c r="F9" i="5"/>
  <c r="F29" i="5"/>
  <c r="F19" i="5"/>
  <c r="R29" i="5"/>
  <c r="R19" i="5"/>
  <c r="R8" i="5"/>
  <c r="R9" i="5"/>
  <c r="Q29" i="5"/>
  <c r="Q9" i="5"/>
  <c r="Q19" i="5"/>
  <c r="Q8" i="5"/>
  <c r="H19" i="5"/>
  <c r="H8" i="5"/>
  <c r="H9" i="5"/>
  <c r="H29" i="5"/>
  <c r="AC8" i="5"/>
  <c r="AC9" i="5"/>
  <c r="AC29" i="5"/>
  <c r="AC19" i="5"/>
  <c r="U8" i="5"/>
  <c r="U9" i="5"/>
  <c r="U29" i="5"/>
  <c r="U19" i="5"/>
  <c r="M8" i="5"/>
  <c r="M9" i="5"/>
  <c r="M29" i="5"/>
  <c r="M19" i="5"/>
  <c r="E9" i="5"/>
  <c r="E29" i="5"/>
  <c r="E19" i="5"/>
  <c r="Z29" i="5"/>
  <c r="Z8" i="5"/>
  <c r="Z19" i="5"/>
  <c r="Z9" i="5"/>
  <c r="Y29" i="5"/>
  <c r="Y19" i="5"/>
  <c r="Y8" i="5"/>
  <c r="Y9" i="5"/>
  <c r="AF19" i="5"/>
  <c r="AF9" i="5"/>
  <c r="AF8" i="5"/>
  <c r="AF29" i="5"/>
  <c r="B8" i="5"/>
  <c r="B9" i="5"/>
  <c r="B19" i="5"/>
  <c r="B30" i="5"/>
  <c r="AB9" i="5"/>
  <c r="AB29" i="5"/>
  <c r="AB19" i="5"/>
  <c r="AB8" i="5"/>
  <c r="T9" i="5"/>
  <c r="T8" i="5"/>
  <c r="T29" i="5"/>
  <c r="T19" i="5"/>
  <c r="L9" i="5"/>
  <c r="L8" i="5"/>
  <c r="L19" i="5"/>
  <c r="L29" i="5"/>
  <c r="D9" i="5"/>
  <c r="D8" i="5"/>
  <c r="D29" i="5"/>
  <c r="D30" i="5" s="1"/>
  <c r="D19" i="5"/>
  <c r="I29" i="5"/>
  <c r="I19" i="5"/>
  <c r="I9" i="5"/>
  <c r="I8" i="5"/>
  <c r="AA29" i="5"/>
  <c r="AA19" i="5"/>
  <c r="AA8" i="5"/>
  <c r="AA9" i="5"/>
  <c r="S29" i="5"/>
  <c r="S19" i="5"/>
  <c r="S9" i="5"/>
  <c r="S8" i="5"/>
  <c r="K29" i="5"/>
  <c r="K19" i="5"/>
  <c r="K9" i="5"/>
  <c r="K8" i="5"/>
  <c r="C29" i="5"/>
  <c r="C30" i="5" s="1"/>
  <c r="C19" i="5"/>
  <c r="C9" i="5"/>
  <c r="C8" i="5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B1" i="3"/>
  <c r="G30" i="5" l="1"/>
  <c r="H30" i="5"/>
  <c r="I30" i="5"/>
  <c r="J30" i="5"/>
  <c r="K30" i="5"/>
  <c r="L30" i="5"/>
  <c r="M30" i="5"/>
  <c r="U30" i="5"/>
  <c r="U31" i="5" s="1"/>
  <c r="U32" i="5" s="1"/>
  <c r="AC30" i="5"/>
  <c r="V30" i="5"/>
  <c r="AD30" i="5"/>
  <c r="O30" i="5"/>
  <c r="W30" i="5"/>
  <c r="AE30" i="5"/>
  <c r="P30" i="5"/>
  <c r="X30" i="5"/>
  <c r="X31" i="5" s="1"/>
  <c r="X32" i="5" s="1"/>
  <c r="AF30" i="5"/>
  <c r="Q30" i="5"/>
  <c r="Y30" i="5"/>
  <c r="R30" i="5"/>
  <c r="Z30" i="5"/>
  <c r="S30" i="5"/>
  <c r="AA30" i="5"/>
  <c r="AA31" i="5" s="1"/>
  <c r="AA32" i="5" s="1"/>
  <c r="T30" i="5"/>
  <c r="AB30" i="5"/>
  <c r="F30" i="5"/>
  <c r="N30" i="5"/>
  <c r="C20" i="5"/>
  <c r="D20" i="5"/>
  <c r="G20" i="5"/>
  <c r="K20" i="5"/>
  <c r="O20" i="5"/>
  <c r="S20" i="5"/>
  <c r="W20" i="5"/>
  <c r="AA20" i="5"/>
  <c r="AE20" i="5"/>
  <c r="E21" i="5"/>
  <c r="I21" i="5"/>
  <c r="M21" i="5"/>
  <c r="Q21" i="5"/>
  <c r="U21" i="5"/>
  <c r="Y21" i="5"/>
  <c r="AC21" i="5"/>
  <c r="B20" i="5"/>
  <c r="B21" i="5"/>
  <c r="C21" i="5"/>
  <c r="D21" i="5"/>
  <c r="E20" i="5"/>
  <c r="F20" i="5"/>
  <c r="F21" i="5"/>
  <c r="G21" i="5"/>
  <c r="H20" i="5"/>
  <c r="H21" i="5"/>
  <c r="I20" i="5"/>
  <c r="J20" i="5"/>
  <c r="J21" i="5"/>
  <c r="K21" i="5"/>
  <c r="L20" i="5"/>
  <c r="L21" i="5"/>
  <c r="M20" i="5"/>
  <c r="N20" i="5"/>
  <c r="N21" i="5"/>
  <c r="O21" i="5"/>
  <c r="P20" i="5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AA21" i="5"/>
  <c r="AB20" i="5"/>
  <c r="AB21" i="5"/>
  <c r="AC20" i="5"/>
  <c r="AD20" i="5"/>
  <c r="AD21" i="5"/>
  <c r="AE21" i="5"/>
  <c r="AF20" i="5"/>
  <c r="AF21" i="5"/>
  <c r="S31" i="5" l="1"/>
  <c r="S32" i="5" s="1"/>
  <c r="S2" i="3" s="1"/>
  <c r="P31" i="5"/>
  <c r="P32" i="5" s="1"/>
  <c r="P2" i="3" s="1"/>
  <c r="M31" i="5"/>
  <c r="M32" i="5" s="1"/>
  <c r="D31" i="5"/>
  <c r="D32" i="5" s="1"/>
  <c r="D2" i="3" s="1"/>
  <c r="Z31" i="5"/>
  <c r="Z32" i="5" s="1"/>
  <c r="AE31" i="5"/>
  <c r="AE32" i="5" s="1"/>
  <c r="AE2" i="3" s="1"/>
  <c r="L31" i="5"/>
  <c r="L32" i="5" s="1"/>
  <c r="L2" i="3" s="1"/>
  <c r="R31" i="5"/>
  <c r="R32" i="5" s="1"/>
  <c r="R2" i="3" s="1"/>
  <c r="W31" i="5"/>
  <c r="W32" i="5" s="1"/>
  <c r="K31" i="5"/>
  <c r="K32" i="5" s="1"/>
  <c r="K2" i="3" s="1"/>
  <c r="N31" i="5"/>
  <c r="N32" i="5" s="1"/>
  <c r="N2" i="3" s="1"/>
  <c r="O31" i="5"/>
  <c r="O32" i="5" s="1"/>
  <c r="J31" i="5"/>
  <c r="J32" i="5" s="1"/>
  <c r="J2" i="3" s="1"/>
  <c r="F31" i="5"/>
  <c r="F32" i="5" s="1"/>
  <c r="F2" i="3" s="1"/>
  <c r="Y31" i="5"/>
  <c r="Y32" i="5" s="1"/>
  <c r="Y2" i="3" s="1"/>
  <c r="AD31" i="5"/>
  <c r="AD32" i="5" s="1"/>
  <c r="AD2" i="3" s="1"/>
  <c r="I31" i="5"/>
  <c r="I32" i="5" s="1"/>
  <c r="I2" i="3" s="1"/>
  <c r="AB31" i="5"/>
  <c r="AB32" i="5" s="1"/>
  <c r="AB2" i="3" s="1"/>
  <c r="Q31" i="5"/>
  <c r="Q32" i="5" s="1"/>
  <c r="Q2" i="3" s="1"/>
  <c r="V31" i="5"/>
  <c r="V32" i="5" s="1"/>
  <c r="V2" i="3" s="1"/>
  <c r="H31" i="5"/>
  <c r="H32" i="5" s="1"/>
  <c r="H2" i="3" s="1"/>
  <c r="T31" i="5"/>
  <c r="T32" i="5" s="1"/>
  <c r="T2" i="3" s="1"/>
  <c r="AF31" i="5"/>
  <c r="AF32" i="5" s="1"/>
  <c r="AF2" i="3" s="1"/>
  <c r="AC31" i="5"/>
  <c r="AC32" i="5" s="1"/>
  <c r="AC2" i="3" s="1"/>
  <c r="G31" i="5"/>
  <c r="G32" i="5" s="1"/>
  <c r="G2" i="3" s="1"/>
  <c r="Z2" i="3"/>
  <c r="C31" i="5"/>
  <c r="C32" i="5" s="1"/>
  <c r="C2" i="3" s="1"/>
  <c r="AA2" i="3"/>
  <c r="O2" i="3"/>
  <c r="U2" i="3"/>
  <c r="W2" i="3"/>
  <c r="X2" i="3"/>
  <c r="B31" i="5"/>
  <c r="B32" i="5" s="1"/>
  <c r="B2" i="3" s="1"/>
  <c r="E2" i="3"/>
  <c r="M2" i="3"/>
</calcChain>
</file>

<file path=xl/sharedStrings.xml><?xml version="1.0" encoding="utf-8"?>
<sst xmlns="http://schemas.openxmlformats.org/spreadsheetml/2006/main" count="226" uniqueCount="189">
  <si>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</si>
  <si>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</si>
  <si>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</si>
  <si>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</si>
  <si>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</si>
  <si>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</si>
  <si>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</si>
  <si>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</si>
  <si>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</si>
  <si>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</si>
  <si>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</si>
  <si>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</si>
  <si>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</si>
  <si>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</si>
  <si>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</si>
  <si>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</si>
  <si>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</si>
  <si>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</si>
  <si>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</si>
  <si>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</si>
  <si>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</si>
  <si>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</si>
  <si>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</si>
  <si>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</si>
  <si>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</si>
  <si>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</si>
  <si>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</si>
  <si>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</si>
  <si>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</si>
  <si>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</si>
  <si>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</si>
  <si>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</si>
  <si>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</si>
  <si>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</si>
  <si>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</si>
  <si>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</si>
  <si>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</si>
  <si>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</si>
  <si>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</si>
  <si>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</si>
  <si>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</si>
  <si>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</si>
  <si>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</si>
  <si>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</si>
  <si>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</si>
  <si>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</si>
  <si>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</si>
  <si>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</si>
  <si>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</si>
  <si>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</si>
  <si>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</si>
  <si>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</si>
  <si>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</si>
  <si>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</si>
  <si>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</si>
  <si>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</si>
  <si>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</si>
  <si>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</si>
  <si>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</si>
  <si>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</si>
  <si>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</si>
  <si>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</si>
  <si>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</si>
  <si>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</si>
  <si>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</si>
  <si>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</si>
  <si>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</si>
  <si>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</si>
  <si>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</si>
  <si>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</si>
  <si>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</si>
  <si>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</si>
  <si>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</si>
  <si>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</si>
  <si>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</si>
  <si>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</si>
  <si>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</si>
  <si>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</si>
  <si>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</si>
  <si>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</si>
  <si>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</si>
  <si>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</si>
  <si>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</si>
  <si>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</si>
  <si>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</si>
  <si>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</si>
  <si>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</si>
  <si>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</si>
  <si>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</si>
  <si>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</si>
  <si>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</si>
  <si>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</si>
  <si>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</si>
  <si>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</si>
  <si>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</si>
  <si>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</si>
  <si>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</si>
  <si>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</si>
  <si>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</si>
  <si>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</si>
  <si>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</si>
  <si>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</si>
  <si>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</si>
  <si>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</si>
  <si>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</si>
  <si>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</si>
  <si>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</si>
  <si>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</si>
  <si>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</si>
  <si>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</si>
  <si>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</si>
  <si>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</si>
  <si>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</si>
  <si>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</si>
  <si>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</si>
  <si>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</si>
  <si>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</si>
  <si>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</si>
  <si>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</si>
  <si>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</si>
  <si>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</si>
  <si>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</si>
  <si>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</si>
  <si>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</si>
  <si>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</si>
  <si>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</si>
  <si>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</si>
  <si>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</si>
  <si>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</si>
  <si>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</si>
  <si>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</si>
  <si>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</si>
  <si>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</si>
  <si>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</si>
  <si>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</si>
  <si>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</si>
  <si>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</si>
  <si>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</si>
  <si>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</si>
  <si>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</si>
  <si>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</si>
  <si>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</si>
  <si>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</si>
  <si>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</si>
  <si>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</si>
  <si>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</si>
  <si>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</si>
  <si>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</si>
  <si>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</si>
  <si>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</si>
  <si>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</si>
  <si>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</si>
  <si>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</si>
  <si>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</si>
  <si>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</si>
  <si>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</si>
  <si>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</si>
  <si>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</si>
  <si>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</si>
  <si>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</si>
  <si>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</si>
  <si>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</si>
  <si>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</si>
  <si>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</si>
  <si>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</si>
  <si>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</si>
  <si>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</si>
  <si>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</si>
  <si>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BAU LCFS Perc (dimensionless)</t>
  </si>
  <si>
    <t>Annual Energy Outlook 2021</t>
  </si>
  <si>
    <t>highogs.d120120a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</si>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</sst>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7" borderId="8" applyNumberFormat="0" applyAlignment="0" applyProtection="0"/>
    <xf numFmtId="0" fontId="18" fillId="8" borderId="9" applyNumberFormat="0" applyAlignment="0" applyProtection="0"/>
    <xf numFmtId="0" fontId="19" fillId="8" borderId="8" applyNumberFormat="0" applyAlignment="0" applyProtection="0"/>
    <xf numFmtId="0" fontId="20" fillId="0" borderId="10" applyNumberFormat="0" applyFill="0" applyAlignment="0" applyProtection="0"/>
    <xf numFmtId="0" fontId="21" fillId="9" borderId="11" applyNumberFormat="0" applyAlignment="0" applyProtection="0"/>
    <xf numFmtId="0" fontId="22" fillId="0" borderId="0" applyNumberFormat="0" applyFill="0" applyBorder="0" applyAlignment="0" applyProtection="0"/>
    <xf numFmtId="0" fontId="1" fillId="10" borderId="12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34" borderId="0" applyNumberFormat="0" applyBorder="0" applyAlignment="0" applyProtection="0"/>
    <xf numFmtId="0" fontId="1" fillId="10" borderId="1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0" borderId="3" applyNumberFormat="0" applyFont="0" applyProtection="0">
      <alignment wrapText="1"/>
    </xf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10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4" fontId="0" fillId="0" borderId="0" xfId="1" applyNumberFormat="1" applyFont="1"/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25" fillId="0" borderId="0" xfId="44"/>
    <xf numFmtId="43" fontId="0" fillId="0" borderId="0" xfId="9" applyNumberFormat="1" applyFont="1" applyAlignment="1">
      <alignment horizontal="right"/>
    </xf>
    <xf numFmtId="43" fontId="0" fillId="0" borderId="0" xfId="9" applyNumberFormat="1" applyFont="1"/>
    <xf numFmtId="0" fontId="5" fillId="0" borderId="0" xfId="7"/>
    <xf numFmtId="0" fontId="7" fillId="0" borderId="4" xfId="6">
      <alignment wrapText="1"/>
    </xf>
    <xf numFmtId="0" fontId="27" fillId="0" borderId="0" xfId="0" applyFont="1"/>
    <xf numFmtId="0" fontId="28" fillId="0" borderId="0" xfId="0" applyFont="1"/>
    <xf numFmtId="0" fontId="8" fillId="0" borderId="0" xfId="0" applyFont="1"/>
    <xf numFmtId="0" fontId="9" fillId="0" borderId="0" xfId="8">
      <alignment horizontal="left"/>
    </xf>
    <xf numFmtId="0" fontId="7" fillId="0" borderId="0" xfId="0" applyFont="1" applyAlignment="1">
      <alignment horizontal="right"/>
    </xf>
    <xf numFmtId="0" fontId="7" fillId="0" borderId="4" xfId="6" applyAlignment="1">
      <alignment horizontal="right" wrapText="1"/>
    </xf>
    <xf numFmtId="0" fontId="7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4" fontId="7" fillId="0" borderId="2" xfId="4" applyNumberFormat="1" applyAlignment="1">
      <alignment horizontal="right" wrapText="1"/>
    </xf>
    <xf numFmtId="164" fontId="7" fillId="0" borderId="2" xfId="4" applyNumberFormat="1" applyAlignment="1">
      <alignment horizontal="right" wrapText="1"/>
    </xf>
    <xf numFmtId="0" fontId="0" fillId="0" borderId="1" xfId="0" applyBorder="1"/>
    <xf numFmtId="0" fontId="0" fillId="0" borderId="0" xfId="0"/>
    <xf numFmtId="0" fontId="29" fillId="0" borderId="1" xfId="3" applyFont="1">
      <alignment wrapText="1"/>
    </xf>
    <xf numFmtId="0" fontId="0" fillId="0" borderId="1" xfId="0" applyBorder="1"/>
    <xf numFmtId="14" fontId="0" fillId="0" borderId="0" xfId="0" applyNumberFormat="1"/>
  </cellXfs>
  <cellStyles count="66">
    <cellStyle name="20% - Accent1" xfId="27" builtinId="30" customBuiltin="1"/>
    <cellStyle name="20% - Accent1 2" xfId="53" xr:uid="{32320063-281D-4EF8-8309-D72DE978D8EB}"/>
    <cellStyle name="20% - Accent2" xfId="30" builtinId="34" customBuiltin="1"/>
    <cellStyle name="20% - Accent2 2" xfId="55" xr:uid="{D8F2E2C5-9F34-46DF-AFC1-0109AC0F77D3}"/>
    <cellStyle name="20% - Accent3" xfId="33" builtinId="38" customBuiltin="1"/>
    <cellStyle name="20% - Accent3 2" xfId="57" xr:uid="{A4467A85-48F0-4509-87C1-E8850BADCC19}"/>
    <cellStyle name="20% - Accent4" xfId="36" builtinId="42" customBuiltin="1"/>
    <cellStyle name="20% - Accent4 2" xfId="59" xr:uid="{5A086145-7F69-4292-8D35-E3993DF518AD}"/>
    <cellStyle name="20% - Accent5" xfId="39" builtinId="46" customBuiltin="1"/>
    <cellStyle name="20% - Accent5 2" xfId="61" xr:uid="{DE38A67F-B55C-4C67-BE83-BF39EC60F9D4}"/>
    <cellStyle name="20% - Accent6" xfId="42" builtinId="50" customBuiltin="1"/>
    <cellStyle name="20% - Accent6 2" xfId="63" xr:uid="{D2F2B8DF-B4F3-4BEE-9076-2E60EDFDFE9A}"/>
    <cellStyle name="40% - Accent1" xfId="28" builtinId="31" customBuiltin="1"/>
    <cellStyle name="40% - Accent1 2" xfId="54" xr:uid="{BC0B8C4F-D2A7-42C1-9CEA-4E68045ED7C5}"/>
    <cellStyle name="40% - Accent2" xfId="31" builtinId="35" customBuiltin="1"/>
    <cellStyle name="40% - Accent2 2" xfId="56" xr:uid="{2C6712E3-6F0B-4521-B3EC-360C322D3DD5}"/>
    <cellStyle name="40% - Accent3" xfId="34" builtinId="39" customBuiltin="1"/>
    <cellStyle name="40% - Accent3 2" xfId="58" xr:uid="{126D3829-971F-4802-8EDD-17847CD86BA4}"/>
    <cellStyle name="40% - Accent4" xfId="37" builtinId="43" customBuiltin="1"/>
    <cellStyle name="40% - Accent4 2" xfId="60" xr:uid="{0AA3D584-7D43-4862-B987-CAD3CF4FD23D}"/>
    <cellStyle name="40% - Accent5" xfId="40" builtinId="47" customBuiltin="1"/>
    <cellStyle name="40% - Accent5 2" xfId="62" xr:uid="{D5506D38-C366-4E63-9933-C3B270B4DAE9}"/>
    <cellStyle name="40% - Accent6" xfId="43" builtinId="51" customBuiltin="1"/>
    <cellStyle name="40% - Accent6 2" xfId="64" xr:uid="{3B77F0D6-A22D-461D-96BC-D1CD88093502}"/>
    <cellStyle name="60% - Accent1 2" xfId="46" xr:uid="{6BCE10FA-8FDC-4F52-801F-BCD84E62F178}"/>
    <cellStyle name="60% - Accent2 2" xfId="47" xr:uid="{FEA36FA5-D459-4B5B-AAFD-FE0729E88A61}"/>
    <cellStyle name="60% - Accent3 2" xfId="48" xr:uid="{23A11457-666E-46DB-8B92-EFEBEF01A779}"/>
    <cellStyle name="60% - Accent4 2" xfId="49" xr:uid="{734ABFD1-2B59-410E-9B70-DE7E095F132D}"/>
    <cellStyle name="60% - Accent5 2" xfId="50" xr:uid="{708FB6CF-5617-45F7-8AA5-5E9F8863AACE}"/>
    <cellStyle name="60% - Accent6 2" xfId="51" xr:uid="{6AC769E9-D838-4F60-A288-03AB905BECE6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16" builtinId="27" customBuiltin="1"/>
    <cellStyle name="Body: normal cell" xfId="5" xr:uid="{00000000-0005-0000-0000-000000000000}"/>
    <cellStyle name="Body: normal cell 2" xfId="65" xr:uid="{4D8D67BC-84DC-4595-B841-46EBB3975AA5}"/>
    <cellStyle name="Calculation" xfId="19" builtinId="22" customBuiltin="1"/>
    <cellStyle name="Check Cell" xfId="21" builtinId="23" customBuiltin="1"/>
    <cellStyle name="Comma" xfId="9" builtinId="3"/>
    <cellStyle name="Explanatory Text" xfId="24" builtinId="53" customBuiltin="1"/>
    <cellStyle name="Font: Calibri, 9pt regular" xfId="7" xr:uid="{00000000-0005-0000-0000-000001000000}"/>
    <cellStyle name="Footnotes: top row" xfId="3" xr:uid="{00000000-0005-0000-0000-000002000000}"/>
    <cellStyle name="Good" xfId="15" builtinId="26" customBuiltin="1"/>
    <cellStyle name="Header: bottom row" xfId="6" xr:uid="{00000000-0005-0000-0000-000003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44" builtinId="8"/>
    <cellStyle name="Input" xfId="17" builtinId="20" customBuiltin="1"/>
    <cellStyle name="Linked Cell" xfId="20" builtinId="24" customBuiltin="1"/>
    <cellStyle name="Neutral 2" xfId="45" xr:uid="{88CC3CA0-59E7-44BB-B29D-FF57551DDD2D}"/>
    <cellStyle name="Normal" xfId="0" builtinId="0"/>
    <cellStyle name="Normal 2" xfId="2" xr:uid="{00000000-0005-0000-0000-000005000000}"/>
    <cellStyle name="Note" xfId="23" builtinId="10" customBuiltin="1"/>
    <cellStyle name="Note 2" xfId="52" xr:uid="{AA9AF6D9-80EA-4717-BEEF-78ABA1934CF8}"/>
    <cellStyle name="Output" xfId="18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10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56.6640625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8" t="s">
        <v>129</v>
      </c>
    </row>
    <row r="4" spans="1:3" x14ac:dyDescent="0.2">
      <c r="B4" t="s">
        <v>130</v>
      </c>
    </row>
    <row r="5" spans="1:3" x14ac:dyDescent="0.2">
      <c r="B5" s="6">
        <v>2010</v>
      </c>
    </row>
    <row r="6" spans="1:3" x14ac:dyDescent="0.2">
      <c r="B6" t="s">
        <v>131</v>
      </c>
    </row>
    <row r="7" spans="1:3" x14ac:dyDescent="0.2">
      <c r="B7" t="s">
        <v>132</v>
      </c>
    </row>
    <row r="8" spans="1:3" x14ac:dyDescent="0.2">
      <c r="B8" t="s">
        <v>133</v>
      </c>
    </row>
    <row r="10" spans="1:3" x14ac:dyDescent="0.2">
      <c r="A10" s="1"/>
      <c r="B10" s="8" t="s">
        <v>134</v>
      </c>
    </row>
    <row r="11" spans="1:3" x14ac:dyDescent="0.2">
      <c r="B11" t="s">
        <v>135</v>
      </c>
    </row>
    <row r="12" spans="1:3" x14ac:dyDescent="0.2">
      <c r="B12" s="6">
        <v>2021</v>
      </c>
    </row>
    <row r="13" spans="1:3" x14ac:dyDescent="0.2">
      <c r="B13" t="s">
        <v>169</v>
      </c>
    </row>
    <row r="14" spans="1:3" x14ac:dyDescent="0.2">
      <c r="B14" s="19" t="s">
        <v>136</v>
      </c>
    </row>
    <row r="15" spans="1:3" x14ac:dyDescent="0.2">
      <c r="B15" t="s">
        <v>137</v>
      </c>
    </row>
    <row r="17" spans="1:1" x14ac:dyDescent="0.2">
      <c r="A17" s="1" t="s">
        <v>156</v>
      </c>
    </row>
    <row r="18" spans="1:1" x14ac:dyDescent="0.2">
      <c r="A18" t="s">
        <v>157</v>
      </c>
    </row>
    <row r="19" spans="1:1" x14ac:dyDescent="0.2">
      <c r="A19" t="s">
        <v>158</v>
      </c>
    </row>
    <row r="20" spans="1:1" x14ac:dyDescent="0.2">
      <c r="A20" t="s">
        <v>159</v>
      </c>
    </row>
    <row r="21" spans="1:1" x14ac:dyDescent="0.2">
      <c r="A21" t="s">
        <v>160</v>
      </c>
    </row>
    <row r="22" spans="1:1" x14ac:dyDescent="0.2">
      <c r="A22" t="s">
        <v>161</v>
      </c>
    </row>
  </sheetData>
  <hyperlinks>
    <hyperlink ref="B14" r:id="rId1" xr:uid="{AE4C487F-A2D8-4666-BC8F-FBAE6AD3BD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21.6640625" customWidth="1"/>
    <col min="2" max="2" width="26.6640625" customWidth="1"/>
    <col min="3" max="3" width="25.5" customWidth="1"/>
    <col min="4" max="4" width="23.6640625" customWidth="1"/>
    <col min="5" max="5" width="19.5" customWidth="1"/>
  </cols>
  <sheetData>
    <row r="1" spans="1:6" x14ac:dyDescent="0.2">
      <c r="A1" s="8" t="s">
        <v>2</v>
      </c>
      <c r="B1" s="9"/>
      <c r="C1" s="9"/>
      <c r="D1" s="9"/>
      <c r="E1" s="9"/>
      <c r="F1" s="2"/>
    </row>
    <row r="2" spans="1:6" s="4" customFormat="1" ht="32" x14ac:dyDescent="0.2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2">
      <c r="A3" s="3">
        <v>2008</v>
      </c>
      <c r="B3" s="3" t="s">
        <v>6</v>
      </c>
      <c r="C3" s="3" t="s">
        <v>6</v>
      </c>
      <c r="D3" s="3" t="s">
        <v>6</v>
      </c>
      <c r="E3" s="21">
        <v>9</v>
      </c>
    </row>
    <row r="4" spans="1:6" x14ac:dyDescent="0.2">
      <c r="A4" s="3">
        <v>2009</v>
      </c>
      <c r="B4" s="3" t="s">
        <v>6</v>
      </c>
      <c r="C4" s="3">
        <v>0.5</v>
      </c>
      <c r="D4" s="3">
        <v>0.6</v>
      </c>
      <c r="E4" s="20">
        <v>11.1</v>
      </c>
    </row>
    <row r="5" spans="1:6" x14ac:dyDescent="0.2">
      <c r="A5" s="3">
        <v>2010</v>
      </c>
      <c r="B5" s="3">
        <v>0.1</v>
      </c>
      <c r="C5" s="3">
        <v>0.65</v>
      </c>
      <c r="D5" s="3">
        <v>0.95</v>
      </c>
      <c r="E5" s="20">
        <v>12.95</v>
      </c>
    </row>
    <row r="6" spans="1:6" x14ac:dyDescent="0.2">
      <c r="A6" s="3">
        <v>2011</v>
      </c>
      <c r="B6" s="3">
        <v>0.25</v>
      </c>
      <c r="C6" s="3">
        <v>0.8</v>
      </c>
      <c r="D6" s="3">
        <v>1.35</v>
      </c>
      <c r="E6" s="20">
        <v>13.95</v>
      </c>
    </row>
    <row r="7" spans="1:6" x14ac:dyDescent="0.2">
      <c r="A7" s="3">
        <v>2012</v>
      </c>
      <c r="B7" s="3">
        <v>0.5</v>
      </c>
      <c r="C7" s="3">
        <v>1</v>
      </c>
      <c r="D7" s="3">
        <v>2</v>
      </c>
      <c r="E7" s="20">
        <v>15.2</v>
      </c>
    </row>
    <row r="8" spans="1:6" x14ac:dyDescent="0.2">
      <c r="A8" s="3">
        <v>2013</v>
      </c>
      <c r="B8" s="3">
        <v>1</v>
      </c>
      <c r="C8" s="3" t="s">
        <v>8</v>
      </c>
      <c r="D8" s="3">
        <v>2.75</v>
      </c>
      <c r="E8" s="20">
        <v>16.55</v>
      </c>
    </row>
    <row r="9" spans="1:6" x14ac:dyDescent="0.2">
      <c r="A9" s="3">
        <v>2014</v>
      </c>
      <c r="B9" s="3">
        <v>1.75</v>
      </c>
      <c r="C9" s="3" t="s">
        <v>8</v>
      </c>
      <c r="D9" s="3">
        <v>3.75</v>
      </c>
      <c r="E9" s="20">
        <v>18.149999999999999</v>
      </c>
    </row>
    <row r="10" spans="1:6" x14ac:dyDescent="0.2">
      <c r="A10" s="3">
        <v>2015</v>
      </c>
      <c r="B10" s="3">
        <v>3</v>
      </c>
      <c r="C10" s="3" t="s">
        <v>8</v>
      </c>
      <c r="D10" s="3">
        <v>5.5</v>
      </c>
      <c r="E10" s="20">
        <v>20.5</v>
      </c>
    </row>
    <row r="11" spans="1:6" x14ac:dyDescent="0.2">
      <c r="A11" s="3">
        <v>2016</v>
      </c>
      <c r="B11" s="3">
        <v>4.25</v>
      </c>
      <c r="C11" s="3" t="s">
        <v>8</v>
      </c>
      <c r="D11" s="3">
        <v>7.25</v>
      </c>
      <c r="E11" s="20">
        <v>22.25</v>
      </c>
    </row>
    <row r="12" spans="1:6" x14ac:dyDescent="0.2">
      <c r="A12" s="3">
        <v>2017</v>
      </c>
      <c r="B12" s="3">
        <v>5.5</v>
      </c>
      <c r="C12" s="3" t="s">
        <v>8</v>
      </c>
      <c r="D12" s="3">
        <v>9</v>
      </c>
      <c r="E12" s="20">
        <v>24</v>
      </c>
    </row>
    <row r="13" spans="1:6" x14ac:dyDescent="0.2">
      <c r="A13" s="3">
        <v>2018</v>
      </c>
      <c r="B13" s="3">
        <v>7</v>
      </c>
      <c r="C13" s="3" t="s">
        <v>8</v>
      </c>
      <c r="D13" s="3">
        <v>11</v>
      </c>
      <c r="E13" s="20">
        <v>26</v>
      </c>
    </row>
    <row r="14" spans="1:6" x14ac:dyDescent="0.2">
      <c r="A14" s="3">
        <v>2019</v>
      </c>
      <c r="B14" s="3">
        <v>8.5</v>
      </c>
      <c r="C14" s="3" t="s">
        <v>8</v>
      </c>
      <c r="D14" s="3">
        <v>13</v>
      </c>
      <c r="E14" s="20">
        <v>28</v>
      </c>
    </row>
    <row r="15" spans="1:6" x14ac:dyDescent="0.2">
      <c r="A15" s="3">
        <v>2020</v>
      </c>
      <c r="B15" s="3">
        <v>10.5</v>
      </c>
      <c r="C15" s="3" t="s">
        <v>8</v>
      </c>
      <c r="D15" s="3">
        <v>15</v>
      </c>
      <c r="E15" s="20">
        <v>30</v>
      </c>
    </row>
    <row r="16" spans="1:6" x14ac:dyDescent="0.2">
      <c r="A16" s="3">
        <v>2021</v>
      </c>
      <c r="B16" s="3">
        <v>13.5</v>
      </c>
      <c r="C16" s="3" t="s">
        <v>8</v>
      </c>
      <c r="D16" s="3">
        <v>18</v>
      </c>
      <c r="E16" s="20">
        <v>33</v>
      </c>
    </row>
    <row r="17" spans="1:5" x14ac:dyDescent="0.2">
      <c r="A17" s="3">
        <v>2022</v>
      </c>
      <c r="B17" s="3">
        <v>16</v>
      </c>
      <c r="C17" s="3" t="s">
        <v>8</v>
      </c>
      <c r="D17" s="3">
        <v>21</v>
      </c>
      <c r="E17" s="20">
        <v>36</v>
      </c>
    </row>
    <row r="18" spans="1:5" x14ac:dyDescent="0.2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2">
      <c r="A19" s="7" t="s">
        <v>12</v>
      </c>
      <c r="B19" s="3"/>
      <c r="C19" s="3"/>
    </row>
    <row r="20" spans="1:5" x14ac:dyDescent="0.2">
      <c r="A20" s="7" t="s">
        <v>13</v>
      </c>
    </row>
    <row r="24" spans="1:5" x14ac:dyDescent="0.2">
      <c r="A24" s="8" t="s">
        <v>123</v>
      </c>
      <c r="B24" s="8"/>
    </row>
    <row r="25" spans="1:5" x14ac:dyDescent="0.2">
      <c r="A25" s="11" t="s">
        <v>124</v>
      </c>
    </row>
    <row r="26" spans="1:5" x14ac:dyDescent="0.2">
      <c r="A26" s="17" t="s">
        <v>125</v>
      </c>
      <c r="B26" s="12">
        <v>0.2</v>
      </c>
    </row>
    <row r="27" spans="1:5" x14ac:dyDescent="0.2">
      <c r="A27" t="s">
        <v>126</v>
      </c>
      <c r="B27" s="12">
        <v>0.5</v>
      </c>
    </row>
    <row r="28" spans="1:5" x14ac:dyDescent="0.2">
      <c r="A28" t="s">
        <v>127</v>
      </c>
      <c r="B28" s="12">
        <v>0.5</v>
      </c>
    </row>
    <row r="29" spans="1:5" x14ac:dyDescent="0.2">
      <c r="A29" t="s">
        <v>128</v>
      </c>
      <c r="B29" s="1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customHeight="1" x14ac:dyDescent="0.2"/>
  <cols>
    <col min="1" max="1" width="31.6640625" customWidth="1"/>
    <col min="2" max="2" width="49" customWidth="1"/>
  </cols>
  <sheetData>
    <row r="1" spans="1:34" ht="15" customHeight="1" thickBot="1" x14ac:dyDescent="0.25">
      <c r="B1" s="22" t="s">
        <v>170</v>
      </c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ht="15" customHeight="1" thickTop="1" x14ac:dyDescent="0.2"/>
    <row r="3" spans="1:34" ht="15" customHeight="1" x14ac:dyDescent="0.2">
      <c r="C3" s="24" t="s">
        <v>122</v>
      </c>
      <c r="D3" s="24" t="s">
        <v>169</v>
      </c>
      <c r="E3" s="25"/>
      <c r="F3" s="25"/>
      <c r="G3" s="25"/>
      <c r="H3" s="25"/>
    </row>
    <row r="4" spans="1:34" ht="15" customHeight="1" x14ac:dyDescent="0.2">
      <c r="C4" s="24" t="s">
        <v>121</v>
      </c>
      <c r="D4" s="24" t="s">
        <v>171</v>
      </c>
      <c r="E4" s="25"/>
      <c r="F4" s="25"/>
      <c r="G4" s="24" t="s">
        <v>120</v>
      </c>
      <c r="H4" s="25"/>
    </row>
    <row r="5" spans="1:34" ht="15" customHeight="1" x14ac:dyDescent="0.2">
      <c r="C5" s="24" t="s">
        <v>119</v>
      </c>
      <c r="D5" s="24" t="s">
        <v>172</v>
      </c>
      <c r="E5" s="25"/>
      <c r="F5" s="25"/>
      <c r="G5" s="25"/>
      <c r="H5" s="25"/>
    </row>
    <row r="6" spans="1:34" ht="15" customHeight="1" x14ac:dyDescent="0.2">
      <c r="C6" s="24" t="s">
        <v>118</v>
      </c>
      <c r="D6" s="25"/>
      <c r="E6" s="24" t="s">
        <v>173</v>
      </c>
      <c r="F6" s="25"/>
      <c r="G6" s="25"/>
      <c r="H6" s="25"/>
    </row>
    <row r="7" spans="1:34" ht="15" customHeight="1" x14ac:dyDescent="0.2">
      <c r="C7" s="25"/>
      <c r="D7" s="25"/>
      <c r="E7" s="25"/>
      <c r="F7" s="25"/>
      <c r="G7" s="25"/>
      <c r="H7" s="25"/>
    </row>
    <row r="10" spans="1:34" ht="15" customHeight="1" x14ac:dyDescent="0.2">
      <c r="A10" s="26" t="s">
        <v>117</v>
      </c>
      <c r="B10" s="27" t="s">
        <v>116</v>
      </c>
      <c r="AH10" s="28" t="s">
        <v>174</v>
      </c>
    </row>
    <row r="11" spans="1:34" ht="15" customHeight="1" x14ac:dyDescent="0.2">
      <c r="B11" s="22"/>
      <c r="AH11" s="28" t="s">
        <v>175</v>
      </c>
    </row>
    <row r="12" spans="1:34" ht="15" customHeight="1" x14ac:dyDescent="0.2">
      <c r="B12" s="2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8" t="s">
        <v>176</v>
      </c>
    </row>
    <row r="13" spans="1:34" ht="15" customHeight="1" thickBot="1" x14ac:dyDescent="0.25">
      <c r="B13" s="23" t="s">
        <v>115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9" t="s">
        <v>177</v>
      </c>
    </row>
    <row r="14" spans="1:34" ht="15" customHeight="1" thickTop="1" x14ac:dyDescent="0.2"/>
    <row r="15" spans="1:34" ht="15" customHeight="1" x14ac:dyDescent="0.2">
      <c r="B15" s="30" t="s">
        <v>114</v>
      </c>
    </row>
    <row r="16" spans="1:34" ht="15" customHeight="1" x14ac:dyDescent="0.2">
      <c r="B16" s="30" t="s">
        <v>113</v>
      </c>
    </row>
    <row r="17" spans="1:34" ht="15" customHeight="1" x14ac:dyDescent="0.2">
      <c r="B17" s="30" t="s">
        <v>112</v>
      </c>
    </row>
    <row r="18" spans="1:34" ht="15" customHeight="1" x14ac:dyDescent="0.2">
      <c r="A18" s="26" t="s">
        <v>111</v>
      </c>
      <c r="B18" s="31" t="s">
        <v>110</v>
      </c>
      <c r="C18" s="32">
        <v>2628.821289</v>
      </c>
      <c r="D18" s="32">
        <v>2807.2766109999998</v>
      </c>
      <c r="E18" s="32">
        <v>2862.5334469999998</v>
      </c>
      <c r="F18" s="32">
        <v>2927.623047</v>
      </c>
      <c r="G18" s="32">
        <v>2985.178711</v>
      </c>
      <c r="H18" s="32">
        <v>3035.5583499999998</v>
      </c>
      <c r="I18" s="32">
        <v>3076.6459960000002</v>
      </c>
      <c r="J18" s="32">
        <v>3107.342529</v>
      </c>
      <c r="K18" s="32">
        <v>3133.9348140000002</v>
      </c>
      <c r="L18" s="32">
        <v>3153.696289</v>
      </c>
      <c r="M18" s="32">
        <v>3170.140625</v>
      </c>
      <c r="N18" s="32">
        <v>3182.3603520000001</v>
      </c>
      <c r="O18" s="32">
        <v>3194.3308109999998</v>
      </c>
      <c r="P18" s="32">
        <v>3208.3691410000001</v>
      </c>
      <c r="Q18" s="32">
        <v>3223.0124510000001</v>
      </c>
      <c r="R18" s="32">
        <v>3240.584961</v>
      </c>
      <c r="S18" s="32">
        <v>3258.4960940000001</v>
      </c>
      <c r="T18" s="32">
        <v>3274.8767090000001</v>
      </c>
      <c r="U18" s="32">
        <v>3290.0166020000001</v>
      </c>
      <c r="V18" s="32">
        <v>3306.976807</v>
      </c>
      <c r="W18" s="32">
        <v>3326.3066410000001</v>
      </c>
      <c r="X18" s="32">
        <v>3344.3862300000001</v>
      </c>
      <c r="Y18" s="32">
        <v>3362.8256839999999</v>
      </c>
      <c r="Z18" s="32">
        <v>3380.6958009999998</v>
      </c>
      <c r="AA18" s="32">
        <v>3396.751953</v>
      </c>
      <c r="AB18" s="32">
        <v>3412.030518</v>
      </c>
      <c r="AC18" s="32">
        <v>3428.1083979999999</v>
      </c>
      <c r="AD18" s="32">
        <v>3442.514893</v>
      </c>
      <c r="AE18" s="32">
        <v>3458.3400879999999</v>
      </c>
      <c r="AF18" s="32">
        <v>3474.70874</v>
      </c>
      <c r="AG18" s="32">
        <v>3490.9399410000001</v>
      </c>
      <c r="AH18" s="33">
        <v>9.4990000000000005E-3</v>
      </c>
    </row>
    <row r="19" spans="1:34" ht="15" customHeight="1" x14ac:dyDescent="0.2">
      <c r="A19" s="26" t="s">
        <v>109</v>
      </c>
      <c r="B19" s="31" t="s">
        <v>108</v>
      </c>
      <c r="C19" s="32">
        <v>89.884674000000004</v>
      </c>
      <c r="D19" s="32">
        <v>93.705605000000006</v>
      </c>
      <c r="E19" s="32">
        <v>96.386086000000006</v>
      </c>
      <c r="F19" s="32">
        <v>98.338295000000002</v>
      </c>
      <c r="G19" s="32">
        <v>100.593414</v>
      </c>
      <c r="H19" s="32">
        <v>102.85940600000001</v>
      </c>
      <c r="I19" s="32">
        <v>104.504807</v>
      </c>
      <c r="J19" s="32">
        <v>105.69051399999999</v>
      </c>
      <c r="K19" s="32">
        <v>106.736481</v>
      </c>
      <c r="L19" s="32">
        <v>107.652618</v>
      </c>
      <c r="M19" s="32">
        <v>108.582993</v>
      </c>
      <c r="N19" s="32">
        <v>109.541687</v>
      </c>
      <c r="O19" s="32">
        <v>110.618843</v>
      </c>
      <c r="P19" s="32">
        <v>111.707047</v>
      </c>
      <c r="Q19" s="32">
        <v>112.958611</v>
      </c>
      <c r="R19" s="32">
        <v>114.464401</v>
      </c>
      <c r="S19" s="32">
        <v>115.907135</v>
      </c>
      <c r="T19" s="32">
        <v>117.21489699999999</v>
      </c>
      <c r="U19" s="32">
        <v>118.581619</v>
      </c>
      <c r="V19" s="32">
        <v>120.043655</v>
      </c>
      <c r="W19" s="32">
        <v>121.52813</v>
      </c>
      <c r="X19" s="32">
        <v>123.152664</v>
      </c>
      <c r="Y19" s="32">
        <v>124.795624</v>
      </c>
      <c r="Z19" s="32">
        <v>126.547287</v>
      </c>
      <c r="AA19" s="32">
        <v>128.138092</v>
      </c>
      <c r="AB19" s="32">
        <v>129.78653</v>
      </c>
      <c r="AC19" s="32">
        <v>131.399384</v>
      </c>
      <c r="AD19" s="32">
        <v>132.81887800000001</v>
      </c>
      <c r="AE19" s="32">
        <v>134.41592399999999</v>
      </c>
      <c r="AF19" s="32">
        <v>136.183762</v>
      </c>
      <c r="AG19" s="32">
        <v>138.009995</v>
      </c>
      <c r="AH19" s="33">
        <v>1.4396000000000001E-2</v>
      </c>
    </row>
    <row r="20" spans="1:34" ht="15" customHeight="1" x14ac:dyDescent="0.2">
      <c r="A20" s="26" t="s">
        <v>107</v>
      </c>
      <c r="B20" s="31" t="s">
        <v>106</v>
      </c>
      <c r="C20" s="32">
        <v>274.54937699999999</v>
      </c>
      <c r="D20" s="32">
        <v>282.815247</v>
      </c>
      <c r="E20" s="32">
        <v>293.31253099999998</v>
      </c>
      <c r="F20" s="32">
        <v>299.26825000000002</v>
      </c>
      <c r="G20" s="32">
        <v>306.24056999999999</v>
      </c>
      <c r="H20" s="32">
        <v>313.392517</v>
      </c>
      <c r="I20" s="32">
        <v>318.20425399999999</v>
      </c>
      <c r="J20" s="32">
        <v>321.86676</v>
      </c>
      <c r="K20" s="32">
        <v>325.49911500000002</v>
      </c>
      <c r="L20" s="32">
        <v>328.918182</v>
      </c>
      <c r="M20" s="32">
        <v>332.87759399999999</v>
      </c>
      <c r="N20" s="32">
        <v>337.04803500000003</v>
      </c>
      <c r="O20" s="32">
        <v>341.41943400000002</v>
      </c>
      <c r="P20" s="32">
        <v>345.24298099999999</v>
      </c>
      <c r="Q20" s="32">
        <v>349.75103799999999</v>
      </c>
      <c r="R20" s="32">
        <v>355.34860200000003</v>
      </c>
      <c r="S20" s="32">
        <v>360.47448700000001</v>
      </c>
      <c r="T20" s="32">
        <v>365.307861</v>
      </c>
      <c r="U20" s="32">
        <v>370.46981799999998</v>
      </c>
      <c r="V20" s="32">
        <v>375.98251299999998</v>
      </c>
      <c r="W20" s="32">
        <v>381.01727299999999</v>
      </c>
      <c r="X20" s="32">
        <v>386.70855699999998</v>
      </c>
      <c r="Y20" s="32">
        <v>392.79480000000001</v>
      </c>
      <c r="Z20" s="32">
        <v>399.70086700000002</v>
      </c>
      <c r="AA20" s="32">
        <v>405.64846799999998</v>
      </c>
      <c r="AB20" s="32">
        <v>411.79803500000003</v>
      </c>
      <c r="AC20" s="32">
        <v>417.07052599999997</v>
      </c>
      <c r="AD20" s="32">
        <v>422.22894300000002</v>
      </c>
      <c r="AE20" s="32">
        <v>428.005066</v>
      </c>
      <c r="AF20" s="32">
        <v>434.11798099999999</v>
      </c>
      <c r="AG20" s="32">
        <v>440.79153400000001</v>
      </c>
      <c r="AH20" s="33">
        <v>1.5907000000000001E-2</v>
      </c>
    </row>
    <row r="21" spans="1:34" ht="15" customHeight="1" x14ac:dyDescent="0.2">
      <c r="B21" s="30" t="s">
        <v>166</v>
      </c>
    </row>
    <row r="22" spans="1:34" ht="15" customHeight="1" x14ac:dyDescent="0.2">
      <c r="A22" s="26" t="s">
        <v>162</v>
      </c>
      <c r="B22" s="31" t="s">
        <v>163</v>
      </c>
      <c r="C22" s="32">
        <v>108.32250999999999</v>
      </c>
      <c r="D22" s="32">
        <v>134.82925399999999</v>
      </c>
      <c r="E22" s="32">
        <v>154.717422</v>
      </c>
      <c r="F22" s="32">
        <v>169.65283199999999</v>
      </c>
      <c r="G22" s="32">
        <v>180.920807</v>
      </c>
      <c r="H22" s="32">
        <v>189.44929500000001</v>
      </c>
      <c r="I22" s="32">
        <v>195.917755</v>
      </c>
      <c r="J22" s="32">
        <v>200.87158199999999</v>
      </c>
      <c r="K22" s="32">
        <v>204.42939799999999</v>
      </c>
      <c r="L22" s="32">
        <v>207.178192</v>
      </c>
      <c r="M22" s="32">
        <v>209.42626999999999</v>
      </c>
      <c r="N22" s="32">
        <v>211.01544200000001</v>
      </c>
      <c r="O22" s="32">
        <v>212.35484299999999</v>
      </c>
      <c r="P22" s="32">
        <v>213.36850000000001</v>
      </c>
      <c r="Q22" s="32">
        <v>214.16456600000001</v>
      </c>
      <c r="R22" s="32">
        <v>214.70815999999999</v>
      </c>
      <c r="S22" s="32">
        <v>215.16941800000001</v>
      </c>
      <c r="T22" s="32">
        <v>215.53512599999999</v>
      </c>
      <c r="U22" s="32">
        <v>215.80548099999999</v>
      </c>
      <c r="V22" s="32">
        <v>215.98587000000001</v>
      </c>
      <c r="W22" s="32">
        <v>216.16197199999999</v>
      </c>
      <c r="X22" s="32">
        <v>216.26544200000001</v>
      </c>
      <c r="Y22" s="32">
        <v>216.33122299999999</v>
      </c>
      <c r="Z22" s="32">
        <v>216.37844799999999</v>
      </c>
      <c r="AA22" s="32">
        <v>216.409988</v>
      </c>
      <c r="AB22" s="32">
        <v>216.441574</v>
      </c>
      <c r="AC22" s="32">
        <v>216.45150799999999</v>
      </c>
      <c r="AD22" s="32">
        <v>216.468369</v>
      </c>
      <c r="AE22" s="32">
        <v>216.483002</v>
      </c>
      <c r="AF22" s="32">
        <v>216.552536</v>
      </c>
      <c r="AG22" s="32">
        <v>216.64347799999999</v>
      </c>
      <c r="AH22" s="33">
        <v>2.3373999999999999E-2</v>
      </c>
    </row>
    <row r="23" spans="1:34" ht="15" customHeight="1" x14ac:dyDescent="0.2">
      <c r="A23" s="26" t="s">
        <v>164</v>
      </c>
      <c r="B23" s="31" t="s">
        <v>165</v>
      </c>
      <c r="C23" s="32">
        <v>24.970692</v>
      </c>
      <c r="D23" s="32">
        <v>29.653244000000001</v>
      </c>
      <c r="E23" s="32">
        <v>33.486446000000001</v>
      </c>
      <c r="F23" s="32">
        <v>36.386100999999996</v>
      </c>
      <c r="G23" s="32">
        <v>38.577961000000002</v>
      </c>
      <c r="H23" s="32">
        <v>40.222988000000001</v>
      </c>
      <c r="I23" s="32">
        <v>41.396163999999999</v>
      </c>
      <c r="J23" s="32">
        <v>42.264778</v>
      </c>
      <c r="K23" s="32">
        <v>42.515728000000003</v>
      </c>
      <c r="L23" s="32">
        <v>42.713290999999998</v>
      </c>
      <c r="M23" s="32">
        <v>43.137005000000002</v>
      </c>
      <c r="N23" s="32">
        <v>43.343741999999999</v>
      </c>
      <c r="O23" s="32">
        <v>43.818241</v>
      </c>
      <c r="P23" s="32">
        <v>44.274138999999998</v>
      </c>
      <c r="Q23" s="32">
        <v>44.835864999999998</v>
      </c>
      <c r="R23" s="32">
        <v>45.310886000000004</v>
      </c>
      <c r="S23" s="32">
        <v>45.831733999999997</v>
      </c>
      <c r="T23" s="32">
        <v>46.327930000000002</v>
      </c>
      <c r="U23" s="32">
        <v>46.816153999999997</v>
      </c>
      <c r="V23" s="32">
        <v>47.317447999999999</v>
      </c>
      <c r="W23" s="32">
        <v>47.980491999999998</v>
      </c>
      <c r="X23" s="32">
        <v>48.582149999999999</v>
      </c>
      <c r="Y23" s="32">
        <v>49.164020999999998</v>
      </c>
      <c r="Z23" s="32">
        <v>49.763081</v>
      </c>
      <c r="AA23" s="32">
        <v>50.334721000000002</v>
      </c>
      <c r="AB23" s="32">
        <v>50.978020000000001</v>
      </c>
      <c r="AC23" s="32">
        <v>51.558666000000002</v>
      </c>
      <c r="AD23" s="32">
        <v>52.079247000000002</v>
      </c>
      <c r="AE23" s="32">
        <v>52.647174999999997</v>
      </c>
      <c r="AF23" s="32">
        <v>53.282265000000002</v>
      </c>
      <c r="AG23" s="32">
        <v>53.912506</v>
      </c>
      <c r="AH23" s="33">
        <v>2.5987E-2</v>
      </c>
    </row>
    <row r="24" spans="1:34" ht="15" customHeight="1" x14ac:dyDescent="0.2">
      <c r="B24" s="30" t="s">
        <v>105</v>
      </c>
    </row>
    <row r="25" spans="1:34" ht="15" customHeight="1" x14ac:dyDescent="0.2">
      <c r="A25" s="26" t="s">
        <v>104</v>
      </c>
      <c r="B25" s="31" t="s">
        <v>103</v>
      </c>
      <c r="C25" s="32">
        <v>738.85894800000005</v>
      </c>
      <c r="D25" s="32">
        <v>1081.6602780000001</v>
      </c>
      <c r="E25" s="32">
        <v>1215.7373050000001</v>
      </c>
      <c r="F25" s="32">
        <v>1284.3009030000001</v>
      </c>
      <c r="G25" s="32">
        <v>1340.241943</v>
      </c>
      <c r="H25" s="32">
        <v>1397.2540280000001</v>
      </c>
      <c r="I25" s="32">
        <v>1430.9814449999999</v>
      </c>
      <c r="J25" s="32">
        <v>1455.449707</v>
      </c>
      <c r="K25" s="32">
        <v>1476.532837</v>
      </c>
      <c r="L25" s="32">
        <v>1495.998779</v>
      </c>
      <c r="M25" s="32">
        <v>1516.366577</v>
      </c>
      <c r="N25" s="32">
        <v>1539.9562989999999</v>
      </c>
      <c r="O25" s="32">
        <v>1569.89563</v>
      </c>
      <c r="P25" s="32">
        <v>1600.4498289999999</v>
      </c>
      <c r="Q25" s="32">
        <v>1634.8596190000001</v>
      </c>
      <c r="R25" s="32">
        <v>1672.668457</v>
      </c>
      <c r="S25" s="32">
        <v>1707.1351320000001</v>
      </c>
      <c r="T25" s="32">
        <v>1738.4458010000001</v>
      </c>
      <c r="U25" s="32">
        <v>1770.8867190000001</v>
      </c>
      <c r="V25" s="32">
        <v>1807.5972899999999</v>
      </c>
      <c r="W25" s="32">
        <v>1848.8919679999999</v>
      </c>
      <c r="X25" s="32">
        <v>1889.77063</v>
      </c>
      <c r="Y25" s="32">
        <v>1930.5969239999999</v>
      </c>
      <c r="Z25" s="32">
        <v>1971.0720209999999</v>
      </c>
      <c r="AA25" s="32">
        <v>2010.4888920000001</v>
      </c>
      <c r="AB25" s="32">
        <v>2052.9484859999998</v>
      </c>
      <c r="AC25" s="32">
        <v>2092.6599120000001</v>
      </c>
      <c r="AD25" s="32">
        <v>2129.1379390000002</v>
      </c>
      <c r="AE25" s="32">
        <v>2171.07251</v>
      </c>
      <c r="AF25" s="32">
        <v>2213.2192380000001</v>
      </c>
      <c r="AG25" s="32">
        <v>2256.3168949999999</v>
      </c>
      <c r="AH25" s="33">
        <v>3.7914000000000003E-2</v>
      </c>
    </row>
    <row r="26" spans="1:34" ht="15" customHeight="1" x14ac:dyDescent="0.2">
      <c r="B26" s="30" t="s">
        <v>102</v>
      </c>
    </row>
    <row r="27" spans="1:34" ht="15" customHeight="1" x14ac:dyDescent="0.2">
      <c r="A27" s="26" t="s">
        <v>101</v>
      </c>
      <c r="B27" s="31" t="s">
        <v>60</v>
      </c>
      <c r="C27" s="32">
        <v>1508.5570070000001</v>
      </c>
      <c r="D27" s="32">
        <v>1600.7733149999999</v>
      </c>
      <c r="E27" s="32">
        <v>1616.5277100000001</v>
      </c>
      <c r="F27" s="32">
        <v>1618.108643</v>
      </c>
      <c r="G27" s="32">
        <v>1617.9658199999999</v>
      </c>
      <c r="H27" s="32">
        <v>1567.8839109999999</v>
      </c>
      <c r="I27" s="32">
        <v>1587.153687</v>
      </c>
      <c r="J27" s="32">
        <v>1586.3214109999999</v>
      </c>
      <c r="K27" s="32">
        <v>1606.0509030000001</v>
      </c>
      <c r="L27" s="32">
        <v>1623.5897219999999</v>
      </c>
      <c r="M27" s="32">
        <v>1641.5112300000001</v>
      </c>
      <c r="N27" s="32">
        <v>1654.219482</v>
      </c>
      <c r="O27" s="32">
        <v>1664.4609379999999</v>
      </c>
      <c r="P27" s="32">
        <v>1678.1671140000001</v>
      </c>
      <c r="Q27" s="32">
        <v>1686.5092770000001</v>
      </c>
      <c r="R27" s="32">
        <v>1700.822754</v>
      </c>
      <c r="S27" s="32">
        <v>1714.348389</v>
      </c>
      <c r="T27" s="32">
        <v>1725.946533</v>
      </c>
      <c r="U27" s="32">
        <v>1730.0469969999999</v>
      </c>
      <c r="V27" s="32">
        <v>1747.594971</v>
      </c>
      <c r="W27" s="32">
        <v>1753.466919</v>
      </c>
      <c r="X27" s="32">
        <v>1765.8125</v>
      </c>
      <c r="Y27" s="32">
        <v>1783.167725</v>
      </c>
      <c r="Z27" s="32">
        <v>1804.6464840000001</v>
      </c>
      <c r="AA27" s="32">
        <v>1808.417236</v>
      </c>
      <c r="AB27" s="32">
        <v>1822.5867920000001</v>
      </c>
      <c r="AC27" s="32">
        <v>1832.412476</v>
      </c>
      <c r="AD27" s="32">
        <v>1846.727539</v>
      </c>
      <c r="AE27" s="32">
        <v>1860.8991699999999</v>
      </c>
      <c r="AF27" s="32">
        <v>1876.013062</v>
      </c>
      <c r="AG27" s="32">
        <v>1898.7479249999999</v>
      </c>
      <c r="AH27" s="33">
        <v>7.6969999999999998E-3</v>
      </c>
    </row>
    <row r="28" spans="1:34" ht="15" customHeight="1" x14ac:dyDescent="0.2">
      <c r="A28" s="26" t="s">
        <v>100</v>
      </c>
      <c r="B28" s="31" t="s">
        <v>58</v>
      </c>
      <c r="C28" s="32">
        <v>347.68133499999999</v>
      </c>
      <c r="D28" s="32">
        <v>359.32345600000002</v>
      </c>
      <c r="E28" s="32">
        <v>357.10058600000002</v>
      </c>
      <c r="F28" s="32">
        <v>354.906677</v>
      </c>
      <c r="G28" s="32">
        <v>352.695404</v>
      </c>
      <c r="H28" s="32">
        <v>348.07818600000002</v>
      </c>
      <c r="I28" s="32">
        <v>341.28057899999999</v>
      </c>
      <c r="J28" s="32">
        <v>333.10046399999999</v>
      </c>
      <c r="K28" s="32">
        <v>325.25259399999999</v>
      </c>
      <c r="L28" s="32">
        <v>316.86505099999999</v>
      </c>
      <c r="M28" s="32">
        <v>308.73144500000001</v>
      </c>
      <c r="N28" s="32">
        <v>305.11627199999998</v>
      </c>
      <c r="O28" s="32">
        <v>301.85186800000002</v>
      </c>
      <c r="P28" s="32">
        <v>298.30835000000002</v>
      </c>
      <c r="Q28" s="32">
        <v>295.38018799999998</v>
      </c>
      <c r="R28" s="32">
        <v>292.62634300000002</v>
      </c>
      <c r="S28" s="32">
        <v>289.63000499999998</v>
      </c>
      <c r="T28" s="32">
        <v>286.272583</v>
      </c>
      <c r="U28" s="32">
        <v>282.6651</v>
      </c>
      <c r="V28" s="32">
        <v>279.71716300000003</v>
      </c>
      <c r="W28" s="32">
        <v>276.01687600000002</v>
      </c>
      <c r="X28" s="32">
        <v>275.42544600000002</v>
      </c>
      <c r="Y28" s="32">
        <v>275.00784299999998</v>
      </c>
      <c r="Z28" s="32">
        <v>275.36859099999998</v>
      </c>
      <c r="AA28" s="32">
        <v>274.91848800000002</v>
      </c>
      <c r="AB28" s="32">
        <v>274.56326300000001</v>
      </c>
      <c r="AC28" s="32">
        <v>273.54470800000001</v>
      </c>
      <c r="AD28" s="32">
        <v>272.61859099999998</v>
      </c>
      <c r="AE28" s="32">
        <v>271.43493699999999</v>
      </c>
      <c r="AF28" s="32">
        <v>270.55728099999999</v>
      </c>
      <c r="AG28" s="32">
        <v>270.13116500000001</v>
      </c>
      <c r="AH28" s="33">
        <v>-8.3770000000000008E-3</v>
      </c>
    </row>
    <row r="30" spans="1:34" ht="15" customHeight="1" x14ac:dyDescent="0.2">
      <c r="B30" s="30" t="s">
        <v>99</v>
      </c>
    </row>
    <row r="31" spans="1:34" x14ac:dyDescent="0.2">
      <c r="B31" s="30" t="s">
        <v>98</v>
      </c>
    </row>
    <row r="32" spans="1:34" ht="16" x14ac:dyDescent="0.2">
      <c r="A32" s="26" t="s">
        <v>97</v>
      </c>
      <c r="B32" s="31" t="s">
        <v>96</v>
      </c>
      <c r="C32" s="34">
        <v>34.471164999999999</v>
      </c>
      <c r="D32" s="34">
        <v>35.386477999999997</v>
      </c>
      <c r="E32" s="34">
        <v>36.015510999999996</v>
      </c>
      <c r="F32" s="34">
        <v>36.532134999999997</v>
      </c>
      <c r="G32" s="34">
        <v>36.999755999999998</v>
      </c>
      <c r="H32" s="34">
        <v>37.485560999999997</v>
      </c>
      <c r="I32" s="34">
        <v>38.067946999999997</v>
      </c>
      <c r="J32" s="34">
        <v>38.072563000000002</v>
      </c>
      <c r="K32" s="34">
        <v>38.080813999999997</v>
      </c>
      <c r="L32" s="34">
        <v>38.095244999999998</v>
      </c>
      <c r="M32" s="34">
        <v>38.18074</v>
      </c>
      <c r="N32" s="34">
        <v>38.191764999999997</v>
      </c>
      <c r="O32" s="34">
        <v>38.206318000000003</v>
      </c>
      <c r="P32" s="34">
        <v>38.220623000000003</v>
      </c>
      <c r="Q32" s="34">
        <v>38.249493000000001</v>
      </c>
      <c r="R32" s="34">
        <v>38.230080000000001</v>
      </c>
      <c r="S32" s="34">
        <v>38.209507000000002</v>
      </c>
      <c r="T32" s="34">
        <v>38.204478999999999</v>
      </c>
      <c r="U32" s="34">
        <v>38.204224000000004</v>
      </c>
      <c r="V32" s="34">
        <v>38.187893000000003</v>
      </c>
      <c r="W32" s="34">
        <v>38.180140999999999</v>
      </c>
      <c r="X32" s="34">
        <v>38.173969</v>
      </c>
      <c r="Y32" s="34">
        <v>38.160957000000003</v>
      </c>
      <c r="Z32" s="34">
        <v>38.151767999999997</v>
      </c>
      <c r="AA32" s="34">
        <v>38.148342</v>
      </c>
      <c r="AB32" s="34">
        <v>38.153297000000002</v>
      </c>
      <c r="AC32" s="34">
        <v>38.143864000000001</v>
      </c>
      <c r="AD32" s="34">
        <v>38.134365000000003</v>
      </c>
      <c r="AE32" s="34">
        <v>38.120547999999999</v>
      </c>
      <c r="AF32" s="34">
        <v>38.116928000000001</v>
      </c>
      <c r="AG32" s="34">
        <v>38.114223000000003</v>
      </c>
      <c r="AH32" s="33">
        <v>3.3540000000000002E-3</v>
      </c>
    </row>
    <row r="33" spans="1:34" ht="16" x14ac:dyDescent="0.2">
      <c r="A33" s="26" t="s">
        <v>95</v>
      </c>
      <c r="B33" s="31" t="s">
        <v>94</v>
      </c>
      <c r="C33" s="34">
        <v>42.096587999999997</v>
      </c>
      <c r="D33" s="34">
        <v>44.275084999999997</v>
      </c>
      <c r="E33" s="34">
        <v>44.804096000000001</v>
      </c>
      <c r="F33" s="34">
        <v>45.431927000000002</v>
      </c>
      <c r="G33" s="34">
        <v>46.163592999999999</v>
      </c>
      <c r="H33" s="34">
        <v>46.832709999999999</v>
      </c>
      <c r="I33" s="34">
        <v>47.617274999999999</v>
      </c>
      <c r="J33" s="34">
        <v>47.640335</v>
      </c>
      <c r="K33" s="34">
        <v>47.640335</v>
      </c>
      <c r="L33" s="34">
        <v>47.644813999999997</v>
      </c>
      <c r="M33" s="34">
        <v>47.681995000000001</v>
      </c>
      <c r="N33" s="34">
        <v>47.681995000000001</v>
      </c>
      <c r="O33" s="34">
        <v>47.681995000000001</v>
      </c>
      <c r="P33" s="34">
        <v>47.681995000000001</v>
      </c>
      <c r="Q33" s="34">
        <v>47.681995000000001</v>
      </c>
      <c r="R33" s="34">
        <v>47.681995000000001</v>
      </c>
      <c r="S33" s="34">
        <v>47.681995000000001</v>
      </c>
      <c r="T33" s="34">
        <v>47.681995000000001</v>
      </c>
      <c r="U33" s="34">
        <v>47.681995000000001</v>
      </c>
      <c r="V33" s="34">
        <v>47.681995000000001</v>
      </c>
      <c r="W33" s="34">
        <v>47.681995000000001</v>
      </c>
      <c r="X33" s="34">
        <v>47.681995000000001</v>
      </c>
      <c r="Y33" s="34">
        <v>47.681995000000001</v>
      </c>
      <c r="Z33" s="34">
        <v>47.683205000000001</v>
      </c>
      <c r="AA33" s="34">
        <v>47.684814000000003</v>
      </c>
      <c r="AB33" s="34">
        <v>47.687137999999997</v>
      </c>
      <c r="AC33" s="34">
        <v>47.687137999999997</v>
      </c>
      <c r="AD33" s="34">
        <v>47.687137999999997</v>
      </c>
      <c r="AE33" s="34">
        <v>47.687137999999997</v>
      </c>
      <c r="AF33" s="34">
        <v>47.689449000000003</v>
      </c>
      <c r="AG33" s="34">
        <v>47.689449000000003</v>
      </c>
      <c r="AH33" s="33">
        <v>4.1669999999999997E-3</v>
      </c>
    </row>
    <row r="34" spans="1:34" ht="16" x14ac:dyDescent="0.2">
      <c r="A34" s="26" t="s">
        <v>93</v>
      </c>
      <c r="B34" s="31" t="s">
        <v>92</v>
      </c>
      <c r="C34" s="34">
        <v>30.906752000000001</v>
      </c>
      <c r="D34" s="34">
        <v>31.515782999999999</v>
      </c>
      <c r="E34" s="34">
        <v>31.942910999999999</v>
      </c>
      <c r="F34" s="34">
        <v>32.461284999999997</v>
      </c>
      <c r="G34" s="34">
        <v>32.917949999999998</v>
      </c>
      <c r="H34" s="34">
        <v>33.400790999999998</v>
      </c>
      <c r="I34" s="34">
        <v>33.955074000000003</v>
      </c>
      <c r="J34" s="34">
        <v>33.955074000000003</v>
      </c>
      <c r="K34" s="34">
        <v>33.955074000000003</v>
      </c>
      <c r="L34" s="34">
        <v>33.955074000000003</v>
      </c>
      <c r="M34" s="34">
        <v>33.955074000000003</v>
      </c>
      <c r="N34" s="34">
        <v>33.955092999999998</v>
      </c>
      <c r="O34" s="34">
        <v>33.955092999999998</v>
      </c>
      <c r="P34" s="34">
        <v>33.955092999999998</v>
      </c>
      <c r="Q34" s="34">
        <v>33.955092999999998</v>
      </c>
      <c r="R34" s="34">
        <v>33.955128000000002</v>
      </c>
      <c r="S34" s="34">
        <v>33.955128000000002</v>
      </c>
      <c r="T34" s="34">
        <v>33.955128000000002</v>
      </c>
      <c r="U34" s="34">
        <v>33.955128000000002</v>
      </c>
      <c r="V34" s="34">
        <v>33.955128000000002</v>
      </c>
      <c r="W34" s="34">
        <v>33.955128000000002</v>
      </c>
      <c r="X34" s="34">
        <v>33.955128000000002</v>
      </c>
      <c r="Y34" s="34">
        <v>33.955128000000002</v>
      </c>
      <c r="Z34" s="34">
        <v>33.955128000000002</v>
      </c>
      <c r="AA34" s="34">
        <v>33.955128000000002</v>
      </c>
      <c r="AB34" s="34">
        <v>33.955128000000002</v>
      </c>
      <c r="AC34" s="34">
        <v>33.955128000000002</v>
      </c>
      <c r="AD34" s="34">
        <v>33.955128000000002</v>
      </c>
      <c r="AE34" s="34">
        <v>33.955128000000002</v>
      </c>
      <c r="AF34" s="34">
        <v>33.955128000000002</v>
      </c>
      <c r="AG34" s="34">
        <v>33.955128000000002</v>
      </c>
      <c r="AH34" s="33">
        <v>3.14E-3</v>
      </c>
    </row>
    <row r="35" spans="1:34" ht="16" x14ac:dyDescent="0.2">
      <c r="A35" s="26" t="s">
        <v>91</v>
      </c>
      <c r="B35" s="31" t="s">
        <v>90</v>
      </c>
      <c r="C35" s="34">
        <v>35.428043000000002</v>
      </c>
      <c r="D35" s="34">
        <v>36.588160999999999</v>
      </c>
      <c r="E35" s="34">
        <v>37.27243</v>
      </c>
      <c r="F35" s="34">
        <v>37.693686999999997</v>
      </c>
      <c r="G35" s="34">
        <v>38.000155999999997</v>
      </c>
      <c r="H35" s="34">
        <v>38.414771999999999</v>
      </c>
      <c r="I35" s="34">
        <v>38.930225</v>
      </c>
      <c r="J35" s="34">
        <v>39.067492999999999</v>
      </c>
      <c r="K35" s="34">
        <v>39.131560999999998</v>
      </c>
      <c r="L35" s="34">
        <v>39.187083999999999</v>
      </c>
      <c r="M35" s="34">
        <v>39.367001000000002</v>
      </c>
      <c r="N35" s="34">
        <v>39.458767000000002</v>
      </c>
      <c r="O35" s="34">
        <v>39.570411999999997</v>
      </c>
      <c r="P35" s="34">
        <v>39.688381</v>
      </c>
      <c r="Q35" s="34">
        <v>39.842903</v>
      </c>
      <c r="R35" s="34">
        <v>39.925739</v>
      </c>
      <c r="S35" s="34">
        <v>40.007632999999998</v>
      </c>
      <c r="T35" s="34">
        <v>40.122059</v>
      </c>
      <c r="U35" s="34">
        <v>40.263226000000003</v>
      </c>
      <c r="V35" s="34">
        <v>40.363658999999998</v>
      </c>
      <c r="W35" s="34">
        <v>40.483314999999997</v>
      </c>
      <c r="X35" s="34">
        <v>40.567554000000001</v>
      </c>
      <c r="Y35" s="34">
        <v>40.636898000000002</v>
      </c>
      <c r="Z35" s="34">
        <v>40.715224999999997</v>
      </c>
      <c r="AA35" s="34">
        <v>40.813823999999997</v>
      </c>
      <c r="AB35" s="34">
        <v>40.933928999999999</v>
      </c>
      <c r="AC35" s="34">
        <v>41.032744999999998</v>
      </c>
      <c r="AD35" s="34">
        <v>41.136253000000004</v>
      </c>
      <c r="AE35" s="34">
        <v>41.233733999999998</v>
      </c>
      <c r="AF35" s="34">
        <v>41.366283000000003</v>
      </c>
      <c r="AG35" s="34">
        <v>41.510693000000003</v>
      </c>
      <c r="AH35" s="33">
        <v>5.2960000000000004E-3</v>
      </c>
    </row>
    <row r="36" spans="1:34" ht="16" x14ac:dyDescent="0.2">
      <c r="A36" s="26" t="s">
        <v>89</v>
      </c>
      <c r="B36" s="31" t="s">
        <v>88</v>
      </c>
      <c r="C36" s="34">
        <v>43.264011000000004</v>
      </c>
      <c r="D36" s="34">
        <v>45.133468999999998</v>
      </c>
      <c r="E36" s="34">
        <v>45.638382</v>
      </c>
      <c r="F36" s="34">
        <v>46.329559000000003</v>
      </c>
      <c r="G36" s="34">
        <v>46.974044999999997</v>
      </c>
      <c r="H36" s="34">
        <v>47.544497999999997</v>
      </c>
      <c r="I36" s="34">
        <v>48.288283999999997</v>
      </c>
      <c r="J36" s="34">
        <v>48.419249999999998</v>
      </c>
      <c r="K36" s="34">
        <v>48.519196000000001</v>
      </c>
      <c r="L36" s="34">
        <v>48.602192000000002</v>
      </c>
      <c r="M36" s="34">
        <v>48.758029999999998</v>
      </c>
      <c r="N36" s="34">
        <v>48.944358999999999</v>
      </c>
      <c r="O36" s="34">
        <v>49.116050999999999</v>
      </c>
      <c r="P36" s="34">
        <v>49.343533000000001</v>
      </c>
      <c r="Q36" s="34">
        <v>49.588878999999999</v>
      </c>
      <c r="R36" s="34">
        <v>49.838386999999997</v>
      </c>
      <c r="S36" s="34">
        <v>50.062164000000003</v>
      </c>
      <c r="T36" s="34">
        <v>50.324268000000004</v>
      </c>
      <c r="U36" s="34">
        <v>50.609341000000001</v>
      </c>
      <c r="V36" s="34">
        <v>50.887779000000002</v>
      </c>
      <c r="W36" s="34">
        <v>51.161552</v>
      </c>
      <c r="X36" s="34">
        <v>51.375084000000001</v>
      </c>
      <c r="Y36" s="34">
        <v>51.577618000000001</v>
      </c>
      <c r="Z36" s="34">
        <v>51.784939000000001</v>
      </c>
      <c r="AA36" s="34">
        <v>52.021469000000003</v>
      </c>
      <c r="AB36" s="34">
        <v>52.278286000000001</v>
      </c>
      <c r="AC36" s="34">
        <v>52.554256000000002</v>
      </c>
      <c r="AD36" s="34">
        <v>52.823684999999998</v>
      </c>
      <c r="AE36" s="34">
        <v>53.105880999999997</v>
      </c>
      <c r="AF36" s="34">
        <v>53.415283000000002</v>
      </c>
      <c r="AG36" s="34">
        <v>53.766708000000001</v>
      </c>
      <c r="AH36" s="33">
        <v>7.2709999999999997E-3</v>
      </c>
    </row>
    <row r="37" spans="1:34" ht="16" x14ac:dyDescent="0.2">
      <c r="A37" s="26" t="s">
        <v>87</v>
      </c>
      <c r="B37" s="31" t="s">
        <v>86</v>
      </c>
      <c r="C37" s="34">
        <v>31.765070000000001</v>
      </c>
      <c r="D37" s="34">
        <v>32.790131000000002</v>
      </c>
      <c r="E37" s="34">
        <v>33.304336999999997</v>
      </c>
      <c r="F37" s="34">
        <v>33.675227999999997</v>
      </c>
      <c r="G37" s="34">
        <v>33.948895</v>
      </c>
      <c r="H37" s="34">
        <v>34.370635999999998</v>
      </c>
      <c r="I37" s="34">
        <v>34.850887</v>
      </c>
      <c r="J37" s="34">
        <v>34.987330999999998</v>
      </c>
      <c r="K37" s="34">
        <v>35.027724999999997</v>
      </c>
      <c r="L37" s="34">
        <v>35.055889000000001</v>
      </c>
      <c r="M37" s="34">
        <v>35.139995999999996</v>
      </c>
      <c r="N37" s="34">
        <v>35.184066999999999</v>
      </c>
      <c r="O37" s="34">
        <v>35.253815000000003</v>
      </c>
      <c r="P37" s="34">
        <v>35.313755</v>
      </c>
      <c r="Q37" s="34">
        <v>35.395432</v>
      </c>
      <c r="R37" s="34">
        <v>35.447819000000003</v>
      </c>
      <c r="S37" s="34">
        <v>35.509632000000003</v>
      </c>
      <c r="T37" s="34">
        <v>35.580489999999998</v>
      </c>
      <c r="U37" s="34">
        <v>35.672145999999998</v>
      </c>
      <c r="V37" s="34">
        <v>35.736598999999998</v>
      </c>
      <c r="W37" s="34">
        <v>35.815669999999997</v>
      </c>
      <c r="X37" s="34">
        <v>35.866309999999999</v>
      </c>
      <c r="Y37" s="34">
        <v>35.911537000000003</v>
      </c>
      <c r="Z37" s="34">
        <v>35.962077999999998</v>
      </c>
      <c r="AA37" s="34">
        <v>36.021683000000003</v>
      </c>
      <c r="AB37" s="34">
        <v>36.090629999999997</v>
      </c>
      <c r="AC37" s="34">
        <v>36.147751</v>
      </c>
      <c r="AD37" s="34">
        <v>36.213341</v>
      </c>
      <c r="AE37" s="34">
        <v>36.274783999999997</v>
      </c>
      <c r="AF37" s="34">
        <v>36.358317999999997</v>
      </c>
      <c r="AG37" s="34">
        <v>36.442936000000003</v>
      </c>
      <c r="AH37" s="33">
        <v>4.5900000000000003E-3</v>
      </c>
    </row>
    <row r="38" spans="1:34" ht="16" x14ac:dyDescent="0.2">
      <c r="A38" s="26" t="s">
        <v>85</v>
      </c>
      <c r="B38" s="31" t="s">
        <v>84</v>
      </c>
      <c r="C38" s="34">
        <v>35.306621999999997</v>
      </c>
      <c r="D38" s="34">
        <v>36.467899000000003</v>
      </c>
      <c r="E38" s="34">
        <v>37.145805000000003</v>
      </c>
      <c r="F38" s="34">
        <v>37.564754000000001</v>
      </c>
      <c r="G38" s="34">
        <v>37.869587000000003</v>
      </c>
      <c r="H38" s="34">
        <v>38.261166000000003</v>
      </c>
      <c r="I38" s="34">
        <v>38.678328999999998</v>
      </c>
      <c r="J38" s="34">
        <v>38.782119999999999</v>
      </c>
      <c r="K38" s="34">
        <v>38.833714000000001</v>
      </c>
      <c r="L38" s="34">
        <v>38.876083000000001</v>
      </c>
      <c r="M38" s="34">
        <v>39.031016999999999</v>
      </c>
      <c r="N38" s="34">
        <v>39.097121999999999</v>
      </c>
      <c r="O38" s="34">
        <v>39.178814000000003</v>
      </c>
      <c r="P38" s="34">
        <v>39.263396999999998</v>
      </c>
      <c r="Q38" s="34">
        <v>39.380603999999998</v>
      </c>
      <c r="R38" s="34">
        <v>39.428646000000001</v>
      </c>
      <c r="S38" s="34">
        <v>39.476784000000002</v>
      </c>
      <c r="T38" s="34">
        <v>39.553840999999998</v>
      </c>
      <c r="U38" s="34">
        <v>39.655147999999997</v>
      </c>
      <c r="V38" s="34">
        <v>39.718604999999997</v>
      </c>
      <c r="W38" s="34">
        <v>39.800255</v>
      </c>
      <c r="X38" s="34">
        <v>39.857684999999996</v>
      </c>
      <c r="Y38" s="34">
        <v>39.902507999999997</v>
      </c>
      <c r="Z38" s="34">
        <v>39.954895</v>
      </c>
      <c r="AA38" s="34">
        <v>40.024872000000002</v>
      </c>
      <c r="AB38" s="34">
        <v>40.112934000000003</v>
      </c>
      <c r="AC38" s="34">
        <v>40.181061</v>
      </c>
      <c r="AD38" s="34">
        <v>40.254047</v>
      </c>
      <c r="AE38" s="34">
        <v>40.320404000000003</v>
      </c>
      <c r="AF38" s="34">
        <v>40.416508</v>
      </c>
      <c r="AG38" s="34">
        <v>40.521500000000003</v>
      </c>
      <c r="AH38" s="33">
        <v>4.6030000000000003E-3</v>
      </c>
    </row>
    <row r="39" spans="1:34" ht="16" x14ac:dyDescent="0.2">
      <c r="A39" s="26" t="s">
        <v>83</v>
      </c>
      <c r="B39" s="31" t="s">
        <v>82</v>
      </c>
      <c r="C39" s="34">
        <v>42.996372000000001</v>
      </c>
      <c r="D39" s="34">
        <v>44.885829999999999</v>
      </c>
      <c r="E39" s="34">
        <v>45.388092</v>
      </c>
      <c r="F39" s="34">
        <v>46.068283000000001</v>
      </c>
      <c r="G39" s="34">
        <v>46.702300999999999</v>
      </c>
      <c r="H39" s="34">
        <v>47.265957</v>
      </c>
      <c r="I39" s="34">
        <v>47.99147</v>
      </c>
      <c r="J39" s="34">
        <v>48.105293000000003</v>
      </c>
      <c r="K39" s="34">
        <v>48.179577000000002</v>
      </c>
      <c r="L39" s="34">
        <v>48.231701000000001</v>
      </c>
      <c r="M39" s="34">
        <v>48.343479000000002</v>
      </c>
      <c r="N39" s="34">
        <v>48.473526</v>
      </c>
      <c r="O39" s="34">
        <v>48.589264</v>
      </c>
      <c r="P39" s="34">
        <v>48.747790999999999</v>
      </c>
      <c r="Q39" s="34">
        <v>48.918312</v>
      </c>
      <c r="R39" s="34">
        <v>49.085320000000003</v>
      </c>
      <c r="S39" s="34">
        <v>49.232787999999999</v>
      </c>
      <c r="T39" s="34">
        <v>49.410697999999996</v>
      </c>
      <c r="U39" s="34">
        <v>49.605431000000003</v>
      </c>
      <c r="V39" s="34">
        <v>49.791992</v>
      </c>
      <c r="W39" s="34">
        <v>49.975594000000001</v>
      </c>
      <c r="X39" s="34">
        <v>50.118858000000003</v>
      </c>
      <c r="Y39" s="34">
        <v>50.253036000000002</v>
      </c>
      <c r="Z39" s="34">
        <v>50.390746999999998</v>
      </c>
      <c r="AA39" s="34">
        <v>50.551330999999998</v>
      </c>
      <c r="AB39" s="34">
        <v>50.726044000000002</v>
      </c>
      <c r="AC39" s="34">
        <v>50.913406000000002</v>
      </c>
      <c r="AD39" s="34">
        <v>51.097149000000002</v>
      </c>
      <c r="AE39" s="34">
        <v>51.287188999999998</v>
      </c>
      <c r="AF39" s="34">
        <v>51.498286999999998</v>
      </c>
      <c r="AG39" s="34">
        <v>51.738174000000001</v>
      </c>
      <c r="AH39" s="33">
        <v>6.1879999999999999E-3</v>
      </c>
    </row>
    <row r="40" spans="1:34" ht="16" x14ac:dyDescent="0.2">
      <c r="A40" s="26" t="s">
        <v>81</v>
      </c>
      <c r="B40" s="31" t="s">
        <v>80</v>
      </c>
      <c r="C40" s="34">
        <v>31.697340000000001</v>
      </c>
      <c r="D40" s="34">
        <v>32.714511999999999</v>
      </c>
      <c r="E40" s="34">
        <v>33.224262000000003</v>
      </c>
      <c r="F40" s="34">
        <v>33.594929</v>
      </c>
      <c r="G40" s="34">
        <v>33.868374000000003</v>
      </c>
      <c r="H40" s="34">
        <v>34.261592999999998</v>
      </c>
      <c r="I40" s="34">
        <v>34.620468000000002</v>
      </c>
      <c r="J40" s="34">
        <v>34.719250000000002</v>
      </c>
      <c r="K40" s="34">
        <v>34.751755000000003</v>
      </c>
      <c r="L40" s="34">
        <v>34.772854000000002</v>
      </c>
      <c r="M40" s="34">
        <v>34.839573000000001</v>
      </c>
      <c r="N40" s="34">
        <v>34.868819999999999</v>
      </c>
      <c r="O40" s="34">
        <v>34.918171000000001</v>
      </c>
      <c r="P40" s="34">
        <v>34.957504</v>
      </c>
      <c r="Q40" s="34">
        <v>35.015827000000002</v>
      </c>
      <c r="R40" s="34">
        <v>35.049236000000001</v>
      </c>
      <c r="S40" s="34">
        <v>35.091113999999997</v>
      </c>
      <c r="T40" s="34">
        <v>35.140182000000003</v>
      </c>
      <c r="U40" s="34">
        <v>35.208857999999999</v>
      </c>
      <c r="V40" s="34">
        <v>35.253444999999999</v>
      </c>
      <c r="W40" s="34">
        <v>35.311042999999998</v>
      </c>
      <c r="X40" s="34">
        <v>35.348305000000003</v>
      </c>
      <c r="Y40" s="34">
        <v>35.381889000000001</v>
      </c>
      <c r="Z40" s="34">
        <v>35.419429999999998</v>
      </c>
      <c r="AA40" s="34">
        <v>35.464706</v>
      </c>
      <c r="AB40" s="34">
        <v>35.517353</v>
      </c>
      <c r="AC40" s="34">
        <v>35.560341000000001</v>
      </c>
      <c r="AD40" s="34">
        <v>35.610996</v>
      </c>
      <c r="AE40" s="34">
        <v>35.657856000000002</v>
      </c>
      <c r="AF40" s="34">
        <v>35.722625999999998</v>
      </c>
      <c r="AG40" s="34">
        <v>35.788241999999997</v>
      </c>
      <c r="AH40" s="33">
        <v>4.0540000000000003E-3</v>
      </c>
    </row>
    <row r="41" spans="1:34" ht="16" x14ac:dyDescent="0.2">
      <c r="A41" s="26" t="s">
        <v>79</v>
      </c>
      <c r="B41" s="31" t="s">
        <v>78</v>
      </c>
      <c r="C41" s="34">
        <v>28.801698999999999</v>
      </c>
      <c r="D41" s="34">
        <v>29.748508000000001</v>
      </c>
      <c r="E41" s="34">
        <v>30.302168000000002</v>
      </c>
      <c r="F41" s="34">
        <v>30.643736000000001</v>
      </c>
      <c r="G41" s="34">
        <v>30.892097</v>
      </c>
      <c r="H41" s="34">
        <v>31.211321000000002</v>
      </c>
      <c r="I41" s="34">
        <v>31.551421999999999</v>
      </c>
      <c r="J41" s="34">
        <v>31.636091</v>
      </c>
      <c r="K41" s="34">
        <v>31.678196</v>
      </c>
      <c r="L41" s="34">
        <v>31.712803000000001</v>
      </c>
      <c r="M41" s="34">
        <v>31.839462000000001</v>
      </c>
      <c r="N41" s="34">
        <v>31.893412000000001</v>
      </c>
      <c r="O41" s="34">
        <v>31.960094000000002</v>
      </c>
      <c r="P41" s="34">
        <v>32.029114</v>
      </c>
      <c r="Q41" s="34">
        <v>32.124813000000003</v>
      </c>
      <c r="R41" s="34">
        <v>32.163910000000001</v>
      </c>
      <c r="S41" s="34">
        <v>32.203082999999999</v>
      </c>
      <c r="T41" s="34">
        <v>32.265900000000002</v>
      </c>
      <c r="U41" s="34">
        <v>32.348514999999999</v>
      </c>
      <c r="V41" s="34">
        <v>32.400196000000001</v>
      </c>
      <c r="W41" s="34">
        <v>32.466754999999999</v>
      </c>
      <c r="X41" s="34">
        <v>32.513561000000003</v>
      </c>
      <c r="Y41" s="34">
        <v>32.550055999999998</v>
      </c>
      <c r="Z41" s="34">
        <v>32.592742999999999</v>
      </c>
      <c r="AA41" s="34">
        <v>32.649788000000001</v>
      </c>
      <c r="AB41" s="34">
        <v>32.721618999999997</v>
      </c>
      <c r="AC41" s="34">
        <v>32.77713</v>
      </c>
      <c r="AD41" s="34">
        <v>32.836616999999997</v>
      </c>
      <c r="AE41" s="34">
        <v>32.890667000000001</v>
      </c>
      <c r="AF41" s="34">
        <v>32.969020999999998</v>
      </c>
      <c r="AG41" s="34">
        <v>33.054625999999999</v>
      </c>
      <c r="AH41" s="33">
        <v>4.6010000000000001E-3</v>
      </c>
    </row>
    <row r="42" spans="1:34" ht="16" x14ac:dyDescent="0.2">
      <c r="A42" s="26" t="s">
        <v>77</v>
      </c>
      <c r="B42" s="31" t="s">
        <v>76</v>
      </c>
      <c r="C42" s="34">
        <v>35.111472999999997</v>
      </c>
      <c r="D42" s="34">
        <v>36.654429999999998</v>
      </c>
      <c r="E42" s="34">
        <v>37.064587000000003</v>
      </c>
      <c r="F42" s="34">
        <v>37.620041000000001</v>
      </c>
      <c r="G42" s="34">
        <v>38.137787000000003</v>
      </c>
      <c r="H42" s="34">
        <v>38.598075999999999</v>
      </c>
      <c r="I42" s="34">
        <v>39.190544000000003</v>
      </c>
      <c r="J42" s="34">
        <v>39.283493</v>
      </c>
      <c r="K42" s="34">
        <v>39.344154000000003</v>
      </c>
      <c r="L42" s="34">
        <v>39.386718999999999</v>
      </c>
      <c r="M42" s="34">
        <v>39.477997000000002</v>
      </c>
      <c r="N42" s="34">
        <v>39.584198000000001</v>
      </c>
      <c r="O42" s="34">
        <v>39.678711</v>
      </c>
      <c r="P42" s="34">
        <v>39.808166999999997</v>
      </c>
      <c r="Q42" s="34">
        <v>39.947414000000002</v>
      </c>
      <c r="R42" s="34">
        <v>40.083796999999997</v>
      </c>
      <c r="S42" s="34">
        <v>40.204219999999999</v>
      </c>
      <c r="T42" s="34">
        <v>40.349505999999998</v>
      </c>
      <c r="U42" s="34">
        <v>40.508526000000003</v>
      </c>
      <c r="V42" s="34">
        <v>40.660873000000002</v>
      </c>
      <c r="W42" s="34">
        <v>40.810805999999999</v>
      </c>
      <c r="X42" s="34">
        <v>40.927799</v>
      </c>
      <c r="Y42" s="34">
        <v>41.037373000000002</v>
      </c>
      <c r="Z42" s="34">
        <v>41.149825999999997</v>
      </c>
      <c r="AA42" s="34">
        <v>41.280963999999997</v>
      </c>
      <c r="AB42" s="34">
        <v>41.423634</v>
      </c>
      <c r="AC42" s="34">
        <v>41.576636999999998</v>
      </c>
      <c r="AD42" s="34">
        <v>41.726685000000003</v>
      </c>
      <c r="AE42" s="34">
        <v>41.881874000000003</v>
      </c>
      <c r="AF42" s="34">
        <v>42.054259999999999</v>
      </c>
      <c r="AG42" s="34">
        <v>42.250155999999997</v>
      </c>
      <c r="AH42" s="33">
        <v>6.1879999999999999E-3</v>
      </c>
    </row>
    <row r="43" spans="1:34" ht="16" x14ac:dyDescent="0.2">
      <c r="A43" s="26" t="s">
        <v>75</v>
      </c>
      <c r="B43" s="31" t="s">
        <v>74</v>
      </c>
      <c r="C43" s="34">
        <v>25.844681000000001</v>
      </c>
      <c r="D43" s="34">
        <v>26.674040000000002</v>
      </c>
      <c r="E43" s="34">
        <v>27.089670000000002</v>
      </c>
      <c r="F43" s="34">
        <v>27.391895000000002</v>
      </c>
      <c r="G43" s="34">
        <v>27.614851000000002</v>
      </c>
      <c r="H43" s="34">
        <v>27.935465000000001</v>
      </c>
      <c r="I43" s="34">
        <v>28.228076999999999</v>
      </c>
      <c r="J43" s="34">
        <v>28.308620000000001</v>
      </c>
      <c r="K43" s="34">
        <v>28.335122999999999</v>
      </c>
      <c r="L43" s="34">
        <v>28.352325</v>
      </c>
      <c r="M43" s="34">
        <v>28.406727</v>
      </c>
      <c r="N43" s="34">
        <v>28.430572999999999</v>
      </c>
      <c r="O43" s="34">
        <v>28.470811999999999</v>
      </c>
      <c r="P43" s="34">
        <v>28.502882</v>
      </c>
      <c r="Q43" s="34">
        <v>28.550436000000001</v>
      </c>
      <c r="R43" s="34">
        <v>28.577677000000001</v>
      </c>
      <c r="S43" s="34">
        <v>28.611822</v>
      </c>
      <c r="T43" s="34">
        <v>28.651831000000001</v>
      </c>
      <c r="U43" s="34">
        <v>28.707827000000002</v>
      </c>
      <c r="V43" s="34">
        <v>28.744178999999999</v>
      </c>
      <c r="W43" s="34">
        <v>28.791143000000002</v>
      </c>
      <c r="X43" s="34">
        <v>28.821524</v>
      </c>
      <c r="Y43" s="34">
        <v>28.848907000000001</v>
      </c>
      <c r="Z43" s="34">
        <v>28.879517</v>
      </c>
      <c r="AA43" s="34">
        <v>28.916433000000001</v>
      </c>
      <c r="AB43" s="34">
        <v>28.95936</v>
      </c>
      <c r="AC43" s="34">
        <v>28.994409999999998</v>
      </c>
      <c r="AD43" s="34">
        <v>29.035710999999999</v>
      </c>
      <c r="AE43" s="34">
        <v>29.073919</v>
      </c>
      <c r="AF43" s="34">
        <v>29.126729999999998</v>
      </c>
      <c r="AG43" s="34">
        <v>29.180230999999999</v>
      </c>
      <c r="AH43" s="33">
        <v>4.0540000000000003E-3</v>
      </c>
    </row>
    <row r="44" spans="1:34" ht="16" x14ac:dyDescent="0.2">
      <c r="A44" s="26" t="s">
        <v>73</v>
      </c>
      <c r="B44" s="31" t="s">
        <v>72</v>
      </c>
      <c r="C44" s="34">
        <v>24.007415999999999</v>
      </c>
      <c r="D44" s="34">
        <v>24.486086</v>
      </c>
      <c r="E44" s="34">
        <v>24.981627</v>
      </c>
      <c r="F44" s="34">
        <v>25.485527000000001</v>
      </c>
      <c r="G44" s="34">
        <v>25.988057999999999</v>
      </c>
      <c r="H44" s="34">
        <v>26.474716000000001</v>
      </c>
      <c r="I44" s="34">
        <v>26.937756</v>
      </c>
      <c r="J44" s="34">
        <v>27.360711999999999</v>
      </c>
      <c r="K44" s="34">
        <v>27.755447</v>
      </c>
      <c r="L44" s="34">
        <v>28.123076999999999</v>
      </c>
      <c r="M44" s="34">
        <v>28.466404000000001</v>
      </c>
      <c r="N44" s="34">
        <v>28.784511999999999</v>
      </c>
      <c r="O44" s="34">
        <v>29.082840000000001</v>
      </c>
      <c r="P44" s="34">
        <v>29.358751000000002</v>
      </c>
      <c r="Q44" s="34">
        <v>29.61619</v>
      </c>
      <c r="R44" s="34">
        <v>29.854928999999998</v>
      </c>
      <c r="S44" s="34">
        <v>30.072607000000001</v>
      </c>
      <c r="T44" s="34">
        <v>30.27281</v>
      </c>
      <c r="U44" s="34">
        <v>30.457588000000001</v>
      </c>
      <c r="V44" s="34">
        <v>30.626141000000001</v>
      </c>
      <c r="W44" s="34">
        <v>30.778158000000001</v>
      </c>
      <c r="X44" s="34">
        <v>30.917082000000001</v>
      </c>
      <c r="Y44" s="34">
        <v>31.042815999999998</v>
      </c>
      <c r="Z44" s="34">
        <v>31.156669999999998</v>
      </c>
      <c r="AA44" s="34">
        <v>31.261284</v>
      </c>
      <c r="AB44" s="34">
        <v>31.362148000000001</v>
      </c>
      <c r="AC44" s="34">
        <v>31.456233999999998</v>
      </c>
      <c r="AD44" s="34">
        <v>31.544521</v>
      </c>
      <c r="AE44" s="34">
        <v>31.628166</v>
      </c>
      <c r="AF44" s="34">
        <v>31.708237</v>
      </c>
      <c r="AG44" s="34">
        <v>31.786325000000001</v>
      </c>
      <c r="AH44" s="33">
        <v>9.4000000000000004E-3</v>
      </c>
    </row>
    <row r="45" spans="1:34" ht="16" x14ac:dyDescent="0.2">
      <c r="A45" s="26" t="s">
        <v>71</v>
      </c>
      <c r="B45" s="31" t="s">
        <v>70</v>
      </c>
      <c r="C45" s="34">
        <v>15.199754</v>
      </c>
      <c r="D45" s="34">
        <v>15.353821</v>
      </c>
      <c r="E45" s="34">
        <v>15.448406</v>
      </c>
      <c r="F45" s="34">
        <v>15.622237999999999</v>
      </c>
      <c r="G45" s="34">
        <v>15.81757</v>
      </c>
      <c r="H45" s="34">
        <v>16.041328</v>
      </c>
      <c r="I45" s="34">
        <v>16.265792999999999</v>
      </c>
      <c r="J45" s="34">
        <v>16.466480000000001</v>
      </c>
      <c r="K45" s="34">
        <v>16.497278000000001</v>
      </c>
      <c r="L45" s="34">
        <v>16.596568999999999</v>
      </c>
      <c r="M45" s="34">
        <v>16.667781999999999</v>
      </c>
      <c r="N45" s="34">
        <v>16.698370000000001</v>
      </c>
      <c r="O45" s="34">
        <v>16.697184</v>
      </c>
      <c r="P45" s="34">
        <v>16.679576999999998</v>
      </c>
      <c r="Q45" s="34">
        <v>16.663025000000001</v>
      </c>
      <c r="R45" s="34">
        <v>16.602713000000001</v>
      </c>
      <c r="S45" s="34">
        <v>16.590809</v>
      </c>
      <c r="T45" s="34">
        <v>16.534374</v>
      </c>
      <c r="U45" s="34">
        <v>16.533842</v>
      </c>
      <c r="V45" s="34">
        <v>16.544965999999999</v>
      </c>
      <c r="W45" s="34">
        <v>16.561909</v>
      </c>
      <c r="X45" s="34">
        <v>16.581676000000002</v>
      </c>
      <c r="Y45" s="34">
        <v>16.602395999999999</v>
      </c>
      <c r="Z45" s="34">
        <v>16.622173</v>
      </c>
      <c r="AA45" s="34">
        <v>16.640326999999999</v>
      </c>
      <c r="AB45" s="34">
        <v>16.654378999999999</v>
      </c>
      <c r="AC45" s="34">
        <v>16.654675999999998</v>
      </c>
      <c r="AD45" s="34">
        <v>16.640571999999999</v>
      </c>
      <c r="AE45" s="34">
        <v>16.624404999999999</v>
      </c>
      <c r="AF45" s="34">
        <v>16.605186</v>
      </c>
      <c r="AG45" s="34">
        <v>16.580959</v>
      </c>
      <c r="AH45" s="33">
        <v>2.9030000000000002E-3</v>
      </c>
    </row>
    <row r="46" spans="1:34" ht="16" x14ac:dyDescent="0.2">
      <c r="A46" s="26" t="s">
        <v>69</v>
      </c>
      <c r="B46" s="31" t="s">
        <v>68</v>
      </c>
      <c r="C46" s="34">
        <v>14.042013000000001</v>
      </c>
      <c r="D46" s="34">
        <v>14.21312</v>
      </c>
      <c r="E46" s="34">
        <v>14.399702</v>
      </c>
      <c r="F46" s="34">
        <v>14.594484</v>
      </c>
      <c r="G46" s="34">
        <v>14.784065</v>
      </c>
      <c r="H46" s="34">
        <v>14.924958999999999</v>
      </c>
      <c r="I46" s="34">
        <v>15.072552999999999</v>
      </c>
      <c r="J46" s="34">
        <v>15.224613</v>
      </c>
      <c r="K46" s="34">
        <v>15.367048</v>
      </c>
      <c r="L46" s="34">
        <v>15.509262</v>
      </c>
      <c r="M46" s="34">
        <v>15.641028</v>
      </c>
      <c r="N46" s="34">
        <v>15.764213</v>
      </c>
      <c r="O46" s="34">
        <v>15.872323</v>
      </c>
      <c r="P46" s="34">
        <v>15.966248999999999</v>
      </c>
      <c r="Q46" s="34">
        <v>16.044874</v>
      </c>
      <c r="R46" s="34">
        <v>16.111972999999999</v>
      </c>
      <c r="S46" s="34">
        <v>16.168406999999998</v>
      </c>
      <c r="T46" s="34">
        <v>16.206693999999999</v>
      </c>
      <c r="U46" s="34">
        <v>16.243071</v>
      </c>
      <c r="V46" s="34">
        <v>16.277208000000002</v>
      </c>
      <c r="W46" s="34">
        <v>16.308487</v>
      </c>
      <c r="X46" s="34">
        <v>16.336770999999999</v>
      </c>
      <c r="Y46" s="34">
        <v>16.371603</v>
      </c>
      <c r="Z46" s="34">
        <v>16.397507000000001</v>
      </c>
      <c r="AA46" s="34">
        <v>16.420390999999999</v>
      </c>
      <c r="AB46" s="34">
        <v>16.442827000000001</v>
      </c>
      <c r="AC46" s="34">
        <v>16.445042000000001</v>
      </c>
      <c r="AD46" s="34">
        <v>16.467030000000001</v>
      </c>
      <c r="AE46" s="34">
        <v>16.490675</v>
      </c>
      <c r="AF46" s="34">
        <v>16.51276</v>
      </c>
      <c r="AG46" s="34">
        <v>16.532233999999999</v>
      </c>
      <c r="AH46" s="33">
        <v>5.457E-3</v>
      </c>
    </row>
    <row r="47" spans="1:34" ht="16" x14ac:dyDescent="0.2">
      <c r="A47" s="26" t="s">
        <v>67</v>
      </c>
      <c r="B47" s="31" t="s">
        <v>66</v>
      </c>
      <c r="C47" s="34">
        <v>7.2381820000000001</v>
      </c>
      <c r="D47" s="34">
        <v>7.3106159999999996</v>
      </c>
      <c r="E47" s="34">
        <v>7.3899470000000003</v>
      </c>
      <c r="F47" s="34">
        <v>7.4766839999999997</v>
      </c>
      <c r="G47" s="34">
        <v>7.5747020000000003</v>
      </c>
      <c r="H47" s="34">
        <v>7.6863190000000001</v>
      </c>
      <c r="I47" s="34">
        <v>7.8097300000000001</v>
      </c>
      <c r="J47" s="34">
        <v>7.9445509999999997</v>
      </c>
      <c r="K47" s="34">
        <v>8.0834469999999996</v>
      </c>
      <c r="L47" s="34">
        <v>8.2308409999999999</v>
      </c>
      <c r="M47" s="34">
        <v>8.3825810000000001</v>
      </c>
      <c r="N47" s="34">
        <v>8.5364249999999995</v>
      </c>
      <c r="O47" s="34">
        <v>8.6869969999999999</v>
      </c>
      <c r="P47" s="34">
        <v>8.8273569999999992</v>
      </c>
      <c r="Q47" s="34">
        <v>8.9563369999999995</v>
      </c>
      <c r="R47" s="34">
        <v>9.0734739999999992</v>
      </c>
      <c r="S47" s="34">
        <v>9.1788989999999995</v>
      </c>
      <c r="T47" s="34">
        <v>9.2730540000000001</v>
      </c>
      <c r="U47" s="34">
        <v>9.3587240000000005</v>
      </c>
      <c r="V47" s="34">
        <v>9.4375730000000004</v>
      </c>
      <c r="W47" s="34">
        <v>9.5084759999999999</v>
      </c>
      <c r="X47" s="34">
        <v>9.5729869999999995</v>
      </c>
      <c r="Y47" s="34">
        <v>9.6297499999999996</v>
      </c>
      <c r="Z47" s="34">
        <v>9.6799700000000009</v>
      </c>
      <c r="AA47" s="34">
        <v>9.7249739999999996</v>
      </c>
      <c r="AB47" s="34">
        <v>9.7670279999999998</v>
      </c>
      <c r="AC47" s="34">
        <v>9.8068919999999995</v>
      </c>
      <c r="AD47" s="34">
        <v>9.8463150000000006</v>
      </c>
      <c r="AE47" s="34">
        <v>9.8857769999999991</v>
      </c>
      <c r="AF47" s="34">
        <v>9.9239499999999996</v>
      </c>
      <c r="AG47" s="34">
        <v>9.9616579999999999</v>
      </c>
      <c r="AH47" s="33">
        <v>1.0703000000000001E-2</v>
      </c>
    </row>
    <row r="48" spans="1:34" x14ac:dyDescent="0.2">
      <c r="B48" s="30" t="s">
        <v>65</v>
      </c>
    </row>
    <row r="49" spans="1:34" ht="16" x14ac:dyDescent="0.2">
      <c r="A49" s="26" t="s">
        <v>64</v>
      </c>
      <c r="B49" s="31" t="s">
        <v>63</v>
      </c>
      <c r="C49" s="34">
        <v>71.028343000000007</v>
      </c>
      <c r="D49" s="34">
        <v>72.220389999999995</v>
      </c>
      <c r="E49" s="34">
        <v>72.564766000000006</v>
      </c>
      <c r="F49" s="34">
        <v>73.078918000000002</v>
      </c>
      <c r="G49" s="34">
        <v>73.855468999999999</v>
      </c>
      <c r="H49" s="34">
        <v>74.440651000000003</v>
      </c>
      <c r="I49" s="34">
        <v>74.946922000000001</v>
      </c>
      <c r="J49" s="34">
        <v>75.432518000000002</v>
      </c>
      <c r="K49" s="34">
        <v>75.920792000000006</v>
      </c>
      <c r="L49" s="34">
        <v>76.399238999999994</v>
      </c>
      <c r="M49" s="34">
        <v>76.903839000000005</v>
      </c>
      <c r="N49" s="34">
        <v>77.42765</v>
      </c>
      <c r="O49" s="34">
        <v>77.983635000000007</v>
      </c>
      <c r="P49" s="34">
        <v>78.569892999999993</v>
      </c>
      <c r="Q49" s="34">
        <v>79.171509</v>
      </c>
      <c r="R49" s="34">
        <v>79.797179999999997</v>
      </c>
      <c r="S49" s="34">
        <v>80.421959000000001</v>
      </c>
      <c r="T49" s="34">
        <v>81.046386999999996</v>
      </c>
      <c r="U49" s="34">
        <v>81.662766000000005</v>
      </c>
      <c r="V49" s="34">
        <v>82.260727000000003</v>
      </c>
      <c r="W49" s="34">
        <v>82.849082999999993</v>
      </c>
      <c r="X49" s="34">
        <v>83.432929999999999</v>
      </c>
      <c r="Y49" s="34">
        <v>84.016846000000001</v>
      </c>
      <c r="Z49" s="34">
        <v>84.607123999999999</v>
      </c>
      <c r="AA49" s="34">
        <v>85.178466999999998</v>
      </c>
      <c r="AB49" s="34">
        <v>85.733245999999994</v>
      </c>
      <c r="AC49" s="34">
        <v>86.278441999999998</v>
      </c>
      <c r="AD49" s="34">
        <v>86.813041999999996</v>
      </c>
      <c r="AE49" s="34">
        <v>87.369904000000005</v>
      </c>
      <c r="AF49" s="34">
        <v>87.921379000000002</v>
      </c>
      <c r="AG49" s="34">
        <v>88.469986000000006</v>
      </c>
      <c r="AH49" s="33">
        <v>7.3460000000000001E-3</v>
      </c>
    </row>
    <row r="50" spans="1:34" ht="15" customHeight="1" x14ac:dyDescent="0.2">
      <c r="B50" s="30" t="s">
        <v>62</v>
      </c>
    </row>
    <row r="51" spans="1:34" ht="15" customHeight="1" x14ac:dyDescent="0.2">
      <c r="A51" s="26" t="s">
        <v>61</v>
      </c>
      <c r="B51" s="31" t="s">
        <v>60</v>
      </c>
      <c r="C51" s="34">
        <v>3.4893709999999998</v>
      </c>
      <c r="D51" s="34">
        <v>3.512003</v>
      </c>
      <c r="E51" s="34">
        <v>3.5347819999999999</v>
      </c>
      <c r="F51" s="34">
        <v>3.5577100000000002</v>
      </c>
      <c r="G51" s="34">
        <v>3.5807850000000001</v>
      </c>
      <c r="H51" s="34">
        <v>3.6040100000000002</v>
      </c>
      <c r="I51" s="34">
        <v>3.627386</v>
      </c>
      <c r="J51" s="34">
        <v>3.6509140000000002</v>
      </c>
      <c r="K51" s="34">
        <v>3.6745939999999999</v>
      </c>
      <c r="L51" s="34">
        <v>3.6984279999999998</v>
      </c>
      <c r="M51" s="34">
        <v>3.7224159999999999</v>
      </c>
      <c r="N51" s="34">
        <v>3.7465600000000001</v>
      </c>
      <c r="O51" s="34">
        <v>3.7708599999999999</v>
      </c>
      <c r="P51" s="34">
        <v>3.795318</v>
      </c>
      <c r="Q51" s="34">
        <v>3.8199350000000001</v>
      </c>
      <c r="R51" s="34">
        <v>3.8447119999999999</v>
      </c>
      <c r="S51" s="34">
        <v>3.8696489999999999</v>
      </c>
      <c r="T51" s="34">
        <v>3.8947479999999999</v>
      </c>
      <c r="U51" s="34">
        <v>3.9200089999999999</v>
      </c>
      <c r="V51" s="34">
        <v>3.9454349999999998</v>
      </c>
      <c r="W51" s="34">
        <v>3.971025</v>
      </c>
      <c r="X51" s="34">
        <v>3.9967820000000001</v>
      </c>
      <c r="Y51" s="34">
        <v>4.0227050000000002</v>
      </c>
      <c r="Z51" s="34">
        <v>4.0487970000000004</v>
      </c>
      <c r="AA51" s="34">
        <v>4.0750580000000003</v>
      </c>
      <c r="AB51" s="34">
        <v>4.1014889999999999</v>
      </c>
      <c r="AC51" s="34">
        <v>4.1280910000000004</v>
      </c>
      <c r="AD51" s="34">
        <v>4.1548660000000002</v>
      </c>
      <c r="AE51" s="34">
        <v>4.1818150000000003</v>
      </c>
      <c r="AF51" s="34">
        <v>4.208939</v>
      </c>
      <c r="AG51" s="34">
        <v>4.2362380000000002</v>
      </c>
      <c r="AH51" s="33">
        <v>6.4859999999999996E-3</v>
      </c>
    </row>
    <row r="52" spans="1:34" ht="15" customHeight="1" x14ac:dyDescent="0.2">
      <c r="A52" s="26" t="s">
        <v>59</v>
      </c>
      <c r="B52" s="31" t="s">
        <v>58</v>
      </c>
      <c r="C52" s="34">
        <v>4.8419600000000003</v>
      </c>
      <c r="D52" s="34">
        <v>4.8707260000000003</v>
      </c>
      <c r="E52" s="34">
        <v>4.8996630000000003</v>
      </c>
      <c r="F52" s="34">
        <v>4.9287720000000004</v>
      </c>
      <c r="G52" s="34">
        <v>4.9580539999999997</v>
      </c>
      <c r="H52" s="34">
        <v>4.9875090000000002</v>
      </c>
      <c r="I52" s="34">
        <v>5.0171400000000004</v>
      </c>
      <c r="J52" s="34">
        <v>5.0469470000000003</v>
      </c>
      <c r="K52" s="34">
        <v>5.0769310000000001</v>
      </c>
      <c r="L52" s="34">
        <v>5.1070919999999997</v>
      </c>
      <c r="M52" s="34">
        <v>5.1374339999999998</v>
      </c>
      <c r="N52" s="34">
        <v>5.1679550000000001</v>
      </c>
      <c r="O52" s="34">
        <v>5.198658</v>
      </c>
      <c r="P52" s="34">
        <v>5.2295429999999996</v>
      </c>
      <c r="Q52" s="34">
        <v>5.2606109999999999</v>
      </c>
      <c r="R52" s="34">
        <v>5.2918640000000003</v>
      </c>
      <c r="S52" s="34">
        <v>5.3233030000000001</v>
      </c>
      <c r="T52" s="34">
        <v>5.3549290000000003</v>
      </c>
      <c r="U52" s="34">
        <v>5.3867419999999999</v>
      </c>
      <c r="V52" s="34">
        <v>5.4187450000000004</v>
      </c>
      <c r="W52" s="34">
        <v>5.4509379999999998</v>
      </c>
      <c r="X52" s="34">
        <v>5.4833220000000003</v>
      </c>
      <c r="Y52" s="34">
        <v>5.515898</v>
      </c>
      <c r="Z52" s="34">
        <v>5.548667</v>
      </c>
      <c r="AA52" s="34">
        <v>5.5816319999999999</v>
      </c>
      <c r="AB52" s="34">
        <v>5.6147919999999996</v>
      </c>
      <c r="AC52" s="34">
        <v>5.6481500000000002</v>
      </c>
      <c r="AD52" s="34">
        <v>5.681705</v>
      </c>
      <c r="AE52" s="34">
        <v>5.7154600000000002</v>
      </c>
      <c r="AF52" s="34">
        <v>5.7494160000000001</v>
      </c>
      <c r="AG52" s="34">
        <v>5.7835729999999996</v>
      </c>
      <c r="AH52" s="33">
        <v>5.9410000000000001E-3</v>
      </c>
    </row>
    <row r="54" spans="1:34" ht="15" customHeight="1" x14ac:dyDescent="0.2">
      <c r="B54" s="30" t="s">
        <v>57</v>
      </c>
    </row>
    <row r="55" spans="1:34" ht="15" customHeight="1" x14ac:dyDescent="0.2">
      <c r="B55" s="30" t="s">
        <v>56</v>
      </c>
    </row>
    <row r="56" spans="1:34" ht="15" customHeight="1" x14ac:dyDescent="0.2">
      <c r="A56" s="26" t="s">
        <v>55</v>
      </c>
      <c r="B56" s="31" t="s">
        <v>39</v>
      </c>
      <c r="C56" s="35">
        <v>13.684958</v>
      </c>
      <c r="D56" s="35">
        <v>14.333231</v>
      </c>
      <c r="E56" s="35">
        <v>14.327021999999999</v>
      </c>
      <c r="F56" s="35">
        <v>14.365352</v>
      </c>
      <c r="G56" s="35">
        <v>14.366455</v>
      </c>
      <c r="H56" s="35">
        <v>14.341867000000001</v>
      </c>
      <c r="I56" s="35">
        <v>14.287132</v>
      </c>
      <c r="J56" s="35">
        <v>14.207239</v>
      </c>
      <c r="K56" s="35">
        <v>14.125375999999999</v>
      </c>
      <c r="L56" s="35">
        <v>14.028779</v>
      </c>
      <c r="M56" s="35">
        <v>13.931946</v>
      </c>
      <c r="N56" s="35">
        <v>13.831037999999999</v>
      </c>
      <c r="O56" s="35">
        <v>13.740598</v>
      </c>
      <c r="P56" s="35">
        <v>13.671222</v>
      </c>
      <c r="Q56" s="35">
        <v>13.614177</v>
      </c>
      <c r="R56" s="35">
        <v>13.578903</v>
      </c>
      <c r="S56" s="35">
        <v>13.555063000000001</v>
      </c>
      <c r="T56" s="35">
        <v>13.533011</v>
      </c>
      <c r="U56" s="35">
        <v>13.512934</v>
      </c>
      <c r="V56" s="35">
        <v>13.507698</v>
      </c>
      <c r="W56" s="35">
        <v>13.519425</v>
      </c>
      <c r="X56" s="35">
        <v>13.531686000000001</v>
      </c>
      <c r="Y56" s="35">
        <v>13.551019999999999</v>
      </c>
      <c r="Z56" s="35">
        <v>13.573046</v>
      </c>
      <c r="AA56" s="35">
        <v>13.591692</v>
      </c>
      <c r="AB56" s="35">
        <v>13.608699</v>
      </c>
      <c r="AC56" s="35">
        <v>13.631719</v>
      </c>
      <c r="AD56" s="35">
        <v>13.650460000000001</v>
      </c>
      <c r="AE56" s="35">
        <v>13.676695</v>
      </c>
      <c r="AF56" s="35">
        <v>13.70651</v>
      </c>
      <c r="AG56" s="35">
        <v>13.736445</v>
      </c>
      <c r="AH56" s="33">
        <v>1.25E-4</v>
      </c>
    </row>
    <row r="57" spans="1:34" ht="15" customHeight="1" x14ac:dyDescent="0.2">
      <c r="A57" s="26" t="s">
        <v>54</v>
      </c>
      <c r="B57" s="31" t="s">
        <v>37</v>
      </c>
      <c r="C57" s="35">
        <v>0.80059800000000003</v>
      </c>
      <c r="D57" s="35">
        <v>0.82458299999999995</v>
      </c>
      <c r="E57" s="35">
        <v>0.83718000000000004</v>
      </c>
      <c r="F57" s="35">
        <v>0.84273699999999996</v>
      </c>
      <c r="G57" s="35">
        <v>0.85100799999999999</v>
      </c>
      <c r="H57" s="35">
        <v>0.86196399999999995</v>
      </c>
      <c r="I57" s="35">
        <v>0.86717699999999998</v>
      </c>
      <c r="J57" s="35">
        <v>0.86825600000000003</v>
      </c>
      <c r="K57" s="35">
        <v>0.86872099999999997</v>
      </c>
      <c r="L57" s="35">
        <v>0.86814400000000003</v>
      </c>
      <c r="M57" s="35">
        <v>0.86826999999999999</v>
      </c>
      <c r="N57" s="35">
        <v>0.86909099999999995</v>
      </c>
      <c r="O57" s="35">
        <v>0.87165899999999996</v>
      </c>
      <c r="P57" s="35">
        <v>0.87505599999999994</v>
      </c>
      <c r="Q57" s="35">
        <v>0.88052399999999997</v>
      </c>
      <c r="R57" s="35">
        <v>0.88854599999999995</v>
      </c>
      <c r="S57" s="35">
        <v>0.89660499999999999</v>
      </c>
      <c r="T57" s="35">
        <v>0.90457900000000002</v>
      </c>
      <c r="U57" s="35">
        <v>0.91307700000000003</v>
      </c>
      <c r="V57" s="35">
        <v>0.92239599999999999</v>
      </c>
      <c r="W57" s="35">
        <v>0.93201100000000003</v>
      </c>
      <c r="X57" s="35">
        <v>0.94283499999999998</v>
      </c>
      <c r="Y57" s="35">
        <v>0.95338000000000001</v>
      </c>
      <c r="Z57" s="35">
        <v>0.96523499999999995</v>
      </c>
      <c r="AA57" s="35">
        <v>0.97600699999999996</v>
      </c>
      <c r="AB57" s="35">
        <v>0.98721400000000004</v>
      </c>
      <c r="AC57" s="35">
        <v>0.99934699999999999</v>
      </c>
      <c r="AD57" s="35">
        <v>1.0087950000000001</v>
      </c>
      <c r="AE57" s="35">
        <v>1.01946</v>
      </c>
      <c r="AF57" s="35">
        <v>1.031487</v>
      </c>
      <c r="AG57" s="35">
        <v>1.0440879999999999</v>
      </c>
      <c r="AH57" s="33">
        <v>8.8909999999999996E-3</v>
      </c>
    </row>
    <row r="58" spans="1:34" ht="15" customHeight="1" x14ac:dyDescent="0.2">
      <c r="A58" s="26" t="s">
        <v>53</v>
      </c>
      <c r="B58" s="31" t="s">
        <v>35</v>
      </c>
      <c r="C58" s="35">
        <v>0.123601</v>
      </c>
      <c r="D58" s="35">
        <v>0.15522900000000001</v>
      </c>
      <c r="E58" s="35">
        <v>0.178087</v>
      </c>
      <c r="F58" s="35">
        <v>0.19479399999999999</v>
      </c>
      <c r="G58" s="35">
        <v>0.20708699999999999</v>
      </c>
      <c r="H58" s="35">
        <v>0.21593300000000001</v>
      </c>
      <c r="I58" s="35">
        <v>0.22244700000000001</v>
      </c>
      <c r="J58" s="35">
        <v>0.22738700000000001</v>
      </c>
      <c r="K58" s="35">
        <v>0.229827</v>
      </c>
      <c r="L58" s="35">
        <v>0.231575</v>
      </c>
      <c r="M58" s="35">
        <v>0.23338500000000001</v>
      </c>
      <c r="N58" s="35">
        <v>0.23390900000000001</v>
      </c>
      <c r="O58" s="35">
        <v>0.23457700000000001</v>
      </c>
      <c r="P58" s="35">
        <v>0.234898</v>
      </c>
      <c r="Q58" s="35">
        <v>0.23511699999999999</v>
      </c>
      <c r="R58" s="35">
        <v>0.234732</v>
      </c>
      <c r="S58" s="35">
        <v>0.23453499999999999</v>
      </c>
      <c r="T58" s="35">
        <v>0.23432900000000001</v>
      </c>
      <c r="U58" s="35">
        <v>0.23397899999999999</v>
      </c>
      <c r="V58" s="35">
        <v>0.23338999999999999</v>
      </c>
      <c r="W58" s="35">
        <v>0.23292199999999999</v>
      </c>
      <c r="X58" s="35">
        <v>0.23225199999999999</v>
      </c>
      <c r="Y58" s="35">
        <v>0.231514</v>
      </c>
      <c r="Z58" s="35">
        <v>0.230767</v>
      </c>
      <c r="AA58" s="35">
        <v>0.23002500000000001</v>
      </c>
      <c r="AB58" s="35">
        <v>0.22927600000000001</v>
      </c>
      <c r="AC58" s="35">
        <v>0.22844200000000001</v>
      </c>
      <c r="AD58" s="35">
        <v>0.22769700000000001</v>
      </c>
      <c r="AE58" s="35">
        <v>0.226858</v>
      </c>
      <c r="AF58" s="35">
        <v>0.22628699999999999</v>
      </c>
      <c r="AG58" s="35">
        <v>0.225795</v>
      </c>
      <c r="AH58" s="33">
        <v>2.0289000000000001E-2</v>
      </c>
    </row>
    <row r="59" spans="1:34" ht="15" customHeight="1" x14ac:dyDescent="0.2">
      <c r="A59" s="26" t="s">
        <v>52</v>
      </c>
      <c r="B59" s="31" t="s">
        <v>33</v>
      </c>
      <c r="C59" s="35">
        <v>5.2159930000000001</v>
      </c>
      <c r="D59" s="35">
        <v>5.3204609999999999</v>
      </c>
      <c r="E59" s="35">
        <v>5.4595950000000002</v>
      </c>
      <c r="F59" s="35">
        <v>5.506526</v>
      </c>
      <c r="G59" s="35">
        <v>5.5626040000000003</v>
      </c>
      <c r="H59" s="35">
        <v>5.6104079999999996</v>
      </c>
      <c r="I59" s="35">
        <v>5.6068360000000004</v>
      </c>
      <c r="J59" s="35">
        <v>5.5751730000000004</v>
      </c>
      <c r="K59" s="35">
        <v>5.5410500000000003</v>
      </c>
      <c r="L59" s="35">
        <v>5.4986579999999998</v>
      </c>
      <c r="M59" s="35">
        <v>5.4636519999999997</v>
      </c>
      <c r="N59" s="35">
        <v>5.4318739999999996</v>
      </c>
      <c r="O59" s="35">
        <v>5.4063179999999997</v>
      </c>
      <c r="P59" s="35">
        <v>5.3792429999999998</v>
      </c>
      <c r="Q59" s="35">
        <v>5.3702110000000003</v>
      </c>
      <c r="R59" s="35">
        <v>5.3847849999999999</v>
      </c>
      <c r="S59" s="35">
        <v>5.3986190000000001</v>
      </c>
      <c r="T59" s="35">
        <v>5.4140240000000004</v>
      </c>
      <c r="U59" s="35">
        <v>5.4384959999999998</v>
      </c>
      <c r="V59" s="35">
        <v>5.4711540000000003</v>
      </c>
      <c r="W59" s="35">
        <v>5.5007599999999996</v>
      </c>
      <c r="X59" s="35">
        <v>5.5429700000000004</v>
      </c>
      <c r="Y59" s="35">
        <v>5.5949099999999996</v>
      </c>
      <c r="Z59" s="35">
        <v>5.6619060000000001</v>
      </c>
      <c r="AA59" s="35">
        <v>5.7180059999999999</v>
      </c>
      <c r="AB59" s="35">
        <v>5.7784620000000002</v>
      </c>
      <c r="AC59" s="35">
        <v>5.8276389999999996</v>
      </c>
      <c r="AD59" s="35">
        <v>5.8751449999999998</v>
      </c>
      <c r="AE59" s="35">
        <v>5.9309279999999998</v>
      </c>
      <c r="AF59" s="35">
        <v>5.9916109999999998</v>
      </c>
      <c r="AG59" s="35">
        <v>6.0597490000000001</v>
      </c>
      <c r="AH59" s="33">
        <v>5.0099999999999997E-3</v>
      </c>
    </row>
    <row r="60" spans="1:34" ht="15" customHeight="1" x14ac:dyDescent="0.2">
      <c r="A60" s="26" t="s">
        <v>51</v>
      </c>
      <c r="B60" s="31" t="s">
        <v>31</v>
      </c>
      <c r="C60" s="35">
        <v>2.9437000000000001E-2</v>
      </c>
      <c r="D60" s="35">
        <v>3.5250999999999998E-2</v>
      </c>
      <c r="E60" s="35">
        <v>3.9933999999999997E-2</v>
      </c>
      <c r="F60" s="35">
        <v>4.3478000000000003E-2</v>
      </c>
      <c r="G60" s="35">
        <v>4.6156000000000003E-2</v>
      </c>
      <c r="H60" s="35">
        <v>4.8166E-2</v>
      </c>
      <c r="I60" s="35">
        <v>4.9614999999999999E-2</v>
      </c>
      <c r="J60" s="35">
        <v>5.0694999999999997E-2</v>
      </c>
      <c r="K60" s="35">
        <v>5.1000999999999998E-2</v>
      </c>
      <c r="L60" s="35">
        <v>5.1249999999999997E-2</v>
      </c>
      <c r="M60" s="35">
        <v>5.1751999999999999E-2</v>
      </c>
      <c r="N60" s="35">
        <v>5.2019000000000003E-2</v>
      </c>
      <c r="O60" s="35">
        <v>5.2574000000000003E-2</v>
      </c>
      <c r="P60" s="35">
        <v>5.3110999999999998E-2</v>
      </c>
      <c r="Q60" s="35">
        <v>5.3765E-2</v>
      </c>
      <c r="R60" s="35">
        <v>5.4330000000000003E-2</v>
      </c>
      <c r="S60" s="35">
        <v>5.4952000000000001E-2</v>
      </c>
      <c r="T60" s="35">
        <v>5.5550000000000002E-2</v>
      </c>
      <c r="U60" s="35">
        <v>5.6141000000000003E-2</v>
      </c>
      <c r="V60" s="35">
        <v>5.6751999999999997E-2</v>
      </c>
      <c r="W60" s="35">
        <v>5.7542000000000003E-2</v>
      </c>
      <c r="X60" s="35">
        <v>5.8268E-2</v>
      </c>
      <c r="Y60" s="35">
        <v>5.8978999999999997E-2</v>
      </c>
      <c r="Z60" s="35">
        <v>5.9712000000000001E-2</v>
      </c>
      <c r="AA60" s="35">
        <v>6.0417999999999999E-2</v>
      </c>
      <c r="AB60" s="35">
        <v>6.1203E-2</v>
      </c>
      <c r="AC60" s="35">
        <v>6.1918000000000001E-2</v>
      </c>
      <c r="AD60" s="35">
        <v>6.2562999999999994E-2</v>
      </c>
      <c r="AE60" s="35">
        <v>6.3254000000000005E-2</v>
      </c>
      <c r="AF60" s="35">
        <v>6.4011999999999999E-2</v>
      </c>
      <c r="AG60" s="35">
        <v>6.4755999999999994E-2</v>
      </c>
      <c r="AH60" s="33">
        <v>2.6627000000000001E-2</v>
      </c>
    </row>
    <row r="61" spans="1:34" ht="15" customHeight="1" x14ac:dyDescent="0.2">
      <c r="A61" s="26" t="s">
        <v>50</v>
      </c>
      <c r="B61" s="31" t="s">
        <v>29</v>
      </c>
      <c r="C61" s="35">
        <v>0.43232900000000002</v>
      </c>
      <c r="D61" s="35">
        <v>0.45580100000000001</v>
      </c>
      <c r="E61" s="35">
        <v>0.45732</v>
      </c>
      <c r="F61" s="35">
        <v>0.454818</v>
      </c>
      <c r="G61" s="35">
        <v>0.451847</v>
      </c>
      <c r="H61" s="35">
        <v>0.43503900000000001</v>
      </c>
      <c r="I61" s="35">
        <v>0.43754799999999999</v>
      </c>
      <c r="J61" s="35">
        <v>0.4345</v>
      </c>
      <c r="K61" s="35">
        <v>0.43706899999999999</v>
      </c>
      <c r="L61" s="35">
        <v>0.43899500000000002</v>
      </c>
      <c r="M61" s="35">
        <v>0.44097999999999998</v>
      </c>
      <c r="N61" s="35">
        <v>0.44152999999999998</v>
      </c>
      <c r="O61" s="35">
        <v>0.44140099999999999</v>
      </c>
      <c r="P61" s="35">
        <v>0.44216800000000001</v>
      </c>
      <c r="Q61" s="35">
        <v>0.44150200000000001</v>
      </c>
      <c r="R61" s="35">
        <v>0.44238</v>
      </c>
      <c r="S61" s="35">
        <v>0.44302399999999997</v>
      </c>
      <c r="T61" s="35">
        <v>0.44314700000000001</v>
      </c>
      <c r="U61" s="35">
        <v>0.44133800000000001</v>
      </c>
      <c r="V61" s="35">
        <v>0.44294099999999997</v>
      </c>
      <c r="W61" s="35">
        <v>0.44156499999999999</v>
      </c>
      <c r="X61" s="35">
        <v>0.44180900000000001</v>
      </c>
      <c r="Y61" s="35">
        <v>0.443276</v>
      </c>
      <c r="Z61" s="35">
        <v>0.44572400000000001</v>
      </c>
      <c r="AA61" s="35">
        <v>0.44377699999999998</v>
      </c>
      <c r="AB61" s="35">
        <v>0.44437199999999999</v>
      </c>
      <c r="AC61" s="35">
        <v>0.44388899999999998</v>
      </c>
      <c r="AD61" s="35">
        <v>0.44447300000000001</v>
      </c>
      <c r="AE61" s="35">
        <v>0.444998</v>
      </c>
      <c r="AF61" s="35">
        <v>0.44572099999999998</v>
      </c>
      <c r="AG61" s="35">
        <v>0.448216</v>
      </c>
      <c r="AH61" s="33">
        <v>1.204E-3</v>
      </c>
    </row>
    <row r="62" spans="1:34" ht="15" customHeight="1" x14ac:dyDescent="0.2">
      <c r="A62" s="26" t="s">
        <v>49</v>
      </c>
      <c r="B62" s="31" t="s">
        <v>27</v>
      </c>
      <c r="C62" s="35">
        <v>7.7342999999999995E-2</v>
      </c>
      <c r="D62" s="35">
        <v>7.9141000000000003E-2</v>
      </c>
      <c r="E62" s="35">
        <v>7.8228000000000006E-2</v>
      </c>
      <c r="F62" s="35">
        <v>7.7350000000000002E-2</v>
      </c>
      <c r="G62" s="35">
        <v>7.6447000000000001E-2</v>
      </c>
      <c r="H62" s="35">
        <v>7.5055999999999998E-2</v>
      </c>
      <c r="I62" s="35">
        <v>7.3205000000000006E-2</v>
      </c>
      <c r="J62" s="35">
        <v>7.1057999999999996E-2</v>
      </c>
      <c r="K62" s="35">
        <v>6.8995000000000001E-2</v>
      </c>
      <c r="L62" s="35">
        <v>6.6834000000000005E-2</v>
      </c>
      <c r="M62" s="35">
        <v>6.4753000000000005E-2</v>
      </c>
      <c r="N62" s="35">
        <v>6.3638E-2</v>
      </c>
      <c r="O62" s="35">
        <v>6.2604999999999994E-2</v>
      </c>
      <c r="P62" s="35">
        <v>6.1511000000000003E-2</v>
      </c>
      <c r="Q62" s="35">
        <v>6.0561999999999998E-2</v>
      </c>
      <c r="R62" s="35">
        <v>5.9665000000000003E-2</v>
      </c>
      <c r="S62" s="35">
        <v>5.8721000000000002E-2</v>
      </c>
      <c r="T62" s="35">
        <v>5.7710999999999998E-2</v>
      </c>
      <c r="U62" s="35">
        <v>5.6659000000000001E-2</v>
      </c>
      <c r="V62" s="35">
        <v>5.5745000000000003E-2</v>
      </c>
      <c r="W62" s="35">
        <v>5.4691999999999998E-2</v>
      </c>
      <c r="X62" s="35">
        <v>5.4265000000000001E-2</v>
      </c>
      <c r="Y62" s="35">
        <v>5.3873999999999998E-2</v>
      </c>
      <c r="Z62" s="35">
        <v>5.3634000000000001E-2</v>
      </c>
      <c r="AA62" s="35">
        <v>5.3240000000000003E-2</v>
      </c>
      <c r="AB62" s="35">
        <v>5.2873000000000003E-2</v>
      </c>
      <c r="AC62" s="35">
        <v>5.2373000000000003E-2</v>
      </c>
      <c r="AD62" s="35">
        <v>5.1891E-2</v>
      </c>
      <c r="AE62" s="35">
        <v>5.1369999999999999E-2</v>
      </c>
      <c r="AF62" s="35">
        <v>5.0909999999999997E-2</v>
      </c>
      <c r="AG62" s="35">
        <v>5.0533000000000002E-2</v>
      </c>
      <c r="AH62" s="33">
        <v>-1.4087000000000001E-2</v>
      </c>
    </row>
    <row r="63" spans="1:34" ht="15" customHeight="1" x14ac:dyDescent="0.2">
      <c r="A63" s="26" t="s">
        <v>48</v>
      </c>
      <c r="B63" s="31" t="s">
        <v>25</v>
      </c>
      <c r="C63" s="35">
        <v>0.85588699999999995</v>
      </c>
      <c r="D63" s="35">
        <v>0.88146500000000005</v>
      </c>
      <c r="E63" s="35">
        <v>0.97399800000000003</v>
      </c>
      <c r="F63" s="35">
        <v>0.99219299999999999</v>
      </c>
      <c r="G63" s="35">
        <v>0.94140199999999996</v>
      </c>
      <c r="H63" s="35">
        <v>0.94455199999999995</v>
      </c>
      <c r="I63" s="35">
        <v>0.95648100000000003</v>
      </c>
      <c r="J63" s="35">
        <v>0.93381199999999998</v>
      </c>
      <c r="K63" s="35">
        <v>0.934805</v>
      </c>
      <c r="L63" s="35">
        <v>0.92679599999999995</v>
      </c>
      <c r="M63" s="35">
        <v>0.92925999999999997</v>
      </c>
      <c r="N63" s="35">
        <v>0.94632799999999995</v>
      </c>
      <c r="O63" s="35">
        <v>0.93156600000000001</v>
      </c>
      <c r="P63" s="35">
        <v>0.93201599999999996</v>
      </c>
      <c r="Q63" s="35">
        <v>0.92967699999999998</v>
      </c>
      <c r="R63" s="35">
        <v>0.94440900000000005</v>
      </c>
      <c r="S63" s="35">
        <v>0.93007300000000004</v>
      </c>
      <c r="T63" s="35">
        <v>0.92956099999999997</v>
      </c>
      <c r="U63" s="35">
        <v>0.93966099999999997</v>
      </c>
      <c r="V63" s="35">
        <v>0.92616299999999996</v>
      </c>
      <c r="W63" s="35">
        <v>0.92442899999999995</v>
      </c>
      <c r="X63" s="35">
        <v>0.93703499999999995</v>
      </c>
      <c r="Y63" s="35">
        <v>0.92113299999999998</v>
      </c>
      <c r="Z63" s="35">
        <v>0.92034000000000005</v>
      </c>
      <c r="AA63" s="35">
        <v>0.913829</v>
      </c>
      <c r="AB63" s="35">
        <v>0.91423299999999996</v>
      </c>
      <c r="AC63" s="35">
        <v>0.91046499999999997</v>
      </c>
      <c r="AD63" s="35">
        <v>0.90820599999999996</v>
      </c>
      <c r="AE63" s="35">
        <v>0.90868899999999997</v>
      </c>
      <c r="AF63" s="35">
        <v>0.90733200000000003</v>
      </c>
      <c r="AG63" s="35">
        <v>0.90486500000000003</v>
      </c>
      <c r="AH63" s="33">
        <v>1.8569999999999999E-3</v>
      </c>
    </row>
    <row r="64" spans="1:34" ht="15" customHeight="1" x14ac:dyDescent="0.2">
      <c r="A64" s="26" t="s">
        <v>47</v>
      </c>
      <c r="B64" s="31" t="s">
        <v>23</v>
      </c>
      <c r="C64" s="35">
        <v>0.195878</v>
      </c>
      <c r="D64" s="35">
        <v>0.196657</v>
      </c>
      <c r="E64" s="35">
        <v>0.199716</v>
      </c>
      <c r="F64" s="35">
        <v>0.201514</v>
      </c>
      <c r="G64" s="35">
        <v>0.20225699999999999</v>
      </c>
      <c r="H64" s="35">
        <v>0.202574</v>
      </c>
      <c r="I64" s="35">
        <v>0.20185400000000001</v>
      </c>
      <c r="J64" s="35">
        <v>0.200378</v>
      </c>
      <c r="K64" s="35">
        <v>0.19867399999999999</v>
      </c>
      <c r="L64" s="35">
        <v>0.19683</v>
      </c>
      <c r="M64" s="35">
        <v>0.19506899999999999</v>
      </c>
      <c r="N64" s="35">
        <v>0.19355600000000001</v>
      </c>
      <c r="O64" s="35">
        <v>0.19248899999999999</v>
      </c>
      <c r="P64" s="35">
        <v>0.191383</v>
      </c>
      <c r="Q64" s="35">
        <v>0.19048399999999999</v>
      </c>
      <c r="R64" s="35">
        <v>0.18981799999999999</v>
      </c>
      <c r="S64" s="35">
        <v>0.18890999999999999</v>
      </c>
      <c r="T64" s="35">
        <v>0.18775900000000001</v>
      </c>
      <c r="U64" s="35">
        <v>0.18665799999999999</v>
      </c>
      <c r="V64" s="35">
        <v>0.18580199999999999</v>
      </c>
      <c r="W64" s="35">
        <v>0.185223</v>
      </c>
      <c r="X64" s="35">
        <v>0.184588</v>
      </c>
      <c r="Y64" s="35">
        <v>0.18388199999999999</v>
      </c>
      <c r="Z64" s="35">
        <v>0.183175</v>
      </c>
      <c r="AA64" s="35">
        <v>0.18232899999999999</v>
      </c>
      <c r="AB64" s="35">
        <v>0.18168000000000001</v>
      </c>
      <c r="AC64" s="35">
        <v>0.18090600000000001</v>
      </c>
      <c r="AD64" s="35">
        <v>0.17988000000000001</v>
      </c>
      <c r="AE64" s="35">
        <v>0.17913999999999999</v>
      </c>
      <c r="AF64" s="35">
        <v>0.178366</v>
      </c>
      <c r="AG64" s="35">
        <v>0.17757200000000001</v>
      </c>
      <c r="AH64" s="33">
        <v>-3.2650000000000001E-3</v>
      </c>
    </row>
    <row r="65" spans="1:34" ht="15" customHeight="1" x14ac:dyDescent="0.2">
      <c r="A65" s="26" t="s">
        <v>46</v>
      </c>
      <c r="B65" s="31" t="s">
        <v>21</v>
      </c>
      <c r="C65" s="35">
        <v>1.8604849999999999</v>
      </c>
      <c r="D65" s="35">
        <v>2.5309840000000001</v>
      </c>
      <c r="E65" s="35">
        <v>2.826346</v>
      </c>
      <c r="F65" s="35">
        <v>2.9633050000000001</v>
      </c>
      <c r="G65" s="35">
        <v>3.051768</v>
      </c>
      <c r="H65" s="35">
        <v>3.1202190000000001</v>
      </c>
      <c r="I65" s="35">
        <v>3.1442420000000002</v>
      </c>
      <c r="J65" s="35">
        <v>3.161629</v>
      </c>
      <c r="K65" s="35">
        <v>3.1827920000000001</v>
      </c>
      <c r="L65" s="35">
        <v>3.201851</v>
      </c>
      <c r="M65" s="35">
        <v>3.2224719999999998</v>
      </c>
      <c r="N65" s="35">
        <v>3.248707</v>
      </c>
      <c r="O65" s="35">
        <v>3.287299</v>
      </c>
      <c r="P65" s="35">
        <v>3.3252969999999999</v>
      </c>
      <c r="Q65" s="35">
        <v>3.3677899999999998</v>
      </c>
      <c r="R65" s="35">
        <v>3.4168150000000002</v>
      </c>
      <c r="S65" s="35">
        <v>3.4574729999999998</v>
      </c>
      <c r="T65" s="35">
        <v>3.4922019999999998</v>
      </c>
      <c r="U65" s="35">
        <v>3.528905</v>
      </c>
      <c r="V65" s="35">
        <v>3.5702959999999999</v>
      </c>
      <c r="W65" s="35">
        <v>3.6220219999999999</v>
      </c>
      <c r="X65" s="35">
        <v>3.6698469999999999</v>
      </c>
      <c r="Y65" s="35">
        <v>3.7189999999999999</v>
      </c>
      <c r="Z65" s="35">
        <v>3.7657590000000001</v>
      </c>
      <c r="AA65" s="35">
        <v>3.8141929999999999</v>
      </c>
      <c r="AB65" s="35">
        <v>3.8668140000000002</v>
      </c>
      <c r="AC65" s="35">
        <v>3.914752</v>
      </c>
      <c r="AD65" s="35">
        <v>3.951365</v>
      </c>
      <c r="AE65" s="35">
        <v>3.9906259999999998</v>
      </c>
      <c r="AF65" s="35">
        <v>4.0264129999999998</v>
      </c>
      <c r="AG65" s="35">
        <v>4.0628089999999997</v>
      </c>
      <c r="AH65" s="33">
        <v>2.6376E-2</v>
      </c>
    </row>
    <row r="66" spans="1:34" ht="16" x14ac:dyDescent="0.2">
      <c r="A66" s="26" t="s">
        <v>45</v>
      </c>
      <c r="B66" s="31" t="s">
        <v>19</v>
      </c>
      <c r="C66" s="35">
        <v>0.53596600000000005</v>
      </c>
      <c r="D66" s="35">
        <v>0.54501100000000002</v>
      </c>
      <c r="E66" s="35">
        <v>0.54574900000000004</v>
      </c>
      <c r="F66" s="35">
        <v>0.53256999999999999</v>
      </c>
      <c r="G66" s="35">
        <v>0.52388000000000001</v>
      </c>
      <c r="H66" s="35">
        <v>0.52335699999999996</v>
      </c>
      <c r="I66" s="35">
        <v>0.52210000000000001</v>
      </c>
      <c r="J66" s="35">
        <v>0.52193000000000001</v>
      </c>
      <c r="K66" s="35">
        <v>0.52480800000000005</v>
      </c>
      <c r="L66" s="35">
        <v>0.52364999999999995</v>
      </c>
      <c r="M66" s="35">
        <v>0.52166599999999996</v>
      </c>
      <c r="N66" s="35">
        <v>0.52158499999999997</v>
      </c>
      <c r="O66" s="35">
        <v>0.52242</v>
      </c>
      <c r="P66" s="35">
        <v>0.52328699999999995</v>
      </c>
      <c r="Q66" s="35">
        <v>0.52416399999999996</v>
      </c>
      <c r="R66" s="35">
        <v>0.52504200000000001</v>
      </c>
      <c r="S66" s="35">
        <v>0.52595800000000004</v>
      </c>
      <c r="T66" s="35">
        <v>0.52690599999999999</v>
      </c>
      <c r="U66" s="35">
        <v>0.52786699999999998</v>
      </c>
      <c r="V66" s="35">
        <v>0.52883199999999997</v>
      </c>
      <c r="W66" s="35">
        <v>0.52980700000000003</v>
      </c>
      <c r="X66" s="35">
        <v>0.53079100000000001</v>
      </c>
      <c r="Y66" s="35">
        <v>0.531775</v>
      </c>
      <c r="Z66" s="35">
        <v>0.53276599999999996</v>
      </c>
      <c r="AA66" s="35">
        <v>0.53375799999999995</v>
      </c>
      <c r="AB66" s="35">
        <v>0.53475300000000003</v>
      </c>
      <c r="AC66" s="35">
        <v>0.53574900000000003</v>
      </c>
      <c r="AD66" s="35">
        <v>0.53674500000000003</v>
      </c>
      <c r="AE66" s="35">
        <v>0.53774</v>
      </c>
      <c r="AF66" s="35">
        <v>0.53873499999999996</v>
      </c>
      <c r="AG66" s="35">
        <v>0.53972699999999996</v>
      </c>
      <c r="AH66" s="33">
        <v>2.33E-4</v>
      </c>
    </row>
    <row r="67" spans="1:34" ht="15" customHeight="1" x14ac:dyDescent="0.2">
      <c r="A67" s="26" t="s">
        <v>44</v>
      </c>
      <c r="B67" s="31" t="s">
        <v>17</v>
      </c>
      <c r="C67" s="35">
        <v>0.121224</v>
      </c>
      <c r="D67" s="35">
        <v>0.1234</v>
      </c>
      <c r="E67" s="35">
        <v>0.124821</v>
      </c>
      <c r="F67" s="35">
        <v>0.125915</v>
      </c>
      <c r="G67" s="35">
        <v>0.12665599999999999</v>
      </c>
      <c r="H67" s="35">
        <v>0.12704099999999999</v>
      </c>
      <c r="I67" s="35">
        <v>0.12720699999999999</v>
      </c>
      <c r="J67" s="35">
        <v>0.12685399999999999</v>
      </c>
      <c r="K67" s="35">
        <v>0.12659699999999999</v>
      </c>
      <c r="L67" s="35">
        <v>0.12637799999999999</v>
      </c>
      <c r="M67" s="35">
        <v>0.12607399999999999</v>
      </c>
      <c r="N67" s="35">
        <v>0.125802</v>
      </c>
      <c r="O67" s="35">
        <v>0.125585</v>
      </c>
      <c r="P67" s="35">
        <v>0.12540100000000001</v>
      </c>
      <c r="Q67" s="35">
        <v>0.12528900000000001</v>
      </c>
      <c r="R67" s="35">
        <v>0.12520500000000001</v>
      </c>
      <c r="S67" s="35">
        <v>0.125084</v>
      </c>
      <c r="T67" s="35">
        <v>0.124934</v>
      </c>
      <c r="U67" s="35">
        <v>0.12483</v>
      </c>
      <c r="V67" s="35">
        <v>0.12475799999999999</v>
      </c>
      <c r="W67" s="35">
        <v>0.12467300000000001</v>
      </c>
      <c r="X67" s="35">
        <v>0.12458900000000001</v>
      </c>
      <c r="Y67" s="35">
        <v>0.12452199999999999</v>
      </c>
      <c r="Z67" s="35">
        <v>0.12444</v>
      </c>
      <c r="AA67" s="35">
        <v>0.12442300000000001</v>
      </c>
      <c r="AB67" s="35">
        <v>0.124498</v>
      </c>
      <c r="AC67" s="35">
        <v>0.124516</v>
      </c>
      <c r="AD67" s="35">
        <v>0.124474</v>
      </c>
      <c r="AE67" s="35">
        <v>0.124496</v>
      </c>
      <c r="AF67" s="35">
        <v>0.12447</v>
      </c>
      <c r="AG67" s="35">
        <v>0.124386</v>
      </c>
      <c r="AH67" s="33">
        <v>8.5800000000000004E-4</v>
      </c>
    </row>
    <row r="68" spans="1:34" ht="15" customHeight="1" x14ac:dyDescent="0.2">
      <c r="A68" s="26" t="s">
        <v>43</v>
      </c>
      <c r="B68" s="31" t="s">
        <v>167</v>
      </c>
      <c r="C68" s="35">
        <v>0.70625000000000004</v>
      </c>
      <c r="D68" s="35">
        <v>0.76514199999999999</v>
      </c>
      <c r="E68" s="35">
        <v>0.75534999999999997</v>
      </c>
      <c r="F68" s="35">
        <v>0.73163800000000001</v>
      </c>
      <c r="G68" s="35">
        <v>0.72320700000000004</v>
      </c>
      <c r="H68" s="35">
        <v>0.72460599999999997</v>
      </c>
      <c r="I68" s="35">
        <v>0.69105000000000005</v>
      </c>
      <c r="J68" s="35">
        <v>0.70114299999999996</v>
      </c>
      <c r="K68" s="35">
        <v>0.70106599999999997</v>
      </c>
      <c r="L68" s="35">
        <v>0.70103700000000002</v>
      </c>
      <c r="M68" s="35">
        <v>0.69345999999999997</v>
      </c>
      <c r="N68" s="35">
        <v>0.69447499999999995</v>
      </c>
      <c r="O68" s="35">
        <v>0.69711800000000002</v>
      </c>
      <c r="P68" s="35">
        <v>0.697967</v>
      </c>
      <c r="Q68" s="35">
        <v>0.69689400000000001</v>
      </c>
      <c r="R68" s="35">
        <v>0.70055699999999999</v>
      </c>
      <c r="S68" s="35">
        <v>0.70885299999999996</v>
      </c>
      <c r="T68" s="35">
        <v>0.71820200000000001</v>
      </c>
      <c r="U68" s="35">
        <v>0.72597800000000001</v>
      </c>
      <c r="V68" s="35">
        <v>0.73066299999999995</v>
      </c>
      <c r="W68" s="35">
        <v>0.73456100000000002</v>
      </c>
      <c r="X68" s="35">
        <v>0.73710699999999996</v>
      </c>
      <c r="Y68" s="35">
        <v>0.74127100000000001</v>
      </c>
      <c r="Z68" s="35">
        <v>0.74834999999999996</v>
      </c>
      <c r="AA68" s="35">
        <v>0.75938399999999995</v>
      </c>
      <c r="AB68" s="35">
        <v>0.76585899999999996</v>
      </c>
      <c r="AC68" s="35">
        <v>0.77389399999999997</v>
      </c>
      <c r="AD68" s="35">
        <v>0.78306399999999998</v>
      </c>
      <c r="AE68" s="35">
        <v>0.77831700000000004</v>
      </c>
      <c r="AF68" s="35">
        <v>0.77742100000000003</v>
      </c>
      <c r="AG68" s="35">
        <v>0.78483800000000004</v>
      </c>
      <c r="AH68" s="33">
        <v>3.5230000000000001E-3</v>
      </c>
    </row>
    <row r="69" spans="1:34" ht="15" customHeight="1" x14ac:dyDescent="0.2">
      <c r="A69" s="26" t="s">
        <v>42</v>
      </c>
      <c r="B69" s="30" t="s">
        <v>14</v>
      </c>
      <c r="C69" s="36">
        <v>24.639949999999999</v>
      </c>
      <c r="D69" s="36">
        <v>26.246357</v>
      </c>
      <c r="E69" s="36">
        <v>26.803346999999999</v>
      </c>
      <c r="F69" s="36">
        <v>27.032191999999998</v>
      </c>
      <c r="G69" s="36">
        <v>27.130775</v>
      </c>
      <c r="H69" s="36">
        <v>27.230782999999999</v>
      </c>
      <c r="I69" s="36">
        <v>27.186893000000001</v>
      </c>
      <c r="J69" s="36">
        <v>27.080057</v>
      </c>
      <c r="K69" s="36">
        <v>26.990781999999999</v>
      </c>
      <c r="L69" s="36">
        <v>26.860776999999999</v>
      </c>
      <c r="M69" s="36">
        <v>26.742740999999999</v>
      </c>
      <c r="N69" s="36">
        <v>26.653552999999999</v>
      </c>
      <c r="O69" s="36">
        <v>26.566212</v>
      </c>
      <c r="P69" s="36">
        <v>26.512560000000001</v>
      </c>
      <c r="Q69" s="36">
        <v>26.490155999999999</v>
      </c>
      <c r="R69" s="36">
        <v>26.545183000000002</v>
      </c>
      <c r="S69" s="36">
        <v>26.577869</v>
      </c>
      <c r="T69" s="36">
        <v>26.621919999999999</v>
      </c>
      <c r="U69" s="36">
        <v>26.686522</v>
      </c>
      <c r="V69" s="36">
        <v>26.756589999999999</v>
      </c>
      <c r="W69" s="36">
        <v>26.859634</v>
      </c>
      <c r="X69" s="36">
        <v>26.988043000000001</v>
      </c>
      <c r="Y69" s="36">
        <v>27.108532</v>
      </c>
      <c r="Z69" s="36">
        <v>27.264854</v>
      </c>
      <c r="AA69" s="36">
        <v>27.401077000000001</v>
      </c>
      <c r="AB69" s="36">
        <v>27.549935999999999</v>
      </c>
      <c r="AC69" s="36">
        <v>27.685604000000001</v>
      </c>
      <c r="AD69" s="36">
        <v>27.804758</v>
      </c>
      <c r="AE69" s="36">
        <v>27.932570999999999</v>
      </c>
      <c r="AF69" s="36">
        <v>28.069272999999999</v>
      </c>
      <c r="AG69" s="36">
        <v>28.223777999999999</v>
      </c>
      <c r="AH69" s="37">
        <v>4.5370000000000002E-3</v>
      </c>
    </row>
    <row r="71" spans="1:34" ht="15" customHeight="1" x14ac:dyDescent="0.2">
      <c r="B71" s="30" t="s">
        <v>41</v>
      </c>
    </row>
    <row r="72" spans="1:34" ht="15" customHeight="1" x14ac:dyDescent="0.2">
      <c r="A72" s="26" t="s">
        <v>40</v>
      </c>
      <c r="B72" s="31" t="s">
        <v>39</v>
      </c>
      <c r="C72" s="35">
        <v>7.422104</v>
      </c>
      <c r="D72" s="35">
        <v>7.773714</v>
      </c>
      <c r="E72" s="35">
        <v>7.7697630000000002</v>
      </c>
      <c r="F72" s="35">
        <v>7.7905490000000004</v>
      </c>
      <c r="G72" s="35">
        <v>7.7908759999999999</v>
      </c>
      <c r="H72" s="35">
        <v>7.7786350000000004</v>
      </c>
      <c r="I72" s="35">
        <v>7.7499859999999998</v>
      </c>
      <c r="J72" s="35">
        <v>7.7076289999999998</v>
      </c>
      <c r="K72" s="35">
        <v>7.6641500000000002</v>
      </c>
      <c r="L72" s="35">
        <v>7.6126469999999999</v>
      </c>
      <c r="M72" s="35">
        <v>7.5609859999999998</v>
      </c>
      <c r="N72" s="35">
        <v>7.5070259999999998</v>
      </c>
      <c r="O72" s="35">
        <v>7.458717</v>
      </c>
      <c r="P72" s="35">
        <v>7.4217919999999999</v>
      </c>
      <c r="Q72" s="35">
        <v>7.3914980000000003</v>
      </c>
      <c r="R72" s="35">
        <v>7.3730469999999997</v>
      </c>
      <c r="S72" s="35">
        <v>7.3603690000000004</v>
      </c>
      <c r="T72" s="35">
        <v>7.34863</v>
      </c>
      <c r="U72" s="35">
        <v>7.3379159999999999</v>
      </c>
      <c r="V72" s="35">
        <v>7.3352300000000001</v>
      </c>
      <c r="W72" s="35">
        <v>7.3416990000000002</v>
      </c>
      <c r="X72" s="35">
        <v>7.3483140000000002</v>
      </c>
      <c r="Y72" s="35">
        <v>7.3587730000000002</v>
      </c>
      <c r="Z72" s="35">
        <v>7.3706800000000001</v>
      </c>
      <c r="AA72" s="35">
        <v>7.380744</v>
      </c>
      <c r="AB72" s="35">
        <v>7.3899119999999998</v>
      </c>
      <c r="AC72" s="35">
        <v>7.4023599999999998</v>
      </c>
      <c r="AD72" s="35">
        <v>7.4125079999999999</v>
      </c>
      <c r="AE72" s="35">
        <v>7.426698</v>
      </c>
      <c r="AF72" s="35">
        <v>7.4428510000000001</v>
      </c>
      <c r="AG72" s="35">
        <v>7.4590490000000003</v>
      </c>
      <c r="AH72" s="33">
        <v>1.66E-4</v>
      </c>
    </row>
    <row r="73" spans="1:34" ht="16" x14ac:dyDescent="0.2">
      <c r="A73" s="26" t="s">
        <v>38</v>
      </c>
      <c r="B73" s="31" t="s">
        <v>37</v>
      </c>
      <c r="C73" s="35">
        <v>0.417402</v>
      </c>
      <c r="D73" s="35">
        <v>0.42975200000000002</v>
      </c>
      <c r="E73" s="35">
        <v>0.43609999999999999</v>
      </c>
      <c r="F73" s="35">
        <v>0.438805</v>
      </c>
      <c r="G73" s="35">
        <v>0.44289600000000001</v>
      </c>
      <c r="H73" s="35">
        <v>0.44851400000000002</v>
      </c>
      <c r="I73" s="35">
        <v>0.45119199999999998</v>
      </c>
      <c r="J73" s="35">
        <v>0.45177299999999998</v>
      </c>
      <c r="K73" s="35">
        <v>0.45205600000000001</v>
      </c>
      <c r="L73" s="35">
        <v>0.45185500000000001</v>
      </c>
      <c r="M73" s="35">
        <v>0.452067</v>
      </c>
      <c r="N73" s="35">
        <v>0.452658</v>
      </c>
      <c r="O73" s="35">
        <v>0.454179</v>
      </c>
      <c r="P73" s="35">
        <v>0.45615800000000001</v>
      </c>
      <c r="Q73" s="35">
        <v>0.45923199999999997</v>
      </c>
      <c r="R73" s="35">
        <v>0.46366400000000002</v>
      </c>
      <c r="S73" s="35">
        <v>0.46811000000000003</v>
      </c>
      <c r="T73" s="35">
        <v>0.47255200000000003</v>
      </c>
      <c r="U73" s="35">
        <v>0.47728500000000001</v>
      </c>
      <c r="V73" s="35">
        <v>0.48243999999999998</v>
      </c>
      <c r="W73" s="35">
        <v>0.48775299999999999</v>
      </c>
      <c r="X73" s="35">
        <v>0.49367100000000003</v>
      </c>
      <c r="Y73" s="35">
        <v>0.49945899999999999</v>
      </c>
      <c r="Z73" s="35">
        <v>0.50590100000000005</v>
      </c>
      <c r="AA73" s="35">
        <v>0.51175499999999996</v>
      </c>
      <c r="AB73" s="35">
        <v>0.51780099999999996</v>
      </c>
      <c r="AC73" s="35">
        <v>0.52437599999999995</v>
      </c>
      <c r="AD73" s="35">
        <v>0.52958499999999997</v>
      </c>
      <c r="AE73" s="35">
        <v>0.53547299999999998</v>
      </c>
      <c r="AF73" s="35">
        <v>0.54211100000000001</v>
      </c>
      <c r="AG73" s="35">
        <v>0.54907799999999995</v>
      </c>
      <c r="AH73" s="33">
        <v>9.1809999999999999E-3</v>
      </c>
    </row>
    <row r="74" spans="1:34" ht="15" customHeight="1" x14ac:dyDescent="0.2">
      <c r="A74" s="26" t="s">
        <v>36</v>
      </c>
      <c r="B74" s="31" t="s">
        <v>35</v>
      </c>
      <c r="C74" s="35">
        <v>5.9764999999999999E-2</v>
      </c>
      <c r="D74" s="35">
        <v>7.5079999999999994E-2</v>
      </c>
      <c r="E74" s="35">
        <v>8.616E-2</v>
      </c>
      <c r="F74" s="35">
        <v>9.4232999999999997E-2</v>
      </c>
      <c r="G74" s="35">
        <v>0.100171</v>
      </c>
      <c r="H74" s="35">
        <v>0.104438</v>
      </c>
      <c r="I74" s="35">
        <v>0.107584</v>
      </c>
      <c r="J74" s="35">
        <v>0.10997899999999999</v>
      </c>
      <c r="K74" s="35">
        <v>0.111142</v>
      </c>
      <c r="L74" s="35">
        <v>0.111985</v>
      </c>
      <c r="M74" s="35">
        <v>0.112868</v>
      </c>
      <c r="N74" s="35">
        <v>0.113118</v>
      </c>
      <c r="O74" s="35">
        <v>0.11344799999999999</v>
      </c>
      <c r="P74" s="35">
        <v>0.113605</v>
      </c>
      <c r="Q74" s="35">
        <v>0.113716</v>
      </c>
      <c r="R74" s="35">
        <v>0.11353000000000001</v>
      </c>
      <c r="S74" s="35">
        <v>0.113436</v>
      </c>
      <c r="T74" s="35">
        <v>0.11333600000000001</v>
      </c>
      <c r="U74" s="35">
        <v>0.11317099999999999</v>
      </c>
      <c r="V74" s="35">
        <v>0.112886</v>
      </c>
      <c r="W74" s="35">
        <v>0.112663</v>
      </c>
      <c r="X74" s="35">
        <v>0.11233700000000001</v>
      </c>
      <c r="Y74" s="35">
        <v>0.11198</v>
      </c>
      <c r="Z74" s="35">
        <v>0.11162</v>
      </c>
      <c r="AA74" s="35">
        <v>0.111264</v>
      </c>
      <c r="AB74" s="35">
        <v>0.11088199999999999</v>
      </c>
      <c r="AC74" s="35">
        <v>0.110487</v>
      </c>
      <c r="AD74" s="35">
        <v>0.110127</v>
      </c>
      <c r="AE74" s="35">
        <v>0.109734</v>
      </c>
      <c r="AF74" s="35">
        <v>0.109462</v>
      </c>
      <c r="AG74" s="35">
        <v>0.109221</v>
      </c>
      <c r="AH74" s="33">
        <v>2.0302000000000001E-2</v>
      </c>
    </row>
    <row r="75" spans="1:34" ht="15" customHeight="1" x14ac:dyDescent="0.2">
      <c r="A75" s="26" t="s">
        <v>34</v>
      </c>
      <c r="B75" s="31" t="s">
        <v>33</v>
      </c>
      <c r="C75" s="35">
        <v>2.511301</v>
      </c>
      <c r="D75" s="35">
        <v>2.562341</v>
      </c>
      <c r="E75" s="35">
        <v>2.6297199999999998</v>
      </c>
      <c r="F75" s="35">
        <v>2.6519339999999998</v>
      </c>
      <c r="G75" s="35">
        <v>2.6785030000000001</v>
      </c>
      <c r="H75" s="35">
        <v>2.7010839999999998</v>
      </c>
      <c r="I75" s="35">
        <v>2.6993149999999999</v>
      </c>
      <c r="J75" s="35">
        <v>2.684517</v>
      </c>
      <c r="K75" s="35">
        <v>2.6682670000000002</v>
      </c>
      <c r="L75" s="35">
        <v>2.6485669999999999</v>
      </c>
      <c r="M75" s="35">
        <v>2.6326610000000001</v>
      </c>
      <c r="N75" s="35">
        <v>2.6181239999999999</v>
      </c>
      <c r="O75" s="35">
        <v>2.60683</v>
      </c>
      <c r="P75" s="35">
        <v>2.5946570000000002</v>
      </c>
      <c r="Q75" s="35">
        <v>2.5912009999999999</v>
      </c>
      <c r="R75" s="35">
        <v>2.5990639999999998</v>
      </c>
      <c r="S75" s="35">
        <v>2.6064630000000002</v>
      </c>
      <c r="T75" s="35">
        <v>2.614655</v>
      </c>
      <c r="U75" s="35">
        <v>2.6273339999999998</v>
      </c>
      <c r="V75" s="35">
        <v>2.6439460000000001</v>
      </c>
      <c r="W75" s="35">
        <v>2.65917</v>
      </c>
      <c r="X75" s="35">
        <v>2.6803979999999998</v>
      </c>
      <c r="Y75" s="35">
        <v>2.7063990000000002</v>
      </c>
      <c r="Z75" s="35">
        <v>2.7397800000000001</v>
      </c>
      <c r="AA75" s="35">
        <v>2.7679420000000001</v>
      </c>
      <c r="AB75" s="35">
        <v>2.797641</v>
      </c>
      <c r="AC75" s="35">
        <v>2.8227530000000001</v>
      </c>
      <c r="AD75" s="35">
        <v>2.8469129999999998</v>
      </c>
      <c r="AE75" s="35">
        <v>2.8755120000000001</v>
      </c>
      <c r="AF75" s="35">
        <v>2.9062830000000002</v>
      </c>
      <c r="AG75" s="35">
        <v>2.9404349999999999</v>
      </c>
      <c r="AH75" s="33">
        <v>5.2719999999999998E-3</v>
      </c>
    </row>
    <row r="76" spans="1:34" ht="15" customHeight="1" x14ac:dyDescent="0.2">
      <c r="A76" s="26" t="s">
        <v>32</v>
      </c>
      <c r="B76" s="31" t="s">
        <v>31</v>
      </c>
      <c r="C76" s="35">
        <v>1.3936E-2</v>
      </c>
      <c r="D76" s="35">
        <v>1.6691999999999999E-2</v>
      </c>
      <c r="E76" s="35">
        <v>1.8912000000000002E-2</v>
      </c>
      <c r="F76" s="35">
        <v>2.0590000000000001E-2</v>
      </c>
      <c r="G76" s="35">
        <v>2.1857000000000001E-2</v>
      </c>
      <c r="H76" s="35">
        <v>2.2807000000000001E-2</v>
      </c>
      <c r="I76" s="35">
        <v>2.3493E-2</v>
      </c>
      <c r="J76" s="35">
        <v>2.4004999999999999E-2</v>
      </c>
      <c r="K76" s="35">
        <v>2.4147999999999999E-2</v>
      </c>
      <c r="L76" s="35">
        <v>2.4264999999999998E-2</v>
      </c>
      <c r="M76" s="35">
        <v>2.4503E-2</v>
      </c>
      <c r="N76" s="35">
        <v>2.4629999999999999E-2</v>
      </c>
      <c r="O76" s="35">
        <v>2.4892999999999998E-2</v>
      </c>
      <c r="P76" s="35">
        <v>2.5146999999999999E-2</v>
      </c>
      <c r="Q76" s="35">
        <v>2.5457E-2</v>
      </c>
      <c r="R76" s="35">
        <v>2.5725000000000001E-2</v>
      </c>
      <c r="S76" s="35">
        <v>2.6019E-2</v>
      </c>
      <c r="T76" s="35">
        <v>2.6301999999999999E-2</v>
      </c>
      <c r="U76" s="35">
        <v>2.6582000000000001E-2</v>
      </c>
      <c r="V76" s="35">
        <v>2.6870999999999999E-2</v>
      </c>
      <c r="W76" s="35">
        <v>2.7245999999999999E-2</v>
      </c>
      <c r="X76" s="35">
        <v>2.7588999999999999E-2</v>
      </c>
      <c r="Y76" s="35">
        <v>2.7925999999999999E-2</v>
      </c>
      <c r="Z76" s="35">
        <v>2.8273E-2</v>
      </c>
      <c r="AA76" s="35">
        <v>2.8608000000000001E-2</v>
      </c>
      <c r="AB76" s="35">
        <v>2.8975999999999998E-2</v>
      </c>
      <c r="AC76" s="35">
        <v>2.9315999999999998E-2</v>
      </c>
      <c r="AD76" s="35">
        <v>2.9621999999999999E-2</v>
      </c>
      <c r="AE76" s="35">
        <v>2.9950999999999998E-2</v>
      </c>
      <c r="AF76" s="35">
        <v>3.0311000000000001E-2</v>
      </c>
      <c r="AG76" s="35">
        <v>3.0662999999999999E-2</v>
      </c>
      <c r="AH76" s="33">
        <v>2.6634000000000001E-2</v>
      </c>
    </row>
    <row r="77" spans="1:34" ht="15" customHeight="1" x14ac:dyDescent="0.2">
      <c r="A77" s="26" t="s">
        <v>30</v>
      </c>
      <c r="B77" s="31" t="s">
        <v>29</v>
      </c>
      <c r="C77" s="35">
        <v>0.20519999999999999</v>
      </c>
      <c r="D77" s="35">
        <v>0.21641299999999999</v>
      </c>
      <c r="E77" s="35">
        <v>0.21717900000000001</v>
      </c>
      <c r="F77" s="35">
        <v>0.215971</v>
      </c>
      <c r="G77" s="35">
        <v>0.214533</v>
      </c>
      <c r="H77" s="35">
        <v>0.20651900000000001</v>
      </c>
      <c r="I77" s="35">
        <v>0.20768800000000001</v>
      </c>
      <c r="J77" s="35">
        <v>0.20623900000000001</v>
      </c>
      <c r="K77" s="35">
        <v>0.20741000000000001</v>
      </c>
      <c r="L77" s="35">
        <v>0.20830399999999999</v>
      </c>
      <c r="M77" s="35">
        <v>0.20923700000000001</v>
      </c>
      <c r="N77" s="35">
        <v>0.20947099999999999</v>
      </c>
      <c r="O77" s="35">
        <v>0.2094</v>
      </c>
      <c r="P77" s="35">
        <v>0.20974400000000001</v>
      </c>
      <c r="Q77" s="35">
        <v>0.20941199999999999</v>
      </c>
      <c r="R77" s="35">
        <v>0.20981</v>
      </c>
      <c r="S77" s="35">
        <v>0.210093</v>
      </c>
      <c r="T77" s="35">
        <v>0.21012900000000001</v>
      </c>
      <c r="U77" s="35">
        <v>0.209256</v>
      </c>
      <c r="V77" s="35">
        <v>0.20999599999999999</v>
      </c>
      <c r="W77" s="35">
        <v>0.20933099999999999</v>
      </c>
      <c r="X77" s="35">
        <v>0.209426</v>
      </c>
      <c r="Y77" s="35">
        <v>0.21010400000000001</v>
      </c>
      <c r="Z77" s="35">
        <v>0.21125099999999999</v>
      </c>
      <c r="AA77" s="35">
        <v>0.210315</v>
      </c>
      <c r="AB77" s="35">
        <v>0.21054899999999999</v>
      </c>
      <c r="AC77" s="35">
        <v>0.21032100000000001</v>
      </c>
      <c r="AD77" s="35">
        <v>0.210586</v>
      </c>
      <c r="AE77" s="35">
        <v>0.210842</v>
      </c>
      <c r="AF77" s="35">
        <v>0.21118000000000001</v>
      </c>
      <c r="AG77" s="35">
        <v>0.212342</v>
      </c>
      <c r="AH77" s="33">
        <v>1.1410000000000001E-3</v>
      </c>
    </row>
    <row r="78" spans="1:34" ht="15" customHeight="1" x14ac:dyDescent="0.2">
      <c r="A78" s="26" t="s">
        <v>28</v>
      </c>
      <c r="B78" s="31" t="s">
        <v>27</v>
      </c>
      <c r="C78" s="35">
        <v>3.6641E-2</v>
      </c>
      <c r="D78" s="35">
        <v>3.7508E-2</v>
      </c>
      <c r="E78" s="35">
        <v>3.7086000000000001E-2</v>
      </c>
      <c r="F78" s="35">
        <v>3.6670000000000001E-2</v>
      </c>
      <c r="G78" s="35">
        <v>3.6240000000000001E-2</v>
      </c>
      <c r="H78" s="35">
        <v>3.5579E-2</v>
      </c>
      <c r="I78" s="35">
        <v>3.4701000000000003E-2</v>
      </c>
      <c r="J78" s="35">
        <v>3.3688000000000003E-2</v>
      </c>
      <c r="K78" s="35">
        <v>3.2705999999999999E-2</v>
      </c>
      <c r="L78" s="35">
        <v>3.1683000000000003E-2</v>
      </c>
      <c r="M78" s="35">
        <v>3.0700999999999999E-2</v>
      </c>
      <c r="N78" s="35">
        <v>3.0173999999999999E-2</v>
      </c>
      <c r="O78" s="35">
        <v>2.9687999999999999E-2</v>
      </c>
      <c r="P78" s="35">
        <v>2.9170999999999999E-2</v>
      </c>
      <c r="Q78" s="35">
        <v>2.8722999999999999E-2</v>
      </c>
      <c r="R78" s="35">
        <v>2.8299999999999999E-2</v>
      </c>
      <c r="S78" s="35">
        <v>2.7854E-2</v>
      </c>
      <c r="T78" s="35">
        <v>2.7376000000000001E-2</v>
      </c>
      <c r="U78" s="35">
        <v>2.6879E-2</v>
      </c>
      <c r="V78" s="35">
        <v>2.6446999999999998E-2</v>
      </c>
      <c r="W78" s="35">
        <v>2.5950000000000001E-2</v>
      </c>
      <c r="X78" s="35">
        <v>2.5746999999999999E-2</v>
      </c>
      <c r="Y78" s="35">
        <v>2.5561E-2</v>
      </c>
      <c r="Z78" s="35">
        <v>2.5447999999999998E-2</v>
      </c>
      <c r="AA78" s="35">
        <v>2.5260999999999999E-2</v>
      </c>
      <c r="AB78" s="35">
        <v>2.5080999999999999E-2</v>
      </c>
      <c r="AC78" s="35">
        <v>2.4846E-2</v>
      </c>
      <c r="AD78" s="35">
        <v>2.4618000000000001E-2</v>
      </c>
      <c r="AE78" s="35">
        <v>2.4375000000000001E-2</v>
      </c>
      <c r="AF78" s="35">
        <v>2.4157999999999999E-2</v>
      </c>
      <c r="AG78" s="35">
        <v>2.3977999999999999E-2</v>
      </c>
      <c r="AH78" s="33">
        <v>-1.4035000000000001E-2</v>
      </c>
    </row>
    <row r="79" spans="1:34" ht="16" x14ac:dyDescent="0.2">
      <c r="A79" s="26" t="s">
        <v>26</v>
      </c>
      <c r="B79" s="31" t="s">
        <v>25</v>
      </c>
      <c r="C79" s="35">
        <v>0.390127</v>
      </c>
      <c r="D79" s="35">
        <v>0.39991399999999999</v>
      </c>
      <c r="E79" s="35">
        <v>0.43495600000000001</v>
      </c>
      <c r="F79" s="35">
        <v>0.441884</v>
      </c>
      <c r="G79" s="35">
        <v>0.42280499999999999</v>
      </c>
      <c r="H79" s="35">
        <v>0.42404599999999998</v>
      </c>
      <c r="I79" s="35">
        <v>0.42859700000000001</v>
      </c>
      <c r="J79" s="35">
        <v>0.42010900000000001</v>
      </c>
      <c r="K79" s="35">
        <v>0.42051500000000003</v>
      </c>
      <c r="L79" s="35">
        <v>0.417549</v>
      </c>
      <c r="M79" s="35">
        <v>0.41855399999999998</v>
      </c>
      <c r="N79" s="35">
        <v>0.425043</v>
      </c>
      <c r="O79" s="35">
        <v>0.41953699999999999</v>
      </c>
      <c r="P79" s="35">
        <v>0.41976000000000002</v>
      </c>
      <c r="Q79" s="35">
        <v>0.41893599999999998</v>
      </c>
      <c r="R79" s="35">
        <v>0.42455599999999999</v>
      </c>
      <c r="S79" s="35">
        <v>0.41920200000000002</v>
      </c>
      <c r="T79" s="35">
        <v>0.41905500000000001</v>
      </c>
      <c r="U79" s="35">
        <v>0.42291600000000001</v>
      </c>
      <c r="V79" s="35">
        <v>0.417875</v>
      </c>
      <c r="W79" s="35">
        <v>0.417271</v>
      </c>
      <c r="X79" s="35">
        <v>0.422074</v>
      </c>
      <c r="Y79" s="35">
        <v>0.41612100000000002</v>
      </c>
      <c r="Z79" s="35">
        <v>0.41587299999999999</v>
      </c>
      <c r="AA79" s="35">
        <v>0.41346300000000002</v>
      </c>
      <c r="AB79" s="35">
        <v>0.41362399999999999</v>
      </c>
      <c r="AC79" s="35">
        <v>0.41226600000000002</v>
      </c>
      <c r="AD79" s="35">
        <v>0.41145999999999999</v>
      </c>
      <c r="AE79" s="35">
        <v>0.41171799999999997</v>
      </c>
      <c r="AF79" s="35">
        <v>0.41126200000000002</v>
      </c>
      <c r="AG79" s="35">
        <v>0.41036499999999998</v>
      </c>
      <c r="AH79" s="33">
        <v>1.6869999999999999E-3</v>
      </c>
    </row>
    <row r="80" spans="1:34" ht="15" customHeight="1" x14ac:dyDescent="0.2">
      <c r="A80" s="26" t="s">
        <v>24</v>
      </c>
      <c r="B80" s="31" t="s">
        <v>23</v>
      </c>
      <c r="C80" s="35">
        <v>0.10620300000000001</v>
      </c>
      <c r="D80" s="35">
        <v>0.106628</v>
      </c>
      <c r="E80" s="35">
        <v>0.108291</v>
      </c>
      <c r="F80" s="35">
        <v>0.10927000000000001</v>
      </c>
      <c r="G80" s="35">
        <v>0.109676</v>
      </c>
      <c r="H80" s="35">
        <v>0.109872</v>
      </c>
      <c r="I80" s="35">
        <v>0.10950500000000001</v>
      </c>
      <c r="J80" s="35">
        <v>0.10872800000000001</v>
      </c>
      <c r="K80" s="35">
        <v>0.10782700000000001</v>
      </c>
      <c r="L80" s="35">
        <v>0.10685</v>
      </c>
      <c r="M80" s="35">
        <v>0.105917</v>
      </c>
      <c r="N80" s="35">
        <v>0.105118</v>
      </c>
      <c r="O80" s="35">
        <v>0.104561</v>
      </c>
      <c r="P80" s="35">
        <v>0.10398300000000001</v>
      </c>
      <c r="Q80" s="35">
        <v>0.103517</v>
      </c>
      <c r="R80" s="35">
        <v>0.10317800000000001</v>
      </c>
      <c r="S80" s="35">
        <v>0.102702</v>
      </c>
      <c r="T80" s="35">
        <v>0.102093</v>
      </c>
      <c r="U80" s="35">
        <v>0.10151200000000001</v>
      </c>
      <c r="V80" s="35">
        <v>0.101063</v>
      </c>
      <c r="W80" s="35">
        <v>0.10076499999999999</v>
      </c>
      <c r="X80" s="35">
        <v>0.100435</v>
      </c>
      <c r="Y80" s="35">
        <v>0.100065</v>
      </c>
      <c r="Z80" s="35">
        <v>9.9694000000000005E-2</v>
      </c>
      <c r="AA80" s="35">
        <v>9.9248000000000003E-2</v>
      </c>
      <c r="AB80" s="35">
        <v>9.8908999999999997E-2</v>
      </c>
      <c r="AC80" s="35">
        <v>9.8502000000000006E-2</v>
      </c>
      <c r="AD80" s="35">
        <v>9.7958000000000003E-2</v>
      </c>
      <c r="AE80" s="35">
        <v>9.7569000000000003E-2</v>
      </c>
      <c r="AF80" s="35">
        <v>9.7160999999999997E-2</v>
      </c>
      <c r="AG80" s="35">
        <v>9.6742999999999996E-2</v>
      </c>
      <c r="AH80" s="33">
        <v>-3.1050000000000001E-3</v>
      </c>
    </row>
    <row r="81" spans="1:34" ht="16" x14ac:dyDescent="0.2">
      <c r="A81" s="26" t="s">
        <v>22</v>
      </c>
      <c r="B81" s="31" t="s">
        <v>21</v>
      </c>
      <c r="C81" s="35">
        <v>0.90030500000000002</v>
      </c>
      <c r="D81" s="35">
        <v>1.224288</v>
      </c>
      <c r="E81" s="35">
        <v>1.367005</v>
      </c>
      <c r="F81" s="35">
        <v>1.4331830000000001</v>
      </c>
      <c r="G81" s="35">
        <v>1.4759279999999999</v>
      </c>
      <c r="H81" s="35">
        <v>1.5090049999999999</v>
      </c>
      <c r="I81" s="35">
        <v>1.520615</v>
      </c>
      <c r="J81" s="35">
        <v>1.5290189999999999</v>
      </c>
      <c r="K81" s="35">
        <v>1.539247</v>
      </c>
      <c r="L81" s="35">
        <v>1.548459</v>
      </c>
      <c r="M81" s="35">
        <v>1.5584260000000001</v>
      </c>
      <c r="N81" s="35">
        <v>1.571105</v>
      </c>
      <c r="O81" s="35">
        <v>1.589755</v>
      </c>
      <c r="P81" s="35">
        <v>1.608117</v>
      </c>
      <c r="Q81" s="35">
        <v>1.6286529999999999</v>
      </c>
      <c r="R81" s="35">
        <v>1.652344</v>
      </c>
      <c r="S81" s="35">
        <v>1.6719919999999999</v>
      </c>
      <c r="T81" s="35">
        <v>1.6887749999999999</v>
      </c>
      <c r="U81" s="35">
        <v>1.7065109999999999</v>
      </c>
      <c r="V81" s="35">
        <v>1.7265140000000001</v>
      </c>
      <c r="W81" s="35">
        <v>1.7515099999999999</v>
      </c>
      <c r="X81" s="35">
        <v>1.7746200000000001</v>
      </c>
      <c r="Y81" s="35">
        <v>1.798373</v>
      </c>
      <c r="Z81" s="35">
        <v>1.8209679999999999</v>
      </c>
      <c r="AA81" s="35">
        <v>1.844373</v>
      </c>
      <c r="AB81" s="35">
        <v>1.869801</v>
      </c>
      <c r="AC81" s="35">
        <v>1.8929659999999999</v>
      </c>
      <c r="AD81" s="35">
        <v>1.9106590000000001</v>
      </c>
      <c r="AE81" s="35">
        <v>1.929632</v>
      </c>
      <c r="AF81" s="35">
        <v>1.9469259999999999</v>
      </c>
      <c r="AG81" s="35">
        <v>1.9645140000000001</v>
      </c>
      <c r="AH81" s="33">
        <v>2.6349999999999998E-2</v>
      </c>
    </row>
    <row r="82" spans="1:34" ht="15" customHeight="1" x14ac:dyDescent="0.2">
      <c r="A82" s="26" t="s">
        <v>20</v>
      </c>
      <c r="B82" s="31" t="s">
        <v>19</v>
      </c>
      <c r="C82" s="35">
        <v>0.257081</v>
      </c>
      <c r="D82" s="35">
        <v>0.261438</v>
      </c>
      <c r="E82" s="35">
        <v>0.26180300000000001</v>
      </c>
      <c r="F82" s="35">
        <v>0.25547700000000001</v>
      </c>
      <c r="G82" s="35">
        <v>0.251303</v>
      </c>
      <c r="H82" s="35">
        <v>0.25104399999999999</v>
      </c>
      <c r="I82" s="35">
        <v>0.25043799999999999</v>
      </c>
      <c r="J82" s="35">
        <v>0.25036000000000003</v>
      </c>
      <c r="K82" s="35">
        <v>0.25173099999999998</v>
      </c>
      <c r="L82" s="35">
        <v>0.25117600000000001</v>
      </c>
      <c r="M82" s="35">
        <v>0.25022699999999998</v>
      </c>
      <c r="N82" s="35">
        <v>0.25018699999999999</v>
      </c>
      <c r="O82" s="35">
        <v>0.25059100000000001</v>
      </c>
      <c r="P82" s="35">
        <v>0.25100600000000001</v>
      </c>
      <c r="Q82" s="35">
        <v>0.25142799999999998</v>
      </c>
      <c r="R82" s="35">
        <v>0.25185000000000002</v>
      </c>
      <c r="S82" s="35">
        <v>0.25228800000000001</v>
      </c>
      <c r="T82" s="35">
        <v>0.25274200000000002</v>
      </c>
      <c r="U82" s="35">
        <v>0.25320399999999998</v>
      </c>
      <c r="V82" s="35">
        <v>0.253666</v>
      </c>
      <c r="W82" s="35">
        <v>0.25413599999999997</v>
      </c>
      <c r="X82" s="35">
        <v>0.25460700000000003</v>
      </c>
      <c r="Y82" s="35">
        <v>0.25507800000000003</v>
      </c>
      <c r="Z82" s="35">
        <v>0.255554</v>
      </c>
      <c r="AA82" s="35">
        <v>0.25603199999999998</v>
      </c>
      <c r="AB82" s="35">
        <v>0.256496</v>
      </c>
      <c r="AC82" s="35">
        <v>0.25697999999999999</v>
      </c>
      <c r="AD82" s="35">
        <v>0.25745899999999999</v>
      </c>
      <c r="AE82" s="35">
        <v>0.25794699999999998</v>
      </c>
      <c r="AF82" s="35">
        <v>0.25842799999999999</v>
      </c>
      <c r="AG82" s="35">
        <v>0.25890200000000002</v>
      </c>
      <c r="AH82" s="33">
        <v>2.3499999999999999E-4</v>
      </c>
    </row>
    <row r="83" spans="1:34" ht="15" customHeight="1" x14ac:dyDescent="0.2">
      <c r="A83" s="26" t="s">
        <v>18</v>
      </c>
      <c r="B83" s="31" t="s">
        <v>17</v>
      </c>
      <c r="C83" s="35">
        <v>5.7262E-2</v>
      </c>
      <c r="D83" s="35">
        <v>5.8290000000000002E-2</v>
      </c>
      <c r="E83" s="35">
        <v>5.8961E-2</v>
      </c>
      <c r="F83" s="35">
        <v>5.9478000000000003E-2</v>
      </c>
      <c r="G83" s="35">
        <v>5.9827999999999999E-2</v>
      </c>
      <c r="H83" s="35">
        <v>6.0010000000000001E-2</v>
      </c>
      <c r="I83" s="35">
        <v>6.0088000000000003E-2</v>
      </c>
      <c r="J83" s="35">
        <v>5.9921000000000002E-2</v>
      </c>
      <c r="K83" s="35">
        <v>5.9799999999999999E-2</v>
      </c>
      <c r="L83" s="35">
        <v>5.9697E-2</v>
      </c>
      <c r="M83" s="35">
        <v>5.9553000000000002E-2</v>
      </c>
      <c r="N83" s="35">
        <v>5.9423999999999998E-2</v>
      </c>
      <c r="O83" s="35">
        <v>5.9322E-2</v>
      </c>
      <c r="P83" s="35">
        <v>5.9235000000000003E-2</v>
      </c>
      <c r="Q83" s="35">
        <v>5.9182999999999999E-2</v>
      </c>
      <c r="R83" s="35">
        <v>5.9143000000000001E-2</v>
      </c>
      <c r="S83" s="35">
        <v>5.9086E-2</v>
      </c>
      <c r="T83" s="35">
        <v>5.9014999999999998E-2</v>
      </c>
      <c r="U83" s="35">
        <v>5.8965999999999998E-2</v>
      </c>
      <c r="V83" s="35">
        <v>5.8930999999999997E-2</v>
      </c>
      <c r="W83" s="35">
        <v>5.8892E-2</v>
      </c>
      <c r="X83" s="35">
        <v>5.8852000000000002E-2</v>
      </c>
      <c r="Y83" s="35">
        <v>5.8819999999999997E-2</v>
      </c>
      <c r="Z83" s="35">
        <v>5.8781E-2</v>
      </c>
      <c r="AA83" s="35">
        <v>5.8772999999999999E-2</v>
      </c>
      <c r="AB83" s="35">
        <v>5.8809E-2</v>
      </c>
      <c r="AC83" s="35">
        <v>5.8817000000000001E-2</v>
      </c>
      <c r="AD83" s="35">
        <v>5.8797000000000002E-2</v>
      </c>
      <c r="AE83" s="35">
        <v>5.8807999999999999E-2</v>
      </c>
      <c r="AF83" s="35">
        <v>5.8795E-2</v>
      </c>
      <c r="AG83" s="35">
        <v>5.8756000000000003E-2</v>
      </c>
      <c r="AH83" s="33">
        <v>8.5800000000000004E-4</v>
      </c>
    </row>
    <row r="84" spans="1:34" ht="15" customHeight="1" x14ac:dyDescent="0.2">
      <c r="A84" s="26" t="s">
        <v>16</v>
      </c>
      <c r="B84" s="31" t="s">
        <v>167</v>
      </c>
      <c r="C84" s="35">
        <v>0.33360899999999999</v>
      </c>
      <c r="D84" s="35">
        <v>0.361427</v>
      </c>
      <c r="E84" s="35">
        <v>0.35680200000000001</v>
      </c>
      <c r="F84" s="35">
        <v>0.34560099999999999</v>
      </c>
      <c r="G84" s="35">
        <v>0.34161900000000001</v>
      </c>
      <c r="H84" s="35">
        <v>0.34227999999999997</v>
      </c>
      <c r="I84" s="35">
        <v>0.32642900000000002</v>
      </c>
      <c r="J84" s="35">
        <v>0.33119700000000002</v>
      </c>
      <c r="K84" s="35">
        <v>0.33116000000000001</v>
      </c>
      <c r="L84" s="35">
        <v>0.331146</v>
      </c>
      <c r="M84" s="35">
        <v>0.327567</v>
      </c>
      <c r="N84" s="35">
        <v>0.32804699999999998</v>
      </c>
      <c r="O84" s="35">
        <v>0.329295</v>
      </c>
      <c r="P84" s="35">
        <v>0.32969599999999999</v>
      </c>
      <c r="Q84" s="35">
        <v>0.32918999999999998</v>
      </c>
      <c r="R84" s="35">
        <v>0.33091999999999999</v>
      </c>
      <c r="S84" s="35">
        <v>0.33483800000000002</v>
      </c>
      <c r="T84" s="35">
        <v>0.33925499999999997</v>
      </c>
      <c r="U84" s="35">
        <v>0.34292800000000001</v>
      </c>
      <c r="V84" s="35">
        <v>0.34514099999999998</v>
      </c>
      <c r="W84" s="35">
        <v>0.34698200000000001</v>
      </c>
      <c r="X84" s="35">
        <v>0.34818500000000002</v>
      </c>
      <c r="Y84" s="35">
        <v>0.35015200000000002</v>
      </c>
      <c r="Z84" s="35">
        <v>0.35349599999999998</v>
      </c>
      <c r="AA84" s="35">
        <v>0.35870800000000003</v>
      </c>
      <c r="AB84" s="35">
        <v>0.36176599999999998</v>
      </c>
      <c r="AC84" s="35">
        <v>0.365562</v>
      </c>
      <c r="AD84" s="35">
        <v>0.36989300000000003</v>
      </c>
      <c r="AE84" s="35">
        <v>0.36765100000000001</v>
      </c>
      <c r="AF84" s="35">
        <v>0.367228</v>
      </c>
      <c r="AG84" s="35">
        <v>0.37073099999999998</v>
      </c>
      <c r="AH84" s="33">
        <v>3.5230000000000001E-3</v>
      </c>
    </row>
    <row r="85" spans="1:34" ht="15" customHeight="1" x14ac:dyDescent="0.2">
      <c r="A85" s="26" t="s">
        <v>15</v>
      </c>
      <c r="B85" s="30" t="s">
        <v>14</v>
      </c>
      <c r="C85" s="36">
        <v>12.710936999999999</v>
      </c>
      <c r="D85" s="36">
        <v>13.523485000000001</v>
      </c>
      <c r="E85" s="36">
        <v>13.782738</v>
      </c>
      <c r="F85" s="36">
        <v>13.893643000000001</v>
      </c>
      <c r="G85" s="36">
        <v>13.946235</v>
      </c>
      <c r="H85" s="36">
        <v>13.993831999999999</v>
      </c>
      <c r="I85" s="36">
        <v>13.969633</v>
      </c>
      <c r="J85" s="36">
        <v>13.917164</v>
      </c>
      <c r="K85" s="36">
        <v>13.870161</v>
      </c>
      <c r="L85" s="36">
        <v>13.804183999999999</v>
      </c>
      <c r="M85" s="36">
        <v>13.743266</v>
      </c>
      <c r="N85" s="36">
        <v>13.694122999999999</v>
      </c>
      <c r="O85" s="36">
        <v>13.650218000000001</v>
      </c>
      <c r="P85" s="36">
        <v>13.622070000000001</v>
      </c>
      <c r="Q85" s="36">
        <v>13.610144</v>
      </c>
      <c r="R85" s="36">
        <v>13.63513</v>
      </c>
      <c r="S85" s="36">
        <v>13.652452</v>
      </c>
      <c r="T85" s="36">
        <v>13.673914999999999</v>
      </c>
      <c r="U85" s="36">
        <v>13.704461</v>
      </c>
      <c r="V85" s="36">
        <v>13.741007</v>
      </c>
      <c r="W85" s="36">
        <v>13.793367</v>
      </c>
      <c r="X85" s="36">
        <v>13.856253000000001</v>
      </c>
      <c r="Y85" s="36">
        <v>13.918808</v>
      </c>
      <c r="Z85" s="36">
        <v>13.997322</v>
      </c>
      <c r="AA85" s="36">
        <v>14.066484000000001</v>
      </c>
      <c r="AB85" s="36">
        <v>14.140247</v>
      </c>
      <c r="AC85" s="36">
        <v>14.209555</v>
      </c>
      <c r="AD85" s="36">
        <v>14.270186000000001</v>
      </c>
      <c r="AE85" s="36">
        <v>14.335910999999999</v>
      </c>
      <c r="AF85" s="36">
        <v>14.406158</v>
      </c>
      <c r="AG85" s="36">
        <v>14.484776999999999</v>
      </c>
      <c r="AH85" s="37">
        <v>4.3639999999999998E-3</v>
      </c>
    </row>
    <row r="86" spans="1:34" ht="15" customHeight="1" thickBot="1" x14ac:dyDescent="0.25"/>
    <row r="87" spans="1:34" ht="15" customHeight="1" x14ac:dyDescent="0.2">
      <c r="B87" s="40" t="s">
        <v>178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38"/>
    </row>
    <row r="88" spans="1:34" ht="15" customHeight="1" x14ac:dyDescent="0.2">
      <c r="B88" s="18" t="s">
        <v>179</v>
      </c>
    </row>
    <row r="89" spans="1:34" ht="15" customHeight="1" x14ac:dyDescent="0.2">
      <c r="B89" s="18" t="s">
        <v>180</v>
      </c>
    </row>
    <row r="90" spans="1:34" ht="15" customHeight="1" x14ac:dyDescent="0.2">
      <c r="B90" s="18" t="s">
        <v>181</v>
      </c>
    </row>
    <row r="91" spans="1:34" ht="15" customHeight="1" x14ac:dyDescent="0.2">
      <c r="B91" s="18" t="s">
        <v>182</v>
      </c>
    </row>
    <row r="92" spans="1:34" x14ac:dyDescent="0.2">
      <c r="B92" s="18" t="s">
        <v>183</v>
      </c>
    </row>
    <row r="93" spans="1:34" ht="15" customHeight="1" x14ac:dyDescent="0.2">
      <c r="B93" s="18" t="s">
        <v>184</v>
      </c>
    </row>
    <row r="94" spans="1:34" ht="15" customHeight="1" x14ac:dyDescent="0.2">
      <c r="B94" s="18" t="s">
        <v>185</v>
      </c>
    </row>
    <row r="95" spans="1:34" ht="15" customHeight="1" x14ac:dyDescent="0.2">
      <c r="B95" s="18" t="s">
        <v>186</v>
      </c>
    </row>
    <row r="96" spans="1:34" ht="15" customHeight="1" x14ac:dyDescent="0.2">
      <c r="B96" s="18" t="s">
        <v>187</v>
      </c>
    </row>
    <row r="97" spans="2:34" ht="15" customHeight="1" x14ac:dyDescent="0.2">
      <c r="B97" s="18" t="s">
        <v>188</v>
      </c>
    </row>
    <row r="112" spans="2:34" ht="15" customHeight="1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308" spans="2:34" ht="15" customHeight="1" x14ac:dyDescent="0.2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</row>
    <row r="511" spans="2:34" ht="15" customHeight="1" x14ac:dyDescent="0.2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</row>
    <row r="712" spans="2:34" ht="15" customHeight="1" x14ac:dyDescent="0.2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</row>
    <row r="887" spans="2:34" ht="15" customHeight="1" x14ac:dyDescent="0.2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</row>
    <row r="1100" spans="2:34" ht="15" customHeight="1" x14ac:dyDescent="0.2"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</row>
    <row r="1227" spans="2:34" ht="15" customHeight="1" x14ac:dyDescent="0.2">
      <c r="B1227" s="39"/>
      <c r="C1227" s="39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</row>
    <row r="1390" spans="2:34" ht="15" customHeight="1" x14ac:dyDescent="0.2">
      <c r="B1390" s="39"/>
      <c r="C1390" s="39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</row>
    <row r="1502" spans="2:34" ht="15" customHeight="1" x14ac:dyDescent="0.2">
      <c r="B1502" s="39"/>
      <c r="C1502" s="39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</row>
    <row r="1604" spans="2:34" ht="15" customHeight="1" x14ac:dyDescent="0.2">
      <c r="B1604" s="39"/>
      <c r="C1604" s="39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</row>
    <row r="1698" spans="2:34" ht="15" customHeight="1" x14ac:dyDescent="0.2"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</row>
    <row r="1945" spans="2:34" ht="15" customHeight="1" x14ac:dyDescent="0.2">
      <c r="B1945" s="39"/>
      <c r="C1945" s="39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  <c r="AH1945" s="39"/>
    </row>
    <row r="2031" spans="2:34" ht="15" customHeight="1" x14ac:dyDescent="0.2">
      <c r="B2031" s="39"/>
      <c r="C2031" s="39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  <c r="AH2031" s="39"/>
    </row>
    <row r="2153" spans="2:34" ht="15" customHeight="1" x14ac:dyDescent="0.2">
      <c r="B2153" s="39"/>
      <c r="C2153" s="39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  <c r="AH2153" s="39"/>
    </row>
    <row r="2317" spans="2:34" ht="15" customHeight="1" x14ac:dyDescent="0.2">
      <c r="B2317" s="39"/>
      <c r="C2317" s="39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  <c r="AH2317" s="39"/>
    </row>
    <row r="2419" spans="2:34" ht="15" customHeight="1" x14ac:dyDescent="0.2">
      <c r="B2419" s="39"/>
      <c r="C2419" s="39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  <c r="AH2419" s="39"/>
    </row>
    <row r="2509" spans="2:34" ht="15" customHeight="1" x14ac:dyDescent="0.2">
      <c r="B2509" s="39"/>
      <c r="C2509" s="39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  <c r="AH2509" s="39"/>
    </row>
    <row r="2598" spans="2:34" ht="15" customHeight="1" x14ac:dyDescent="0.2">
      <c r="B2598" s="39"/>
      <c r="C2598" s="39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  <c r="AH2598" s="39"/>
    </row>
    <row r="2719" spans="2:34" ht="15" customHeight="1" x14ac:dyDescent="0.2">
      <c r="B2719" s="39"/>
      <c r="C2719" s="39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  <c r="AH2719" s="39"/>
    </row>
    <row r="2837" spans="2:34" ht="15" customHeight="1" x14ac:dyDescent="0.2">
      <c r="B2837" s="39"/>
      <c r="C2837" s="39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  <c r="AH2837" s="39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"/>
  <sheetViews>
    <sheetView zoomScale="80" zoomScaleNormal="80" workbookViewId="0">
      <selection activeCell="E30" sqref="E30"/>
    </sheetView>
  </sheetViews>
  <sheetFormatPr baseColWidth="10" defaultColWidth="8.83203125" defaultRowHeight="15" x14ac:dyDescent="0.2"/>
  <cols>
    <col min="1" max="1" width="20.5" customWidth="1"/>
  </cols>
  <sheetData>
    <row r="1" spans="1:37" x14ac:dyDescent="0.2">
      <c r="A1" t="s">
        <v>138</v>
      </c>
    </row>
    <row r="2" spans="1:37" x14ac:dyDescent="0.2">
      <c r="A2" t="s">
        <v>139</v>
      </c>
    </row>
    <row r="4" spans="1:37" x14ac:dyDescent="0.2">
      <c r="A4" t="s">
        <v>140</v>
      </c>
    </row>
    <row r="6" spans="1:37" x14ac:dyDescent="0.2">
      <c r="A6" s="8" t="s">
        <v>141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" customFormat="1" x14ac:dyDescent="0.2">
      <c r="B7" s="1">
        <f>'AEO Table 7'!C1</f>
        <v>2020</v>
      </c>
      <c r="C7" s="1">
        <f>'AEO Table 7'!D1</f>
        <v>2021</v>
      </c>
      <c r="D7" s="1">
        <f>'AEO Table 7'!E1</f>
        <v>2022</v>
      </c>
      <c r="E7" s="1">
        <f>'AEO Table 7'!F1</f>
        <v>2023</v>
      </c>
      <c r="F7" s="1">
        <f>'AEO Table 7'!G1</f>
        <v>2024</v>
      </c>
      <c r="G7" s="1">
        <f>'AEO Table 7'!H1</f>
        <v>2025</v>
      </c>
      <c r="H7" s="1">
        <f>'AEO Table 7'!I1</f>
        <v>2026</v>
      </c>
      <c r="I7" s="1">
        <f>'AEO Table 7'!J1</f>
        <v>2027</v>
      </c>
      <c r="J7" s="1">
        <f>'AEO Table 7'!K1</f>
        <v>2028</v>
      </c>
      <c r="K7" s="1">
        <f>'AEO Table 7'!L1</f>
        <v>2029</v>
      </c>
      <c r="L7" s="1">
        <f>'AEO Table 7'!M1</f>
        <v>2030</v>
      </c>
      <c r="M7" s="1">
        <f>'AEO Table 7'!N1</f>
        <v>2031</v>
      </c>
      <c r="N7" s="1">
        <f>'AEO Table 7'!O1</f>
        <v>2032</v>
      </c>
      <c r="O7" s="1">
        <f>'AEO Table 7'!P1</f>
        <v>2033</v>
      </c>
      <c r="P7" s="1">
        <f>'AEO Table 7'!Q1</f>
        <v>2034</v>
      </c>
      <c r="Q7" s="1">
        <f>'AEO Table 7'!R1</f>
        <v>2035</v>
      </c>
      <c r="R7" s="1">
        <f>'AEO Table 7'!S1</f>
        <v>2036</v>
      </c>
      <c r="S7" s="1">
        <f>'AEO Table 7'!T1</f>
        <v>2037</v>
      </c>
      <c r="T7" s="1">
        <f>'AEO Table 7'!U1</f>
        <v>2038</v>
      </c>
      <c r="U7" s="1">
        <f>'AEO Table 7'!V1</f>
        <v>2039</v>
      </c>
      <c r="V7" s="1">
        <f>'AEO Table 7'!W1</f>
        <v>2040</v>
      </c>
      <c r="W7" s="1">
        <f>'AEO Table 7'!X1</f>
        <v>2041</v>
      </c>
      <c r="X7" s="1">
        <f>'AEO Table 7'!Y1</f>
        <v>2042</v>
      </c>
      <c r="Y7" s="1">
        <f>'AEO Table 7'!Z1</f>
        <v>2043</v>
      </c>
      <c r="Z7" s="1">
        <f>'AEO Table 7'!AA1</f>
        <v>2044</v>
      </c>
      <c r="AA7" s="1">
        <f>'AEO Table 7'!AB1</f>
        <v>2045</v>
      </c>
      <c r="AB7" s="1">
        <f>'AEO Table 7'!AC1</f>
        <v>2046</v>
      </c>
      <c r="AC7" s="1">
        <f>'AEO Table 7'!AD1</f>
        <v>2047</v>
      </c>
      <c r="AD7" s="1">
        <f>'AEO Table 7'!AE1</f>
        <v>2048</v>
      </c>
      <c r="AE7" s="1">
        <f>'AEO Table 7'!AF1</f>
        <v>2049</v>
      </c>
      <c r="AF7" s="1">
        <f>'AEO Table 7'!AG1</f>
        <v>2050</v>
      </c>
    </row>
    <row r="8" spans="1:37" x14ac:dyDescent="0.2">
      <c r="A8" t="s">
        <v>144</v>
      </c>
      <c r="B8" s="13">
        <f>INDEX('AEO Table 7'!$56:$56,MATCH(B7,'AEO Table 7'!$1:$1,0))</f>
        <v>13.684958</v>
      </c>
      <c r="C8" s="13">
        <f>INDEX('AEO Table 7'!$56:$56,MATCH(C7,'AEO Table 7'!$1:$1,0))</f>
        <v>14.333231</v>
      </c>
      <c r="D8" s="13">
        <f>INDEX('AEO Table 7'!$56:$56,MATCH(D7,'AEO Table 7'!$1:$1,0))</f>
        <v>14.327021999999999</v>
      </c>
      <c r="E8" s="13">
        <f>INDEX('AEO Table 7'!$56:$56,MATCH(E7,'AEO Table 7'!$1:$1,0))</f>
        <v>14.365352</v>
      </c>
      <c r="F8" s="13">
        <f>INDEX('AEO Table 7'!$56:$56,MATCH(F7,'AEO Table 7'!$1:$1,0))</f>
        <v>14.366455</v>
      </c>
      <c r="G8" s="13">
        <f>INDEX('AEO Table 7'!$56:$56,MATCH(G7,'AEO Table 7'!$1:$1,0))</f>
        <v>14.341867000000001</v>
      </c>
      <c r="H8" s="13">
        <f>INDEX('AEO Table 7'!$56:$56,MATCH(H7,'AEO Table 7'!$1:$1,0))</f>
        <v>14.287132</v>
      </c>
      <c r="I8" s="13">
        <f>INDEX('AEO Table 7'!$56:$56,MATCH(I7,'AEO Table 7'!$1:$1,0))</f>
        <v>14.207239</v>
      </c>
      <c r="J8" s="13">
        <f>INDEX('AEO Table 7'!$56:$56,MATCH(J7,'AEO Table 7'!$1:$1,0))</f>
        <v>14.125375999999999</v>
      </c>
      <c r="K8" s="13">
        <f>INDEX('AEO Table 7'!$56:$56,MATCH(K7,'AEO Table 7'!$1:$1,0))</f>
        <v>14.028779</v>
      </c>
      <c r="L8" s="13">
        <f>INDEX('AEO Table 7'!$56:$56,MATCH(L7,'AEO Table 7'!$1:$1,0))</f>
        <v>13.931946</v>
      </c>
      <c r="M8" s="13">
        <f>INDEX('AEO Table 7'!$56:$56,MATCH(M7,'AEO Table 7'!$1:$1,0))</f>
        <v>13.831037999999999</v>
      </c>
      <c r="N8" s="13">
        <f>INDEX('AEO Table 7'!$56:$56,MATCH(N7,'AEO Table 7'!$1:$1,0))</f>
        <v>13.740598</v>
      </c>
      <c r="O8" s="13">
        <f>INDEX('AEO Table 7'!$56:$56,MATCH(O7,'AEO Table 7'!$1:$1,0))</f>
        <v>13.671222</v>
      </c>
      <c r="P8" s="13">
        <f>INDEX('AEO Table 7'!$56:$56,MATCH(P7,'AEO Table 7'!$1:$1,0))</f>
        <v>13.614177</v>
      </c>
      <c r="Q8" s="13">
        <f>INDEX('AEO Table 7'!$56:$56,MATCH(Q7,'AEO Table 7'!$1:$1,0))</f>
        <v>13.578903</v>
      </c>
      <c r="R8" s="13">
        <f>INDEX('AEO Table 7'!$56:$56,MATCH(R7,'AEO Table 7'!$1:$1,0))</f>
        <v>13.555063000000001</v>
      </c>
      <c r="S8" s="13">
        <f>INDEX('AEO Table 7'!$56:$56,MATCH(S7,'AEO Table 7'!$1:$1,0))</f>
        <v>13.533011</v>
      </c>
      <c r="T8" s="13">
        <f>INDEX('AEO Table 7'!$56:$56,MATCH(T7,'AEO Table 7'!$1:$1,0))</f>
        <v>13.512934</v>
      </c>
      <c r="U8" s="13">
        <f>INDEX('AEO Table 7'!$56:$56,MATCH(U7,'AEO Table 7'!$1:$1,0))</f>
        <v>13.507698</v>
      </c>
      <c r="V8" s="13">
        <f>INDEX('AEO Table 7'!$56:$56,MATCH(V7,'AEO Table 7'!$1:$1,0))</f>
        <v>13.519425</v>
      </c>
      <c r="W8" s="13">
        <f>INDEX('AEO Table 7'!$56:$56,MATCH(W7,'AEO Table 7'!$1:$1,0))</f>
        <v>13.531686000000001</v>
      </c>
      <c r="X8" s="13">
        <f>INDEX('AEO Table 7'!$56:$56,MATCH(X7,'AEO Table 7'!$1:$1,0))</f>
        <v>13.551019999999999</v>
      </c>
      <c r="Y8" s="13">
        <f>INDEX('AEO Table 7'!$56:$56,MATCH(Y7,'AEO Table 7'!$1:$1,0))</f>
        <v>13.573046</v>
      </c>
      <c r="Z8" s="13">
        <f>INDEX('AEO Table 7'!$56:$56,MATCH(Z7,'AEO Table 7'!$1:$1,0))</f>
        <v>13.591692</v>
      </c>
      <c r="AA8" s="13">
        <f>INDEX('AEO Table 7'!$56:$56,MATCH(AA7,'AEO Table 7'!$1:$1,0))</f>
        <v>13.608699</v>
      </c>
      <c r="AB8" s="13">
        <f>INDEX('AEO Table 7'!$56:$56,MATCH(AB7,'AEO Table 7'!$1:$1,0))</f>
        <v>13.631719</v>
      </c>
      <c r="AC8" s="13">
        <f>INDEX('AEO Table 7'!$56:$56,MATCH(AC7,'AEO Table 7'!$1:$1,0))</f>
        <v>13.650460000000001</v>
      </c>
      <c r="AD8" s="13">
        <f>INDEX('AEO Table 7'!$56:$56,MATCH(AD7,'AEO Table 7'!$1:$1,0))</f>
        <v>13.676695</v>
      </c>
      <c r="AE8" s="13">
        <f>INDEX('AEO Table 7'!$56:$56,MATCH(AE7,'AEO Table 7'!$1:$1,0))</f>
        <v>13.70651</v>
      </c>
      <c r="AF8" s="13">
        <f>INDEX('AEO Table 7'!$56:$56,MATCH(AF7,'AEO Table 7'!$1:$1,0))</f>
        <v>13.736445</v>
      </c>
      <c r="AG8" s="13"/>
      <c r="AH8" s="13"/>
      <c r="AI8" s="13"/>
      <c r="AJ8" s="13"/>
    </row>
    <row r="9" spans="1:37" x14ac:dyDescent="0.2">
      <c r="A9" t="s">
        <v>145</v>
      </c>
      <c r="B9" s="13">
        <f>SUM(INDEX('AEO Table 7'!$57:$59,0,MATCH(B7,'AEO Table 7'!$1:$1,0)))</f>
        <v>6.1401919999999999</v>
      </c>
      <c r="C9" s="13">
        <f>SUM(INDEX('AEO Table 7'!$57:$59,0,MATCH(C7,'AEO Table 7'!$1:$1,0)))</f>
        <v>6.3002729999999998</v>
      </c>
      <c r="D9" s="13">
        <f>SUM(INDEX('AEO Table 7'!$57:$59,0,MATCH(D7,'AEO Table 7'!$1:$1,0)))</f>
        <v>6.4748619999999999</v>
      </c>
      <c r="E9" s="13">
        <f>SUM(INDEX('AEO Table 7'!$57:$59,0,MATCH(E7,'AEO Table 7'!$1:$1,0)))</f>
        <v>6.5440570000000005</v>
      </c>
      <c r="F9" s="13">
        <f>SUM(INDEX('AEO Table 7'!$57:$59,0,MATCH(F7,'AEO Table 7'!$1:$1,0)))</f>
        <v>6.6206990000000001</v>
      </c>
      <c r="G9" s="13">
        <f>SUM(INDEX('AEO Table 7'!$57:$59,0,MATCH(G7,'AEO Table 7'!$1:$1,0)))</f>
        <v>6.6883049999999997</v>
      </c>
      <c r="H9" s="13">
        <f>SUM(INDEX('AEO Table 7'!$57:$59,0,MATCH(H7,'AEO Table 7'!$1:$1,0)))</f>
        <v>6.6964600000000001</v>
      </c>
      <c r="I9" s="13">
        <f>SUM(INDEX('AEO Table 7'!$57:$59,0,MATCH(I7,'AEO Table 7'!$1:$1,0)))</f>
        <v>6.6708160000000003</v>
      </c>
      <c r="J9" s="13">
        <f>SUM(INDEX('AEO Table 7'!$57:$59,0,MATCH(J7,'AEO Table 7'!$1:$1,0)))</f>
        <v>6.6395980000000003</v>
      </c>
      <c r="K9" s="13">
        <f>SUM(INDEX('AEO Table 7'!$57:$59,0,MATCH(K7,'AEO Table 7'!$1:$1,0)))</f>
        <v>6.5983770000000002</v>
      </c>
      <c r="L9" s="13">
        <f>SUM(INDEX('AEO Table 7'!$57:$59,0,MATCH(L7,'AEO Table 7'!$1:$1,0)))</f>
        <v>6.5653069999999998</v>
      </c>
      <c r="M9" s="13">
        <f>SUM(INDEX('AEO Table 7'!$57:$59,0,MATCH(M7,'AEO Table 7'!$1:$1,0)))</f>
        <v>6.5348739999999994</v>
      </c>
      <c r="N9" s="13">
        <f>SUM(INDEX('AEO Table 7'!$57:$59,0,MATCH(N7,'AEO Table 7'!$1:$1,0)))</f>
        <v>6.5125539999999997</v>
      </c>
      <c r="O9" s="13">
        <f>SUM(INDEX('AEO Table 7'!$57:$59,0,MATCH(O7,'AEO Table 7'!$1:$1,0)))</f>
        <v>6.4891969999999999</v>
      </c>
      <c r="P9" s="13">
        <f>SUM(INDEX('AEO Table 7'!$57:$59,0,MATCH(P7,'AEO Table 7'!$1:$1,0)))</f>
        <v>6.4858520000000004</v>
      </c>
      <c r="Q9" s="13">
        <f>SUM(INDEX('AEO Table 7'!$57:$59,0,MATCH(Q7,'AEO Table 7'!$1:$1,0)))</f>
        <v>6.5080629999999999</v>
      </c>
      <c r="R9" s="13">
        <f>SUM(INDEX('AEO Table 7'!$57:$59,0,MATCH(R7,'AEO Table 7'!$1:$1,0)))</f>
        <v>6.5297590000000003</v>
      </c>
      <c r="S9" s="13">
        <f>SUM(INDEX('AEO Table 7'!$57:$59,0,MATCH(S7,'AEO Table 7'!$1:$1,0)))</f>
        <v>6.5529320000000002</v>
      </c>
      <c r="T9" s="13">
        <f>SUM(INDEX('AEO Table 7'!$57:$59,0,MATCH(T7,'AEO Table 7'!$1:$1,0)))</f>
        <v>6.5855519999999999</v>
      </c>
      <c r="U9" s="13">
        <f>SUM(INDEX('AEO Table 7'!$57:$59,0,MATCH(U7,'AEO Table 7'!$1:$1,0)))</f>
        <v>6.6269400000000003</v>
      </c>
      <c r="V9" s="13">
        <f>SUM(INDEX('AEO Table 7'!$57:$59,0,MATCH(V7,'AEO Table 7'!$1:$1,0)))</f>
        <v>6.6656929999999992</v>
      </c>
      <c r="W9" s="13">
        <f>SUM(INDEX('AEO Table 7'!$57:$59,0,MATCH(W7,'AEO Table 7'!$1:$1,0)))</f>
        <v>6.7180569999999999</v>
      </c>
      <c r="X9" s="13">
        <f>SUM(INDEX('AEO Table 7'!$57:$59,0,MATCH(X7,'AEO Table 7'!$1:$1,0)))</f>
        <v>6.7798039999999995</v>
      </c>
      <c r="Y9" s="13">
        <f>SUM(INDEX('AEO Table 7'!$57:$59,0,MATCH(Y7,'AEO Table 7'!$1:$1,0)))</f>
        <v>6.8579080000000001</v>
      </c>
      <c r="Z9" s="13">
        <f>SUM(INDEX('AEO Table 7'!$57:$59,0,MATCH(Z7,'AEO Table 7'!$1:$1,0)))</f>
        <v>6.9240379999999995</v>
      </c>
      <c r="AA9" s="13">
        <f>SUM(INDEX('AEO Table 7'!$57:$59,0,MATCH(AA7,'AEO Table 7'!$1:$1,0)))</f>
        <v>6.9949520000000005</v>
      </c>
      <c r="AB9" s="13">
        <f>SUM(INDEX('AEO Table 7'!$57:$59,0,MATCH(AB7,'AEO Table 7'!$1:$1,0)))</f>
        <v>7.0554279999999991</v>
      </c>
      <c r="AC9" s="13">
        <f>SUM(INDEX('AEO Table 7'!$57:$59,0,MATCH(AC7,'AEO Table 7'!$1:$1,0)))</f>
        <v>7.111637</v>
      </c>
      <c r="AD9" s="13">
        <f>SUM(INDEX('AEO Table 7'!$57:$59,0,MATCH(AD7,'AEO Table 7'!$1:$1,0)))</f>
        <v>7.1772460000000002</v>
      </c>
      <c r="AE9" s="13">
        <f>SUM(INDEX('AEO Table 7'!$57:$59,0,MATCH(AE7,'AEO Table 7'!$1:$1,0)))</f>
        <v>7.2493850000000002</v>
      </c>
      <c r="AF9" s="13">
        <f>SUM(INDEX('AEO Table 7'!$57:$59,0,MATCH(AF7,'AEO Table 7'!$1:$1,0)))</f>
        <v>7.3296320000000001</v>
      </c>
      <c r="AG9" s="13"/>
      <c r="AH9" s="13"/>
      <c r="AI9" s="13"/>
      <c r="AJ9" s="13"/>
    </row>
    <row r="11" spans="1:37" x14ac:dyDescent="0.2">
      <c r="A11" t="s">
        <v>146</v>
      </c>
    </row>
    <row r="13" spans="1:37" x14ac:dyDescent="0.2">
      <c r="A13" s="8" t="s">
        <v>147</v>
      </c>
      <c r="B13" s="14"/>
      <c r="C13" s="14"/>
    </row>
    <row r="14" spans="1:37" x14ac:dyDescent="0.2">
      <c r="A14" t="s">
        <v>144</v>
      </c>
      <c r="B14">
        <v>114000</v>
      </c>
      <c r="C14" t="s">
        <v>142</v>
      </c>
    </row>
    <row r="15" spans="1:37" x14ac:dyDescent="0.2">
      <c r="A15" t="s">
        <v>145</v>
      </c>
      <c r="B15">
        <v>129500</v>
      </c>
      <c r="C15" t="s">
        <v>142</v>
      </c>
    </row>
    <row r="18" spans="1:37" x14ac:dyDescent="0.2">
      <c r="A18" s="8" t="s">
        <v>143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s="1" customFormat="1" x14ac:dyDescent="0.2">
      <c r="B19" s="1">
        <f>B7</f>
        <v>2020</v>
      </c>
      <c r="C19" s="1">
        <f t="shared" ref="C19:AF19" si="0">C7</f>
        <v>2021</v>
      </c>
      <c r="D19" s="1">
        <f t="shared" si="0"/>
        <v>2022</v>
      </c>
      <c r="E19" s="1">
        <f t="shared" si="0"/>
        <v>2023</v>
      </c>
      <c r="F19" s="1">
        <f t="shared" si="0"/>
        <v>2024</v>
      </c>
      <c r="G19" s="1">
        <f t="shared" si="0"/>
        <v>2025</v>
      </c>
      <c r="H19" s="1">
        <f t="shared" si="0"/>
        <v>2026</v>
      </c>
      <c r="I19" s="1">
        <f t="shared" si="0"/>
        <v>2027</v>
      </c>
      <c r="J19" s="1">
        <f t="shared" si="0"/>
        <v>2028</v>
      </c>
      <c r="K19" s="1">
        <f t="shared" si="0"/>
        <v>2029</v>
      </c>
      <c r="L19" s="1">
        <f t="shared" si="0"/>
        <v>2030</v>
      </c>
      <c r="M19" s="1">
        <f t="shared" si="0"/>
        <v>2031</v>
      </c>
      <c r="N19" s="1">
        <f t="shared" si="0"/>
        <v>2032</v>
      </c>
      <c r="O19" s="1">
        <f t="shared" si="0"/>
        <v>2033</v>
      </c>
      <c r="P19" s="1">
        <f t="shared" si="0"/>
        <v>2034</v>
      </c>
      <c r="Q19" s="1">
        <f t="shared" si="0"/>
        <v>2035</v>
      </c>
      <c r="R19" s="1">
        <f t="shared" si="0"/>
        <v>2036</v>
      </c>
      <c r="S19" s="1">
        <f t="shared" si="0"/>
        <v>2037</v>
      </c>
      <c r="T19" s="1">
        <f t="shared" si="0"/>
        <v>2038</v>
      </c>
      <c r="U19" s="1">
        <f t="shared" si="0"/>
        <v>2039</v>
      </c>
      <c r="V19" s="1">
        <f t="shared" si="0"/>
        <v>2040</v>
      </c>
      <c r="W19" s="1">
        <f t="shared" si="0"/>
        <v>2041</v>
      </c>
      <c r="X19" s="1">
        <f t="shared" si="0"/>
        <v>2042</v>
      </c>
      <c r="Y19" s="1">
        <f t="shared" si="0"/>
        <v>2043</v>
      </c>
      <c r="Z19" s="1">
        <f t="shared" si="0"/>
        <v>2044</v>
      </c>
      <c r="AA19" s="1">
        <f t="shared" si="0"/>
        <v>2045</v>
      </c>
      <c r="AB19" s="1">
        <f t="shared" si="0"/>
        <v>2046</v>
      </c>
      <c r="AC19" s="1">
        <f t="shared" si="0"/>
        <v>2047</v>
      </c>
      <c r="AD19" s="1">
        <f t="shared" si="0"/>
        <v>2048</v>
      </c>
      <c r="AE19" s="1">
        <f t="shared" si="0"/>
        <v>2049</v>
      </c>
      <c r="AF19" s="1">
        <f t="shared" si="0"/>
        <v>2050</v>
      </c>
    </row>
    <row r="20" spans="1:37" x14ac:dyDescent="0.2">
      <c r="A20" t="s">
        <v>144</v>
      </c>
      <c r="B20" s="13">
        <f t="shared" ref="B20:AF20" si="1">B8/$B14*10^6</f>
        <v>120.04349122807017</v>
      </c>
      <c r="C20" s="13">
        <f t="shared" si="1"/>
        <v>125.73009649122807</v>
      </c>
      <c r="D20" s="13">
        <f t="shared" si="1"/>
        <v>125.67563157894737</v>
      </c>
      <c r="E20" s="13">
        <f t="shared" si="1"/>
        <v>126.01185964912281</v>
      </c>
      <c r="F20" s="13">
        <f t="shared" si="1"/>
        <v>126.02153508771931</v>
      </c>
      <c r="G20" s="13">
        <f t="shared" si="1"/>
        <v>125.805850877193</v>
      </c>
      <c r="H20" s="13">
        <f t="shared" si="1"/>
        <v>125.32571929824562</v>
      </c>
      <c r="I20" s="13">
        <f t="shared" si="1"/>
        <v>124.62490350877191</v>
      </c>
      <c r="J20" s="13">
        <f t="shared" si="1"/>
        <v>123.90680701754384</v>
      </c>
      <c r="K20" s="13">
        <f t="shared" si="1"/>
        <v>123.0594649122807</v>
      </c>
      <c r="L20" s="13">
        <f t="shared" si="1"/>
        <v>122.21005263157896</v>
      </c>
      <c r="M20" s="13">
        <f t="shared" si="1"/>
        <v>121.3248947368421</v>
      </c>
      <c r="N20" s="13">
        <f t="shared" si="1"/>
        <v>120.53156140350877</v>
      </c>
      <c r="O20" s="13">
        <f t="shared" si="1"/>
        <v>119.923</v>
      </c>
      <c r="P20" s="13">
        <f t="shared" si="1"/>
        <v>119.42260526315789</v>
      </c>
      <c r="Q20" s="13">
        <f t="shared" si="1"/>
        <v>119.11318421052631</v>
      </c>
      <c r="R20" s="13">
        <f t="shared" si="1"/>
        <v>118.90406140350878</v>
      </c>
      <c r="S20" s="13">
        <f t="shared" si="1"/>
        <v>118.71062280701754</v>
      </c>
      <c r="T20" s="13">
        <f t="shared" si="1"/>
        <v>118.53450877192982</v>
      </c>
      <c r="U20" s="13">
        <f t="shared" si="1"/>
        <v>118.48857894736842</v>
      </c>
      <c r="V20" s="13">
        <f t="shared" si="1"/>
        <v>118.59144736842106</v>
      </c>
      <c r="W20" s="13">
        <f t="shared" si="1"/>
        <v>118.69900000000001</v>
      </c>
      <c r="X20" s="13">
        <f t="shared" si="1"/>
        <v>118.86859649122806</v>
      </c>
      <c r="Y20" s="13">
        <f t="shared" si="1"/>
        <v>119.06180701754386</v>
      </c>
      <c r="Z20" s="13">
        <f t="shared" si="1"/>
        <v>119.22536842105262</v>
      </c>
      <c r="AA20" s="13">
        <f t="shared" si="1"/>
        <v>119.37455263157894</v>
      </c>
      <c r="AB20" s="13">
        <f t="shared" si="1"/>
        <v>119.57648245614035</v>
      </c>
      <c r="AC20" s="13">
        <f t="shared" si="1"/>
        <v>119.74087719298247</v>
      </c>
      <c r="AD20" s="13">
        <f t="shared" si="1"/>
        <v>119.97100877192983</v>
      </c>
      <c r="AE20" s="13">
        <f t="shared" si="1"/>
        <v>120.23254385964913</v>
      </c>
      <c r="AF20" s="13">
        <f t="shared" si="1"/>
        <v>120.49513157894737</v>
      </c>
      <c r="AG20" s="13"/>
      <c r="AH20" s="13"/>
      <c r="AI20" s="13"/>
      <c r="AJ20" s="13"/>
    </row>
    <row r="21" spans="1:37" x14ac:dyDescent="0.2">
      <c r="A21" t="s">
        <v>145</v>
      </c>
      <c r="B21" s="13">
        <f t="shared" ref="B21:AF21" si="2">B9/$B15*10^6</f>
        <v>47.414610038610036</v>
      </c>
      <c r="C21" s="13">
        <f t="shared" si="2"/>
        <v>48.650756756756756</v>
      </c>
      <c r="D21" s="13">
        <f t="shared" si="2"/>
        <v>49.998934362934357</v>
      </c>
      <c r="E21" s="13">
        <f t="shared" si="2"/>
        <v>50.533258687258694</v>
      </c>
      <c r="F21" s="13">
        <f t="shared" si="2"/>
        <v>51.125088803088808</v>
      </c>
      <c r="G21" s="13">
        <f t="shared" si="2"/>
        <v>51.647142857142853</v>
      </c>
      <c r="H21" s="13">
        <f t="shared" si="2"/>
        <v>51.710115830115825</v>
      </c>
      <c r="I21" s="13">
        <f t="shared" si="2"/>
        <v>51.512092664092663</v>
      </c>
      <c r="J21" s="13">
        <f t="shared" si="2"/>
        <v>51.271027027027031</v>
      </c>
      <c r="K21" s="13">
        <f t="shared" si="2"/>
        <v>50.952718146718148</v>
      </c>
      <c r="L21" s="13">
        <f t="shared" si="2"/>
        <v>50.697351351351351</v>
      </c>
      <c r="M21" s="13">
        <f t="shared" si="2"/>
        <v>50.462347490347483</v>
      </c>
      <c r="N21" s="13">
        <f t="shared" si="2"/>
        <v>50.289992277992276</v>
      </c>
      <c r="O21" s="13">
        <f t="shared" si="2"/>
        <v>50.109629343629344</v>
      </c>
      <c r="P21" s="13">
        <f t="shared" si="2"/>
        <v>50.083799227799233</v>
      </c>
      <c r="Q21" s="13">
        <f t="shared" si="2"/>
        <v>50.255312741312736</v>
      </c>
      <c r="R21" s="13">
        <f t="shared" si="2"/>
        <v>50.422849420849424</v>
      </c>
      <c r="S21" s="13">
        <f t="shared" si="2"/>
        <v>50.60179150579151</v>
      </c>
      <c r="T21" s="13">
        <f t="shared" si="2"/>
        <v>50.853683397683398</v>
      </c>
      <c r="U21" s="13">
        <f t="shared" si="2"/>
        <v>51.173281853281857</v>
      </c>
      <c r="V21" s="13">
        <f t="shared" si="2"/>
        <v>51.472532818532812</v>
      </c>
      <c r="W21" s="13">
        <f t="shared" si="2"/>
        <v>51.876888030888033</v>
      </c>
      <c r="X21" s="13">
        <f t="shared" si="2"/>
        <v>52.353698841698836</v>
      </c>
      <c r="Y21" s="13">
        <f t="shared" si="2"/>
        <v>52.956818532818538</v>
      </c>
      <c r="Z21" s="13">
        <f t="shared" si="2"/>
        <v>53.467474903474894</v>
      </c>
      <c r="AA21" s="13">
        <f t="shared" si="2"/>
        <v>54.015073359073362</v>
      </c>
      <c r="AB21" s="13">
        <f t="shared" si="2"/>
        <v>54.482069498069492</v>
      </c>
      <c r="AC21" s="13">
        <f t="shared" si="2"/>
        <v>54.916115830115828</v>
      </c>
      <c r="AD21" s="13">
        <f t="shared" si="2"/>
        <v>55.422749034749039</v>
      </c>
      <c r="AE21" s="13">
        <f t="shared" si="2"/>
        <v>55.979806949806949</v>
      </c>
      <c r="AF21" s="13">
        <f t="shared" si="2"/>
        <v>56.599474903474906</v>
      </c>
      <c r="AG21" s="13"/>
      <c r="AH21" s="13"/>
      <c r="AI21" s="13"/>
      <c r="AJ21" s="13"/>
    </row>
    <row r="23" spans="1:37" x14ac:dyDescent="0.2">
      <c r="A23" t="s">
        <v>148</v>
      </c>
    </row>
    <row r="24" spans="1:37" x14ac:dyDescent="0.2">
      <c r="A24" t="s">
        <v>150</v>
      </c>
    </row>
    <row r="25" spans="1:37" x14ac:dyDescent="0.2">
      <c r="A25" t="s">
        <v>154</v>
      </c>
    </row>
    <row r="26" spans="1:37" x14ac:dyDescent="0.2">
      <c r="A26" t="s">
        <v>155</v>
      </c>
    </row>
    <row r="28" spans="1:37" x14ac:dyDescent="0.2">
      <c r="A28" s="8" t="s">
        <v>149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" customFormat="1" x14ac:dyDescent="0.2">
      <c r="B29" s="1">
        <f>B7</f>
        <v>2020</v>
      </c>
      <c r="C29" s="1">
        <f t="shared" ref="C29:AF29" si="3">C7</f>
        <v>2021</v>
      </c>
      <c r="D29" s="1">
        <f t="shared" si="3"/>
        <v>2022</v>
      </c>
      <c r="E29" s="1">
        <f t="shared" si="3"/>
        <v>2023</v>
      </c>
      <c r="F29" s="1">
        <f t="shared" si="3"/>
        <v>2024</v>
      </c>
      <c r="G29" s="1">
        <f t="shared" si="3"/>
        <v>2025</v>
      </c>
      <c r="H29" s="1">
        <f t="shared" si="3"/>
        <v>2026</v>
      </c>
      <c r="I29" s="1">
        <f t="shared" si="3"/>
        <v>2027</v>
      </c>
      <c r="J29" s="1">
        <f t="shared" si="3"/>
        <v>2028</v>
      </c>
      <c r="K29" s="1">
        <f t="shared" si="3"/>
        <v>2029</v>
      </c>
      <c r="L29" s="1">
        <f t="shared" si="3"/>
        <v>2030</v>
      </c>
      <c r="M29" s="1">
        <f t="shared" si="3"/>
        <v>2031</v>
      </c>
      <c r="N29" s="1">
        <f t="shared" si="3"/>
        <v>2032</v>
      </c>
      <c r="O29" s="1">
        <f t="shared" si="3"/>
        <v>2033</v>
      </c>
      <c r="P29" s="1">
        <f t="shared" si="3"/>
        <v>2034</v>
      </c>
      <c r="Q29" s="1">
        <f t="shared" si="3"/>
        <v>2035</v>
      </c>
      <c r="R29" s="1">
        <f t="shared" si="3"/>
        <v>2036</v>
      </c>
      <c r="S29" s="1">
        <f t="shared" si="3"/>
        <v>2037</v>
      </c>
      <c r="T29" s="1">
        <f t="shared" si="3"/>
        <v>2038</v>
      </c>
      <c r="U29" s="1">
        <f t="shared" si="3"/>
        <v>2039</v>
      </c>
      <c r="V29" s="1">
        <f t="shared" si="3"/>
        <v>2040</v>
      </c>
      <c r="W29" s="1">
        <f t="shared" si="3"/>
        <v>2041</v>
      </c>
      <c r="X29" s="1">
        <f t="shared" si="3"/>
        <v>2042</v>
      </c>
      <c r="Y29" s="1">
        <f t="shared" si="3"/>
        <v>2043</v>
      </c>
      <c r="Z29" s="1">
        <f t="shared" si="3"/>
        <v>2044</v>
      </c>
      <c r="AA29" s="1">
        <f t="shared" si="3"/>
        <v>2045</v>
      </c>
      <c r="AB29" s="1">
        <f t="shared" si="3"/>
        <v>2046</v>
      </c>
      <c r="AC29" s="1">
        <f t="shared" si="3"/>
        <v>2047</v>
      </c>
      <c r="AD29" s="1">
        <f t="shared" si="3"/>
        <v>2048</v>
      </c>
      <c r="AE29" s="1">
        <f t="shared" si="3"/>
        <v>2049</v>
      </c>
      <c r="AF29" s="1">
        <f t="shared" si="3"/>
        <v>2050</v>
      </c>
    </row>
    <row r="30" spans="1:37" x14ac:dyDescent="0.2">
      <c r="A30" t="s">
        <v>151</v>
      </c>
      <c r="B30">
        <f>INDEX('EPA RFS'!$E$3:$E$17,MATCH(Calcs!B$29,'EPA RFS'!$A$3:$A$17,0))</f>
        <v>30</v>
      </c>
      <c r="C30">
        <f>INDEX('EPA RFS'!$E$3:$E$17,MATCH(Calcs!C$29,'EPA RFS'!$A$3:$A$17,0))</f>
        <v>33</v>
      </c>
      <c r="D30">
        <f>INDEX('EPA RFS'!$E$3:$E$17,MATCH(Calcs!D$29,'EPA RFS'!$A$3:$A$17,0))</f>
        <v>36</v>
      </c>
      <c r="E30">
        <f>D30</f>
        <v>36</v>
      </c>
      <c r="F30">
        <f>$E$30</f>
        <v>36</v>
      </c>
      <c r="G30">
        <f t="shared" ref="G30:AF30" si="4">$E$30</f>
        <v>36</v>
      </c>
      <c r="H30">
        <f t="shared" si="4"/>
        <v>36</v>
      </c>
      <c r="I30">
        <f t="shared" si="4"/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</row>
    <row r="31" spans="1:37" x14ac:dyDescent="0.2">
      <c r="A31" t="s">
        <v>152</v>
      </c>
      <c r="B31" s="15">
        <f t="shared" ref="B31:D31" si="5">B30/SUM(B20:B21)</f>
        <v>0.17914929031844468</v>
      </c>
      <c r="C31" s="15">
        <f t="shared" si="5"/>
        <v>0.18924095957410597</v>
      </c>
      <c r="D31" s="15">
        <f t="shared" si="5"/>
        <v>0.20492437141930864</v>
      </c>
      <c r="E31" s="15">
        <f>E30/SUM(E20:E21)</f>
        <v>0.20391387957500554</v>
      </c>
      <c r="F31" s="15">
        <f>F30/SUM(F20:F21)</f>
        <v>0.20322148517033065</v>
      </c>
      <c r="G31" s="15">
        <f t="shared" ref="G31:AF31" si="6">G30/SUM(G20:G21)</f>
        <v>0.202870626425697</v>
      </c>
      <c r="H31" s="15">
        <f t="shared" si="6"/>
        <v>0.2033486608736467</v>
      </c>
      <c r="I31" s="15">
        <f t="shared" si="6"/>
        <v>0.20438636278700267</v>
      </c>
      <c r="J31" s="15">
        <f t="shared" si="6"/>
        <v>0.20550545219574093</v>
      </c>
      <c r="K31" s="15">
        <f t="shared" si="6"/>
        <v>0.20688206634241346</v>
      </c>
      <c r="L31" s="15">
        <f t="shared" si="6"/>
        <v>0.20820392401214918</v>
      </c>
      <c r="M31" s="15">
        <f t="shared" si="6"/>
        <v>0.20956154562624504</v>
      </c>
      <c r="N31" s="15">
        <f t="shared" si="6"/>
        <v>0.21074623912578652</v>
      </c>
      <c r="O31" s="15">
        <f t="shared" si="6"/>
        <v>0.2117240681330958</v>
      </c>
      <c r="P31" s="15">
        <f t="shared" si="6"/>
        <v>0.21238135578482251</v>
      </c>
      <c r="Q31" s="15">
        <f t="shared" si="6"/>
        <v>0.2125542863513562</v>
      </c>
      <c r="R31" s="15">
        <f t="shared" si="6"/>
        <v>0.21260648897884038</v>
      </c>
      <c r="S31" s="15">
        <f t="shared" si="6"/>
        <v>0.21262469232462231</v>
      </c>
      <c r="T31" s="15">
        <f t="shared" si="6"/>
        <v>0.21252957209645509</v>
      </c>
      <c r="U31" s="15">
        <f t="shared" si="6"/>
        <v>0.21218675682391205</v>
      </c>
      <c r="V31" s="15">
        <f t="shared" si="6"/>
        <v>0.21168503736314218</v>
      </c>
      <c r="W31" s="15">
        <f t="shared" si="6"/>
        <v>0.21104975864748882</v>
      </c>
      <c r="X31" s="15">
        <f t="shared" si="6"/>
        <v>0.21025299263744315</v>
      </c>
      <c r="Y31" s="15">
        <f t="shared" si="6"/>
        <v>0.20927966308776355</v>
      </c>
      <c r="Z31" s="15">
        <f t="shared" si="6"/>
        <v>0.20846260509098311</v>
      </c>
      <c r="AA31" s="15">
        <f t="shared" si="6"/>
        <v>0.20762487833003815</v>
      </c>
      <c r="AB31" s="15">
        <f t="shared" si="6"/>
        <v>0.206826953320114</v>
      </c>
      <c r="AC31" s="15">
        <f t="shared" si="6"/>
        <v>0.20611828577192451</v>
      </c>
      <c r="AD31" s="15">
        <f t="shared" si="6"/>
        <v>0.20525245852637261</v>
      </c>
      <c r="AE31" s="15">
        <f t="shared" si="6"/>
        <v>0.20429895994593436</v>
      </c>
      <c r="AF31" s="15">
        <f t="shared" si="6"/>
        <v>0.2032811767396949</v>
      </c>
      <c r="AG31" s="15"/>
      <c r="AH31" s="15"/>
      <c r="AI31" s="15"/>
      <c r="AJ31" s="15"/>
    </row>
    <row r="32" spans="1:37" x14ac:dyDescent="0.2">
      <c r="A32" t="s">
        <v>153</v>
      </c>
      <c r="B32" s="15">
        <f>B31*'EPA RFS'!$B$26</f>
        <v>3.5829858063688935E-2</v>
      </c>
      <c r="C32" s="15">
        <f>C31*'EPA RFS'!$B$26</f>
        <v>3.7848191914821194E-2</v>
      </c>
      <c r="D32" s="15">
        <f>D31*'EPA RFS'!$B$26</f>
        <v>4.098487428386173E-2</v>
      </c>
      <c r="E32" s="15">
        <f>E31*'EPA RFS'!$B$26</f>
        <v>4.078277591500111E-2</v>
      </c>
      <c r="F32" s="15">
        <f>F31*'EPA RFS'!$B$26</f>
        <v>4.0644297034066135E-2</v>
      </c>
      <c r="G32" s="15">
        <f>G31*'EPA RFS'!$B$26</f>
        <v>4.0574125285139401E-2</v>
      </c>
      <c r="H32" s="15">
        <f>H31*'EPA RFS'!$B$26</f>
        <v>4.0669732174729342E-2</v>
      </c>
      <c r="I32" s="15">
        <f>I31*'EPA RFS'!$B$26</f>
        <v>4.0877272557400535E-2</v>
      </c>
      <c r="J32" s="15">
        <f>J31*'EPA RFS'!$B$26</f>
        <v>4.110109043914819E-2</v>
      </c>
      <c r="K32" s="15">
        <f>K31*'EPA RFS'!$B$26</f>
        <v>4.1376413268482695E-2</v>
      </c>
      <c r="L32" s="15">
        <f>L31*'EPA RFS'!$B$26</f>
        <v>4.1640784802429838E-2</v>
      </c>
      <c r="M32" s="15">
        <f>M31*'EPA RFS'!$B$26</f>
        <v>4.1912309125249014E-2</v>
      </c>
      <c r="N32" s="15">
        <f>N31*'EPA RFS'!$B$26</f>
        <v>4.2149247825157304E-2</v>
      </c>
      <c r="O32" s="15">
        <f>O31*'EPA RFS'!$B$26</f>
        <v>4.2344813626619161E-2</v>
      </c>
      <c r="P32" s="15">
        <f>P31*'EPA RFS'!$B$26</f>
        <v>4.2476271156964507E-2</v>
      </c>
      <c r="Q32" s="15">
        <f>Q31*'EPA RFS'!$B$26</f>
        <v>4.2510857270271242E-2</v>
      </c>
      <c r="R32" s="15">
        <f>R31*'EPA RFS'!$B$26</f>
        <v>4.2521297795768076E-2</v>
      </c>
      <c r="S32" s="15">
        <f>S31*'EPA RFS'!$B$26</f>
        <v>4.2524938464924465E-2</v>
      </c>
      <c r="T32" s="15">
        <f>T31*'EPA RFS'!$B$26</f>
        <v>4.2505914419291024E-2</v>
      </c>
      <c r="U32" s="15">
        <f>U31*'EPA RFS'!$B$26</f>
        <v>4.2437351364782411E-2</v>
      </c>
      <c r="V32" s="15">
        <f>V31*'EPA RFS'!$B$26</f>
        <v>4.2337007472628439E-2</v>
      </c>
      <c r="W32" s="15">
        <f>W31*'EPA RFS'!$B$26</f>
        <v>4.2209951729497763E-2</v>
      </c>
      <c r="X32" s="15">
        <f>X31*'EPA RFS'!$B$26</f>
        <v>4.2050598527488631E-2</v>
      </c>
      <c r="Y32" s="15">
        <f>Y31*'EPA RFS'!$B$26</f>
        <v>4.1855932617552716E-2</v>
      </c>
      <c r="Z32" s="15">
        <f>Z31*'EPA RFS'!$B$26</f>
        <v>4.1692521018196621E-2</v>
      </c>
      <c r="AA32" s="15">
        <f>AA31*'EPA RFS'!$B$26</f>
        <v>4.152497566600763E-2</v>
      </c>
      <c r="AB32" s="15">
        <f>AB31*'EPA RFS'!$B$26</f>
        <v>4.1365390664022804E-2</v>
      </c>
      <c r="AC32" s="15">
        <f>AC31*'EPA RFS'!$B$26</f>
        <v>4.1223657154384905E-2</v>
      </c>
      <c r="AD32" s="15">
        <f>AD31*'EPA RFS'!$B$26</f>
        <v>4.1050491705274528E-2</v>
      </c>
      <c r="AE32" s="15">
        <f>AE31*'EPA RFS'!$B$26</f>
        <v>4.0859791989186878E-2</v>
      </c>
      <c r="AF32" s="15">
        <f>AF31*'EPA RFS'!$B$26</f>
        <v>4.0656235347938982E-2</v>
      </c>
      <c r="AG32" s="15"/>
      <c r="AH32" s="15"/>
      <c r="AI32" s="15"/>
      <c r="AJ32" s="15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5.83203125" customWidth="1"/>
  </cols>
  <sheetData>
    <row r="1" spans="1:36" x14ac:dyDescent="0.2">
      <c r="B1">
        <f>'AEO Table 7'!C1</f>
        <v>2020</v>
      </c>
      <c r="C1">
        <f>'AEO Table 7'!D1</f>
        <v>2021</v>
      </c>
      <c r="D1">
        <f>'AEO Table 7'!E1</f>
        <v>2022</v>
      </c>
      <c r="E1">
        <f>'AEO Table 7'!F1</f>
        <v>2023</v>
      </c>
      <c r="F1">
        <f>'AEO Table 7'!G1</f>
        <v>2024</v>
      </c>
      <c r="G1">
        <f>'AEO Table 7'!H1</f>
        <v>2025</v>
      </c>
      <c r="H1">
        <f>'AEO Table 7'!I1</f>
        <v>2026</v>
      </c>
      <c r="I1">
        <f>'AEO Table 7'!J1</f>
        <v>2027</v>
      </c>
      <c r="J1">
        <f>'AEO Table 7'!K1</f>
        <v>2028</v>
      </c>
      <c r="K1">
        <f>'AEO Table 7'!L1</f>
        <v>2029</v>
      </c>
      <c r="L1">
        <f>'AEO Table 7'!M1</f>
        <v>2030</v>
      </c>
      <c r="M1">
        <f>'AEO Table 7'!N1</f>
        <v>2031</v>
      </c>
      <c r="N1">
        <f>'AEO Table 7'!O1</f>
        <v>2032</v>
      </c>
      <c r="O1">
        <f>'AEO Table 7'!P1</f>
        <v>2033</v>
      </c>
      <c r="P1">
        <f>'AEO Table 7'!Q1</f>
        <v>2034</v>
      </c>
      <c r="Q1">
        <f>'AEO Table 7'!R1</f>
        <v>2035</v>
      </c>
      <c r="R1">
        <f>'AEO Table 7'!S1</f>
        <v>2036</v>
      </c>
      <c r="S1">
        <f>'AEO Table 7'!T1</f>
        <v>2037</v>
      </c>
      <c r="T1">
        <f>'AEO Table 7'!U1</f>
        <v>2038</v>
      </c>
      <c r="U1">
        <f>'AEO Table 7'!V1</f>
        <v>2039</v>
      </c>
      <c r="V1">
        <f>'AEO Table 7'!W1</f>
        <v>2040</v>
      </c>
      <c r="W1">
        <f>'AEO Table 7'!X1</f>
        <v>2041</v>
      </c>
      <c r="X1">
        <f>'AEO Table 7'!Y1</f>
        <v>2042</v>
      </c>
      <c r="Y1">
        <f>'AEO Table 7'!Z1</f>
        <v>2043</v>
      </c>
      <c r="Z1">
        <f>'AEO Table 7'!AA1</f>
        <v>2044</v>
      </c>
      <c r="AA1">
        <f>'AEO Table 7'!AB1</f>
        <v>2045</v>
      </c>
      <c r="AB1">
        <f>'AEO Table 7'!AC1</f>
        <v>2046</v>
      </c>
      <c r="AC1">
        <f>'AEO Table 7'!AD1</f>
        <v>2047</v>
      </c>
      <c r="AD1">
        <f>'AEO Table 7'!AE1</f>
        <v>2048</v>
      </c>
      <c r="AE1">
        <f>'AEO Table 7'!AF1</f>
        <v>2049</v>
      </c>
      <c r="AF1">
        <f>'AEO Table 7'!AG1</f>
        <v>2050</v>
      </c>
    </row>
    <row r="2" spans="1:36" ht="32" x14ac:dyDescent="0.2">
      <c r="A2" s="4" t="s">
        <v>168</v>
      </c>
      <c r="B2" s="16">
        <f>Calcs!B32</f>
        <v>3.5829858063688935E-2</v>
      </c>
      <c r="C2" s="16">
        <f>Calcs!C32</f>
        <v>3.7848191914821194E-2</v>
      </c>
      <c r="D2" s="16">
        <f>Calcs!D32</f>
        <v>4.098487428386173E-2</v>
      </c>
      <c r="E2" s="16">
        <f>Calcs!E32</f>
        <v>4.078277591500111E-2</v>
      </c>
      <c r="F2" s="16">
        <f>Calcs!F32</f>
        <v>4.0644297034066135E-2</v>
      </c>
      <c r="G2" s="16">
        <f>Calcs!G32</f>
        <v>4.0574125285139401E-2</v>
      </c>
      <c r="H2" s="16">
        <f>Calcs!H32</f>
        <v>4.0669732174729342E-2</v>
      </c>
      <c r="I2" s="16">
        <f>Calcs!I32</f>
        <v>4.0877272557400535E-2</v>
      </c>
      <c r="J2" s="16">
        <f>Calcs!J32</f>
        <v>4.110109043914819E-2</v>
      </c>
      <c r="K2" s="16">
        <f>Calcs!K32</f>
        <v>4.1376413268482695E-2</v>
      </c>
      <c r="L2" s="16">
        <f>Calcs!L32</f>
        <v>4.1640784802429838E-2</v>
      </c>
      <c r="M2" s="16">
        <f>Calcs!M32</f>
        <v>4.1912309125249014E-2</v>
      </c>
      <c r="N2" s="16">
        <f>Calcs!N32</f>
        <v>4.2149247825157304E-2</v>
      </c>
      <c r="O2" s="16">
        <f>Calcs!O32</f>
        <v>4.2344813626619161E-2</v>
      </c>
      <c r="P2" s="16">
        <f>Calcs!P32</f>
        <v>4.2476271156964507E-2</v>
      </c>
      <c r="Q2" s="16">
        <f>Calcs!Q32</f>
        <v>4.2510857270271242E-2</v>
      </c>
      <c r="R2" s="16">
        <f>Calcs!R32</f>
        <v>4.2521297795768076E-2</v>
      </c>
      <c r="S2" s="16">
        <f>Calcs!S32</f>
        <v>4.2524938464924465E-2</v>
      </c>
      <c r="T2" s="16">
        <f>Calcs!T32</f>
        <v>4.2505914419291024E-2</v>
      </c>
      <c r="U2" s="16">
        <f>Calcs!U32</f>
        <v>4.2437351364782411E-2</v>
      </c>
      <c r="V2" s="16">
        <f>Calcs!V32</f>
        <v>4.2337007472628439E-2</v>
      </c>
      <c r="W2" s="16">
        <f>Calcs!W32</f>
        <v>4.2209951729497763E-2</v>
      </c>
      <c r="X2" s="16">
        <f>Calcs!X32</f>
        <v>4.2050598527488631E-2</v>
      </c>
      <c r="Y2" s="16">
        <f>Calcs!Y32</f>
        <v>4.1855932617552716E-2</v>
      </c>
      <c r="Z2" s="16">
        <f>Calcs!Z32</f>
        <v>4.1692521018196621E-2</v>
      </c>
      <c r="AA2" s="16">
        <f>Calcs!AA32</f>
        <v>4.152497566600763E-2</v>
      </c>
      <c r="AB2" s="16">
        <f>Calcs!AB32</f>
        <v>4.1365390664022804E-2</v>
      </c>
      <c r="AC2" s="16">
        <f>Calcs!AC32</f>
        <v>4.1223657154384905E-2</v>
      </c>
      <c r="AD2" s="16">
        <f>Calcs!AD32</f>
        <v>4.1050491705274528E-2</v>
      </c>
      <c r="AE2" s="16">
        <f>Calcs!AE32</f>
        <v>4.0859791989186878E-2</v>
      </c>
      <c r="AF2" s="16">
        <f>Calcs!AF32</f>
        <v>4.0656235347938982E-2</v>
      </c>
      <c r="AG2" s="16"/>
      <c r="AH2" s="16"/>
      <c r="AI2" s="16"/>
      <c r="AJ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2021-04-22T14:29:20Z</dcterms:modified>
</cp:coreProperties>
</file>