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trans/socdttinty/"/>
    </mc:Choice>
  </mc:AlternateContent>
  <xr:revisionPtr revIDLastSave="0" documentId="13_ncr:1_{95B0D5F2-FC92-2645-AE26-F6188B6E21B5}" xr6:coauthVersionLast="46" xr6:coauthVersionMax="46" xr10:uidLastSave="{00000000-0000-0000-0000-000000000000}"/>
  <bookViews>
    <workbookView xWindow="0" yWindow="460" windowWidth="28800" windowHeight="15860" xr2:uid="{00000000-000D-0000-FFFF-FFFF00000000}"/>
  </bookViews>
  <sheets>
    <sheet name="About" sheetId="1" r:id="rId1"/>
    <sheet name="Calibration Helper" sheetId="5" r:id="rId2"/>
    <sheet name="SoCDTtiNTY-psgr" sheetId="2" r:id="rId3"/>
    <sheet name="SoCDTtiNTY-frg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G3" i="4"/>
  <c r="H3" i="4"/>
  <c r="B4" i="4"/>
  <c r="C4" i="4"/>
  <c r="D4" i="4"/>
  <c r="E4" i="4"/>
  <c r="F4" i="4"/>
  <c r="G4" i="4"/>
  <c r="H4" i="4"/>
  <c r="B5" i="4"/>
  <c r="C5" i="4"/>
  <c r="D5" i="4"/>
  <c r="E5" i="4"/>
  <c r="F5" i="4"/>
  <c r="G5" i="4"/>
  <c r="H5" i="4"/>
  <c r="B6" i="4"/>
  <c r="C6" i="4"/>
  <c r="D6" i="4"/>
  <c r="E6" i="4"/>
  <c r="F6" i="4"/>
  <c r="G6" i="4"/>
  <c r="H6" i="4"/>
  <c r="B7" i="4"/>
  <c r="C7" i="4"/>
  <c r="D7" i="4"/>
  <c r="E7" i="4"/>
  <c r="F7" i="4"/>
  <c r="G7" i="4"/>
  <c r="H7" i="4"/>
  <c r="C2" i="4"/>
  <c r="D2" i="4"/>
  <c r="E2" i="4"/>
  <c r="F2" i="4"/>
  <c r="G2" i="4"/>
  <c r="H2" i="4"/>
  <c r="B2" i="4"/>
  <c r="B3" i="2"/>
  <c r="C3" i="2"/>
  <c r="D3" i="2"/>
  <c r="E3" i="2"/>
  <c r="F3" i="2"/>
  <c r="G3" i="2"/>
  <c r="H3" i="2"/>
  <c r="B4" i="2"/>
  <c r="C4" i="2"/>
  <c r="D4" i="2"/>
  <c r="E4" i="2"/>
  <c r="F4" i="2"/>
  <c r="G4" i="2"/>
  <c r="H4" i="2"/>
  <c r="B5" i="2"/>
  <c r="C5" i="2"/>
  <c r="D5" i="2"/>
  <c r="E5" i="2"/>
  <c r="F5" i="2"/>
  <c r="G5" i="2"/>
  <c r="H5" i="2"/>
  <c r="B6" i="2"/>
  <c r="C6" i="2"/>
  <c r="D6" i="2"/>
  <c r="E6" i="2"/>
  <c r="F6" i="2"/>
  <c r="G6" i="2"/>
  <c r="H6" i="2"/>
  <c r="B7" i="2"/>
  <c r="C7" i="2"/>
  <c r="D7" i="2"/>
  <c r="E7" i="2"/>
  <c r="F7" i="2"/>
  <c r="G7" i="2"/>
  <c r="H7" i="2"/>
  <c r="C2" i="2"/>
  <c r="D2" i="2"/>
  <c r="E2" i="2"/>
  <c r="F2" i="2"/>
  <c r="G2" i="2"/>
  <c r="H2" i="2"/>
  <c r="B2" i="2"/>
  <c r="B70" i="5"/>
  <c r="C70" i="5" s="1"/>
  <c r="D70" i="5" s="1"/>
  <c r="E70" i="5" s="1"/>
  <c r="F70" i="5" s="1"/>
  <c r="G70" i="5" s="1"/>
  <c r="H70" i="5" s="1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B75" i="5" s="1"/>
  <c r="C75" i="5" s="1"/>
  <c r="D75" i="5" s="1"/>
  <c r="E75" i="5" s="1"/>
  <c r="F75" i="5" s="1"/>
  <c r="G75" i="5" s="1"/>
  <c r="H75" i="5" s="1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B80" i="5" s="1"/>
  <c r="C80" i="5" s="1"/>
  <c r="D80" i="5" s="1"/>
  <c r="E80" i="5" s="1"/>
  <c r="F80" i="5" s="1"/>
  <c r="G80" i="5" s="1"/>
  <c r="H80" i="5" s="1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C14" i="5"/>
  <c r="C13" i="5"/>
  <c r="C12" i="5"/>
  <c r="C11" i="5"/>
  <c r="C10" i="5"/>
  <c r="C9" i="5"/>
  <c r="C8" i="5"/>
  <c r="C7" i="5"/>
  <c r="C6" i="5"/>
  <c r="C5" i="5"/>
  <c r="C4" i="5"/>
  <c r="C3" i="5"/>
</calcChain>
</file>

<file path=xl/sharedStrings.xml><?xml version="1.0" encoding="utf-8"?>
<sst xmlns="http://schemas.openxmlformats.org/spreadsheetml/2006/main" count="146" uniqueCount="63">
  <si>
    <t>SoCDTtiNTY Share of Cargo Dist Transported that is New This Year</t>
  </si>
  <si>
    <t>Source:</t>
  </si>
  <si>
    <t>None, this variable is determined via calibration.</t>
  </si>
  <si>
    <t>It effectively relies upon the sources used in the</t>
  </si>
  <si>
    <t>variables trans/BCDT and trans/AVL.</t>
  </si>
  <si>
    <t>Notes</t>
  </si>
  <si>
    <t>The value for each vehicle type/cargo type combination should</t>
  </si>
  <si>
    <t>typically be found via calibration.  After all other Transportation</t>
  </si>
  <si>
    <t>Sector data are in place, adjust the values of SoCDTtiNTY so as</t>
  </si>
  <si>
    <t>to eliminate abrupt changes in the variable "Retiring Vehicles</t>
  </si>
  <si>
    <t>Summed Across Techologies" at the years corresponding to</t>
  </si>
  <si>
    <t>vehicle lifetimes.</t>
  </si>
  <si>
    <t>LDVs</t>
  </si>
  <si>
    <t>HDVs</t>
  </si>
  <si>
    <t>aircraft</t>
  </si>
  <si>
    <t>rail</t>
  </si>
  <si>
    <t>ships</t>
  </si>
  <si>
    <t>motorbikes</t>
  </si>
  <si>
    <t>Share that is New (dimensionless)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</si>
  <si>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</si>
  <si>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</si>
  <si>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</si>
  <si>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</si>
  <si>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</si>
  <si>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</si>
  <si>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</si>
  <si>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Time (Time)</t>
  </si>
  <si>
    <t>Fraction</t>
  </si>
  <si>
    <t>AVL Avg Vehicle Lifetime[passenger,LDVs] : MostRecentRun</t>
  </si>
  <si>
    <t>AVL Avg Vehicle Lifetime[passenger,HDVs] : MostRecentRun</t>
  </si>
  <si>
    <t>AVL Avg Vehicle Lifetime[passenger,aircraft] : MostRecentRun</t>
  </si>
  <si>
    <t>AVL Avg Vehicle Lifetime[passenger,rail] : MostRecentRun</t>
  </si>
  <si>
    <t>AVL Avg Vehicle Lifetime[passenger,ships] : MostRecentRun</t>
  </si>
  <si>
    <t>AVL Avg Vehicle Lifetime[passenger,motorbikes] : MostRecentRun</t>
  </si>
  <si>
    <t>AVL Avg Vehicle Lifetime[freight,LDVs] : MostRecentRun</t>
  </si>
  <si>
    <t>AVL Avg Vehicle Lifetime[freight,HDVs] : MostRecentRun</t>
  </si>
  <si>
    <t>AVL Avg Vehicle Lifetime[freight,aircraft] : MostRecentRun</t>
  </si>
  <si>
    <t>AVL Avg Vehicle Lifetime[freight,rail] : MostRecentRun</t>
  </si>
  <si>
    <t>AVL Avg Vehicle Lifetime[freight,ships] : MostRecentRun</t>
  </si>
  <si>
    <t>AVL Avg Vehicle Lifetime[freight,motorbikes] : MostRecentRun</t>
  </si>
  <si>
    <t>Retiring Vehicles Summed Across Technologies[LDVs,passenger] : MostRecentRun</t>
  </si>
  <si>
    <t>Retiring Vehicles Summed Across Technologies[LDVs,freight] : MostRecentRun</t>
  </si>
  <si>
    <t>Retiring Vehicles Summed Across Technologies[HDVs,passenger] : MostRecentRun</t>
  </si>
  <si>
    <t>Retiring Vehicles Summed Across Technologies[HDVs,freight] : MostRecentRun</t>
  </si>
  <si>
    <t>Retiring Vehicles Summed Across Technologies[aircraft,passenger] : MostRecentRun</t>
  </si>
  <si>
    <t>Retiring Vehicles Summed Across Technologies[aircraft,freight] : MostRecentRun</t>
  </si>
  <si>
    <t>Retiring Vehicles Summed Across Technologies[rail,passenger] : MostRecentRun</t>
  </si>
  <si>
    <t>Retiring Vehicles Summed Across Technologies[rail,freight] : MostRecentRun</t>
  </si>
  <si>
    <t>Retiring Vehicles Summed Across Technologies[ships,passenger] : MostRecentRun</t>
  </si>
  <si>
    <t>Retiring Vehicles Summed Across Technologies[ships,freight] : MostRecentRun</t>
  </si>
  <si>
    <t>Retiring Vehicles Summed Across Technologies[motorbikes,passenger] : MostRecentRun</t>
  </si>
  <si>
    <t>Retiring Vehicles Summed Across Technologies[motorbikes,freight] : MostRecentRun</t>
  </si>
  <si>
    <t>Fraction of yearly change (%) - note the large 15% changes are due to the covid recession</t>
  </si>
  <si>
    <t>New Calibrated (passenger)</t>
  </si>
  <si>
    <t>New Calibrated (Freight)</t>
  </si>
  <si>
    <t>Vensim run with simple lifetime fraction</t>
  </si>
  <si>
    <t>States</t>
  </si>
  <si>
    <t>Use Calibration Helper</t>
  </si>
  <si>
    <t>Simple lifetime fraction (passenger) (Replace with current values if requires additional calibration)</t>
  </si>
  <si>
    <t>Simple lifetime fraction  (Freight)  (Replace with current values if requires additional calibration)</t>
  </si>
  <si>
    <t>If there is a kink, paste the current csv values, run the model again</t>
  </si>
  <si>
    <t>The re-calibrated values should be below</t>
  </si>
  <si>
    <t>Paste them into the respective blue tabs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</si>
</sst>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3" fillId="0" borderId="0" xfId="0" applyFont="1"/>
    <xf numFmtId="0" fontId="4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0" fillId="4" borderId="0" xfId="0" applyFill="1"/>
    <xf numFmtId="165" fontId="0" fillId="2" borderId="0" xfId="0" applyNumberForma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A19" sqref="A19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C1" s="15">
        <v>44307</v>
      </c>
    </row>
    <row r="3" spans="1:3" x14ac:dyDescent="0.2">
      <c r="A3" s="1" t="s">
        <v>1</v>
      </c>
      <c r="B3" t="s">
        <v>2</v>
      </c>
    </row>
    <row r="4" spans="1:3" x14ac:dyDescent="0.2">
      <c r="B4" t="s">
        <v>3</v>
      </c>
    </row>
    <row r="5" spans="1:3" x14ac:dyDescent="0.2">
      <c r="B5" t="s">
        <v>4</v>
      </c>
    </row>
    <row r="8" spans="1:3" x14ac:dyDescent="0.2">
      <c r="A8" s="1" t="s">
        <v>5</v>
      </c>
    </row>
    <row r="9" spans="1:3" x14ac:dyDescent="0.2">
      <c r="A9" t="s">
        <v>6</v>
      </c>
    </row>
    <row r="10" spans="1:3" x14ac:dyDescent="0.2">
      <c r="A10" t="s">
        <v>7</v>
      </c>
    </row>
    <row r="11" spans="1:3" x14ac:dyDescent="0.2">
      <c r="A11" t="s">
        <v>8</v>
      </c>
    </row>
    <row r="12" spans="1:3" x14ac:dyDescent="0.2">
      <c r="A12" t="s">
        <v>9</v>
      </c>
    </row>
    <row r="13" spans="1:3" x14ac:dyDescent="0.2">
      <c r="A13" t="s">
        <v>10</v>
      </c>
    </row>
    <row r="14" spans="1:3" x14ac:dyDescent="0.2">
      <c r="A14" t="s">
        <v>11</v>
      </c>
    </row>
    <row r="17" spans="1:1" x14ac:dyDescent="0.2">
      <c r="A17" s="1" t="s">
        <v>56</v>
      </c>
    </row>
    <row r="18" spans="1:1" x14ac:dyDescent="0.2">
      <c r="A18" t="s">
        <v>57</v>
      </c>
    </row>
    <row r="19" spans="1:1" x14ac:dyDescent="0.2">
      <c r="A19" t="s">
        <v>60</v>
      </c>
    </row>
    <row r="20" spans="1:1" x14ac:dyDescent="0.2">
      <c r="A20" t="s">
        <v>61</v>
      </c>
    </row>
    <row r="21" spans="1:1" x14ac:dyDescent="0.2">
      <c r="A21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D016D-4C71-824D-8201-BB75DC201208}">
  <dimension ref="A2:AG85"/>
  <sheetViews>
    <sheetView topLeftCell="A6" workbookViewId="0">
      <selection activeCell="B26" sqref="B26"/>
    </sheetView>
  </sheetViews>
  <sheetFormatPr baseColWidth="10" defaultRowHeight="15" x14ac:dyDescent="0.2"/>
  <cols>
    <col min="1" max="1" width="79.5" customWidth="1"/>
    <col min="2" max="2" width="21.6640625" customWidth="1"/>
    <col min="3" max="3" width="17.1640625" customWidth="1"/>
    <col min="4" max="4" width="14.83203125" customWidth="1"/>
    <col min="5" max="5" width="13.5" customWidth="1"/>
    <col min="6" max="6" width="18.6640625" customWidth="1"/>
    <col min="7" max="7" width="13.5" bestFit="1" customWidth="1"/>
    <col min="8" max="8" width="15.83203125" customWidth="1"/>
  </cols>
  <sheetData>
    <row r="2" spans="1:4" ht="16" x14ac:dyDescent="0.2">
      <c r="A2" t="s">
        <v>26</v>
      </c>
      <c r="B2" s="5"/>
      <c r="C2" s="5" t="s">
        <v>27</v>
      </c>
    </row>
    <row r="3" spans="1:4" x14ac:dyDescent="0.2">
      <c r="A3" t="s">
        <v>28</v>
      </c>
      <c r="B3">
        <v>13</v>
      </c>
      <c r="C3" s="6">
        <f>1/B3</f>
        <v>7.6923076923076927E-2</v>
      </c>
    </row>
    <row r="4" spans="1:4" x14ac:dyDescent="0.2">
      <c r="A4" t="s">
        <v>29</v>
      </c>
      <c r="B4">
        <v>23</v>
      </c>
      <c r="C4" s="6">
        <f t="shared" ref="C4:C14" si="0">1/B4</f>
        <v>4.3478260869565216E-2</v>
      </c>
    </row>
    <row r="5" spans="1:4" x14ac:dyDescent="0.2">
      <c r="A5" t="s">
        <v>30</v>
      </c>
      <c r="B5">
        <v>24</v>
      </c>
      <c r="C5" s="6">
        <f t="shared" si="0"/>
        <v>4.1666666666666664E-2</v>
      </c>
    </row>
    <row r="6" spans="1:4" x14ac:dyDescent="0.2">
      <c r="A6" t="s">
        <v>31</v>
      </c>
      <c r="B6">
        <v>34</v>
      </c>
      <c r="C6" s="6">
        <f t="shared" si="0"/>
        <v>2.9411764705882353E-2</v>
      </c>
    </row>
    <row r="7" spans="1:4" x14ac:dyDescent="0.2">
      <c r="A7" t="s">
        <v>32</v>
      </c>
      <c r="B7">
        <v>33</v>
      </c>
      <c r="C7" s="6">
        <f t="shared" si="0"/>
        <v>3.0303030303030304E-2</v>
      </c>
    </row>
    <row r="8" spans="1:4" ht="16" x14ac:dyDescent="0.2">
      <c r="A8" t="s">
        <v>33</v>
      </c>
      <c r="B8">
        <v>17</v>
      </c>
      <c r="C8" s="6">
        <f t="shared" si="0"/>
        <v>5.8823529411764705E-2</v>
      </c>
      <c r="D8" s="5"/>
    </row>
    <row r="9" spans="1:4" x14ac:dyDescent="0.2">
      <c r="A9" t="s">
        <v>34</v>
      </c>
      <c r="B9">
        <v>14</v>
      </c>
      <c r="C9" s="6">
        <f t="shared" si="0"/>
        <v>7.1428571428571425E-2</v>
      </c>
      <c r="D9" s="6"/>
    </row>
    <row r="10" spans="1:4" x14ac:dyDescent="0.2">
      <c r="A10" t="s">
        <v>35</v>
      </c>
      <c r="B10">
        <v>28</v>
      </c>
      <c r="C10" s="6">
        <f t="shared" si="0"/>
        <v>3.5714285714285712E-2</v>
      </c>
      <c r="D10" s="6"/>
    </row>
    <row r="11" spans="1:4" x14ac:dyDescent="0.2">
      <c r="A11" t="s">
        <v>36</v>
      </c>
      <c r="B11">
        <v>24</v>
      </c>
      <c r="C11" s="6">
        <f t="shared" si="0"/>
        <v>4.1666666666666664E-2</v>
      </c>
      <c r="D11" s="6"/>
    </row>
    <row r="12" spans="1:4" x14ac:dyDescent="0.2">
      <c r="A12" t="s">
        <v>37</v>
      </c>
      <c r="B12">
        <v>34</v>
      </c>
      <c r="C12" s="6">
        <f t="shared" si="0"/>
        <v>2.9411764705882353E-2</v>
      </c>
      <c r="D12" s="6"/>
    </row>
    <row r="13" spans="1:4" x14ac:dyDescent="0.2">
      <c r="A13" t="s">
        <v>38</v>
      </c>
      <c r="B13">
        <v>33</v>
      </c>
      <c r="C13" s="6">
        <f t="shared" si="0"/>
        <v>3.0303030303030304E-2</v>
      </c>
      <c r="D13" s="6"/>
    </row>
    <row r="14" spans="1:4" x14ac:dyDescent="0.2">
      <c r="A14" t="s">
        <v>39</v>
      </c>
      <c r="B14">
        <v>17</v>
      </c>
      <c r="C14" s="6">
        <f t="shared" si="0"/>
        <v>5.8823529411764705E-2</v>
      </c>
      <c r="D14" s="6"/>
    </row>
    <row r="18" spans="1:8" ht="16" x14ac:dyDescent="0.2">
      <c r="A18" s="5" t="s">
        <v>58</v>
      </c>
    </row>
    <row r="19" spans="1:8" ht="16" x14ac:dyDescent="0.2">
      <c r="A19" s="5" t="s">
        <v>18</v>
      </c>
      <c r="B19" s="5" t="s">
        <v>19</v>
      </c>
      <c r="C19" s="5" t="s">
        <v>20</v>
      </c>
      <c r="D19" s="5" t="s">
        <v>21</v>
      </c>
      <c r="E19" s="5" t="s">
        <v>22</v>
      </c>
      <c r="F19" s="5" t="s">
        <v>23</v>
      </c>
      <c r="G19" s="5" t="s">
        <v>24</v>
      </c>
      <c r="H19" s="5" t="s">
        <v>25</v>
      </c>
    </row>
    <row r="20" spans="1:8" ht="16" x14ac:dyDescent="0.2">
      <c r="A20" s="5" t="s">
        <v>12</v>
      </c>
      <c r="B20" s="14">
        <v>7.6923076923076927E-2</v>
      </c>
      <c r="C20" s="14">
        <v>7.6923076923076927E-2</v>
      </c>
      <c r="D20" s="14">
        <v>7.6923076923076927E-2</v>
      </c>
      <c r="E20" s="14">
        <v>7.6923076923076927E-2</v>
      </c>
      <c r="F20" s="14">
        <v>7.6923076923076927E-2</v>
      </c>
      <c r="G20" s="14">
        <v>7.6923076923076927E-2</v>
      </c>
      <c r="H20" s="14">
        <v>7.6923076923076927E-2</v>
      </c>
    </row>
    <row r="21" spans="1:8" ht="16" x14ac:dyDescent="0.2">
      <c r="A21" s="5" t="s">
        <v>13</v>
      </c>
      <c r="B21" s="14">
        <v>4.3478260869565216E-2</v>
      </c>
      <c r="C21" s="14">
        <v>4.3478260869565216E-2</v>
      </c>
      <c r="D21" s="14">
        <v>4.3478260869565216E-2</v>
      </c>
      <c r="E21" s="14">
        <v>4.3478260869565216E-2</v>
      </c>
      <c r="F21" s="14">
        <v>4.3478260869565216E-2</v>
      </c>
      <c r="G21" s="14">
        <v>4.3478260869565216E-2</v>
      </c>
      <c r="H21" s="14">
        <v>4.3478260869565216E-2</v>
      </c>
    </row>
    <row r="22" spans="1:8" ht="16" x14ac:dyDescent="0.2">
      <c r="A22" s="5" t="s">
        <v>14</v>
      </c>
      <c r="B22" s="14">
        <v>4.1666666666666664E-2</v>
      </c>
      <c r="C22" s="14">
        <v>4.1666666666666664E-2</v>
      </c>
      <c r="D22" s="14">
        <v>4.1666666666666664E-2</v>
      </c>
      <c r="E22" s="14">
        <v>4.1666666666666664E-2</v>
      </c>
      <c r="F22" s="14">
        <v>4.1666666666666664E-2</v>
      </c>
      <c r="G22" s="14">
        <v>4.1666666666666664E-2</v>
      </c>
      <c r="H22" s="14">
        <v>4.1666666666666664E-2</v>
      </c>
    </row>
    <row r="23" spans="1:8" ht="16" x14ac:dyDescent="0.2">
      <c r="A23" s="5" t="s">
        <v>15</v>
      </c>
      <c r="B23" s="14">
        <v>2.9411764705882353E-2</v>
      </c>
      <c r="C23" s="14">
        <v>2.9411764705882353E-2</v>
      </c>
      <c r="D23" s="14">
        <v>2.9411764705882353E-2</v>
      </c>
      <c r="E23" s="14">
        <v>2.9411764705882353E-2</v>
      </c>
      <c r="F23" s="14">
        <v>2.9411764705882353E-2</v>
      </c>
      <c r="G23" s="14">
        <v>2.9411764705882353E-2</v>
      </c>
      <c r="H23" s="14">
        <v>2.9411764705882353E-2</v>
      </c>
    </row>
    <row r="24" spans="1:8" ht="16" x14ac:dyDescent="0.2">
      <c r="A24" s="5" t="s">
        <v>16</v>
      </c>
      <c r="B24" s="14">
        <v>3.0303030303030304E-2</v>
      </c>
      <c r="C24" s="14">
        <v>3.0303030303030304E-2</v>
      </c>
      <c r="D24" s="14">
        <v>3.0303030303030304E-2</v>
      </c>
      <c r="E24" s="14">
        <v>3.0303030303030304E-2</v>
      </c>
      <c r="F24" s="14">
        <v>3.0303030303030304E-2</v>
      </c>
      <c r="G24" s="14">
        <v>3.0303030303030304E-2</v>
      </c>
      <c r="H24" s="14">
        <v>3.0303030303030304E-2</v>
      </c>
    </row>
    <row r="25" spans="1:8" ht="16" x14ac:dyDescent="0.2">
      <c r="A25" s="5" t="s">
        <v>17</v>
      </c>
      <c r="B25" s="14">
        <v>5.8823529411764705E-2</v>
      </c>
      <c r="C25" s="14">
        <v>5.8823529411764705E-2</v>
      </c>
      <c r="D25" s="14">
        <v>5.8823529411764705E-2</v>
      </c>
      <c r="E25" s="14">
        <v>5.8823529411764705E-2</v>
      </c>
      <c r="F25" s="14">
        <v>5.8823529411764705E-2</v>
      </c>
      <c r="G25" s="14">
        <v>5.8823529411764705E-2</v>
      </c>
      <c r="H25" s="14">
        <v>5.8823529411764705E-2</v>
      </c>
    </row>
    <row r="27" spans="1:8" ht="16" x14ac:dyDescent="0.2">
      <c r="A27" s="5" t="s">
        <v>59</v>
      </c>
    </row>
    <row r="28" spans="1:8" ht="16" x14ac:dyDescent="0.2">
      <c r="A28" s="5" t="s">
        <v>18</v>
      </c>
      <c r="B28" s="5" t="s">
        <v>19</v>
      </c>
      <c r="C28" s="5" t="s">
        <v>20</v>
      </c>
      <c r="D28" s="5" t="s">
        <v>21</v>
      </c>
      <c r="E28" s="5" t="s">
        <v>22</v>
      </c>
      <c r="F28" s="5" t="s">
        <v>23</v>
      </c>
      <c r="G28" s="5" t="s">
        <v>24</v>
      </c>
      <c r="H28" s="5" t="s">
        <v>25</v>
      </c>
    </row>
    <row r="29" spans="1:8" ht="16" x14ac:dyDescent="0.2">
      <c r="A29" s="5" t="s">
        <v>12</v>
      </c>
      <c r="B29" s="8">
        <v>7.1428571428571425E-2</v>
      </c>
      <c r="C29" s="8">
        <v>7.1428571428571425E-2</v>
      </c>
      <c r="D29" s="8">
        <v>7.1428571428571425E-2</v>
      </c>
      <c r="E29" s="8">
        <v>7.1428571428571425E-2</v>
      </c>
      <c r="F29" s="8">
        <v>7.1428571428571425E-2</v>
      </c>
      <c r="G29" s="8">
        <v>7.1428571428571425E-2</v>
      </c>
      <c r="H29" s="8">
        <v>7.1428571428571425E-2</v>
      </c>
    </row>
    <row r="30" spans="1:8" ht="16" x14ac:dyDescent="0.2">
      <c r="A30" s="5" t="s">
        <v>13</v>
      </c>
      <c r="B30" s="8">
        <v>3.5714285714285712E-2</v>
      </c>
      <c r="C30" s="8">
        <v>3.5714285714285712E-2</v>
      </c>
      <c r="D30" s="8">
        <v>3.5714285714285712E-2</v>
      </c>
      <c r="E30" s="8">
        <v>3.5714285714285712E-2</v>
      </c>
      <c r="F30" s="8">
        <v>3.5714285714285712E-2</v>
      </c>
      <c r="G30" s="8">
        <v>3.5714285714285712E-2</v>
      </c>
      <c r="H30" s="8">
        <v>3.5714285714285712E-2</v>
      </c>
    </row>
    <row r="31" spans="1:8" ht="16" x14ac:dyDescent="0.2">
      <c r="A31" s="5" t="s">
        <v>14</v>
      </c>
      <c r="B31" s="8">
        <v>4.1666666666666664E-2</v>
      </c>
      <c r="C31" s="8">
        <v>4.1666666666666664E-2</v>
      </c>
      <c r="D31" s="8">
        <v>4.1666666666666664E-2</v>
      </c>
      <c r="E31" s="8">
        <v>4.1666666666666664E-2</v>
      </c>
      <c r="F31" s="8">
        <v>4.1666666666666664E-2</v>
      </c>
      <c r="G31" s="8">
        <v>4.1666666666666664E-2</v>
      </c>
      <c r="H31" s="8">
        <v>4.1666666666666664E-2</v>
      </c>
    </row>
    <row r="32" spans="1:8" ht="16" x14ac:dyDescent="0.2">
      <c r="A32" s="5" t="s">
        <v>15</v>
      </c>
      <c r="B32" s="8">
        <v>2.9411764705882353E-2</v>
      </c>
      <c r="C32" s="8">
        <v>2.9411764705882353E-2</v>
      </c>
      <c r="D32" s="8">
        <v>2.9411764705882353E-2</v>
      </c>
      <c r="E32" s="8">
        <v>2.9411764705882353E-2</v>
      </c>
      <c r="F32" s="8">
        <v>2.9411764705882353E-2</v>
      </c>
      <c r="G32" s="8">
        <v>2.9411764705882353E-2</v>
      </c>
      <c r="H32" s="8">
        <v>2.9411764705882353E-2</v>
      </c>
    </row>
    <row r="33" spans="1:33" ht="16" x14ac:dyDescent="0.2">
      <c r="A33" s="5" t="s">
        <v>16</v>
      </c>
      <c r="B33" s="8">
        <v>3.0303030303030304E-2</v>
      </c>
      <c r="C33" s="8">
        <v>3.0303030303030304E-2</v>
      </c>
      <c r="D33" s="8">
        <v>3.0303030303030304E-2</v>
      </c>
      <c r="E33" s="8">
        <v>3.0303030303030304E-2</v>
      </c>
      <c r="F33" s="8">
        <v>3.0303030303030304E-2</v>
      </c>
      <c r="G33" s="8">
        <v>3.0303030303030304E-2</v>
      </c>
      <c r="H33" s="8">
        <v>3.0303030303030304E-2</v>
      </c>
    </row>
    <row r="34" spans="1:33" ht="16" x14ac:dyDescent="0.2">
      <c r="A34" s="5" t="s">
        <v>17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</row>
    <row r="37" spans="1:33" ht="16" x14ac:dyDescent="0.2">
      <c r="A37" s="5" t="s">
        <v>55</v>
      </c>
    </row>
    <row r="38" spans="1:33" x14ac:dyDescent="0.2">
      <c r="A38" s="8" t="s">
        <v>26</v>
      </c>
      <c r="B38" s="8">
        <v>2019</v>
      </c>
      <c r="C38" s="8">
        <v>2020</v>
      </c>
      <c r="D38" s="8">
        <v>2021</v>
      </c>
      <c r="E38" s="8">
        <v>2022</v>
      </c>
      <c r="F38" s="8">
        <v>2023</v>
      </c>
      <c r="G38" s="8">
        <v>2024</v>
      </c>
      <c r="H38" s="8">
        <v>2025</v>
      </c>
      <c r="I38" s="8">
        <v>2026</v>
      </c>
      <c r="J38" s="8">
        <v>2027</v>
      </c>
      <c r="K38" s="8">
        <v>2028</v>
      </c>
      <c r="L38" s="8">
        <v>2029</v>
      </c>
      <c r="M38" s="8">
        <v>2030</v>
      </c>
      <c r="N38" s="8">
        <v>2031</v>
      </c>
      <c r="O38" s="8">
        <v>2032</v>
      </c>
      <c r="P38" s="8">
        <v>2033</v>
      </c>
      <c r="Q38" s="8">
        <v>2034</v>
      </c>
      <c r="R38" s="8">
        <v>2035</v>
      </c>
      <c r="S38" s="8">
        <v>2036</v>
      </c>
      <c r="T38" s="8">
        <v>2037</v>
      </c>
      <c r="U38" s="8">
        <v>2038</v>
      </c>
      <c r="V38" s="8">
        <v>2039</v>
      </c>
      <c r="W38" s="8">
        <v>2040</v>
      </c>
      <c r="X38" s="8">
        <v>2041</v>
      </c>
      <c r="Y38" s="8">
        <v>2042</v>
      </c>
      <c r="Z38" s="8">
        <v>2043</v>
      </c>
      <c r="AA38" s="8">
        <v>2044</v>
      </c>
      <c r="AB38" s="8">
        <v>2045</v>
      </c>
      <c r="AC38" s="8">
        <v>2046</v>
      </c>
      <c r="AD38" s="8">
        <v>2047</v>
      </c>
      <c r="AE38" s="8">
        <v>2048</v>
      </c>
      <c r="AF38" s="8">
        <v>2049</v>
      </c>
      <c r="AG38" s="8">
        <v>2050</v>
      </c>
    </row>
    <row r="39" spans="1:33" x14ac:dyDescent="0.2">
      <c r="A39" s="8" t="s">
        <v>40</v>
      </c>
      <c r="B39" s="8">
        <v>383747</v>
      </c>
      <c r="C39" s="8">
        <v>383747</v>
      </c>
      <c r="D39" s="8">
        <v>383747</v>
      </c>
      <c r="E39" s="8">
        <v>383747</v>
      </c>
      <c r="F39" s="8">
        <v>383746</v>
      </c>
      <c r="G39" s="8">
        <v>383746</v>
      </c>
      <c r="H39" s="8">
        <v>383746</v>
      </c>
      <c r="I39" s="8">
        <v>383744</v>
      </c>
      <c r="J39" s="8">
        <v>383743</v>
      </c>
      <c r="K39" s="8">
        <v>383743</v>
      </c>
      <c r="L39" s="8">
        <v>383743</v>
      </c>
      <c r="M39" s="8">
        <v>383743</v>
      </c>
      <c r="N39" s="8">
        <v>383742</v>
      </c>
      <c r="O39" s="8">
        <v>390744</v>
      </c>
      <c r="P39" s="8">
        <v>342105</v>
      </c>
      <c r="Q39" s="8">
        <v>362832</v>
      </c>
      <c r="R39" s="8">
        <v>372807</v>
      </c>
      <c r="S39" s="8">
        <v>377883</v>
      </c>
      <c r="T39" s="8">
        <v>384072</v>
      </c>
      <c r="U39" s="8">
        <v>390906</v>
      </c>
      <c r="V39" s="8">
        <v>397092</v>
      </c>
      <c r="W39" s="8">
        <v>403014</v>
      </c>
      <c r="X39" s="8">
        <v>408231</v>
      </c>
      <c r="Y39" s="8">
        <v>411120</v>
      </c>
      <c r="Z39" s="8">
        <v>413658</v>
      </c>
      <c r="AA39" s="8">
        <v>415626</v>
      </c>
      <c r="AB39" s="8">
        <v>418215</v>
      </c>
      <c r="AC39" s="8">
        <v>420756</v>
      </c>
      <c r="AD39" s="8">
        <v>423240</v>
      </c>
      <c r="AE39" s="8">
        <v>425664</v>
      </c>
      <c r="AF39" s="8">
        <v>428034</v>
      </c>
      <c r="AG39" s="8">
        <v>431079</v>
      </c>
    </row>
    <row r="40" spans="1:33" x14ac:dyDescent="0.2">
      <c r="A40" s="8" t="s">
        <v>41</v>
      </c>
      <c r="B40" s="8">
        <v>16144</v>
      </c>
      <c r="C40" s="8">
        <v>16144</v>
      </c>
      <c r="D40" s="8">
        <v>16143</v>
      </c>
      <c r="E40" s="8">
        <v>16143</v>
      </c>
      <c r="F40" s="8">
        <v>16143</v>
      </c>
      <c r="G40" s="8">
        <v>16143</v>
      </c>
      <c r="H40" s="8">
        <v>16143</v>
      </c>
      <c r="I40" s="8">
        <v>16142</v>
      </c>
      <c r="J40" s="8">
        <v>16142</v>
      </c>
      <c r="K40" s="8">
        <v>16142</v>
      </c>
      <c r="L40" s="8">
        <v>16142</v>
      </c>
      <c r="M40" s="8">
        <v>16142</v>
      </c>
      <c r="N40" s="8">
        <v>16142</v>
      </c>
      <c r="O40" s="8">
        <v>16142</v>
      </c>
      <c r="P40" s="8">
        <v>16110</v>
      </c>
      <c r="Q40" s="8">
        <v>13992</v>
      </c>
      <c r="R40" s="8">
        <v>14712</v>
      </c>
      <c r="S40" s="8">
        <v>15249</v>
      </c>
      <c r="T40" s="8">
        <v>15543</v>
      </c>
      <c r="U40" s="8">
        <v>15903</v>
      </c>
      <c r="V40" s="8">
        <v>16296</v>
      </c>
      <c r="W40" s="8">
        <v>16698</v>
      </c>
      <c r="X40" s="8">
        <v>17058</v>
      </c>
      <c r="Y40" s="8">
        <v>17418</v>
      </c>
      <c r="Z40" s="8">
        <v>17679</v>
      </c>
      <c r="AA40" s="8">
        <v>17946</v>
      </c>
      <c r="AB40" s="8">
        <v>18198</v>
      </c>
      <c r="AC40" s="8">
        <v>18420</v>
      </c>
      <c r="AD40" s="8">
        <v>18654</v>
      </c>
      <c r="AE40" s="8">
        <v>18900</v>
      </c>
      <c r="AF40" s="8">
        <v>19137</v>
      </c>
      <c r="AG40" s="8">
        <v>19365</v>
      </c>
    </row>
    <row r="41" spans="1:33" x14ac:dyDescent="0.2">
      <c r="A41" s="8" t="s">
        <v>42</v>
      </c>
      <c r="B41" s="8">
        <v>800</v>
      </c>
      <c r="C41" s="8">
        <v>800</v>
      </c>
      <c r="D41" s="8">
        <v>799</v>
      </c>
      <c r="E41" s="8">
        <v>799</v>
      </c>
      <c r="F41" s="8">
        <v>799</v>
      </c>
      <c r="G41" s="8">
        <v>798</v>
      </c>
      <c r="H41" s="8">
        <v>798</v>
      </c>
      <c r="I41" s="8">
        <v>797</v>
      </c>
      <c r="J41" s="8">
        <v>797</v>
      </c>
      <c r="K41" s="8">
        <v>797</v>
      </c>
      <c r="L41" s="8">
        <v>797</v>
      </c>
      <c r="M41" s="8">
        <v>797</v>
      </c>
      <c r="N41" s="8">
        <v>797</v>
      </c>
      <c r="O41" s="8">
        <v>797</v>
      </c>
      <c r="P41" s="8">
        <v>797</v>
      </c>
      <c r="Q41" s="8">
        <v>797</v>
      </c>
      <c r="R41" s="8">
        <v>796</v>
      </c>
      <c r="S41" s="8">
        <v>796</v>
      </c>
      <c r="T41" s="8">
        <v>796</v>
      </c>
      <c r="U41" s="8">
        <v>796</v>
      </c>
      <c r="V41" s="8">
        <v>796</v>
      </c>
      <c r="W41" s="8">
        <v>796</v>
      </c>
      <c r="X41" s="8">
        <v>795</v>
      </c>
      <c r="Y41" s="8">
        <v>795</v>
      </c>
      <c r="Z41" s="8">
        <v>681</v>
      </c>
      <c r="AA41" s="8">
        <v>711</v>
      </c>
      <c r="AB41" s="8">
        <v>732</v>
      </c>
      <c r="AC41" s="8">
        <v>741</v>
      </c>
      <c r="AD41" s="8">
        <v>747</v>
      </c>
      <c r="AE41" s="8">
        <v>762</v>
      </c>
      <c r="AF41" s="8">
        <v>771</v>
      </c>
      <c r="AG41" s="8">
        <v>780</v>
      </c>
    </row>
    <row r="42" spans="1:33" x14ac:dyDescent="0.2">
      <c r="A42" s="8" t="s">
        <v>43</v>
      </c>
      <c r="B42" s="8">
        <v>9995</v>
      </c>
      <c r="C42" s="8">
        <v>9995</v>
      </c>
      <c r="D42" s="8">
        <v>9995</v>
      </c>
      <c r="E42" s="8">
        <v>9995</v>
      </c>
      <c r="F42" s="8">
        <v>9995</v>
      </c>
      <c r="G42" s="8">
        <v>9994</v>
      </c>
      <c r="H42" s="8">
        <v>9994</v>
      </c>
      <c r="I42" s="8">
        <v>9994</v>
      </c>
      <c r="J42" s="8">
        <v>9994</v>
      </c>
      <c r="K42" s="8">
        <v>9992</v>
      </c>
      <c r="L42" s="8">
        <v>9992</v>
      </c>
      <c r="M42" s="8">
        <v>9992</v>
      </c>
      <c r="N42" s="8">
        <v>9992</v>
      </c>
      <c r="O42" s="8">
        <v>9992</v>
      </c>
      <c r="P42" s="8">
        <v>9992</v>
      </c>
      <c r="Q42" s="8">
        <v>9992</v>
      </c>
      <c r="R42" s="8">
        <v>9992</v>
      </c>
      <c r="S42" s="8">
        <v>9992</v>
      </c>
      <c r="T42" s="8">
        <v>9992</v>
      </c>
      <c r="U42" s="8">
        <v>9992</v>
      </c>
      <c r="V42" s="8">
        <v>9992</v>
      </c>
      <c r="W42" s="8">
        <v>9992</v>
      </c>
      <c r="X42" s="8">
        <v>9992</v>
      </c>
      <c r="Y42" s="8">
        <v>9991</v>
      </c>
      <c r="Z42" s="8">
        <v>9991</v>
      </c>
      <c r="AA42" s="8">
        <v>9990</v>
      </c>
      <c r="AB42" s="8">
        <v>9990</v>
      </c>
      <c r="AC42" s="8">
        <v>9990</v>
      </c>
      <c r="AD42" s="8">
        <v>10182</v>
      </c>
      <c r="AE42" s="8">
        <v>8889</v>
      </c>
      <c r="AF42" s="8">
        <v>9444</v>
      </c>
      <c r="AG42" s="8">
        <v>9906</v>
      </c>
    </row>
    <row r="43" spans="1:33" x14ac:dyDescent="0.2">
      <c r="A43" s="8" t="s">
        <v>44</v>
      </c>
      <c r="B43" s="8">
        <v>8</v>
      </c>
      <c r="C43" s="8">
        <v>8</v>
      </c>
      <c r="D43" s="8">
        <v>8</v>
      </c>
      <c r="E43" s="8">
        <v>8</v>
      </c>
      <c r="F43" s="8">
        <v>8</v>
      </c>
      <c r="G43" s="8">
        <v>8</v>
      </c>
      <c r="H43" s="8">
        <v>8</v>
      </c>
      <c r="I43" s="8">
        <v>8</v>
      </c>
      <c r="J43" s="8">
        <v>8</v>
      </c>
      <c r="K43" s="8">
        <v>8</v>
      </c>
      <c r="L43" s="8">
        <v>8</v>
      </c>
      <c r="M43" s="8">
        <v>8</v>
      </c>
      <c r="N43" s="8">
        <v>8</v>
      </c>
      <c r="O43" s="8">
        <v>8</v>
      </c>
      <c r="P43" s="8">
        <v>8</v>
      </c>
      <c r="Q43" s="8">
        <v>8</v>
      </c>
      <c r="R43" s="8">
        <v>8</v>
      </c>
      <c r="S43" s="8">
        <v>8</v>
      </c>
      <c r="T43" s="8">
        <v>8</v>
      </c>
      <c r="U43" s="8">
        <v>7</v>
      </c>
      <c r="V43" s="8">
        <v>7</v>
      </c>
      <c r="W43" s="8">
        <v>7</v>
      </c>
      <c r="X43" s="8">
        <v>7</v>
      </c>
      <c r="Y43" s="8">
        <v>7</v>
      </c>
      <c r="Z43" s="8">
        <v>8</v>
      </c>
      <c r="AA43" s="8">
        <v>7</v>
      </c>
      <c r="AB43" s="8">
        <v>7</v>
      </c>
      <c r="AC43" s="8">
        <v>7</v>
      </c>
      <c r="AD43" s="8">
        <v>8</v>
      </c>
      <c r="AE43" s="8">
        <v>8</v>
      </c>
      <c r="AF43" s="8">
        <v>8</v>
      </c>
      <c r="AG43" s="8">
        <v>9</v>
      </c>
    </row>
    <row r="44" spans="1:33" x14ac:dyDescent="0.2">
      <c r="A44" s="8" t="s">
        <v>45</v>
      </c>
      <c r="B44" s="8">
        <v>6</v>
      </c>
      <c r="C44" s="8">
        <v>6</v>
      </c>
      <c r="D44" s="8">
        <v>6</v>
      </c>
      <c r="E44" s="8">
        <v>6</v>
      </c>
      <c r="F44" s="8">
        <v>6</v>
      </c>
      <c r="G44" s="8">
        <v>6</v>
      </c>
      <c r="H44" s="8">
        <v>6</v>
      </c>
      <c r="I44" s="8">
        <v>6</v>
      </c>
      <c r="J44" s="8">
        <v>6</v>
      </c>
      <c r="K44" s="8">
        <v>6</v>
      </c>
      <c r="L44" s="8">
        <v>6</v>
      </c>
      <c r="M44" s="8">
        <v>6</v>
      </c>
      <c r="N44" s="8">
        <v>6</v>
      </c>
      <c r="O44" s="8">
        <v>6</v>
      </c>
      <c r="P44" s="8">
        <v>6</v>
      </c>
      <c r="Q44" s="8">
        <v>6</v>
      </c>
      <c r="R44" s="8">
        <v>6</v>
      </c>
      <c r="S44" s="8">
        <v>6</v>
      </c>
      <c r="T44" s="8">
        <v>6</v>
      </c>
      <c r="U44" s="8">
        <v>6</v>
      </c>
      <c r="V44" s="8">
        <v>5</v>
      </c>
      <c r="W44" s="8">
        <v>5</v>
      </c>
      <c r="X44" s="8">
        <v>5</v>
      </c>
      <c r="Y44" s="8">
        <v>5</v>
      </c>
      <c r="Z44" s="8">
        <v>5</v>
      </c>
      <c r="AA44" s="8">
        <v>5</v>
      </c>
      <c r="AB44" s="8">
        <v>5</v>
      </c>
      <c r="AC44" s="8">
        <v>5</v>
      </c>
      <c r="AD44" s="8">
        <v>6</v>
      </c>
      <c r="AE44" s="8">
        <v>6</v>
      </c>
      <c r="AF44" s="8">
        <v>6</v>
      </c>
      <c r="AG44" s="8">
        <v>6</v>
      </c>
    </row>
    <row r="45" spans="1:33" x14ac:dyDescent="0.2">
      <c r="A45" s="8" t="s">
        <v>46</v>
      </c>
      <c r="B45" s="8">
        <v>16</v>
      </c>
      <c r="C45" s="8">
        <v>16</v>
      </c>
      <c r="D45" s="8">
        <v>16</v>
      </c>
      <c r="E45" s="8">
        <v>16</v>
      </c>
      <c r="F45" s="8">
        <v>16</v>
      </c>
      <c r="G45" s="8">
        <v>16</v>
      </c>
      <c r="H45" s="8">
        <v>16</v>
      </c>
      <c r="I45" s="8">
        <v>16</v>
      </c>
      <c r="J45" s="8">
        <v>16</v>
      </c>
      <c r="K45" s="8">
        <v>16</v>
      </c>
      <c r="L45" s="8">
        <v>16</v>
      </c>
      <c r="M45" s="8">
        <v>16</v>
      </c>
      <c r="N45" s="8">
        <v>16</v>
      </c>
      <c r="O45" s="8">
        <v>16</v>
      </c>
      <c r="P45" s="8">
        <v>16</v>
      </c>
      <c r="Q45" s="8">
        <v>16</v>
      </c>
      <c r="R45" s="8">
        <v>16</v>
      </c>
      <c r="S45" s="8">
        <v>16</v>
      </c>
      <c r="T45" s="8">
        <v>16</v>
      </c>
      <c r="U45" s="8">
        <v>16</v>
      </c>
      <c r="V45" s="8">
        <v>15</v>
      </c>
      <c r="W45" s="8">
        <v>15</v>
      </c>
      <c r="X45" s="8">
        <v>15</v>
      </c>
      <c r="Y45" s="8">
        <v>14</v>
      </c>
      <c r="Z45" s="8">
        <v>14</v>
      </c>
      <c r="AA45" s="8">
        <v>14</v>
      </c>
      <c r="AB45" s="8">
        <v>14</v>
      </c>
      <c r="AC45" s="8">
        <v>14</v>
      </c>
      <c r="AD45" s="8">
        <v>14</v>
      </c>
      <c r="AE45" s="8">
        <v>14</v>
      </c>
      <c r="AF45" s="8">
        <v>14</v>
      </c>
      <c r="AG45" s="8">
        <v>14</v>
      </c>
    </row>
    <row r="46" spans="1:33" x14ac:dyDescent="0.2">
      <c r="A46" s="8" t="s">
        <v>47</v>
      </c>
      <c r="B46" s="8">
        <v>19</v>
      </c>
      <c r="C46" s="8">
        <v>19</v>
      </c>
      <c r="D46" s="8">
        <v>19</v>
      </c>
      <c r="E46" s="8">
        <v>19</v>
      </c>
      <c r="F46" s="8">
        <v>19</v>
      </c>
      <c r="G46" s="8">
        <v>19</v>
      </c>
      <c r="H46" s="8">
        <v>19</v>
      </c>
      <c r="I46" s="8">
        <v>19</v>
      </c>
      <c r="J46" s="8">
        <v>19</v>
      </c>
      <c r="K46" s="8">
        <v>19</v>
      </c>
      <c r="L46" s="8">
        <v>19</v>
      </c>
      <c r="M46" s="8">
        <v>19</v>
      </c>
      <c r="N46" s="8">
        <v>19</v>
      </c>
      <c r="O46" s="8">
        <v>19</v>
      </c>
      <c r="P46" s="8">
        <v>19</v>
      </c>
      <c r="Q46" s="8">
        <v>19</v>
      </c>
      <c r="R46" s="8">
        <v>19</v>
      </c>
      <c r="S46" s="8">
        <v>19</v>
      </c>
      <c r="T46" s="8">
        <v>19</v>
      </c>
      <c r="U46" s="8">
        <v>18</v>
      </c>
      <c r="V46" s="8">
        <v>18</v>
      </c>
      <c r="W46" s="8">
        <v>18</v>
      </c>
      <c r="X46" s="8">
        <v>18</v>
      </c>
      <c r="Y46" s="8">
        <v>18</v>
      </c>
      <c r="Z46" s="8">
        <v>18</v>
      </c>
      <c r="AA46" s="8">
        <v>18</v>
      </c>
      <c r="AB46" s="8">
        <v>18</v>
      </c>
      <c r="AC46" s="8">
        <v>18</v>
      </c>
      <c r="AD46" s="8">
        <v>18</v>
      </c>
      <c r="AE46" s="8">
        <v>18</v>
      </c>
      <c r="AF46" s="8">
        <v>18</v>
      </c>
      <c r="AG46" s="8">
        <v>18</v>
      </c>
    </row>
    <row r="47" spans="1:33" x14ac:dyDescent="0.2">
      <c r="A47" s="8" t="s">
        <v>48</v>
      </c>
      <c r="B47" s="8">
        <v>18264</v>
      </c>
      <c r="C47" s="8">
        <v>18264</v>
      </c>
      <c r="D47" s="8">
        <v>18264</v>
      </c>
      <c r="E47" s="8">
        <v>18264</v>
      </c>
      <c r="F47" s="8">
        <v>18264</v>
      </c>
      <c r="G47" s="8">
        <v>18264</v>
      </c>
      <c r="H47" s="8">
        <v>18264</v>
      </c>
      <c r="I47" s="8">
        <v>18264</v>
      </c>
      <c r="J47" s="8">
        <v>18264</v>
      </c>
      <c r="K47" s="8">
        <v>18264</v>
      </c>
      <c r="L47" s="8">
        <v>18264</v>
      </c>
      <c r="M47" s="8">
        <v>18264</v>
      </c>
      <c r="N47" s="8">
        <v>18264</v>
      </c>
      <c r="O47" s="8">
        <v>18264</v>
      </c>
      <c r="P47" s="8">
        <v>18264</v>
      </c>
      <c r="Q47" s="8">
        <v>18263</v>
      </c>
      <c r="R47" s="8">
        <v>18263</v>
      </c>
      <c r="S47" s="8">
        <v>18263</v>
      </c>
      <c r="T47" s="8">
        <v>18263</v>
      </c>
      <c r="U47" s="8">
        <v>18263</v>
      </c>
      <c r="V47" s="8">
        <v>18263</v>
      </c>
      <c r="W47" s="8">
        <v>18263</v>
      </c>
      <c r="X47" s="8">
        <v>18263</v>
      </c>
      <c r="Y47" s="8">
        <v>18263</v>
      </c>
      <c r="Z47" s="8">
        <v>18263</v>
      </c>
      <c r="AA47" s="8">
        <v>18263</v>
      </c>
      <c r="AB47" s="8">
        <v>18263</v>
      </c>
      <c r="AC47" s="8">
        <v>18263</v>
      </c>
      <c r="AD47" s="8">
        <v>18263</v>
      </c>
      <c r="AE47" s="8">
        <v>18263</v>
      </c>
      <c r="AF47" s="8">
        <v>18263</v>
      </c>
      <c r="AG47" s="8">
        <v>18263</v>
      </c>
    </row>
    <row r="48" spans="1:33" x14ac:dyDescent="0.2">
      <c r="A48" s="8" t="s">
        <v>49</v>
      </c>
      <c r="B48" s="8">
        <v>4</v>
      </c>
      <c r="C48" s="8">
        <v>4</v>
      </c>
      <c r="D48" s="8">
        <v>4</v>
      </c>
      <c r="E48" s="8">
        <v>4</v>
      </c>
      <c r="F48" s="8">
        <v>3</v>
      </c>
      <c r="G48" s="8">
        <v>3</v>
      </c>
      <c r="H48" s="8">
        <v>3</v>
      </c>
      <c r="I48" s="8">
        <v>3</v>
      </c>
      <c r="J48" s="8">
        <v>3</v>
      </c>
      <c r="K48" s="8">
        <v>3</v>
      </c>
      <c r="L48" s="8">
        <v>3</v>
      </c>
      <c r="M48" s="8">
        <v>3</v>
      </c>
      <c r="N48" s="8">
        <v>3</v>
      </c>
      <c r="O48" s="8">
        <v>3</v>
      </c>
      <c r="P48" s="8">
        <v>3</v>
      </c>
      <c r="Q48" s="8">
        <v>3</v>
      </c>
      <c r="R48" s="8">
        <v>3</v>
      </c>
      <c r="S48" s="8">
        <v>3</v>
      </c>
      <c r="T48" s="8">
        <v>3</v>
      </c>
      <c r="U48" s="8">
        <v>3</v>
      </c>
      <c r="V48" s="8">
        <v>3</v>
      </c>
      <c r="W48" s="8">
        <v>3</v>
      </c>
      <c r="X48" s="8">
        <v>3</v>
      </c>
      <c r="Y48" s="8">
        <v>3</v>
      </c>
      <c r="Z48" s="8">
        <v>3</v>
      </c>
      <c r="AA48" s="8">
        <v>3</v>
      </c>
      <c r="AB48" s="8">
        <v>3</v>
      </c>
      <c r="AC48" s="8">
        <v>3</v>
      </c>
      <c r="AD48" s="8">
        <v>3</v>
      </c>
      <c r="AE48" s="8">
        <v>3</v>
      </c>
      <c r="AF48" s="8">
        <v>3</v>
      </c>
      <c r="AG48" s="8">
        <v>3</v>
      </c>
    </row>
    <row r="49" spans="1:33" x14ac:dyDescent="0.2">
      <c r="A49" s="8" t="s">
        <v>50</v>
      </c>
      <c r="B49" s="8">
        <v>19020</v>
      </c>
      <c r="C49" s="8">
        <v>19020</v>
      </c>
      <c r="D49" s="8">
        <v>19020</v>
      </c>
      <c r="E49" s="8">
        <v>19020</v>
      </c>
      <c r="F49" s="8">
        <v>19020</v>
      </c>
      <c r="G49" s="8">
        <v>19020</v>
      </c>
      <c r="H49" s="8">
        <v>19020</v>
      </c>
      <c r="I49" s="8">
        <v>19020</v>
      </c>
      <c r="J49" s="8">
        <v>19020</v>
      </c>
      <c r="K49" s="8">
        <v>19020</v>
      </c>
      <c r="L49" s="8">
        <v>19020</v>
      </c>
      <c r="M49" s="8">
        <v>19020</v>
      </c>
      <c r="N49" s="8">
        <v>19019</v>
      </c>
      <c r="O49" s="8">
        <v>19019</v>
      </c>
      <c r="P49" s="8">
        <v>19019</v>
      </c>
      <c r="Q49" s="8">
        <v>19019</v>
      </c>
      <c r="R49" s="8">
        <v>19019</v>
      </c>
      <c r="S49" s="8">
        <v>19224</v>
      </c>
      <c r="T49" s="8">
        <v>16383</v>
      </c>
      <c r="U49" s="8">
        <v>16788</v>
      </c>
      <c r="V49" s="8">
        <v>16794</v>
      </c>
      <c r="W49" s="8">
        <v>16470</v>
      </c>
      <c r="X49" s="8">
        <v>16173</v>
      </c>
      <c r="Y49" s="8">
        <v>15888</v>
      </c>
      <c r="Z49" s="8">
        <v>15672</v>
      </c>
      <c r="AA49" s="8">
        <v>15456</v>
      </c>
      <c r="AB49" s="8">
        <v>15246</v>
      </c>
      <c r="AC49" s="8">
        <v>14985</v>
      </c>
      <c r="AD49" s="8">
        <v>14763</v>
      </c>
      <c r="AE49" s="8">
        <v>14568</v>
      </c>
      <c r="AF49" s="8">
        <v>14382</v>
      </c>
      <c r="AG49" s="8">
        <v>14229</v>
      </c>
    </row>
    <row r="50" spans="1:33" x14ac:dyDescent="0.2">
      <c r="A50" s="8" t="s">
        <v>51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</row>
    <row r="51" spans="1:33" ht="16" x14ac:dyDescent="0.2">
      <c r="A51" s="9"/>
    </row>
    <row r="52" spans="1:33" ht="16" x14ac:dyDescent="0.2">
      <c r="A52" s="10" t="s">
        <v>52</v>
      </c>
    </row>
    <row r="53" spans="1:33" ht="16" x14ac:dyDescent="0.2">
      <c r="A53" s="5" t="s">
        <v>40</v>
      </c>
      <c r="C53">
        <f t="shared" ref="C53:AG53" si="1">IF(ABS((C39-B39)/C39) &gt; 0.001,(C39-B39)/C39, 0)</f>
        <v>0</v>
      </c>
      <c r="D53">
        <f t="shared" si="1"/>
        <v>0</v>
      </c>
      <c r="E53">
        <f t="shared" si="1"/>
        <v>0</v>
      </c>
      <c r="F53">
        <f t="shared" si="1"/>
        <v>0</v>
      </c>
      <c r="G53">
        <f t="shared" si="1"/>
        <v>0</v>
      </c>
      <c r="H53">
        <f t="shared" si="1"/>
        <v>0</v>
      </c>
      <c r="I53">
        <f t="shared" si="1"/>
        <v>0</v>
      </c>
      <c r="J53">
        <f t="shared" si="1"/>
        <v>0</v>
      </c>
      <c r="K53">
        <f t="shared" si="1"/>
        <v>0</v>
      </c>
      <c r="L53">
        <f t="shared" si="1"/>
        <v>0</v>
      </c>
      <c r="M53">
        <f t="shared" si="1"/>
        <v>0</v>
      </c>
      <c r="N53">
        <f t="shared" si="1"/>
        <v>0</v>
      </c>
      <c r="O53" s="11">
        <f t="shared" si="1"/>
        <v>1.7919660954486827E-2</v>
      </c>
      <c r="P53">
        <f t="shared" si="1"/>
        <v>-0.1421756478274214</v>
      </c>
      <c r="Q53">
        <f t="shared" si="1"/>
        <v>5.7125611853419765E-2</v>
      </c>
      <c r="R53">
        <f t="shared" si="1"/>
        <v>2.6756471847363381E-2</v>
      </c>
      <c r="S53">
        <f t="shared" si="1"/>
        <v>1.3432729178078929E-2</v>
      </c>
      <c r="T53">
        <f t="shared" si="1"/>
        <v>1.61141660938574E-2</v>
      </c>
      <c r="U53">
        <f t="shared" si="1"/>
        <v>1.7482463814830165E-2</v>
      </c>
      <c r="V53">
        <f t="shared" si="1"/>
        <v>1.5578253905895864E-2</v>
      </c>
      <c r="W53">
        <f t="shared" si="1"/>
        <v>1.4694278610668613E-2</v>
      </c>
      <c r="X53">
        <f t="shared" si="1"/>
        <v>1.27795292371231E-2</v>
      </c>
      <c r="Y53">
        <f t="shared" si="1"/>
        <v>7.0271453590192642E-3</v>
      </c>
      <c r="Z53">
        <f t="shared" si="1"/>
        <v>6.1355032418084505E-3</v>
      </c>
      <c r="AA53">
        <f t="shared" si="1"/>
        <v>4.7350262014407181E-3</v>
      </c>
      <c r="AB53">
        <f t="shared" si="1"/>
        <v>6.1905957462070945E-3</v>
      </c>
      <c r="AC53">
        <f t="shared" si="1"/>
        <v>6.0391295667797966E-3</v>
      </c>
      <c r="AD53">
        <f t="shared" si="1"/>
        <v>5.8690104905018432E-3</v>
      </c>
      <c r="AE53">
        <f t="shared" si="1"/>
        <v>5.6946323861073525E-3</v>
      </c>
      <c r="AF53">
        <f t="shared" si="1"/>
        <v>5.5369433269319727E-3</v>
      </c>
      <c r="AG53">
        <f t="shared" si="1"/>
        <v>7.0636704641144667E-3</v>
      </c>
    </row>
    <row r="54" spans="1:33" ht="16" x14ac:dyDescent="0.2">
      <c r="A54" s="5" t="s">
        <v>41</v>
      </c>
      <c r="C54">
        <f t="shared" ref="C54:AG54" si="2">IF(ABS((C40-B40)/C40) &gt; 0.001,(C40-B40)/C40, 0)</f>
        <v>0</v>
      </c>
      <c r="D54">
        <f t="shared" si="2"/>
        <v>0</v>
      </c>
      <c r="E54">
        <f t="shared" si="2"/>
        <v>0</v>
      </c>
      <c r="F54">
        <f t="shared" si="2"/>
        <v>0</v>
      </c>
      <c r="G54">
        <f t="shared" si="2"/>
        <v>0</v>
      </c>
      <c r="H54">
        <f t="shared" si="2"/>
        <v>0</v>
      </c>
      <c r="I54">
        <f t="shared" si="2"/>
        <v>0</v>
      </c>
      <c r="J54">
        <f t="shared" si="2"/>
        <v>0</v>
      </c>
      <c r="K54">
        <f t="shared" si="2"/>
        <v>0</v>
      </c>
      <c r="L54">
        <f t="shared" si="2"/>
        <v>0</v>
      </c>
      <c r="M54">
        <f t="shared" si="2"/>
        <v>0</v>
      </c>
      <c r="N54">
        <f t="shared" si="2"/>
        <v>0</v>
      </c>
      <c r="O54">
        <f t="shared" si="2"/>
        <v>0</v>
      </c>
      <c r="P54" s="11">
        <f t="shared" si="2"/>
        <v>-1.9863438857852266E-3</v>
      </c>
      <c r="Q54">
        <f t="shared" si="2"/>
        <v>-0.15137221269296741</v>
      </c>
      <c r="R54">
        <f t="shared" si="2"/>
        <v>4.8939641109298535E-2</v>
      </c>
      <c r="S54">
        <f t="shared" si="2"/>
        <v>3.521542396222703E-2</v>
      </c>
      <c r="T54">
        <f t="shared" si="2"/>
        <v>1.8915267322910635E-2</v>
      </c>
      <c r="U54">
        <f t="shared" si="2"/>
        <v>2.2637238256932653E-2</v>
      </c>
      <c r="V54">
        <f t="shared" si="2"/>
        <v>2.4116347569955818E-2</v>
      </c>
      <c r="W54">
        <f t="shared" si="2"/>
        <v>2.4074739489759252E-2</v>
      </c>
      <c r="X54">
        <f t="shared" si="2"/>
        <v>2.1104467112205417E-2</v>
      </c>
      <c r="Y54">
        <f t="shared" si="2"/>
        <v>2.0668274199104376E-2</v>
      </c>
      <c r="Z54">
        <f t="shared" si="2"/>
        <v>1.4763278465976583E-2</v>
      </c>
      <c r="AA54">
        <f t="shared" si="2"/>
        <v>1.4877967235038449E-2</v>
      </c>
      <c r="AB54">
        <f t="shared" si="2"/>
        <v>1.3847675568743818E-2</v>
      </c>
      <c r="AC54">
        <f t="shared" si="2"/>
        <v>1.2052117263843648E-2</v>
      </c>
      <c r="AD54">
        <f t="shared" si="2"/>
        <v>1.2544226439369572E-2</v>
      </c>
      <c r="AE54">
        <f t="shared" si="2"/>
        <v>1.3015873015873015E-2</v>
      </c>
      <c r="AF54">
        <f t="shared" si="2"/>
        <v>1.2384386267440038E-2</v>
      </c>
      <c r="AG54">
        <f t="shared" si="2"/>
        <v>1.1773818745158792E-2</v>
      </c>
    </row>
    <row r="55" spans="1:33" ht="16" x14ac:dyDescent="0.2">
      <c r="A55" s="12" t="s">
        <v>42</v>
      </c>
      <c r="B55" s="13"/>
      <c r="C55" s="13">
        <f t="shared" ref="C55:AG55" si="3">IF(ABS((C41-B41)/C41) &gt; 0.001,(C41-B41)/C41, 0)</f>
        <v>0</v>
      </c>
      <c r="D55" s="13">
        <f t="shared" si="3"/>
        <v>-1.2515644555694619E-3</v>
      </c>
      <c r="E55" s="13">
        <f t="shared" si="3"/>
        <v>0</v>
      </c>
      <c r="F55" s="13">
        <f t="shared" si="3"/>
        <v>0</v>
      </c>
      <c r="G55" s="13">
        <f t="shared" si="3"/>
        <v>-1.2531328320802004E-3</v>
      </c>
      <c r="H55" s="13">
        <f t="shared" si="3"/>
        <v>0</v>
      </c>
      <c r="I55" s="13">
        <f t="shared" si="3"/>
        <v>-1.2547051442910915E-3</v>
      </c>
      <c r="J55" s="13">
        <f t="shared" si="3"/>
        <v>0</v>
      </c>
      <c r="K55" s="13">
        <f t="shared" si="3"/>
        <v>0</v>
      </c>
      <c r="L55" s="13">
        <f t="shared" si="3"/>
        <v>0</v>
      </c>
      <c r="M55" s="13">
        <f t="shared" si="3"/>
        <v>0</v>
      </c>
      <c r="N55" s="13">
        <f t="shared" si="3"/>
        <v>0</v>
      </c>
      <c r="O55" s="13">
        <f t="shared" si="3"/>
        <v>0</v>
      </c>
      <c r="P55" s="13">
        <f t="shared" si="3"/>
        <v>0</v>
      </c>
      <c r="Q55" s="13">
        <f t="shared" si="3"/>
        <v>0</v>
      </c>
      <c r="R55" s="13">
        <f t="shared" si="3"/>
        <v>-1.2562814070351759E-3</v>
      </c>
      <c r="S55" s="13">
        <f t="shared" si="3"/>
        <v>0</v>
      </c>
      <c r="T55" s="13">
        <f t="shared" si="3"/>
        <v>0</v>
      </c>
      <c r="U55" s="13">
        <f t="shared" si="3"/>
        <v>0</v>
      </c>
      <c r="V55" s="13">
        <f t="shared" si="3"/>
        <v>0</v>
      </c>
      <c r="W55" s="13">
        <f t="shared" si="3"/>
        <v>0</v>
      </c>
      <c r="X55" s="13">
        <f t="shared" si="3"/>
        <v>-1.2578616352201257E-3</v>
      </c>
      <c r="Y55" s="13">
        <f t="shared" si="3"/>
        <v>0</v>
      </c>
      <c r="Z55" s="13">
        <f t="shared" si="3"/>
        <v>-0.16740088105726872</v>
      </c>
      <c r="AA55" s="13">
        <f t="shared" si="3"/>
        <v>4.2194092827004218E-2</v>
      </c>
      <c r="AB55" s="13">
        <f t="shared" si="3"/>
        <v>2.8688524590163935E-2</v>
      </c>
      <c r="AC55" s="13">
        <f t="shared" si="3"/>
        <v>1.2145748987854251E-2</v>
      </c>
      <c r="AD55" s="13">
        <f t="shared" si="3"/>
        <v>8.0321285140562242E-3</v>
      </c>
      <c r="AE55" s="13">
        <f t="shared" si="3"/>
        <v>1.968503937007874E-2</v>
      </c>
      <c r="AF55" s="13">
        <f t="shared" si="3"/>
        <v>1.1673151750972763E-2</v>
      </c>
      <c r="AG55" s="13">
        <f t="shared" si="3"/>
        <v>1.1538461538461539E-2</v>
      </c>
    </row>
    <row r="56" spans="1:33" ht="16" x14ac:dyDescent="0.2">
      <c r="A56" s="12" t="s">
        <v>43</v>
      </c>
      <c r="B56" s="13"/>
      <c r="C56" s="13">
        <f t="shared" ref="C56:AG56" si="4">IF(ABS((C42-B42)/C42) &gt; 0.001,(C42-B42)/C42, 0)</f>
        <v>0</v>
      </c>
      <c r="D56" s="13">
        <f t="shared" si="4"/>
        <v>0</v>
      </c>
      <c r="E56" s="13">
        <f t="shared" si="4"/>
        <v>0</v>
      </c>
      <c r="F56" s="13">
        <f t="shared" si="4"/>
        <v>0</v>
      </c>
      <c r="G56" s="13">
        <f t="shared" si="4"/>
        <v>0</v>
      </c>
      <c r="H56" s="13">
        <f t="shared" si="4"/>
        <v>0</v>
      </c>
      <c r="I56" s="13">
        <f t="shared" si="4"/>
        <v>0</v>
      </c>
      <c r="J56" s="13">
        <f t="shared" si="4"/>
        <v>0</v>
      </c>
      <c r="K56" s="13">
        <f t="shared" si="4"/>
        <v>0</v>
      </c>
      <c r="L56" s="13">
        <f t="shared" si="4"/>
        <v>0</v>
      </c>
      <c r="M56" s="13">
        <f t="shared" si="4"/>
        <v>0</v>
      </c>
      <c r="N56" s="13">
        <f t="shared" si="4"/>
        <v>0</v>
      </c>
      <c r="O56" s="13">
        <f t="shared" si="4"/>
        <v>0</v>
      </c>
      <c r="P56" s="13">
        <f t="shared" si="4"/>
        <v>0</v>
      </c>
      <c r="Q56" s="13">
        <f t="shared" si="4"/>
        <v>0</v>
      </c>
      <c r="R56" s="13">
        <f t="shared" si="4"/>
        <v>0</v>
      </c>
      <c r="S56" s="13">
        <f t="shared" si="4"/>
        <v>0</v>
      </c>
      <c r="T56" s="13">
        <f t="shared" si="4"/>
        <v>0</v>
      </c>
      <c r="U56" s="13">
        <f t="shared" si="4"/>
        <v>0</v>
      </c>
      <c r="V56" s="13">
        <f t="shared" si="4"/>
        <v>0</v>
      </c>
      <c r="W56" s="13">
        <f t="shared" si="4"/>
        <v>0</v>
      </c>
      <c r="X56" s="13">
        <f t="shared" si="4"/>
        <v>0</v>
      </c>
      <c r="Y56" s="13">
        <f t="shared" si="4"/>
        <v>0</v>
      </c>
      <c r="Z56" s="13">
        <f t="shared" si="4"/>
        <v>0</v>
      </c>
      <c r="AA56" s="13">
        <f t="shared" si="4"/>
        <v>0</v>
      </c>
      <c r="AB56" s="13">
        <f t="shared" si="4"/>
        <v>0</v>
      </c>
      <c r="AC56" s="13">
        <f t="shared" si="4"/>
        <v>0</v>
      </c>
      <c r="AD56" s="13">
        <f t="shared" si="4"/>
        <v>1.8856806128461991E-2</v>
      </c>
      <c r="AE56" s="13">
        <f t="shared" si="4"/>
        <v>-0.14546068174147822</v>
      </c>
      <c r="AF56" s="13">
        <f t="shared" si="4"/>
        <v>5.8767471410419311E-2</v>
      </c>
      <c r="AG56" s="13">
        <f t="shared" si="4"/>
        <v>4.6638400969109629E-2</v>
      </c>
    </row>
    <row r="57" spans="1:33" x14ac:dyDescent="0.2">
      <c r="A57" s="13" t="s">
        <v>44</v>
      </c>
      <c r="B57" s="13"/>
      <c r="C57" s="13">
        <v>0</v>
      </c>
      <c r="D57" s="13">
        <v>0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</row>
    <row r="58" spans="1:33" x14ac:dyDescent="0.2">
      <c r="A58" s="13" t="s">
        <v>45</v>
      </c>
      <c r="B58" s="13"/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</row>
    <row r="59" spans="1:33" x14ac:dyDescent="0.2">
      <c r="A59" s="13" t="s">
        <v>46</v>
      </c>
      <c r="B59" s="13"/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</row>
    <row r="60" spans="1:33" x14ac:dyDescent="0.2">
      <c r="A60" s="13" t="s">
        <v>47</v>
      </c>
      <c r="B60" s="13"/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</row>
    <row r="61" spans="1:33" ht="16" x14ac:dyDescent="0.2">
      <c r="A61" s="12" t="s">
        <v>48</v>
      </c>
      <c r="B61" s="13"/>
      <c r="C61" s="13">
        <f t="shared" ref="C61:AG61" si="5">IF(ABS((C47-B47)/C47) &gt; 0.001,(C47-B47)/C47, 0)</f>
        <v>0</v>
      </c>
      <c r="D61" s="13">
        <f t="shared" si="5"/>
        <v>0</v>
      </c>
      <c r="E61" s="13">
        <f t="shared" si="5"/>
        <v>0</v>
      </c>
      <c r="F61" s="13">
        <f t="shared" si="5"/>
        <v>0</v>
      </c>
      <c r="G61" s="13">
        <f t="shared" si="5"/>
        <v>0</v>
      </c>
      <c r="H61" s="13">
        <f t="shared" si="5"/>
        <v>0</v>
      </c>
      <c r="I61" s="13">
        <f t="shared" si="5"/>
        <v>0</v>
      </c>
      <c r="J61" s="13">
        <f t="shared" si="5"/>
        <v>0</v>
      </c>
      <c r="K61" s="13">
        <f t="shared" si="5"/>
        <v>0</v>
      </c>
      <c r="L61" s="13">
        <f t="shared" si="5"/>
        <v>0</v>
      </c>
      <c r="M61" s="13">
        <f t="shared" si="5"/>
        <v>0</v>
      </c>
      <c r="N61" s="13">
        <f t="shared" si="5"/>
        <v>0</v>
      </c>
      <c r="O61" s="13">
        <f t="shared" si="5"/>
        <v>0</v>
      </c>
      <c r="P61" s="13">
        <f t="shared" si="5"/>
        <v>0</v>
      </c>
      <c r="Q61" s="13">
        <f t="shared" si="5"/>
        <v>0</v>
      </c>
      <c r="R61" s="13">
        <f t="shared" si="5"/>
        <v>0</v>
      </c>
      <c r="S61" s="13">
        <f t="shared" si="5"/>
        <v>0</v>
      </c>
      <c r="T61" s="13">
        <f t="shared" si="5"/>
        <v>0</v>
      </c>
      <c r="U61" s="13">
        <f t="shared" si="5"/>
        <v>0</v>
      </c>
      <c r="V61" s="13">
        <f t="shared" si="5"/>
        <v>0</v>
      </c>
      <c r="W61" s="13">
        <f t="shared" si="5"/>
        <v>0</v>
      </c>
      <c r="X61" s="13">
        <f t="shared" si="5"/>
        <v>0</v>
      </c>
      <c r="Y61" s="13">
        <f t="shared" si="5"/>
        <v>0</v>
      </c>
      <c r="Z61" s="13">
        <f t="shared" si="5"/>
        <v>0</v>
      </c>
      <c r="AA61" s="13">
        <f t="shared" si="5"/>
        <v>0</v>
      </c>
      <c r="AB61" s="13">
        <f t="shared" si="5"/>
        <v>0</v>
      </c>
      <c r="AC61" s="13">
        <f t="shared" si="5"/>
        <v>0</v>
      </c>
      <c r="AD61" s="13">
        <f t="shared" si="5"/>
        <v>0</v>
      </c>
      <c r="AE61" s="13">
        <f t="shared" si="5"/>
        <v>0</v>
      </c>
      <c r="AF61" s="13">
        <f t="shared" si="5"/>
        <v>0</v>
      </c>
      <c r="AG61" s="13">
        <f t="shared" si="5"/>
        <v>0</v>
      </c>
    </row>
    <row r="62" spans="1:33" x14ac:dyDescent="0.2">
      <c r="A62" s="13" t="s">
        <v>49</v>
      </c>
      <c r="B62" s="13"/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</row>
    <row r="63" spans="1:33" ht="16" x14ac:dyDescent="0.2">
      <c r="A63" s="5" t="s">
        <v>50</v>
      </c>
      <c r="C63">
        <f t="shared" ref="C63:AG63" si="6">IF(ABS((C49-B49)/C49) &gt; 0.001,(C49-B49)/C49, 0)</f>
        <v>0</v>
      </c>
      <c r="D63">
        <f t="shared" si="6"/>
        <v>0</v>
      </c>
      <c r="E63">
        <f t="shared" si="6"/>
        <v>0</v>
      </c>
      <c r="F63">
        <f t="shared" si="6"/>
        <v>0</v>
      </c>
      <c r="G63">
        <f t="shared" si="6"/>
        <v>0</v>
      </c>
      <c r="H63">
        <f t="shared" si="6"/>
        <v>0</v>
      </c>
      <c r="I63">
        <f t="shared" si="6"/>
        <v>0</v>
      </c>
      <c r="J63">
        <f t="shared" si="6"/>
        <v>0</v>
      </c>
      <c r="K63">
        <f t="shared" si="6"/>
        <v>0</v>
      </c>
      <c r="L63">
        <f t="shared" si="6"/>
        <v>0</v>
      </c>
      <c r="M63">
        <f t="shared" si="6"/>
        <v>0</v>
      </c>
      <c r="N63">
        <f t="shared" si="6"/>
        <v>0</v>
      </c>
      <c r="O63">
        <f t="shared" si="6"/>
        <v>0</v>
      </c>
      <c r="P63">
        <f t="shared" si="6"/>
        <v>0</v>
      </c>
      <c r="Q63">
        <f t="shared" si="6"/>
        <v>0</v>
      </c>
      <c r="R63">
        <f t="shared" si="6"/>
        <v>0</v>
      </c>
      <c r="S63" s="11">
        <f t="shared" si="6"/>
        <v>1.0663753641281731E-2</v>
      </c>
      <c r="T63">
        <f t="shared" si="6"/>
        <v>-0.17341146310199598</v>
      </c>
      <c r="U63">
        <f t="shared" si="6"/>
        <v>2.4124374553252323E-2</v>
      </c>
      <c r="V63">
        <f t="shared" si="6"/>
        <v>0</v>
      </c>
      <c r="W63">
        <f t="shared" si="6"/>
        <v>-1.9672131147540985E-2</v>
      </c>
      <c r="X63">
        <f t="shared" si="6"/>
        <v>-1.8363939899833055E-2</v>
      </c>
      <c r="Y63">
        <f t="shared" si="6"/>
        <v>-1.7938066465256797E-2</v>
      </c>
      <c r="Z63">
        <f t="shared" si="6"/>
        <v>-1.3782542113323124E-2</v>
      </c>
      <c r="AA63">
        <f t="shared" si="6"/>
        <v>-1.3975155279503106E-2</v>
      </c>
      <c r="AB63">
        <f t="shared" si="6"/>
        <v>-1.3774104683195593E-2</v>
      </c>
      <c r="AC63">
        <f t="shared" si="6"/>
        <v>-1.7417417417417418E-2</v>
      </c>
      <c r="AD63">
        <f t="shared" si="6"/>
        <v>-1.5037593984962405E-2</v>
      </c>
      <c r="AE63">
        <f t="shared" si="6"/>
        <v>-1.3385502471169687E-2</v>
      </c>
      <c r="AF63">
        <f t="shared" si="6"/>
        <v>-1.2932832707551106E-2</v>
      </c>
      <c r="AG63">
        <f t="shared" si="6"/>
        <v>-1.0752688172043012E-2</v>
      </c>
    </row>
    <row r="64" spans="1:33" x14ac:dyDescent="0.2">
      <c r="A64" s="13" t="s">
        <v>51</v>
      </c>
      <c r="B64" s="13"/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</row>
    <row r="68" spans="1:8" ht="16" x14ac:dyDescent="0.2">
      <c r="A68" s="5" t="s">
        <v>53</v>
      </c>
    </row>
    <row r="69" spans="1:8" ht="16" x14ac:dyDescent="0.2">
      <c r="A69" s="5" t="s">
        <v>18</v>
      </c>
      <c r="B69" s="5" t="s">
        <v>19</v>
      </c>
      <c r="C69" s="5" t="s">
        <v>20</v>
      </c>
      <c r="D69" s="5" t="s">
        <v>21</v>
      </c>
      <c r="E69" s="5" t="s">
        <v>22</v>
      </c>
      <c r="F69" s="5" t="s">
        <v>23</v>
      </c>
      <c r="G69" s="5" t="s">
        <v>24</v>
      </c>
      <c r="H69" s="5" t="s">
        <v>25</v>
      </c>
    </row>
    <row r="70" spans="1:8" ht="16" x14ac:dyDescent="0.2">
      <c r="A70" s="5" t="s">
        <v>12</v>
      </c>
      <c r="B70" s="7">
        <f>B20*(1-O53)</f>
        <v>7.5544641465039475E-2</v>
      </c>
      <c r="C70" s="7">
        <f>B70</f>
        <v>7.5544641465039475E-2</v>
      </c>
      <c r="D70" s="7">
        <f t="shared" ref="D70:H70" si="7">C70</f>
        <v>7.5544641465039475E-2</v>
      </c>
      <c r="E70" s="7">
        <f t="shared" si="7"/>
        <v>7.5544641465039475E-2</v>
      </c>
      <c r="F70" s="7">
        <f t="shared" si="7"/>
        <v>7.5544641465039475E-2</v>
      </c>
      <c r="G70" s="7">
        <f t="shared" si="7"/>
        <v>7.5544641465039475E-2</v>
      </c>
      <c r="H70" s="7">
        <f t="shared" si="7"/>
        <v>7.5544641465039475E-2</v>
      </c>
    </row>
    <row r="71" spans="1:8" ht="16" x14ac:dyDescent="0.2">
      <c r="A71" s="5" t="s">
        <v>13</v>
      </c>
      <c r="B71" s="7">
        <v>4.3478260869565216E-2</v>
      </c>
      <c r="C71" s="7">
        <v>4.3478260869565216E-2</v>
      </c>
      <c r="D71" s="7">
        <v>4.3478260869565216E-2</v>
      </c>
      <c r="E71" s="7">
        <v>4.3478260869565216E-2</v>
      </c>
      <c r="F71" s="7">
        <v>4.3478260869565216E-2</v>
      </c>
      <c r="G71" s="7">
        <v>4.3478260869565216E-2</v>
      </c>
      <c r="H71" s="7">
        <v>4.3478260869565216E-2</v>
      </c>
    </row>
    <row r="72" spans="1:8" ht="16" x14ac:dyDescent="0.2">
      <c r="A72" s="5" t="s">
        <v>14</v>
      </c>
      <c r="B72" s="7">
        <v>4.1666666666666664E-2</v>
      </c>
      <c r="C72" s="7">
        <v>4.1666666666666664E-2</v>
      </c>
      <c r="D72" s="7">
        <v>4.1666666666666664E-2</v>
      </c>
      <c r="E72" s="7">
        <v>4.1666666666666664E-2</v>
      </c>
      <c r="F72" s="7">
        <v>4.1666666666666664E-2</v>
      </c>
      <c r="G72" s="7">
        <v>4.1666666666666664E-2</v>
      </c>
      <c r="H72" s="7">
        <v>4.1666666666666664E-2</v>
      </c>
    </row>
    <row r="73" spans="1:8" ht="16" x14ac:dyDescent="0.2">
      <c r="A73" s="5" t="s">
        <v>15</v>
      </c>
      <c r="B73" s="7">
        <v>2.9411764705882353E-2</v>
      </c>
      <c r="C73" s="7">
        <v>2.9411764705882353E-2</v>
      </c>
      <c r="D73" s="7">
        <v>2.9411764705882353E-2</v>
      </c>
      <c r="E73" s="7">
        <v>2.9411764705882353E-2</v>
      </c>
      <c r="F73" s="7">
        <v>2.9411764705882353E-2</v>
      </c>
      <c r="G73" s="7">
        <v>2.9411764705882353E-2</v>
      </c>
      <c r="H73" s="7">
        <v>2.9411764705882353E-2</v>
      </c>
    </row>
    <row r="74" spans="1:8" ht="16" x14ac:dyDescent="0.2">
      <c r="A74" s="5" t="s">
        <v>16</v>
      </c>
      <c r="B74" s="7">
        <v>3.0303030303030304E-2</v>
      </c>
      <c r="C74" s="7">
        <v>3.0303030303030304E-2</v>
      </c>
      <c r="D74" s="7">
        <v>3.0303030303030304E-2</v>
      </c>
      <c r="E74" s="7">
        <v>3.0303030303030304E-2</v>
      </c>
      <c r="F74" s="7">
        <v>3.0303030303030304E-2</v>
      </c>
      <c r="G74" s="7">
        <v>3.0303030303030304E-2</v>
      </c>
      <c r="H74" s="7">
        <v>3.0303030303030304E-2</v>
      </c>
    </row>
    <row r="75" spans="1:8" ht="16" x14ac:dyDescent="0.2">
      <c r="A75" s="5" t="s">
        <v>17</v>
      </c>
      <c r="B75" s="7">
        <f>B25*(1-S63)</f>
        <v>5.819624978580696E-2</v>
      </c>
      <c r="C75" s="7">
        <f>B75</f>
        <v>5.819624978580696E-2</v>
      </c>
      <c r="D75" s="7">
        <f t="shared" ref="D75:H75" si="8">C75</f>
        <v>5.819624978580696E-2</v>
      </c>
      <c r="E75" s="7">
        <f t="shared" si="8"/>
        <v>5.819624978580696E-2</v>
      </c>
      <c r="F75" s="7">
        <f t="shared" si="8"/>
        <v>5.819624978580696E-2</v>
      </c>
      <c r="G75" s="7">
        <f t="shared" si="8"/>
        <v>5.819624978580696E-2</v>
      </c>
      <c r="H75" s="7">
        <f t="shared" si="8"/>
        <v>5.819624978580696E-2</v>
      </c>
    </row>
    <row r="78" spans="1:8" ht="16" x14ac:dyDescent="0.2">
      <c r="A78" s="5" t="s">
        <v>54</v>
      </c>
    </row>
    <row r="79" spans="1:8" ht="16" x14ac:dyDescent="0.2">
      <c r="A79" s="5" t="s">
        <v>18</v>
      </c>
      <c r="B79" s="5" t="s">
        <v>19</v>
      </c>
      <c r="C79" s="5" t="s">
        <v>20</v>
      </c>
      <c r="D79" s="5" t="s">
        <v>21</v>
      </c>
      <c r="E79" s="5" t="s">
        <v>22</v>
      </c>
      <c r="F79" s="5" t="s">
        <v>23</v>
      </c>
      <c r="G79" s="5" t="s">
        <v>24</v>
      </c>
      <c r="H79" s="5" t="s">
        <v>25</v>
      </c>
    </row>
    <row r="80" spans="1:8" ht="16" x14ac:dyDescent="0.2">
      <c r="A80" s="5" t="s">
        <v>12</v>
      </c>
      <c r="B80">
        <f>B29*(1-P54)</f>
        <v>7.1570453134698939E-2</v>
      </c>
      <c r="C80">
        <f>B80</f>
        <v>7.1570453134698939E-2</v>
      </c>
      <c r="D80">
        <f t="shared" ref="D80:H80" si="9">C80</f>
        <v>7.1570453134698939E-2</v>
      </c>
      <c r="E80">
        <f t="shared" si="9"/>
        <v>7.1570453134698939E-2</v>
      </c>
      <c r="F80">
        <f t="shared" si="9"/>
        <v>7.1570453134698939E-2</v>
      </c>
      <c r="G80">
        <f t="shared" si="9"/>
        <v>7.1570453134698939E-2</v>
      </c>
      <c r="H80">
        <f t="shared" si="9"/>
        <v>7.1570453134698939E-2</v>
      </c>
    </row>
    <row r="81" spans="1:8" ht="16" x14ac:dyDescent="0.2">
      <c r="A81" s="5" t="s">
        <v>13</v>
      </c>
      <c r="B81">
        <v>3.5714285714285712E-2</v>
      </c>
      <c r="C81">
        <v>3.5714285714285712E-2</v>
      </c>
      <c r="D81">
        <v>3.5714285714285712E-2</v>
      </c>
      <c r="E81">
        <v>3.5714285714285712E-2</v>
      </c>
      <c r="F81">
        <v>3.5714285714285712E-2</v>
      </c>
      <c r="G81">
        <v>3.5714285714285712E-2</v>
      </c>
      <c r="H81">
        <v>3.5714285714285712E-2</v>
      </c>
    </row>
    <row r="82" spans="1:8" ht="16" x14ac:dyDescent="0.2">
      <c r="A82" s="5" t="s">
        <v>14</v>
      </c>
      <c r="B82">
        <v>4.1666666666666664E-2</v>
      </c>
      <c r="C82">
        <v>4.1666666666666664E-2</v>
      </c>
      <c r="D82">
        <v>4.1666666666666664E-2</v>
      </c>
      <c r="E82">
        <v>4.1666666666666664E-2</v>
      </c>
      <c r="F82">
        <v>4.1666666666666664E-2</v>
      </c>
      <c r="G82">
        <v>4.1666666666666664E-2</v>
      </c>
      <c r="H82">
        <v>4.1666666666666664E-2</v>
      </c>
    </row>
    <row r="83" spans="1:8" ht="16" x14ac:dyDescent="0.2">
      <c r="A83" s="5" t="s">
        <v>15</v>
      </c>
      <c r="B83">
        <v>2.9411764705882353E-2</v>
      </c>
      <c r="C83">
        <v>2.9411764705882353E-2</v>
      </c>
      <c r="D83">
        <v>2.9411764705882353E-2</v>
      </c>
      <c r="E83">
        <v>2.9411764705882353E-2</v>
      </c>
      <c r="F83">
        <v>2.9411764705882353E-2</v>
      </c>
      <c r="G83">
        <v>2.9411764705882353E-2</v>
      </c>
      <c r="H83">
        <v>2.9411764705882353E-2</v>
      </c>
    </row>
    <row r="84" spans="1:8" ht="16" x14ac:dyDescent="0.2">
      <c r="A84" s="5" t="s">
        <v>16</v>
      </c>
      <c r="B84">
        <v>3.0303030303030304E-2</v>
      </c>
      <c r="C84">
        <v>3.0303030303030304E-2</v>
      </c>
      <c r="D84">
        <v>3.0303030303030304E-2</v>
      </c>
      <c r="E84">
        <v>3.0303030303030304E-2</v>
      </c>
      <c r="F84">
        <v>3.0303030303030304E-2</v>
      </c>
      <c r="G84">
        <v>3.0303030303030304E-2</v>
      </c>
      <c r="H84">
        <v>3.0303030303030304E-2</v>
      </c>
    </row>
    <row r="85" spans="1:8" ht="16" x14ac:dyDescent="0.2">
      <c r="A85" s="5" t="s">
        <v>17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H7"/>
  <sheetViews>
    <sheetView workbookViewId="0">
      <selection activeCell="C28" sqref="C28"/>
    </sheetView>
  </sheetViews>
  <sheetFormatPr baseColWidth="10" defaultColWidth="8.83203125" defaultRowHeight="15" x14ac:dyDescent="0.2"/>
  <cols>
    <col min="1" max="1" width="19.1640625" customWidth="1"/>
    <col min="2" max="8" width="14.33203125" customWidth="1"/>
  </cols>
  <sheetData>
    <row r="1" spans="1:8" s="4" customFormat="1" ht="32" x14ac:dyDescent="0.2">
      <c r="A1" s="2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</row>
    <row r="2" spans="1:8" x14ac:dyDescent="0.2">
      <c r="A2" t="s">
        <v>12</v>
      </c>
      <c r="B2">
        <f>'Calibration Helper'!B70</f>
        <v>7.5544641465039475E-2</v>
      </c>
      <c r="C2">
        <f>'Calibration Helper'!C70</f>
        <v>7.5544641465039475E-2</v>
      </c>
      <c r="D2">
        <f>'Calibration Helper'!D70</f>
        <v>7.5544641465039475E-2</v>
      </c>
      <c r="E2">
        <f>'Calibration Helper'!E70</f>
        <v>7.5544641465039475E-2</v>
      </c>
      <c r="F2">
        <f>'Calibration Helper'!F70</f>
        <v>7.5544641465039475E-2</v>
      </c>
      <c r="G2">
        <f>'Calibration Helper'!G70</f>
        <v>7.5544641465039475E-2</v>
      </c>
      <c r="H2">
        <f>'Calibration Helper'!H70</f>
        <v>7.5544641465039475E-2</v>
      </c>
    </row>
    <row r="3" spans="1:8" x14ac:dyDescent="0.2">
      <c r="A3" t="s">
        <v>13</v>
      </c>
      <c r="B3">
        <f>'Calibration Helper'!B71</f>
        <v>4.3478260869565216E-2</v>
      </c>
      <c r="C3">
        <f>'Calibration Helper'!C71</f>
        <v>4.3478260869565216E-2</v>
      </c>
      <c r="D3">
        <f>'Calibration Helper'!D71</f>
        <v>4.3478260869565216E-2</v>
      </c>
      <c r="E3">
        <f>'Calibration Helper'!E71</f>
        <v>4.3478260869565216E-2</v>
      </c>
      <c r="F3">
        <f>'Calibration Helper'!F71</f>
        <v>4.3478260869565216E-2</v>
      </c>
      <c r="G3">
        <f>'Calibration Helper'!G71</f>
        <v>4.3478260869565216E-2</v>
      </c>
      <c r="H3">
        <f>'Calibration Helper'!H71</f>
        <v>4.3478260869565216E-2</v>
      </c>
    </row>
    <row r="4" spans="1:8" x14ac:dyDescent="0.2">
      <c r="A4" t="s">
        <v>14</v>
      </c>
      <c r="B4">
        <f>'Calibration Helper'!B72</f>
        <v>4.1666666666666664E-2</v>
      </c>
      <c r="C4">
        <f>'Calibration Helper'!C72</f>
        <v>4.1666666666666664E-2</v>
      </c>
      <c r="D4">
        <f>'Calibration Helper'!D72</f>
        <v>4.1666666666666664E-2</v>
      </c>
      <c r="E4">
        <f>'Calibration Helper'!E72</f>
        <v>4.1666666666666664E-2</v>
      </c>
      <c r="F4">
        <f>'Calibration Helper'!F72</f>
        <v>4.1666666666666664E-2</v>
      </c>
      <c r="G4">
        <f>'Calibration Helper'!G72</f>
        <v>4.1666666666666664E-2</v>
      </c>
      <c r="H4">
        <f>'Calibration Helper'!H72</f>
        <v>4.1666666666666664E-2</v>
      </c>
    </row>
    <row r="5" spans="1:8" x14ac:dyDescent="0.2">
      <c r="A5" t="s">
        <v>15</v>
      </c>
      <c r="B5">
        <f>'Calibration Helper'!B73</f>
        <v>2.9411764705882353E-2</v>
      </c>
      <c r="C5">
        <f>'Calibration Helper'!C73</f>
        <v>2.9411764705882353E-2</v>
      </c>
      <c r="D5">
        <f>'Calibration Helper'!D73</f>
        <v>2.9411764705882353E-2</v>
      </c>
      <c r="E5">
        <f>'Calibration Helper'!E73</f>
        <v>2.9411764705882353E-2</v>
      </c>
      <c r="F5">
        <f>'Calibration Helper'!F73</f>
        <v>2.9411764705882353E-2</v>
      </c>
      <c r="G5">
        <f>'Calibration Helper'!G73</f>
        <v>2.9411764705882353E-2</v>
      </c>
      <c r="H5">
        <f>'Calibration Helper'!H73</f>
        <v>2.9411764705882353E-2</v>
      </c>
    </row>
    <row r="6" spans="1:8" x14ac:dyDescent="0.2">
      <c r="A6" t="s">
        <v>16</v>
      </c>
      <c r="B6">
        <f>'Calibration Helper'!B74</f>
        <v>3.0303030303030304E-2</v>
      </c>
      <c r="C6">
        <f>'Calibration Helper'!C74</f>
        <v>3.0303030303030304E-2</v>
      </c>
      <c r="D6">
        <f>'Calibration Helper'!D74</f>
        <v>3.0303030303030304E-2</v>
      </c>
      <c r="E6">
        <f>'Calibration Helper'!E74</f>
        <v>3.0303030303030304E-2</v>
      </c>
      <c r="F6">
        <f>'Calibration Helper'!F74</f>
        <v>3.0303030303030304E-2</v>
      </c>
      <c r="G6">
        <f>'Calibration Helper'!G74</f>
        <v>3.0303030303030304E-2</v>
      </c>
      <c r="H6">
        <f>'Calibration Helper'!H74</f>
        <v>3.0303030303030304E-2</v>
      </c>
    </row>
    <row r="7" spans="1:8" x14ac:dyDescent="0.2">
      <c r="A7" t="s">
        <v>17</v>
      </c>
      <c r="B7">
        <f>'Calibration Helper'!B75</f>
        <v>5.819624978580696E-2</v>
      </c>
      <c r="C7">
        <f>'Calibration Helper'!C75</f>
        <v>5.819624978580696E-2</v>
      </c>
      <c r="D7">
        <f>'Calibration Helper'!D75</f>
        <v>5.819624978580696E-2</v>
      </c>
      <c r="E7">
        <f>'Calibration Helper'!E75</f>
        <v>5.819624978580696E-2</v>
      </c>
      <c r="F7">
        <f>'Calibration Helper'!F75</f>
        <v>5.819624978580696E-2</v>
      </c>
      <c r="G7">
        <f>'Calibration Helper'!G75</f>
        <v>5.819624978580696E-2</v>
      </c>
      <c r="H7">
        <f>'Calibration Helper'!H75</f>
        <v>5.819624978580696E-2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H7"/>
  <sheetViews>
    <sheetView workbookViewId="0">
      <selection activeCell="B2" sqref="B2:H7"/>
    </sheetView>
  </sheetViews>
  <sheetFormatPr baseColWidth="10" defaultColWidth="8.83203125" defaultRowHeight="15" x14ac:dyDescent="0.2"/>
  <cols>
    <col min="1" max="1" width="19.1640625" customWidth="1"/>
    <col min="2" max="8" width="14.33203125" customWidth="1"/>
  </cols>
  <sheetData>
    <row r="1" spans="1:8" s="4" customFormat="1" ht="32" x14ac:dyDescent="0.2">
      <c r="A1" s="2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</row>
    <row r="2" spans="1:8" x14ac:dyDescent="0.2">
      <c r="A2" t="s">
        <v>12</v>
      </c>
      <c r="B2">
        <f>'Calibration Helper'!B80</f>
        <v>7.1570453134698939E-2</v>
      </c>
      <c r="C2">
        <f>'Calibration Helper'!C80</f>
        <v>7.1570453134698939E-2</v>
      </c>
      <c r="D2">
        <f>'Calibration Helper'!D80</f>
        <v>7.1570453134698939E-2</v>
      </c>
      <c r="E2">
        <f>'Calibration Helper'!E80</f>
        <v>7.1570453134698939E-2</v>
      </c>
      <c r="F2">
        <f>'Calibration Helper'!F80</f>
        <v>7.1570453134698939E-2</v>
      </c>
      <c r="G2">
        <f>'Calibration Helper'!G80</f>
        <v>7.1570453134698939E-2</v>
      </c>
      <c r="H2">
        <f>'Calibration Helper'!H80</f>
        <v>7.1570453134698939E-2</v>
      </c>
    </row>
    <row r="3" spans="1:8" x14ac:dyDescent="0.2">
      <c r="A3" t="s">
        <v>13</v>
      </c>
      <c r="B3">
        <f>'Calibration Helper'!B81</f>
        <v>3.5714285714285712E-2</v>
      </c>
      <c r="C3">
        <f>'Calibration Helper'!C81</f>
        <v>3.5714285714285712E-2</v>
      </c>
      <c r="D3">
        <f>'Calibration Helper'!D81</f>
        <v>3.5714285714285712E-2</v>
      </c>
      <c r="E3">
        <f>'Calibration Helper'!E81</f>
        <v>3.5714285714285712E-2</v>
      </c>
      <c r="F3">
        <f>'Calibration Helper'!F81</f>
        <v>3.5714285714285712E-2</v>
      </c>
      <c r="G3">
        <f>'Calibration Helper'!G81</f>
        <v>3.5714285714285712E-2</v>
      </c>
      <c r="H3">
        <f>'Calibration Helper'!H81</f>
        <v>3.5714285714285712E-2</v>
      </c>
    </row>
    <row r="4" spans="1:8" x14ac:dyDescent="0.2">
      <c r="A4" t="s">
        <v>14</v>
      </c>
      <c r="B4">
        <f>'Calibration Helper'!B82</f>
        <v>4.1666666666666664E-2</v>
      </c>
      <c r="C4">
        <f>'Calibration Helper'!C82</f>
        <v>4.1666666666666664E-2</v>
      </c>
      <c r="D4">
        <f>'Calibration Helper'!D82</f>
        <v>4.1666666666666664E-2</v>
      </c>
      <c r="E4">
        <f>'Calibration Helper'!E82</f>
        <v>4.1666666666666664E-2</v>
      </c>
      <c r="F4">
        <f>'Calibration Helper'!F82</f>
        <v>4.1666666666666664E-2</v>
      </c>
      <c r="G4">
        <f>'Calibration Helper'!G82</f>
        <v>4.1666666666666664E-2</v>
      </c>
      <c r="H4">
        <f>'Calibration Helper'!H82</f>
        <v>4.1666666666666664E-2</v>
      </c>
    </row>
    <row r="5" spans="1:8" x14ac:dyDescent="0.2">
      <c r="A5" t="s">
        <v>15</v>
      </c>
      <c r="B5">
        <f>'Calibration Helper'!B83</f>
        <v>2.9411764705882353E-2</v>
      </c>
      <c r="C5">
        <f>'Calibration Helper'!C83</f>
        <v>2.9411764705882353E-2</v>
      </c>
      <c r="D5">
        <f>'Calibration Helper'!D83</f>
        <v>2.9411764705882353E-2</v>
      </c>
      <c r="E5">
        <f>'Calibration Helper'!E83</f>
        <v>2.9411764705882353E-2</v>
      </c>
      <c r="F5">
        <f>'Calibration Helper'!F83</f>
        <v>2.9411764705882353E-2</v>
      </c>
      <c r="G5">
        <f>'Calibration Helper'!G83</f>
        <v>2.9411764705882353E-2</v>
      </c>
      <c r="H5">
        <f>'Calibration Helper'!H83</f>
        <v>2.9411764705882353E-2</v>
      </c>
    </row>
    <row r="6" spans="1:8" x14ac:dyDescent="0.2">
      <c r="A6" t="s">
        <v>16</v>
      </c>
      <c r="B6">
        <f>'Calibration Helper'!B84</f>
        <v>3.0303030303030304E-2</v>
      </c>
      <c r="C6">
        <f>'Calibration Helper'!C84</f>
        <v>3.0303030303030304E-2</v>
      </c>
      <c r="D6">
        <f>'Calibration Helper'!D84</f>
        <v>3.0303030303030304E-2</v>
      </c>
      <c r="E6">
        <f>'Calibration Helper'!E84</f>
        <v>3.0303030303030304E-2</v>
      </c>
      <c r="F6">
        <f>'Calibration Helper'!F84</f>
        <v>3.0303030303030304E-2</v>
      </c>
      <c r="G6">
        <f>'Calibration Helper'!G84</f>
        <v>3.0303030303030304E-2</v>
      </c>
      <c r="H6">
        <f>'Calibration Helper'!H84</f>
        <v>3.0303030303030304E-2</v>
      </c>
    </row>
    <row r="7" spans="1:8" x14ac:dyDescent="0.2">
      <c r="A7" t="s">
        <v>17</v>
      </c>
      <c r="B7">
        <f>'Calibration Helper'!B85</f>
        <v>0</v>
      </c>
      <c r="C7">
        <f>'Calibration Helper'!C85</f>
        <v>0</v>
      </c>
      <c r="D7">
        <f>'Calibration Helper'!D85</f>
        <v>0</v>
      </c>
      <c r="E7">
        <f>'Calibration Helper'!E85</f>
        <v>0</v>
      </c>
      <c r="F7">
        <f>'Calibration Helper'!F85</f>
        <v>0</v>
      </c>
      <c r="G7">
        <f>'Calibration Helper'!G85</f>
        <v>0</v>
      </c>
      <c r="H7">
        <f>'Calibration Helper'!H85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Calibration Helper</vt:lpstr>
      <vt:lpstr>SoCDTtiNTY-psgr</vt:lpstr>
      <vt:lpstr>SoCDTtiNTY-frgt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2017-07-19T22:43:44Z</dcterms:created>
  <dcterms:modified xsi:type="dcterms:W3CDTF">2021-04-22T14:31:39Z</dcterms:modified>
</cp:coreProperties>
</file>