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l/trans/syvbt/"/>
    </mc:Choice>
  </mc:AlternateContent>
  <xr:revisionPtr revIDLastSave="0" documentId="13_ncr:1_{77866A17-B255-8C4F-8E8F-BF4080EAC58B}" xr6:coauthVersionLast="47" xr6:coauthVersionMax="47" xr10:uidLastSave="{00000000-0000-0000-0000-000000000000}"/>
  <bookViews>
    <workbookView xWindow="1120" yWindow="500" windowWidth="27680" windowHeight="15940" firstSheet="7" activeTab="16"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4" i="18"/>
  <c r="F4" i="18"/>
  <c r="E4" i="18"/>
  <c r="H7" i="17"/>
  <c r="G7" i="17"/>
  <c r="F7" i="17"/>
  <c r="E7" i="17"/>
  <c r="D7" i="17"/>
  <c r="C7" i="17"/>
  <c r="B7" i="17"/>
  <c r="H6" i="17"/>
  <c r="G6" i="17"/>
  <c r="F6" i="17"/>
  <c r="E6" i="17"/>
  <c r="D6" i="17"/>
  <c r="C6" i="17"/>
  <c r="B6" i="17"/>
  <c r="H4" i="17"/>
  <c r="G4" i="17"/>
  <c r="F4" i="17"/>
  <c r="E4" i="17"/>
  <c r="D4" i="17"/>
  <c r="C4" i="17"/>
  <c r="B4" i="17"/>
  <c r="C3" i="17"/>
  <c r="C2" i="17"/>
  <c r="H4" i="16"/>
  <c r="H4" i="18" s="1"/>
  <c r="G4" i="16"/>
  <c r="F4" i="16"/>
  <c r="E4" i="16"/>
  <c r="D4" i="16"/>
  <c r="D4" i="18" s="1"/>
  <c r="C4" i="16"/>
  <c r="C4" i="18" s="1"/>
  <c r="B4" i="16"/>
  <c r="B4" i="18" s="1"/>
  <c r="I16" i="15"/>
  <c r="I15" i="15"/>
  <c r="AK103" i="13"/>
  <c r="B4" i="13"/>
  <c r="B2" i="13"/>
  <c r="F5" i="18" s="1"/>
  <c r="B2" i="1"/>
  <c r="A13" i="16" s="1"/>
  <c r="H2" i="16" l="1"/>
  <c r="H2" i="18" s="1"/>
  <c r="H3" i="16"/>
  <c r="H3" i="18" s="1"/>
  <c r="G2" i="16"/>
  <c r="G2" i="18" s="1"/>
  <c r="G3" i="16"/>
  <c r="G3" i="18" s="1"/>
  <c r="F2" i="16"/>
  <c r="F2" i="18" s="1"/>
  <c r="C2" i="16"/>
  <c r="C2" i="18" s="1"/>
  <c r="F3" i="16"/>
  <c r="F3" i="18" s="1"/>
  <c r="E2" i="16"/>
  <c r="C3" i="16"/>
  <c r="C3" i="18" s="1"/>
  <c r="E3" i="16"/>
  <c r="D2" i="16"/>
  <c r="D3" i="16"/>
  <c r="B2" i="16"/>
  <c r="B2" i="18" s="1"/>
  <c r="B3" i="16"/>
  <c r="B3" i="18" s="1"/>
  <c r="G5" i="18"/>
  <c r="H5" i="18"/>
  <c r="G5" i="17"/>
  <c r="H5" i="17"/>
  <c r="B5" i="17"/>
  <c r="B5" i="18"/>
  <c r="F5" i="17"/>
  <c r="C5" i="17"/>
  <c r="C5" i="18"/>
  <c r="A14" i="15"/>
  <c r="D5" i="17"/>
  <c r="D5" i="18"/>
  <c r="E5" i="17"/>
  <c r="E5" i="18"/>
  <c r="G2" i="15" l="1"/>
  <c r="G2" i="17" s="1"/>
  <c r="H3" i="15"/>
  <c r="H3" i="17" s="1"/>
  <c r="F2" i="15"/>
  <c r="F2" i="17" s="1"/>
  <c r="G3" i="15"/>
  <c r="G3" i="17" s="1"/>
  <c r="E2" i="15"/>
  <c r="E2" i="17" s="1"/>
  <c r="F3" i="15"/>
  <c r="F3" i="17" s="1"/>
  <c r="D2" i="15"/>
  <c r="D2" i="17" s="1"/>
  <c r="E3" i="15"/>
  <c r="E3" i="17" s="1"/>
  <c r="B2" i="15"/>
  <c r="B2" i="17" s="1"/>
  <c r="D3" i="15"/>
  <c r="D3" i="17" s="1"/>
  <c r="B3" i="15"/>
  <c r="B3" i="17" s="1"/>
  <c r="H2" i="15"/>
  <c r="H2" i="17" s="1"/>
  <c r="D2" i="18"/>
  <c r="E3" i="18"/>
</calcChain>
</file>

<file path=xl/sharedStrings.xml><?xml version="1.0" encoding="utf-8"?>
<sst xmlns="http://schemas.openxmlformats.org/spreadsheetml/2006/main" count="2349" uniqueCount="1341">
  <si>
    <t>SYVbT Start Year Vehicles by Technology</t>
  </si>
  <si>
    <t>Alabama</t>
  </si>
  <si>
    <t>State</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</si>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</sst>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AL</v>
      </c>
      <c r="F2" s="72" t="s">
        <v>1</v>
      </c>
      <c r="G2" s="72" t="s">
        <v>3</v>
      </c>
    </row>
    <row r="3" spans="1:7">
      <c r="A3" s="1" t="s">
        <v>4</v>
      </c>
      <c r="B3" s="11" t="s">
        <v>5</v>
      </c>
      <c r="F3" s="72" t="s">
        <v>6</v>
      </c>
      <c r="G3" s="72" t="s">
        <v>7</v>
      </c>
    </row>
    <row r="4" spans="1:7">
      <c r="B4" t="s">
        <v>8</v>
      </c>
      <c r="F4" s="72" t="s">
        <v>9</v>
      </c>
      <c r="G4" s="72" t="s">
        <v>10</v>
      </c>
    </row>
    <row r="5" spans="1:7">
      <c r="B5" s="29">
        <v>2019</v>
      </c>
      <c r="F5" s="72" t="s">
        <v>11</v>
      </c>
      <c r="G5" s="72" t="s">
        <v>12</v>
      </c>
    </row>
    <row r="6" spans="1:7">
      <c r="B6" t="s">
        <v>13</v>
      </c>
      <c r="F6" s="72" t="s">
        <v>14</v>
      </c>
      <c r="G6" s="72" t="s">
        <v>15</v>
      </c>
    </row>
    <row r="7" spans="1:7">
      <c r="B7" t="s">
        <v>16</v>
      </c>
      <c r="F7" s="72" t="s">
        <v>17</v>
      </c>
      <c r="G7" s="72" t="s">
        <v>18</v>
      </c>
    </row>
    <row r="8" spans="1:7">
      <c r="B8" t="s">
        <v>19</v>
      </c>
      <c r="F8" s="72" t="s">
        <v>20</v>
      </c>
      <c r="G8" s="72" t="s">
        <v>21</v>
      </c>
    </row>
    <row r="9" spans="1:7">
      <c r="F9" s="72" t="s">
        <v>22</v>
      </c>
      <c r="G9" s="72" t="s">
        <v>23</v>
      </c>
    </row>
    <row r="10" spans="1:7">
      <c r="B10" s="11" t="s">
        <v>24</v>
      </c>
      <c r="F10" s="72" t="s">
        <v>25</v>
      </c>
      <c r="G10" s="72" t="s">
        <v>26</v>
      </c>
    </row>
    <row r="11" spans="1:7">
      <c r="B11" t="s">
        <v>27</v>
      </c>
      <c r="F11" s="72" t="s">
        <v>28</v>
      </c>
      <c r="G11" s="72" t="s">
        <v>29</v>
      </c>
    </row>
    <row r="12" spans="1:7">
      <c r="B12" s="29">
        <v>2019</v>
      </c>
      <c r="F12" s="72" t="s">
        <v>30</v>
      </c>
      <c r="G12" s="72" t="s">
        <v>31</v>
      </c>
    </row>
    <row r="13" spans="1:7">
      <c r="B13" t="s">
        <v>32</v>
      </c>
      <c r="F13" s="72" t="s">
        <v>33</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27</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8</v>
      </c>
      <c r="F32" s="72" t="s">
        <v>83</v>
      </c>
      <c r="G32" s="72" t="s">
        <v>84</v>
      </c>
    </row>
    <row r="33" spans="2:7">
      <c r="B33" s="29">
        <v>2019</v>
      </c>
      <c r="F33" s="72" t="s">
        <v>85</v>
      </c>
      <c r="G33" s="72" t="s">
        <v>86</v>
      </c>
    </row>
    <row r="34" spans="2:7">
      <c r="B34" t="s">
        <v>13</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8</v>
      </c>
      <c r="F46" s="72" t="s">
        <v>119</v>
      </c>
      <c r="G46" s="72" t="s">
        <v>120</v>
      </c>
    </row>
    <row r="47" spans="2:7">
      <c r="B47" s="29">
        <v>2019</v>
      </c>
      <c r="F47" s="72" t="s">
        <v>121</v>
      </c>
      <c r="G47" s="72" t="s">
        <v>122</v>
      </c>
    </row>
    <row r="48" spans="2:7">
      <c r="B48" t="s">
        <v>13</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1.9839507354127778E-2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1</v>
      </c>
      <c r="B49" s="79">
        <v>1494</v>
      </c>
      <c r="C49" s="80">
        <v>8.5</v>
      </c>
      <c r="D49" s="80">
        <v>9.51</v>
      </c>
      <c r="E49" s="80">
        <v>80.599999999999994</v>
      </c>
    </row>
    <row r="50" spans="1:5" ht="16" customHeight="1" thickBot="1">
      <c r="A50" s="78" t="s">
        <v>6</v>
      </c>
      <c r="B50" s="79">
        <v>18397</v>
      </c>
      <c r="C50" s="80">
        <v>104.3</v>
      </c>
      <c r="D50" s="80">
        <v>9.75</v>
      </c>
      <c r="E50" s="81">
        <v>1016.8</v>
      </c>
    </row>
    <row r="51" spans="1:5" ht="16" customHeight="1" thickBot="1">
      <c r="A51" s="78" t="s">
        <v>9</v>
      </c>
      <c r="B51" s="79">
        <v>9794</v>
      </c>
      <c r="C51" s="80">
        <v>55.5</v>
      </c>
      <c r="D51" s="80">
        <v>9.75</v>
      </c>
      <c r="E51" s="80">
        <v>541.29999999999995</v>
      </c>
    </row>
    <row r="52" spans="1:5" ht="16" customHeight="1" thickBot="1">
      <c r="A52" s="78" t="s">
        <v>11</v>
      </c>
      <c r="B52" s="80">
        <v>914</v>
      </c>
      <c r="C52" s="80">
        <v>5.2</v>
      </c>
      <c r="D52" s="80">
        <v>9.2899999999999991</v>
      </c>
      <c r="E52" s="80">
        <v>48.1</v>
      </c>
    </row>
    <row r="53" spans="1:5" ht="16" customHeight="1" thickBot="1">
      <c r="A53" s="78" t="s">
        <v>14</v>
      </c>
      <c r="B53" s="79">
        <v>59442</v>
      </c>
      <c r="C53" s="80">
        <v>337</v>
      </c>
      <c r="D53" s="80">
        <v>9.82</v>
      </c>
      <c r="E53" s="81">
        <v>3310.5</v>
      </c>
    </row>
    <row r="54" spans="1:5" ht="16" customHeight="1" thickBot="1">
      <c r="A54" s="78" t="s">
        <v>17</v>
      </c>
      <c r="B54" s="79">
        <v>7594</v>
      </c>
      <c r="C54" s="80">
        <v>43.1</v>
      </c>
      <c r="D54" s="80">
        <v>10.78</v>
      </c>
      <c r="E54" s="80">
        <v>464.1</v>
      </c>
    </row>
    <row r="55" spans="1:5" ht="16" customHeight="1" thickBot="1">
      <c r="A55" s="78" t="s">
        <v>20</v>
      </c>
      <c r="B55" s="79">
        <v>1053</v>
      </c>
      <c r="C55" s="80">
        <v>6</v>
      </c>
      <c r="D55" s="80">
        <v>10.58</v>
      </c>
      <c r="E55" s="80">
        <v>63.1</v>
      </c>
    </row>
    <row r="56" spans="1:5" ht="16" customHeight="1" thickBot="1">
      <c r="A56" s="78" t="s">
        <v>22</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25</v>
      </c>
      <c r="B58" s="79">
        <v>33513</v>
      </c>
      <c r="C58" s="80">
        <v>190</v>
      </c>
      <c r="D58" s="80">
        <v>10.58</v>
      </c>
      <c r="E58" s="81">
        <v>2010</v>
      </c>
    </row>
    <row r="59" spans="1:5" ht="16" customHeight="1" thickBot="1">
      <c r="A59" s="78" t="s">
        <v>28</v>
      </c>
      <c r="B59" s="79">
        <v>14656</v>
      </c>
      <c r="C59" s="80">
        <v>83.1</v>
      </c>
      <c r="D59" s="80">
        <v>10.41</v>
      </c>
      <c r="E59" s="80">
        <v>864.9</v>
      </c>
    </row>
    <row r="60" spans="1:5" ht="16" customHeight="1" thickBot="1">
      <c r="A60" s="78" t="s">
        <v>30</v>
      </c>
      <c r="B60" s="79">
        <v>9058</v>
      </c>
      <c r="C60" s="80">
        <v>51.4</v>
      </c>
      <c r="D60" s="80">
        <v>9.75</v>
      </c>
      <c r="E60" s="80">
        <v>500.6</v>
      </c>
    </row>
    <row r="61" spans="1:5" ht="16" customHeight="1" thickBot="1">
      <c r="A61" s="78" t="s">
        <v>33</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69460</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20</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22</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25</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28</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1</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11</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17</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33</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6</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9</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14</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30</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5</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5</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5</v>
      </c>
      <c r="B2" s="18">
        <f>IF('SYVbT-passenger-script'!$A$14='SYVbT-passenger-script'!$B$14,B15,ROUND('USA Values'!B3*'Share of VT by state'!$B$2,0))</f>
        <v>14090</v>
      </c>
      <c r="C2" s="18">
        <v>0</v>
      </c>
      <c r="D2" s="18">
        <f>IF('SYVbT-passenger-script'!$A$14='SYVbT-passenger-script'!$B$14,D15,ROUND('USA Values'!D3*'Share of VT by state'!$B$2,0))</f>
        <v>4098842</v>
      </c>
      <c r="E2" s="18">
        <f>IF('SYVbT-passenger-script'!$A$14='SYVbT-passenger-script'!$B$14,E15,ROUND('USA Values'!E3*'Share of VT by state'!$B$2,0))</f>
        <v>20868</v>
      </c>
      <c r="F2" s="18">
        <f>IF('SYVbT-passenger-script'!$A$14='SYVbT-passenger-script'!$B$14,F15,ROUND('USA Values'!F3*'Share of VT by state'!$B$2,0))</f>
        <v>10353</v>
      </c>
      <c r="G2" s="18">
        <f>IF('SYVbT-passenger-script'!$A$14='SYVbT-passenger-script'!$B$14,G15,ROUND('USA Values'!G3*'Share of VT by state'!$B$2,0))</f>
        <v>1502</v>
      </c>
      <c r="H2" s="18">
        <f>IF('SYVbT-passenger-script'!$A$14='SYVbT-passenger-script'!$B$14,H15,ROUND('USA Values'!H3*'Share of VT by state'!$B$2,0))</f>
        <v>104</v>
      </c>
      <c r="I2" t="s">
        <v>1334</v>
      </c>
    </row>
    <row r="3" spans="1:9">
      <c r="A3" s="1" t="s">
        <v>1329</v>
      </c>
      <c r="B3" s="18">
        <f>IF('SYVbT-passenger-script'!$A$14='SYVbT-passenger-script'!$B$14,B16,ROUND('USA Values'!B4*'Share of VT by state'!$B$3,0))</f>
        <v>4</v>
      </c>
      <c r="C3" s="18">
        <v>0</v>
      </c>
      <c r="D3" s="18">
        <f>IF('SYVbT-passenger-script'!$A$14='SYVbT-passenger-script'!$B$14,D16,ROUND('USA Values'!D4*'Share of VT by state'!$B$3,0))</f>
        <v>1458</v>
      </c>
      <c r="E3" s="18">
        <f>IF('SYVbT-passenger-script'!$A$14='SYVbT-passenger-script'!$B$14,E16,ROUND('USA Values'!E4*'Share of VT by state'!$B$3,0))</f>
        <v>11704</v>
      </c>
      <c r="F3" s="18">
        <f>IF('SYVbT-passenger-script'!$A$14='SYVbT-passenger-script'!$B$14,F16,ROUND('USA Values'!F4*'Share of VT by state'!$B$3,0))</f>
        <v>0</v>
      </c>
      <c r="G3" s="18">
        <f>IF('SYVbT-passenger-script'!$A$14='SYVbT-passenger-script'!$B$14,G16,ROUND('USA Values'!G4*'Share of VT by state'!$B$3,0))</f>
        <v>108</v>
      </c>
      <c r="H3" s="18">
        <f>IF('SYVbT-passenger-script'!$A$14='SYVbT-passenger-script'!$B$14,H16,ROUND('USA Values'!H4*'Share of VT by state'!$B$3,0))</f>
        <v>2</v>
      </c>
      <c r="I3" t="s">
        <v>1334</v>
      </c>
    </row>
    <row r="4" spans="1:9">
      <c r="A4" s="1" t="s">
        <v>116</v>
      </c>
      <c r="B4" s="18">
        <v>0</v>
      </c>
      <c r="C4" s="18">
        <v>0</v>
      </c>
      <c r="D4" s="18">
        <v>0</v>
      </c>
      <c r="E4" s="18">
        <v>92</v>
      </c>
      <c r="F4" s="18">
        <v>0</v>
      </c>
      <c r="G4" s="18">
        <v>0</v>
      </c>
      <c r="H4" s="18">
        <v>0</v>
      </c>
      <c r="I4" t="s">
        <v>1335</v>
      </c>
    </row>
    <row r="5" spans="1:9">
      <c r="A5" s="1" t="s">
        <v>1330</v>
      </c>
      <c r="B5" s="86">
        <v>395.96</v>
      </c>
      <c r="C5" s="86">
        <v>0</v>
      </c>
      <c r="D5" s="86">
        <v>0</v>
      </c>
      <c r="E5" s="86">
        <v>125.04</v>
      </c>
      <c r="F5" s="86">
        <v>0</v>
      </c>
      <c r="G5" s="86">
        <v>0</v>
      </c>
      <c r="H5" s="86">
        <v>0</v>
      </c>
      <c r="I5" t="s">
        <v>1336</v>
      </c>
    </row>
    <row r="6" spans="1:9">
      <c r="A6" s="1" t="s">
        <v>1331</v>
      </c>
      <c r="B6" s="18">
        <v>0</v>
      </c>
      <c r="C6" s="18">
        <v>0</v>
      </c>
      <c r="D6" s="18">
        <v>208343.46</v>
      </c>
      <c r="E6" s="18">
        <v>58763.54</v>
      </c>
      <c r="F6" s="18">
        <v>0</v>
      </c>
      <c r="G6" s="18">
        <v>0</v>
      </c>
      <c r="H6" s="18">
        <v>0</v>
      </c>
      <c r="I6" t="s">
        <v>1335</v>
      </c>
    </row>
    <row r="7" spans="1:9">
      <c r="A7" s="1" t="s">
        <v>1332</v>
      </c>
      <c r="B7" s="18">
        <v>0</v>
      </c>
      <c r="C7" s="18">
        <v>0</v>
      </c>
      <c r="D7" s="18">
        <v>111724</v>
      </c>
      <c r="E7" s="18">
        <v>0</v>
      </c>
      <c r="F7" s="18">
        <v>0</v>
      </c>
      <c r="G7" s="18">
        <v>0</v>
      </c>
      <c r="H7" s="18">
        <v>0</v>
      </c>
      <c r="I7" t="s">
        <v>1335</v>
      </c>
    </row>
    <row r="11" spans="1:9">
      <c r="A11" t="s">
        <v>1337</v>
      </c>
    </row>
    <row r="13" spans="1:9">
      <c r="A13" t="s">
        <v>1338</v>
      </c>
      <c r="B13" t="s">
        <v>1339</v>
      </c>
    </row>
    <row r="14" spans="1:9" ht="16" customHeight="1">
      <c r="A14" s="57" t="str">
        <f>About!B2</f>
        <v>AL</v>
      </c>
      <c r="B14" t="s">
        <v>86</v>
      </c>
      <c r="C14" s="17"/>
      <c r="D14" s="17"/>
      <c r="E14" s="17"/>
      <c r="F14" s="17"/>
      <c r="G14" s="17"/>
      <c r="H14" s="17"/>
    </row>
    <row r="15" spans="1:9">
      <c r="A15" s="1" t="s">
        <v>5</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5</v>
      </c>
      <c r="B2" s="18">
        <f>IF($A$13=$B$13,B14,ROUND('USA Values'!B12*'Share of VT by state'!$B$4,0))</f>
        <v>1</v>
      </c>
      <c r="C2" s="18">
        <f>IF($A$13=$B$13,C14,ROUND('USA Values'!C12*'Share of VT by state'!$B$4,0))</f>
        <v>240</v>
      </c>
      <c r="D2" s="18">
        <f>IF($A$13=$B$13,D14,ROUND('USA Values'!D12*'Share of VT by state'!$B$4,0))</f>
        <v>193229</v>
      </c>
      <c r="E2" s="18">
        <f>IF($A$13=$B$13,E14,ROUND('USA Values'!E12*'Share of VT by state'!$B$4,0))</f>
        <v>158468</v>
      </c>
      <c r="F2" s="18">
        <f>IF($A$13=$B$13,F14,ROUND('USA Values'!F12*'Share of VT by state'!$B$4,0))</f>
        <v>0</v>
      </c>
      <c r="G2" s="18">
        <f>IF($A$13=$B$13,G14,ROUND('USA Values'!G12*'Share of VT by state'!$B$4,0))</f>
        <v>87</v>
      </c>
      <c r="H2" s="18">
        <f>IF($A$13=$B$13,H14,ROUND('USA Values'!H12*'Share of VT by state'!$B$4,0))</f>
        <v>0</v>
      </c>
      <c r="I2" t="s">
        <v>1334</v>
      </c>
    </row>
    <row r="3" spans="1:9">
      <c r="A3" s="1" t="s">
        <v>1329</v>
      </c>
      <c r="B3">
        <f>IF($A$13=$B$13,B15,ROUND('USA Values'!B13*'Share of VT by state'!$B$5,0))</f>
        <v>0</v>
      </c>
      <c r="C3">
        <f>IF($A$13=$B$13,C15,ROUND('USA Values'!C13*'Share of VT by state'!$B$5,0))</f>
        <v>697</v>
      </c>
      <c r="D3">
        <f>IF($A$13=$B$13,D15,ROUND('USA Values'!D13*'Share of VT by state'!$B$5,0))</f>
        <v>798</v>
      </c>
      <c r="E3">
        <f>IF($A$13=$B$13,E15,ROUND('USA Values'!E13*'Share of VT by state'!$B$5,0))</f>
        <v>80185</v>
      </c>
      <c r="F3">
        <f>IF($A$13=$B$13,F15,ROUND('USA Values'!F13*'Share of VT by state'!$B$5,0))</f>
        <v>3</v>
      </c>
      <c r="G3">
        <f>IF($A$13=$B$13,G15,ROUND('USA Values'!G13*'Share of VT by state'!$B$5,0))</f>
        <v>65</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634</v>
      </c>
      <c r="F5" s="87">
        <v>0</v>
      </c>
      <c r="G5" s="86">
        <v>0</v>
      </c>
      <c r="H5" s="86">
        <v>0</v>
      </c>
      <c r="I5" t="s">
        <v>1336</v>
      </c>
    </row>
    <row r="6" spans="1:9">
      <c r="A6" s="1" t="s">
        <v>1331</v>
      </c>
      <c r="B6">
        <v>0</v>
      </c>
      <c r="C6">
        <v>0</v>
      </c>
      <c r="D6">
        <v>0</v>
      </c>
      <c r="E6" s="18">
        <v>224</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AL</v>
      </c>
      <c r="B13" t="s">
        <v>86</v>
      </c>
    </row>
    <row r="14" spans="1:9">
      <c r="A14" t="s">
        <v>5</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tabSelected="1" zoomScale="90" workbookViewId="0">
      <selection activeCell="C14" sqref="C1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5</v>
      </c>
      <c r="B2" s="18">
        <f>'SYVbT-passenger-script'!B2</f>
        <v>14090</v>
      </c>
      <c r="C2" s="18">
        <f>'SYVbT-passenger-script'!C2</f>
        <v>0</v>
      </c>
      <c r="D2" s="18">
        <f>'SYVbT-passenger-script'!D2</f>
        <v>4098842</v>
      </c>
      <c r="E2" s="18">
        <f>'SYVbT-passenger-script'!E2</f>
        <v>20868</v>
      </c>
      <c r="F2" s="18">
        <f>'SYVbT-passenger-script'!F2</f>
        <v>10353</v>
      </c>
      <c r="G2" s="18">
        <f>'SYVbT-passenger-script'!G2</f>
        <v>1502</v>
      </c>
      <c r="H2" s="18">
        <f>'SYVbT-passenger-script'!H2</f>
        <v>104</v>
      </c>
      <c r="J2" s="18"/>
    </row>
    <row r="3" spans="1:10">
      <c r="A3" s="1" t="s">
        <v>1329</v>
      </c>
      <c r="B3" s="18">
        <f>'SYVbT-passenger-script'!B3</f>
        <v>4</v>
      </c>
      <c r="C3" s="18">
        <f>'SYVbT-passenger-script'!C3</f>
        <v>0</v>
      </c>
      <c r="D3" s="18">
        <f>'SYVbT-passenger-script'!D3</f>
        <v>1458</v>
      </c>
      <c r="E3" s="18">
        <f>'SYVbT-passenger-script'!E3</f>
        <v>11704</v>
      </c>
      <c r="F3" s="18">
        <f>'SYVbT-passenger-script'!F3</f>
        <v>0</v>
      </c>
      <c r="G3" s="18">
        <f>'SYVbT-passenger-script'!G3</f>
        <v>108</v>
      </c>
      <c r="H3" s="18">
        <f>'SYVbT-passenger-script'!H3</f>
        <v>2</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375.79754658929926</v>
      </c>
      <c r="C5" s="18">
        <f>'USA Values'!C6*'Rail and Aviation'!$B$2*'Rail and Aviation'!$B$3</f>
        <v>0</v>
      </c>
      <c r="D5" s="18">
        <f>'USA Values'!D6*'Rail and Aviation'!$B$2*'Rail and Aviation'!$B$3</f>
        <v>0</v>
      </c>
      <c r="E5" s="18">
        <f>'USA Values'!E6*'Rail and Aviation'!$B$2*'Rail and Aviation'!$B$3</f>
        <v>123.82076710970063</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208343.46</v>
      </c>
      <c r="E6" s="18">
        <f>'SYVbT-passenger-script'!E6</f>
        <v>58763.54</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111724</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5</v>
      </c>
      <c r="B2" s="18">
        <f>'SYVbT-freight-script'!B2</f>
        <v>1</v>
      </c>
      <c r="C2" s="18">
        <f>'SYVbT-freight-script'!C2</f>
        <v>240</v>
      </c>
      <c r="D2" s="88">
        <f>'SYVbT-freight-script'!D2+'SYVbT-freight-script'!D3</f>
        <v>194027</v>
      </c>
      <c r="E2" s="88">
        <v>0</v>
      </c>
      <c r="F2" s="18">
        <f>'SYVbT-freight-script'!F2</f>
        <v>0</v>
      </c>
      <c r="G2" s="18">
        <f>'SYVbT-freight-script'!G2</f>
        <v>87</v>
      </c>
      <c r="H2" s="18">
        <f>'SYVbT-freight-script'!H2</f>
        <v>0</v>
      </c>
      <c r="I2" s="67"/>
      <c r="J2" s="18"/>
    </row>
    <row r="3" spans="1:10">
      <c r="A3" s="1" t="s">
        <v>1329</v>
      </c>
      <c r="B3" s="18">
        <f>'SYVbT-freight-script'!B3</f>
        <v>0</v>
      </c>
      <c r="C3" s="18">
        <f>'SYVbT-freight-script'!C3</f>
        <v>697</v>
      </c>
      <c r="D3" s="88">
        <v>0</v>
      </c>
      <c r="E3" s="88">
        <f>'SYVbT-freight-script'!E3+'SYVbT-freight-script'!E2</f>
        <v>238653</v>
      </c>
      <c r="F3" s="18">
        <f>'SYVbT-freight-script'!F3</f>
        <v>3</v>
      </c>
      <c r="G3" s="18">
        <f>'SYVbT-freight-script'!G3</f>
        <v>65</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516.86765010483487</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224</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1.6140743255196741E-2</v>
      </c>
    </row>
    <row r="3" spans="1:2">
      <c r="A3" t="s">
        <v>164</v>
      </c>
      <c r="B3">
        <v>1.48898088014719E-2</v>
      </c>
    </row>
    <row r="4" spans="1:2">
      <c r="A4" t="s">
        <v>165</v>
      </c>
      <c r="B4">
        <v>1.613991472586962E-2</v>
      </c>
    </row>
    <row r="5" spans="1:2">
      <c r="A5" t="s">
        <v>166</v>
      </c>
      <c r="B5">
        <v>1.613991472586962E-2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13</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13</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5" t="s">
        <v>1033</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07" t="s">
        <v>1068</v>
      </c>
      <c r="B35" s="108"/>
      <c r="C35" s="108"/>
      <c r="D35" s="108"/>
      <c r="E35" s="108"/>
      <c r="F35" s="108"/>
      <c r="G35" s="108"/>
      <c r="H35" s="108"/>
      <c r="I35" s="108"/>
      <c r="J35" s="108"/>
      <c r="K35" s="108"/>
      <c r="L35" s="108"/>
      <c r="M35" s="108"/>
      <c r="N35" s="108"/>
      <c r="O35" s="108"/>
      <c r="P35" s="108"/>
      <c r="Q35" s="108"/>
      <c r="R35" s="108"/>
      <c r="S35" s="54"/>
      <c r="T35" s="54"/>
      <c r="U35" s="54"/>
      <c r="V35" s="54"/>
      <c r="W35" s="54"/>
      <c r="X35" s="54"/>
      <c r="Y35" s="54"/>
      <c r="Z35" s="54"/>
      <c r="AA35" s="54"/>
      <c r="AB35" s="54"/>
      <c r="AC35" s="54"/>
      <c r="AE35" s="55"/>
    </row>
    <row r="36" spans="1:35" s="91" customFormat="1" ht="12.75" customHeight="1">
      <c r="A36" s="109"/>
      <c r="B36" s="110"/>
      <c r="C36" s="110"/>
      <c r="D36" s="110"/>
      <c r="E36" s="110"/>
      <c r="F36" s="110"/>
      <c r="G36" s="110"/>
      <c r="H36" s="110"/>
      <c r="I36" s="110"/>
      <c r="J36" s="110"/>
      <c r="K36" s="110"/>
      <c r="L36" s="110"/>
      <c r="M36" s="110"/>
      <c r="N36" s="110"/>
      <c r="O36" s="110"/>
      <c r="P36" s="110"/>
      <c r="Q36" s="110"/>
      <c r="R36" s="110"/>
    </row>
    <row r="37" spans="1:35" s="89" customFormat="1" ht="25.5" customHeight="1">
      <c r="A37" s="111" t="s">
        <v>1069</v>
      </c>
      <c r="B37" s="96"/>
      <c r="C37" s="96"/>
      <c r="D37" s="96"/>
      <c r="E37" s="96"/>
      <c r="F37" s="96"/>
      <c r="G37" s="96"/>
      <c r="H37" s="96"/>
      <c r="I37" s="96"/>
      <c r="J37" s="96"/>
      <c r="K37" s="96"/>
      <c r="L37" s="96"/>
      <c r="M37" s="96"/>
      <c r="N37" s="96"/>
      <c r="O37" s="96"/>
      <c r="P37" s="96"/>
      <c r="Q37" s="96"/>
      <c r="R37" s="96"/>
    </row>
    <row r="38" spans="1:35" s="89" customFormat="1" ht="25.5" customHeight="1">
      <c r="A38" s="104" t="s">
        <v>1070</v>
      </c>
      <c r="B38" s="96"/>
      <c r="C38" s="96"/>
      <c r="D38" s="96"/>
      <c r="E38" s="96"/>
      <c r="F38" s="96"/>
      <c r="G38" s="96"/>
      <c r="H38" s="96"/>
      <c r="I38" s="96"/>
      <c r="J38" s="96"/>
      <c r="K38" s="96"/>
      <c r="L38" s="96"/>
      <c r="M38" s="96"/>
      <c r="N38" s="96"/>
      <c r="O38" s="96"/>
      <c r="P38" s="96"/>
      <c r="Q38" s="96"/>
      <c r="R38" s="96"/>
    </row>
    <row r="39" spans="1:35" s="89" customFormat="1" ht="12.75" customHeight="1">
      <c r="A39" s="95" t="s">
        <v>1071</v>
      </c>
      <c r="B39" s="96"/>
      <c r="C39" s="96"/>
      <c r="D39" s="96"/>
      <c r="E39" s="96"/>
      <c r="F39" s="96"/>
      <c r="G39" s="96"/>
      <c r="H39" s="96"/>
      <c r="I39" s="96"/>
      <c r="J39" s="96"/>
      <c r="K39" s="96"/>
      <c r="L39" s="96"/>
      <c r="M39" s="96"/>
      <c r="N39" s="96"/>
      <c r="O39" s="96"/>
      <c r="P39" s="96"/>
      <c r="Q39" s="96"/>
      <c r="R39" s="96"/>
    </row>
    <row r="40" spans="1:35" s="89" customFormat="1" ht="12.75" customHeight="1">
      <c r="A40" s="104" t="s">
        <v>1072</v>
      </c>
      <c r="B40" s="96"/>
      <c r="C40" s="96"/>
      <c r="D40" s="96"/>
      <c r="E40" s="96"/>
      <c r="F40" s="96"/>
      <c r="G40" s="96"/>
      <c r="H40" s="96"/>
      <c r="I40" s="96"/>
      <c r="J40" s="96"/>
      <c r="K40" s="96"/>
      <c r="L40" s="96"/>
      <c r="M40" s="96"/>
      <c r="N40" s="96"/>
      <c r="O40" s="96"/>
      <c r="P40" s="96"/>
      <c r="Q40" s="96"/>
      <c r="R40" s="96"/>
    </row>
    <row r="41" spans="1:35" s="89" customFormat="1" ht="12.75" customHeight="1">
      <c r="A41" s="104" t="s">
        <v>1073</v>
      </c>
      <c r="B41" s="96"/>
      <c r="C41" s="96"/>
      <c r="D41" s="96"/>
      <c r="E41" s="96"/>
      <c r="F41" s="96"/>
      <c r="G41" s="96"/>
      <c r="H41" s="96"/>
      <c r="I41" s="96"/>
      <c r="J41" s="96"/>
      <c r="K41" s="96"/>
      <c r="L41" s="96"/>
      <c r="M41" s="96"/>
      <c r="N41" s="96"/>
      <c r="O41" s="96"/>
      <c r="P41" s="96"/>
      <c r="Q41" s="96"/>
      <c r="R41" s="96"/>
    </row>
    <row r="42" spans="1:35" s="89" customFormat="1" ht="12.75" customHeight="1">
      <c r="A42" s="104" t="s">
        <v>1074</v>
      </c>
      <c r="B42" s="96"/>
      <c r="C42" s="96"/>
      <c r="D42" s="96"/>
      <c r="E42" s="96"/>
      <c r="F42" s="96"/>
      <c r="G42" s="96"/>
      <c r="H42" s="96"/>
      <c r="I42" s="96"/>
      <c r="J42" s="96"/>
      <c r="K42" s="96"/>
      <c r="L42" s="96"/>
      <c r="M42" s="96"/>
      <c r="N42" s="96"/>
      <c r="O42" s="96"/>
      <c r="P42" s="96"/>
      <c r="Q42" s="96"/>
      <c r="R42" s="96"/>
    </row>
    <row r="43" spans="1:35" s="89" customFormat="1" ht="12.75" customHeight="1">
      <c r="A43" s="95" t="s">
        <v>1075</v>
      </c>
      <c r="B43" s="96"/>
      <c r="C43" s="96"/>
      <c r="D43" s="96"/>
      <c r="E43" s="96"/>
      <c r="F43" s="96"/>
      <c r="G43" s="96"/>
      <c r="H43" s="96"/>
      <c r="I43" s="96"/>
      <c r="J43" s="96"/>
      <c r="K43" s="96"/>
      <c r="L43" s="96"/>
      <c r="M43" s="96"/>
      <c r="N43" s="96"/>
      <c r="O43" s="96"/>
      <c r="P43" s="96"/>
      <c r="Q43" s="96"/>
      <c r="R43" s="96"/>
    </row>
    <row r="44" spans="1:35" s="89" customFormat="1" ht="12.75" customHeight="1">
      <c r="A44" s="95" t="s">
        <v>1076</v>
      </c>
      <c r="B44" s="96"/>
      <c r="C44" s="96"/>
      <c r="D44" s="96"/>
      <c r="E44" s="96"/>
      <c r="F44" s="96"/>
      <c r="G44" s="96"/>
      <c r="H44" s="96"/>
      <c r="I44" s="96"/>
      <c r="J44" s="96"/>
      <c r="K44" s="96"/>
      <c r="L44" s="96"/>
      <c r="M44" s="96"/>
      <c r="N44" s="96"/>
      <c r="O44" s="96"/>
      <c r="P44" s="96"/>
      <c r="Q44" s="96"/>
      <c r="R44" s="96"/>
    </row>
    <row r="45" spans="1:35" s="89" customFormat="1" ht="12.75" customHeight="1">
      <c r="A45" s="116" t="s">
        <v>1077</v>
      </c>
      <c r="B45" s="96"/>
      <c r="C45" s="96"/>
      <c r="D45" s="96"/>
      <c r="E45" s="96"/>
      <c r="F45" s="96"/>
      <c r="G45" s="96"/>
      <c r="H45" s="96"/>
      <c r="I45" s="96"/>
      <c r="J45" s="96"/>
      <c r="K45" s="96"/>
      <c r="L45" s="96"/>
      <c r="M45" s="96"/>
      <c r="N45" s="96"/>
      <c r="O45" s="96"/>
      <c r="P45" s="96"/>
      <c r="Q45" s="96"/>
      <c r="R45" s="96"/>
    </row>
    <row r="46" spans="1:35" s="89" customFormat="1" ht="12.75" customHeight="1">
      <c r="A46" s="104" t="s">
        <v>1078</v>
      </c>
      <c r="B46" s="96"/>
      <c r="C46" s="96"/>
      <c r="D46" s="96"/>
      <c r="E46" s="96"/>
      <c r="F46" s="96"/>
      <c r="G46" s="96"/>
      <c r="H46" s="96"/>
      <c r="I46" s="96"/>
      <c r="J46" s="96"/>
      <c r="K46" s="96"/>
      <c r="L46" s="96"/>
      <c r="M46" s="96"/>
      <c r="N46" s="96"/>
      <c r="O46" s="96"/>
      <c r="P46" s="96"/>
      <c r="Q46" s="96"/>
      <c r="R46" s="96"/>
    </row>
    <row r="47" spans="1:35" s="89" customFormat="1" ht="12.75" customHeight="1">
      <c r="A47" s="104" t="s">
        <v>1079</v>
      </c>
      <c r="B47" s="96"/>
      <c r="C47" s="96"/>
      <c r="D47" s="96"/>
      <c r="E47" s="96"/>
      <c r="F47" s="96"/>
      <c r="G47" s="96"/>
      <c r="H47" s="96"/>
      <c r="I47" s="96"/>
      <c r="J47" s="96"/>
      <c r="K47" s="96"/>
      <c r="L47" s="96"/>
      <c r="M47" s="96"/>
      <c r="N47" s="96"/>
      <c r="O47" s="96"/>
      <c r="P47" s="96"/>
      <c r="Q47" s="96"/>
      <c r="R47" s="96"/>
    </row>
    <row r="48" spans="1:35" s="89" customFormat="1" ht="12.75" customHeight="1">
      <c r="A48" s="104" t="s">
        <v>1080</v>
      </c>
      <c r="B48" s="96"/>
      <c r="C48" s="96"/>
      <c r="D48" s="96"/>
      <c r="E48" s="96"/>
      <c r="F48" s="96"/>
      <c r="G48" s="96"/>
      <c r="H48" s="96"/>
      <c r="I48" s="96"/>
      <c r="J48" s="96"/>
      <c r="K48" s="96"/>
      <c r="L48" s="96"/>
      <c r="M48" s="96"/>
      <c r="N48" s="96"/>
      <c r="O48" s="96"/>
      <c r="P48" s="96"/>
      <c r="Q48" s="96"/>
      <c r="R48" s="96"/>
    </row>
    <row r="49" spans="1:18" s="89" customFormat="1" ht="25.5" customHeight="1">
      <c r="A49" s="104" t="s">
        <v>1081</v>
      </c>
      <c r="B49" s="96"/>
      <c r="C49" s="96"/>
      <c r="D49" s="96"/>
      <c r="E49" s="96"/>
      <c r="F49" s="96"/>
      <c r="G49" s="96"/>
      <c r="H49" s="96"/>
      <c r="I49" s="96"/>
      <c r="J49" s="96"/>
      <c r="K49" s="96"/>
      <c r="L49" s="96"/>
      <c r="M49" s="96"/>
      <c r="N49" s="96"/>
      <c r="O49" s="96"/>
      <c r="P49" s="96"/>
      <c r="Q49" s="96"/>
      <c r="R49" s="96"/>
    </row>
    <row r="50" spans="1:18" s="89" customFormat="1" ht="12.75" customHeight="1">
      <c r="A50" s="104" t="s">
        <v>1082</v>
      </c>
      <c r="B50" s="96"/>
      <c r="C50" s="96"/>
      <c r="D50" s="96"/>
      <c r="E50" s="96"/>
      <c r="F50" s="96"/>
      <c r="G50" s="96"/>
      <c r="H50" s="96"/>
      <c r="I50" s="96"/>
      <c r="J50" s="96"/>
      <c r="K50" s="96"/>
      <c r="L50" s="96"/>
      <c r="M50" s="96"/>
      <c r="N50" s="96"/>
      <c r="O50" s="96"/>
      <c r="P50" s="96"/>
    </row>
    <row r="51" spans="1:18" s="89" customFormat="1" ht="12.75" customHeight="1">
      <c r="A51" s="97"/>
      <c r="B51" s="96"/>
      <c r="C51" s="96"/>
      <c r="D51" s="96"/>
      <c r="E51" s="96"/>
      <c r="F51" s="96"/>
      <c r="G51" s="96"/>
      <c r="H51" s="96"/>
      <c r="I51" s="96"/>
      <c r="J51" s="96"/>
      <c r="K51" s="96"/>
      <c r="L51" s="96"/>
      <c r="M51" s="96"/>
      <c r="N51" s="96"/>
      <c r="O51" s="96"/>
      <c r="P51" s="96"/>
    </row>
    <row r="52" spans="1:18" s="89" customFormat="1" ht="12.75" customHeight="1">
      <c r="A52" s="115" t="s">
        <v>1083</v>
      </c>
      <c r="B52" s="96"/>
      <c r="C52" s="96"/>
      <c r="D52" s="96"/>
      <c r="E52" s="96"/>
      <c r="F52" s="96"/>
      <c r="G52" s="96"/>
      <c r="H52" s="96"/>
      <c r="I52" s="96"/>
      <c r="J52" s="96"/>
      <c r="K52" s="96"/>
      <c r="L52" s="96"/>
      <c r="M52" s="96"/>
      <c r="N52" s="96"/>
      <c r="O52" s="96"/>
      <c r="P52" s="96"/>
    </row>
    <row r="53" spans="1:18" s="89" customFormat="1" ht="38.25" customHeight="1">
      <c r="A53" s="116" t="s">
        <v>1084</v>
      </c>
      <c r="B53" s="96"/>
      <c r="C53" s="96"/>
      <c r="D53" s="96"/>
      <c r="E53" s="96"/>
      <c r="F53" s="96"/>
      <c r="G53" s="96"/>
      <c r="H53" s="96"/>
      <c r="I53" s="96"/>
      <c r="J53" s="96"/>
      <c r="K53" s="96"/>
      <c r="L53" s="96"/>
      <c r="M53" s="96"/>
      <c r="N53" s="96"/>
      <c r="O53" s="96"/>
      <c r="P53" s="96"/>
    </row>
    <row r="54" spans="1:18" s="89" customFormat="1" ht="12.75" customHeight="1">
      <c r="A54" s="98" t="s">
        <v>1085</v>
      </c>
      <c r="B54" s="96"/>
      <c r="C54" s="96"/>
      <c r="D54" s="96"/>
      <c r="E54" s="96"/>
      <c r="F54" s="96"/>
      <c r="G54" s="96"/>
      <c r="H54" s="96"/>
      <c r="I54" s="96"/>
      <c r="J54" s="96"/>
      <c r="K54" s="96"/>
      <c r="L54" s="96"/>
      <c r="M54" s="96"/>
      <c r="N54" s="96"/>
      <c r="O54" s="96"/>
      <c r="P54" s="96"/>
    </row>
    <row r="55" spans="1:18" s="89" customFormat="1" ht="38.25" customHeight="1">
      <c r="A55" s="100" t="s">
        <v>1086</v>
      </c>
      <c r="B55" s="96"/>
      <c r="C55" s="96"/>
      <c r="D55" s="96"/>
      <c r="E55" s="96"/>
      <c r="F55" s="96"/>
      <c r="G55" s="96"/>
      <c r="H55" s="96"/>
      <c r="I55" s="96"/>
      <c r="J55" s="96"/>
      <c r="K55" s="96"/>
      <c r="L55" s="96"/>
      <c r="M55" s="96"/>
      <c r="N55" s="96"/>
      <c r="O55" s="96"/>
      <c r="P55" s="96"/>
    </row>
    <row r="56" spans="1:18" s="89" customFormat="1" ht="12.75" customHeight="1">
      <c r="A56" s="98" t="s">
        <v>1087</v>
      </c>
      <c r="B56" s="96"/>
      <c r="C56" s="96"/>
      <c r="D56" s="96"/>
      <c r="E56" s="96"/>
      <c r="F56" s="96"/>
      <c r="G56" s="96"/>
      <c r="H56" s="96"/>
      <c r="I56" s="96"/>
      <c r="J56" s="96"/>
      <c r="K56" s="96"/>
      <c r="L56" s="96"/>
      <c r="M56" s="96"/>
      <c r="N56" s="96"/>
      <c r="O56" s="96"/>
      <c r="P56" s="96"/>
    </row>
    <row r="57" spans="1:18" s="89" customFormat="1" ht="12.75" customHeight="1">
      <c r="A57" s="98" t="s">
        <v>1088</v>
      </c>
      <c r="B57" s="96"/>
      <c r="C57" s="96"/>
      <c r="D57" s="96"/>
      <c r="E57" s="96"/>
      <c r="F57" s="96"/>
      <c r="G57" s="96"/>
      <c r="H57" s="96"/>
      <c r="I57" s="96"/>
      <c r="J57" s="96"/>
      <c r="K57" s="96"/>
      <c r="L57" s="96"/>
      <c r="M57" s="96"/>
      <c r="N57" s="96"/>
      <c r="O57" s="96"/>
      <c r="P57" s="96"/>
    </row>
    <row r="58" spans="1:18" s="89" customFormat="1" ht="12.75" customHeight="1">
      <c r="A58" s="117" t="s">
        <v>1089</v>
      </c>
      <c r="B58" s="96"/>
      <c r="C58" s="96"/>
      <c r="D58" s="96"/>
      <c r="E58" s="96"/>
      <c r="F58" s="96"/>
      <c r="G58" s="96"/>
      <c r="H58" s="96"/>
      <c r="I58" s="96"/>
      <c r="J58" s="96"/>
      <c r="K58" s="96"/>
      <c r="L58" s="96"/>
      <c r="M58" s="96"/>
      <c r="N58" s="96"/>
      <c r="O58" s="96"/>
      <c r="P58" s="96"/>
    </row>
    <row r="59" spans="1:18" s="89" customFormat="1" ht="12.75" customHeight="1">
      <c r="A59" s="102"/>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8"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1"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98" t="s">
        <v>1106</v>
      </c>
      <c r="B76" s="96"/>
      <c r="C76" s="96"/>
      <c r="D76" s="96"/>
      <c r="E76" s="96"/>
      <c r="F76" s="96"/>
      <c r="G76" s="96"/>
      <c r="H76" s="96"/>
      <c r="I76" s="96"/>
      <c r="J76" s="96"/>
      <c r="K76" s="96"/>
      <c r="L76" s="96"/>
      <c r="M76" s="96"/>
      <c r="N76" s="96"/>
      <c r="O76" s="96"/>
      <c r="P76" s="96"/>
    </row>
    <row r="77" spans="1:16" s="89" customFormat="1" ht="12.75" customHeight="1">
      <c r="A77" s="114" t="s">
        <v>1107</v>
      </c>
      <c r="B77" s="96"/>
      <c r="C77" s="96"/>
      <c r="D77" s="96"/>
      <c r="E77" s="96"/>
      <c r="F77" s="96"/>
      <c r="G77" s="96"/>
      <c r="H77" s="96"/>
      <c r="I77" s="96"/>
      <c r="J77" s="96"/>
      <c r="K77" s="96"/>
      <c r="L77" s="96"/>
      <c r="M77" s="96"/>
      <c r="N77" s="96"/>
      <c r="O77" s="96"/>
      <c r="P77" s="96"/>
    </row>
    <row r="78" spans="1:16" s="89" customFormat="1" ht="12.75" customHeight="1">
      <c r="A78" s="113" t="s">
        <v>1108</v>
      </c>
      <c r="B78" s="96"/>
      <c r="C78" s="96"/>
      <c r="D78" s="96"/>
      <c r="E78" s="96"/>
      <c r="F78" s="96"/>
      <c r="G78" s="96"/>
      <c r="H78" s="96"/>
      <c r="I78" s="96"/>
      <c r="J78" s="96"/>
      <c r="K78" s="96"/>
      <c r="L78" s="96"/>
      <c r="M78" s="96"/>
      <c r="N78" s="96"/>
      <c r="O78" s="96"/>
      <c r="P78" s="96"/>
    </row>
    <row r="79" spans="1:16" s="89" customFormat="1" ht="12.75" customHeight="1">
      <c r="A79" s="11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98" t="s">
        <v>1111</v>
      </c>
      <c r="B81" s="96"/>
      <c r="C81" s="96"/>
      <c r="D81" s="96"/>
      <c r="E81" s="96"/>
      <c r="F81" s="96"/>
      <c r="G81" s="96"/>
      <c r="H81" s="96"/>
      <c r="I81" s="96"/>
      <c r="J81" s="96"/>
      <c r="K81" s="96"/>
      <c r="L81" s="96"/>
      <c r="M81" s="96"/>
      <c r="N81" s="96"/>
      <c r="O81" s="96"/>
      <c r="P81" s="96"/>
    </row>
    <row r="82" spans="1:16" s="89" customFormat="1" ht="12.75" customHeight="1">
      <c r="A82" s="11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98" t="s">
        <v>1114</v>
      </c>
      <c r="B84" s="96"/>
      <c r="C84" s="96"/>
      <c r="D84" s="96"/>
      <c r="E84" s="96"/>
      <c r="F84" s="96"/>
      <c r="G84" s="96"/>
      <c r="H84" s="96"/>
      <c r="I84" s="96"/>
      <c r="J84" s="96"/>
      <c r="K84" s="96"/>
      <c r="L84" s="96"/>
      <c r="M84" s="96"/>
      <c r="N84" s="96"/>
      <c r="O84" s="96"/>
      <c r="P84" s="96"/>
    </row>
    <row r="85" spans="1:16" s="89" customFormat="1" ht="12.75" customHeight="1">
      <c r="A85" s="114" t="s">
        <v>1107</v>
      </c>
      <c r="B85" s="96"/>
      <c r="C85" s="96"/>
      <c r="D85" s="96"/>
      <c r="E85" s="96"/>
      <c r="F85" s="96"/>
      <c r="G85" s="96"/>
      <c r="H85" s="96"/>
      <c r="I85" s="96"/>
      <c r="J85" s="96"/>
      <c r="K85" s="96"/>
      <c r="L85" s="96"/>
      <c r="M85" s="96"/>
      <c r="N85" s="96"/>
      <c r="O85" s="96"/>
      <c r="P85" s="96"/>
    </row>
    <row r="86" spans="1:16" s="89" customFormat="1" ht="12.75" customHeight="1">
      <c r="A86" s="113" t="s">
        <v>1115</v>
      </c>
      <c r="B86" s="96"/>
      <c r="C86" s="96"/>
      <c r="D86" s="96"/>
      <c r="E86" s="96"/>
      <c r="F86" s="96"/>
      <c r="G86" s="96"/>
      <c r="H86" s="96"/>
      <c r="I86" s="96"/>
      <c r="J86" s="96"/>
      <c r="K86" s="96"/>
      <c r="L86" s="96"/>
      <c r="M86" s="96"/>
      <c r="N86" s="96"/>
      <c r="O86" s="96"/>
      <c r="P86" s="96"/>
    </row>
    <row r="87" spans="1:16" s="89" customFormat="1" ht="12.75" customHeight="1">
      <c r="A87" s="11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98" t="s">
        <v>1117</v>
      </c>
      <c r="B89" s="96"/>
      <c r="C89" s="96"/>
      <c r="D89" s="96"/>
      <c r="E89" s="96"/>
      <c r="F89" s="96"/>
      <c r="G89" s="96"/>
      <c r="H89" s="96"/>
      <c r="I89" s="96"/>
      <c r="J89" s="96"/>
      <c r="K89" s="96"/>
      <c r="L89" s="96"/>
      <c r="M89" s="96"/>
      <c r="N89" s="96"/>
      <c r="O89" s="96"/>
      <c r="P89" s="96"/>
    </row>
    <row r="90" spans="1:16" s="89" customFormat="1" ht="12.75" customHeight="1">
      <c r="A90" s="114" t="s">
        <v>1112</v>
      </c>
      <c r="B90" s="96"/>
      <c r="C90" s="96"/>
      <c r="D90" s="96"/>
      <c r="E90" s="96"/>
      <c r="F90" s="96"/>
      <c r="G90" s="96"/>
      <c r="H90" s="96"/>
      <c r="I90" s="96"/>
      <c r="J90" s="96"/>
      <c r="K90" s="96"/>
      <c r="L90" s="96"/>
      <c r="M90" s="96"/>
      <c r="N90" s="96"/>
      <c r="O90" s="96"/>
      <c r="P90" s="96"/>
    </row>
    <row r="91" spans="1:16" s="89" customFormat="1" ht="12.75" customHeight="1">
      <c r="A91" s="101"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1"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2"/>
      <c r="C97" s="112"/>
      <c r="D97" s="112"/>
      <c r="E97" s="112"/>
      <c r="F97" s="112"/>
      <c r="G97" s="112"/>
      <c r="H97" s="112"/>
      <c r="I97" s="112"/>
      <c r="J97" s="112"/>
      <c r="K97" s="112"/>
      <c r="L97" s="112"/>
      <c r="M97" s="112"/>
      <c r="N97" s="112"/>
      <c r="O97" s="112"/>
      <c r="P97" s="112"/>
    </row>
    <row r="98" spans="1:20" s="89" customFormat="1" ht="12.75" customHeight="1">
      <c r="A98" s="101"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1"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98" t="s">
        <v>1131</v>
      </c>
      <c r="B105" s="96"/>
      <c r="C105" s="96"/>
      <c r="D105" s="96"/>
      <c r="E105" s="96"/>
      <c r="F105" s="96"/>
      <c r="G105" s="96"/>
      <c r="H105" s="96"/>
      <c r="I105" s="96"/>
      <c r="J105" s="96"/>
      <c r="K105" s="96"/>
      <c r="L105" s="96"/>
      <c r="M105" s="96"/>
      <c r="N105" s="96"/>
      <c r="O105" s="96"/>
      <c r="P105" s="96"/>
    </row>
    <row r="106" spans="1:20" s="89" customFormat="1" ht="12.75" customHeight="1">
      <c r="A106" s="98"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19" t="s">
        <v>1134</v>
      </c>
      <c r="B108" s="96"/>
      <c r="C108" s="96"/>
      <c r="D108" s="96"/>
      <c r="E108" s="96"/>
      <c r="F108" s="96"/>
      <c r="G108" s="96"/>
      <c r="H108" s="96"/>
      <c r="I108" s="96"/>
      <c r="J108" s="96"/>
      <c r="K108" s="96"/>
      <c r="L108" s="96"/>
      <c r="M108" s="96"/>
      <c r="N108" s="96"/>
      <c r="O108" s="96"/>
      <c r="P108" s="96"/>
    </row>
    <row r="109" spans="1:20" s="89" customFormat="1" ht="12.75" customHeight="1">
      <c r="A109" s="120"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2022-09-30T22:11:04Z</dcterms:modified>
</cp:coreProperties>
</file>