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AL/bldgs/BCEU/"/>
    </mc:Choice>
  </mc:AlternateContent>
  <xr:revisionPtr revIDLastSave="0" documentId="8_{E790F9FE-9ED9-4043-B6B4-3D6FC1AA0EEE}"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R143" i="30"/>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56" i="30" l="1"/>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R143" i="36"/>
  <c r="E11" i="21" s="1"/>
  <c r="S143" i="36"/>
  <c r="F11" i="21" s="1"/>
  <c r="T143" i="36"/>
  <c r="G11" i="21" s="1"/>
  <c r="U143" i="36"/>
  <c r="H11" i="21" s="1"/>
  <c r="V143" i="36"/>
  <c r="I11" i="21" s="1"/>
  <c r="W143" i="36"/>
  <c r="J11" i="21" s="1"/>
  <c r="X143" i="36"/>
  <c r="K11" i="21" s="1"/>
  <c r="Y143" i="36"/>
  <c r="L11" i="21" s="1"/>
  <c r="Z143" i="36"/>
  <c r="M11" i="21" s="1"/>
  <c r="AA143" i="36"/>
  <c r="N11" i="21" s="1"/>
  <c r="AB143" i="36"/>
  <c r="O11" i="21" s="1"/>
  <c r="AC143" i="36"/>
  <c r="P11" i="21" s="1"/>
  <c r="AD143" i="36"/>
  <c r="Q11" i="21" s="1"/>
  <c r="AE143" i="36"/>
  <c r="R11" i="21" s="1"/>
  <c r="AF143" i="36"/>
  <c r="S11" i="21" s="1"/>
  <c r="AG143" i="36"/>
  <c r="T11" i="21" s="1"/>
  <c r="AH143" i="36"/>
  <c r="U11" i="21" s="1"/>
  <c r="AI143" i="36"/>
  <c r="V11" i="21" s="1"/>
  <c r="AJ143" i="36"/>
  <c r="W11" i="21" s="1"/>
  <c r="AK143" i="36"/>
  <c r="X11" i="21" s="1"/>
  <c r="AL143" i="36"/>
  <c r="Y11" i="21" s="1"/>
  <c r="AM143" i="36"/>
  <c r="Z11" i="21" s="1"/>
  <c r="AN143" i="36"/>
  <c r="AA11" i="21" s="1"/>
  <c r="AO143" i="36"/>
  <c r="AB11" i="21" s="1"/>
  <c r="AP143" i="36"/>
  <c r="AC11" i="21" s="1"/>
  <c r="AQ143" i="36"/>
  <c r="AD11" i="21" s="1"/>
  <c r="AR143" i="36"/>
  <c r="AE11" i="21" s="1"/>
  <c r="AS143" i="36"/>
  <c r="AF11" i="21" s="1"/>
  <c r="AT143" i="36"/>
  <c r="AG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T182" i="36"/>
  <c r="G11" i="16" s="1"/>
  <c r="U182" i="36"/>
  <c r="H11" i="16" s="1"/>
  <c r="V182" i="36"/>
  <c r="I11" i="16" s="1"/>
  <c r="W182" i="36"/>
  <c r="J11" i="16" s="1"/>
  <c r="X182" i="36"/>
  <c r="K11" i="16" s="1"/>
  <c r="Y182" i="36"/>
  <c r="L11" i="16" s="1"/>
  <c r="Z182" i="36"/>
  <c r="M11" i="16" s="1"/>
  <c r="AA182" i="36"/>
  <c r="N11" i="16" s="1"/>
  <c r="AB182" i="36"/>
  <c r="O11" i="16" s="1"/>
  <c r="AC182" i="36"/>
  <c r="P11" i="16" s="1"/>
  <c r="AD182" i="36"/>
  <c r="Q11" i="16" s="1"/>
  <c r="AE182" i="36"/>
  <c r="R11" i="16" s="1"/>
  <c r="AF182" i="36"/>
  <c r="S11" i="16" s="1"/>
  <c r="AG182" i="36"/>
  <c r="T11" i="16" s="1"/>
  <c r="AH182" i="36"/>
  <c r="U11" i="16" s="1"/>
  <c r="AI182" i="36"/>
  <c r="V11" i="16" s="1"/>
  <c r="AJ182" i="36"/>
  <c r="W11" i="16" s="1"/>
  <c r="AK182" i="36"/>
  <c r="X11" i="16" s="1"/>
  <c r="AL182" i="36"/>
  <c r="Y11" i="16" s="1"/>
  <c r="AM182" i="36"/>
  <c r="Z11" i="16" s="1"/>
  <c r="AN182" i="36"/>
  <c r="AA11" i="16" s="1"/>
  <c r="AO182" i="36"/>
  <c r="AB11" i="16" s="1"/>
  <c r="AP182" i="36"/>
  <c r="AC11" i="16" s="1"/>
  <c r="AQ182" i="36"/>
  <c r="AD11" i="16" s="1"/>
  <c r="AR182" i="36"/>
  <c r="AE11" i="16" s="1"/>
  <c r="AS182" i="36"/>
  <c r="AF11" i="16" s="1"/>
  <c r="AT182" i="36"/>
  <c r="AG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N156" i="36" l="1"/>
  <c r="AA11" i="14" s="1"/>
  <c r="X156" i="36"/>
  <c r="K11" i="14" s="1"/>
  <c r="AR151" i="36"/>
  <c r="AE6" i="14" s="1"/>
  <c r="AJ151" i="36"/>
  <c r="W6" i="14" s="1"/>
  <c r="AB151" i="36"/>
  <c r="O6" i="14" s="1"/>
  <c r="T151" i="36"/>
  <c r="G6" i="14" s="1"/>
  <c r="AM156" i="36"/>
  <c r="Z11" i="14" s="1"/>
  <c r="AE156" i="36"/>
  <c r="R11" i="14" s="1"/>
  <c r="W156" i="36"/>
  <c r="J11" i="14" s="1"/>
  <c r="AQ151" i="36"/>
  <c r="AD6" i="14" s="1"/>
  <c r="AI151" i="36"/>
  <c r="V6" i="14" s="1"/>
  <c r="AA151" i="36"/>
  <c r="N6" i="14" s="1"/>
  <c r="S151" i="36"/>
  <c r="F6" i="14" s="1"/>
  <c r="AS151" i="36"/>
  <c r="AF6" i="14" s="1"/>
  <c r="AF156" i="36"/>
  <c r="S11" i="14" s="1"/>
  <c r="AL156" i="36"/>
  <c r="Y11" i="14" s="1"/>
  <c r="AD156" i="36"/>
  <c r="Q11" i="14" s="1"/>
  <c r="V156" i="36"/>
  <c r="I11" i="14" s="1"/>
  <c r="AP151" i="36"/>
  <c r="AC6" i="14" s="1"/>
  <c r="AH151" i="36"/>
  <c r="U6" i="14" s="1"/>
  <c r="Z151" i="36"/>
  <c r="M6" i="14" s="1"/>
  <c r="R151" i="36"/>
  <c r="E6" i="14" s="1"/>
  <c r="AO156" i="36"/>
  <c r="AB11" i="14" s="1"/>
  <c r="Y156" i="36"/>
  <c r="L11" i="14" s="1"/>
  <c r="AC151" i="36"/>
  <c r="P6" i="14" s="1"/>
  <c r="AS156" i="36"/>
  <c r="AF11" i="14" s="1"/>
  <c r="AK156" i="36"/>
  <c r="X11" i="14" s="1"/>
  <c r="AC156" i="36"/>
  <c r="P11" i="14" s="1"/>
  <c r="U156" i="36"/>
  <c r="H11" i="14" s="1"/>
  <c r="AO151" i="36"/>
  <c r="AB6" i="14" s="1"/>
  <c r="AG151" i="36"/>
  <c r="T6" i="14" s="1"/>
  <c r="Y151" i="36"/>
  <c r="L6" i="14" s="1"/>
  <c r="U151" i="36"/>
  <c r="H6" i="14" s="1"/>
  <c r="AR156" i="36"/>
  <c r="AE11" i="14" s="1"/>
  <c r="AJ156" i="36"/>
  <c r="W11" i="14" s="1"/>
  <c r="AB156" i="36"/>
  <c r="O11" i="14" s="1"/>
  <c r="T156" i="36"/>
  <c r="G11" i="14" s="1"/>
  <c r="AN151" i="36"/>
  <c r="AA6" i="14" s="1"/>
  <c r="AF151" i="36"/>
  <c r="S6" i="14" s="1"/>
  <c r="X151" i="36"/>
  <c r="K6" i="14" s="1"/>
  <c r="AG156" i="36"/>
  <c r="T11" i="14" s="1"/>
  <c r="AQ156" i="36"/>
  <c r="AD11" i="14" s="1"/>
  <c r="AI156" i="36"/>
  <c r="V11" i="14" s="1"/>
  <c r="AA156" i="36"/>
  <c r="N11" i="14" s="1"/>
  <c r="S156" i="36"/>
  <c r="F11" i="14" s="1"/>
  <c r="AM151" i="36"/>
  <c r="Z6" i="14" s="1"/>
  <c r="AE151" i="36"/>
  <c r="R6" i="14" s="1"/>
  <c r="W151" i="36"/>
  <c r="J6" i="14" s="1"/>
  <c r="AK151" i="36"/>
  <c r="X6" i="14" s="1"/>
  <c r="AP156" i="36"/>
  <c r="AC11" i="14" s="1"/>
  <c r="AH156" i="36"/>
  <c r="U11" i="14" s="1"/>
  <c r="Z156" i="36"/>
  <c r="M11" i="14" s="1"/>
  <c r="R156" i="36"/>
  <c r="E11" i="14" s="1"/>
  <c r="AL151" i="36"/>
  <c r="Y6" i="14" s="1"/>
  <c r="AD151" i="36"/>
  <c r="Q6" i="14" s="1"/>
  <c r="V151" i="36"/>
  <c r="I6"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R108" i="30"/>
  <c r="K108" i="36"/>
  <c r="Q108" i="30"/>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<sst xmlns="http://schemas.openxmlformats.org/spreadsheetml/2006/main" count="211474" uniqueCount="1097">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</sst>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107769000000000</c:v>
                </c:pt>
                <c:pt idx="1">
                  <c:v>107769000000000</c:v>
                </c:pt>
                <c:pt idx="2">
                  <c:v>107800131435266.81</c:v>
                </c:pt>
                <c:pt idx="3">
                  <c:v>107858183610895.94</c:v>
                </c:pt>
                <c:pt idx="4">
                  <c:v>107972341062269.06</c:v>
                </c:pt>
                <c:pt idx="5">
                  <c:v>108156276348561.59</c:v>
                </c:pt>
                <c:pt idx="6">
                  <c:v>108384457628611.02</c:v>
                </c:pt>
                <c:pt idx="7">
                  <c:v>108699028644100.02</c:v>
                </c:pt>
                <c:pt idx="8">
                  <c:v>109111136263581.19</c:v>
                </c:pt>
                <c:pt idx="9">
                  <c:v>109494941611491.73</c:v>
                </c:pt>
                <c:pt idx="10">
                  <c:v>109886593216060.78</c:v>
                </c:pt>
                <c:pt idx="11">
                  <c:v>110338551078736.81</c:v>
                </c:pt>
                <c:pt idx="12">
                  <c:v>110841357121018.03</c:v>
                </c:pt>
                <c:pt idx="13">
                  <c:v>111461304113608.53</c:v>
                </c:pt>
                <c:pt idx="14">
                  <c:v>112195758945227.94</c:v>
                </c:pt>
                <c:pt idx="15">
                  <c:v>113006434147604.23</c:v>
                </c:pt>
                <c:pt idx="16">
                  <c:v>113841094191044.55</c:v>
                </c:pt>
                <c:pt idx="17">
                  <c:v>114713707235339.25</c:v>
                </c:pt>
                <c:pt idx="18">
                  <c:v>115626160281117.59</c:v>
                </c:pt>
                <c:pt idx="19">
                  <c:v>116515769456186.91</c:v>
                </c:pt>
                <c:pt idx="20">
                  <c:v>117366243057255.5</c:v>
                </c:pt>
                <c:pt idx="21">
                  <c:v>117920993465502.78</c:v>
                </c:pt>
                <c:pt idx="22">
                  <c:v>118494686199671.41</c:v>
                </c:pt>
                <c:pt idx="23">
                  <c:v>119084397151198.14</c:v>
                </c:pt>
                <c:pt idx="24">
                  <c:v>119702158521428.59</c:v>
                </c:pt>
                <c:pt idx="25">
                  <c:v>120320085393220.98</c:v>
                </c:pt>
                <c:pt idx="26">
                  <c:v>120938796238688.3</c:v>
                </c:pt>
                <c:pt idx="27">
                  <c:v>121537946754444.56</c:v>
                </c:pt>
                <c:pt idx="28">
                  <c:v>122080489198441.47</c:v>
                </c:pt>
                <c:pt idx="29">
                  <c:v>122630112694072.44</c:v>
                </c:pt>
                <c:pt idx="30">
                  <c:v>123174775037425.16</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74533000000000</c:v>
                </c:pt>
                <c:pt idx="1">
                  <c:v>74533000000000</c:v>
                </c:pt>
                <c:pt idx="2">
                  <c:v>74836859560967.25</c:v>
                </c:pt>
                <c:pt idx="3">
                  <c:v>75083624531142.172</c:v>
                </c:pt>
                <c:pt idx="4">
                  <c:v>75348812046964.281</c:v>
                </c:pt>
                <c:pt idx="5">
                  <c:v>75594260746668.031</c:v>
                </c:pt>
                <c:pt idx="6">
                  <c:v>75839649198826.5</c:v>
                </c:pt>
                <c:pt idx="7">
                  <c:v>76088361840769.562</c:v>
                </c:pt>
                <c:pt idx="8">
                  <c:v>76344987698962.125</c:v>
                </c:pt>
                <c:pt idx="9">
                  <c:v>76636749113146.656</c:v>
                </c:pt>
                <c:pt idx="10">
                  <c:v>76958042064233.688</c:v>
                </c:pt>
                <c:pt idx="11">
                  <c:v>77329081922809.406</c:v>
                </c:pt>
                <c:pt idx="12">
                  <c:v>77767843049670.406</c:v>
                </c:pt>
                <c:pt idx="13">
                  <c:v>78256411661694.578</c:v>
                </c:pt>
                <c:pt idx="14">
                  <c:v>78799311989355.719</c:v>
                </c:pt>
                <c:pt idx="15">
                  <c:v>79379475906738.797</c:v>
                </c:pt>
                <c:pt idx="16">
                  <c:v>79988228768400.406</c:v>
                </c:pt>
                <c:pt idx="17">
                  <c:v>80638574560268.906</c:v>
                </c:pt>
                <c:pt idx="18">
                  <c:v>81320664903832.188</c:v>
                </c:pt>
                <c:pt idx="19">
                  <c:v>82045152975274.547</c:v>
                </c:pt>
                <c:pt idx="20">
                  <c:v>82804781174233.25</c:v>
                </c:pt>
                <c:pt idx="21">
                  <c:v>83608065278365.781</c:v>
                </c:pt>
                <c:pt idx="22">
                  <c:v>84449631525620.75</c:v>
                </c:pt>
                <c:pt idx="23">
                  <c:v>85337544551167.016</c:v>
                </c:pt>
                <c:pt idx="24">
                  <c:v>86260910808864.438</c:v>
                </c:pt>
                <c:pt idx="25">
                  <c:v>87218587606265.781</c:v>
                </c:pt>
                <c:pt idx="26">
                  <c:v>88223820980765.281</c:v>
                </c:pt>
                <c:pt idx="27">
                  <c:v>89244655603205.516</c:v>
                </c:pt>
                <c:pt idx="28">
                  <c:v>90307387325009.875</c:v>
                </c:pt>
                <c:pt idx="29">
                  <c:v>91410561101646.469</c:v>
                </c:pt>
                <c:pt idx="30">
                  <c:v>92555418997938.438</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718</v>
      </c>
      <c r="C1" s="95">
        <v>45275</v>
      </c>
      <c r="E1" s="128" t="s">
        <v>915</v>
      </c>
      <c r="F1" s="129" t="str">
        <f>B1</f>
        <v>Alabama</v>
      </c>
      <c r="H1" t="s">
        <v>712</v>
      </c>
      <c r="I1" t="s">
        <v>817</v>
      </c>
    </row>
    <row r="2" spans="1:9" x14ac:dyDescent="0.2">
      <c r="B2" t="str">
        <f>VLOOKUP(B1,H2:I52,2)</f>
        <v>AL</v>
      </c>
      <c r="E2" s="128" t="s">
        <v>817</v>
      </c>
      <c r="F2" s="130" t="str">
        <f>LOOKUP(F1,H:H,I:I)</f>
        <v>AL</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0.42262760487624201</v>
      </c>
      <c r="H5" s="100" t="s">
        <v>724</v>
      </c>
      <c r="I5" s="100" t="s">
        <v>725</v>
      </c>
    </row>
    <row r="6" spans="1:9" x14ac:dyDescent="0.2">
      <c r="B6" t="s">
        <v>551</v>
      </c>
      <c r="E6" s="119" t="s">
        <v>910</v>
      </c>
      <c r="F6" s="120">
        <f>SUMIFS('Rural Urban'!F:F,'Rural Urban'!B:B,About!F2) / 100</f>
        <v>0.57737239512375804</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0.42262760487624201</v>
      </c>
      <c r="R11" s="207">
        <f>1-Q11</f>
        <v>0.57737239512375793</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AL</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147454000000000</v>
      </c>
      <c r="G23" s="6">
        <f>BF2</f>
        <v>1.1695032E+16</v>
      </c>
      <c r="H23" s="207">
        <f>IFERROR(F23/G23,0)</f>
        <v>1.2608259643924018E-2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144000000000</v>
      </c>
      <c r="G25" s="6">
        <f t="shared" si="2"/>
        <v>473453000000000</v>
      </c>
      <c r="H25" s="207">
        <f t="shared" si="3"/>
        <v>3.0414845824189518E-4</v>
      </c>
    </row>
    <row r="26" spans="1:58" x14ac:dyDescent="0.2">
      <c r="C26" s="204" t="s">
        <v>966</v>
      </c>
      <c r="D26" s="204" t="s">
        <v>635</v>
      </c>
      <c r="E26" t="s">
        <v>1022</v>
      </c>
      <c r="F26">
        <f t="shared" si="1"/>
        <v>107769000000000</v>
      </c>
      <c r="G26" s="6">
        <f t="shared" si="2"/>
        <v>5017299000000000</v>
      </c>
      <c r="H26" s="213">
        <f t="shared" si="3"/>
        <v>2.1479485276839193E-2</v>
      </c>
    </row>
    <row r="27" spans="1:58" x14ac:dyDescent="0.2">
      <c r="C27" s="204" t="s">
        <v>968</v>
      </c>
      <c r="D27" s="204" t="s">
        <v>969</v>
      </c>
      <c r="E27" t="s">
        <v>1022</v>
      </c>
      <c r="F27">
        <f t="shared" si="1"/>
        <v>11000000000</v>
      </c>
      <c r="G27" s="6">
        <f t="shared" si="2"/>
        <v>9410000000000</v>
      </c>
      <c r="H27" s="207">
        <f t="shared" si="3"/>
        <v>1.1689691817215729E-3</v>
      </c>
    </row>
    <row r="28" spans="1:58" x14ac:dyDescent="0.2">
      <c r="C28" s="204" t="s">
        <v>971</v>
      </c>
      <c r="D28" s="204" t="s">
        <v>972</v>
      </c>
      <c r="E28" t="s">
        <v>1022</v>
      </c>
      <c r="F28">
        <f t="shared" si="1"/>
        <v>33181000000000</v>
      </c>
      <c r="G28" s="6">
        <f t="shared" si="2"/>
        <v>4914171000000000</v>
      </c>
      <c r="H28" s="213">
        <f t="shared" si="3"/>
        <v>6.7521052889693905E-3</v>
      </c>
    </row>
    <row r="29" spans="1:58" x14ac:dyDescent="0.2">
      <c r="C29" s="204" t="s">
        <v>974</v>
      </c>
      <c r="D29" s="204" t="s">
        <v>975</v>
      </c>
      <c r="E29" t="s">
        <v>1022</v>
      </c>
      <c r="F29">
        <f t="shared" si="1"/>
        <v>4511000000000</v>
      </c>
      <c r="G29" s="6">
        <f t="shared" si="2"/>
        <v>484129000000000</v>
      </c>
      <c r="H29" s="207">
        <f t="shared" si="3"/>
        <v>9.3177644801282298E-3</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1628000000000</v>
      </c>
      <c r="G31" s="6">
        <f t="shared" si="2"/>
        <v>438967000000000</v>
      </c>
      <c r="H31" s="207">
        <f t="shared" si="3"/>
        <v>3.7087070326471011E-3</v>
      </c>
    </row>
    <row r="32" spans="1:58" x14ac:dyDescent="0.2">
      <c r="C32" s="204" t="s">
        <v>983</v>
      </c>
      <c r="D32" s="204" t="s">
        <v>983</v>
      </c>
      <c r="E32" t="s">
        <v>1013</v>
      </c>
      <c r="F32">
        <f t="shared" si="1"/>
        <v>114670000000000</v>
      </c>
      <c r="G32" s="6">
        <f t="shared" si="2"/>
        <v>9178628000000000</v>
      </c>
      <c r="H32" s="207">
        <f t="shared" si="3"/>
        <v>1.2493152571386485E-2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10503000000000</v>
      </c>
      <c r="G34" s="6">
        <f t="shared" si="2"/>
        <v>707192000000000</v>
      </c>
      <c r="H34" s="207">
        <f t="shared" si="3"/>
        <v>1.4851695154922568E-2</v>
      </c>
    </row>
    <row r="35" spans="3:8" x14ac:dyDescent="0.2">
      <c r="C35" s="204" t="s">
        <v>990</v>
      </c>
      <c r="D35" s="204" t="s">
        <v>635</v>
      </c>
      <c r="E35" t="s">
        <v>1013</v>
      </c>
      <c r="F35">
        <f t="shared" si="1"/>
        <v>74533000000000</v>
      </c>
      <c r="G35" s="6">
        <f t="shared" si="2"/>
        <v>4532636000000000</v>
      </c>
      <c r="H35" s="213">
        <f t="shared" si="3"/>
        <v>1.644363235874224E-2</v>
      </c>
    </row>
    <row r="36" spans="3:8" x14ac:dyDescent="0.2">
      <c r="C36" s="204" t="s">
        <v>992</v>
      </c>
      <c r="D36" s="204" t="s">
        <v>969</v>
      </c>
      <c r="E36" t="s">
        <v>1013</v>
      </c>
      <c r="F36">
        <f t="shared" si="1"/>
        <v>11000000000</v>
      </c>
      <c r="G36" s="6">
        <f t="shared" si="2"/>
        <v>1434000000000</v>
      </c>
      <c r="H36" s="207">
        <f t="shared" si="3"/>
        <v>7.6708507670850768E-3</v>
      </c>
    </row>
    <row r="37" spans="3:8" x14ac:dyDescent="0.2">
      <c r="C37" s="204" t="s">
        <v>994</v>
      </c>
      <c r="D37" s="204" t="s">
        <v>972</v>
      </c>
      <c r="E37" t="s">
        <v>1013</v>
      </c>
      <c r="F37">
        <f t="shared" si="1"/>
        <v>26474000000000</v>
      </c>
      <c r="G37" s="6">
        <f t="shared" si="2"/>
        <v>3434314000000000</v>
      </c>
      <c r="H37" s="213">
        <f t="shared" si="3"/>
        <v>7.7086719502060677E-3</v>
      </c>
    </row>
    <row r="38" spans="3:8" x14ac:dyDescent="0.2">
      <c r="C38" s="204" t="s">
        <v>996</v>
      </c>
      <c r="D38" s="204" t="s">
        <v>975</v>
      </c>
      <c r="E38" t="s">
        <v>1013</v>
      </c>
      <c r="F38">
        <f t="shared" si="1"/>
        <v>2749000000000</v>
      </c>
      <c r="G38" s="6">
        <f t="shared" si="2"/>
        <v>216973000000000</v>
      </c>
      <c r="H38" s="207">
        <f t="shared" si="3"/>
        <v>1.2669779189115696E-2</v>
      </c>
    </row>
    <row r="39" spans="3:8" x14ac:dyDescent="0.2">
      <c r="C39" s="204" t="s">
        <v>998</v>
      </c>
      <c r="D39" s="204" t="s">
        <v>978</v>
      </c>
      <c r="E39" t="s">
        <v>1013</v>
      </c>
      <c r="F39">
        <f t="shared" si="1"/>
        <v>25000000000</v>
      </c>
      <c r="G39" s="6">
        <f t="shared" si="2"/>
        <v>3163000000000</v>
      </c>
      <c r="H39" s="207">
        <f t="shared" si="3"/>
        <v>7.9038887132469177E-3</v>
      </c>
    </row>
    <row r="40" spans="3:8" ht="16" thickBot="1" x14ac:dyDescent="0.25">
      <c r="C40" s="205" t="s">
        <v>1001</v>
      </c>
      <c r="D40" s="205" t="s">
        <v>981</v>
      </c>
      <c r="E40" t="s">
        <v>1013</v>
      </c>
      <c r="F40">
        <f t="shared" si="1"/>
        <v>292000000000</v>
      </c>
      <c r="G40" s="6">
        <f t="shared" si="2"/>
        <v>122008000000000</v>
      </c>
      <c r="H40" s="207">
        <f t="shared" si="3"/>
        <v>2.3932856861845126E-3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Alabama</v>
      </c>
      <c r="H2" s="1" t="s">
        <v>354</v>
      </c>
      <c r="I2" s="1"/>
      <c r="J2" s="1"/>
      <c r="K2" s="1"/>
      <c r="L2" s="1"/>
      <c r="M2" s="1"/>
      <c r="P2" s="1" t="s">
        <v>1087</v>
      </c>
      <c r="Q2">
        <f>SUMIFS(BDEQ!C:C,BDEQ!$AG:$AG,About!$B$2,BDEQ!$AH:$AH,Calculations!$I4)*BDEQ!$C$2</f>
        <v>5747036.3200000003</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0.10685525165779618</v>
      </c>
      <c r="K4" s="207">
        <f>$B$12</f>
        <v>0.57737239512375793</v>
      </c>
      <c r="L4" s="209" t="s">
        <v>1022</v>
      </c>
      <c r="M4" s="12" t="s">
        <v>1015</v>
      </c>
      <c r="N4" s="1" t="s">
        <v>635</v>
      </c>
      <c r="O4" s="7">
        <f>P4</f>
        <v>6648837830804.8184</v>
      </c>
      <c r="P4" s="7">
        <f>Q4</f>
        <v>6648837830804.8184</v>
      </c>
      <c r="Q4" s="45">
        <f>SUMIFS('SEDS 2021'!$F$23:$F$40,'SEDS 2021'!E$23:E$40,Calculations!L4,'SEDS 2021'!D$23:D$40,Calculations!N4)*J4*K4</f>
        <v>6648837830804.8184</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6668520453223.4756</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6683488087535.8105</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6693886053257.4375</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6704108203016.2891</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6710644368021.6631</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6715525953329.2324</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6718706597599.4814</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6716895406614.2744</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6712509325255.5176</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6711402460444.0967</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6708267250808.21</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6706957543426.6885</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6708567621089.2227</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6716040800068.8242</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6730899600180.0029</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6748218944054.7773</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6768627776699.0176</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6792767944601.8652</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6817411085284.1533</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6799845728505.5303</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6784528666511.9336</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6767608460364.415</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6749956135947.7119</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6731411204817.1143</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6712272367398.9805</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6694650872792.1934</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6675975387372.7246</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6657855452035.2246</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6640456091439.0547</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0.57737239512375793</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0.64303762278615384</v>
      </c>
      <c r="K6" s="207">
        <f t="shared" si="0"/>
        <v>0.57737239512375793</v>
      </c>
      <c r="L6" s="209" t="s">
        <v>1022</v>
      </c>
      <c r="M6" s="12" t="s">
        <v>1015</v>
      </c>
      <c r="N6" s="1" t="s">
        <v>972</v>
      </c>
      <c r="O6" s="7">
        <f t="shared" si="1"/>
        <v>12319181953158.578</v>
      </c>
      <c r="P6" s="7">
        <f t="shared" si="1"/>
        <v>12319181953158.578</v>
      </c>
      <c r="Q6" s="45">
        <f>SUMIFS('SEDS 2021'!$F$23:$F$40,'SEDS 2021'!E$23:E$40,Calculations!L6,'SEDS 2021'!D$23:D$40,Calculations!N6)*J6*K6</f>
        <v>12319181953158.578</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12305840198525.439</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12279363792202.457</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12243863105831.844</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12206592924539.766</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12167494619761.086</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12130484741064.021</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12100591648599.664</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12061082971196.264</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12020967042605.314</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11990057098605.07</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11958782459160.404</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11929746688183.512</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11903149836870.162</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11882391335605.689</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11874974574812.002</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11865810987244.027</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11860902828724.096</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11862655011552.172</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11868812699793.662</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11797138671174.035</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11735957777439.719</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11677902368683.387</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11626540549512.977</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11581682036440.848</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11542266446202.316</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11509951887372.559</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11476547797267.275</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11443905446352.334</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11411023514559.91</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0.99696598251135171</v>
      </c>
      <c r="K7" s="207">
        <f t="shared" si="0"/>
        <v>0.57737239512375793</v>
      </c>
      <c r="L7" s="209" t="s">
        <v>1022</v>
      </c>
      <c r="M7" s="12" t="s">
        <v>1015</v>
      </c>
      <c r="N7" s="1" t="s">
        <v>964</v>
      </c>
      <c r="O7" s="7">
        <f t="shared" si="1"/>
        <v>82889371753.846512</v>
      </c>
      <c r="P7" s="7">
        <f t="shared" si="1"/>
        <v>82889371753.846512</v>
      </c>
      <c r="Q7" s="45">
        <f>SUMIFS('SEDS 2021'!$F$23:$F$40,'SEDS 2021'!E$23:E$40,Calculations!L7,'SEDS 2021'!D$23:D$40,Calculations!N7)*J7*K7</f>
        <v>82889371753.846512</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85373877882.580795</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87209994327.761292</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88283976911.208679</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88478220153.422424</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87677971304.287903</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85799595738.815933</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82861891453.829483</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78777961271.016724</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73799225217.413452</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68243528105.567795</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62385627006.882759</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56510918028.676727</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50846349916.602074</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45542595408.150139</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40703186704.01255</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36259900627.883667</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32199108077.745941</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28458637463.9086</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24974829227.292141</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21550060893.794098</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18380257766.82925</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15451991294.133207</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12785119966.992491</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10395540738.743748</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8294504413.8391209</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6488070143.7018576</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4967526754.1222162</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3720526158.97786</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2724116289.5648761</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0.57737239512375793</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0.57737239512375793</v>
      </c>
      <c r="L9" s="209" t="s">
        <v>1022</v>
      </c>
      <c r="M9" s="12" t="s">
        <v>1015</v>
      </c>
      <c r="N9" s="1" t="s">
        <v>981</v>
      </c>
      <c r="O9" s="7">
        <f t="shared" si="1"/>
        <v>939962259261.47791</v>
      </c>
      <c r="P9" s="7">
        <f t="shared" si="1"/>
        <v>939962259261.47791</v>
      </c>
      <c r="Q9" s="45">
        <f>SUMIFS('SEDS 2021'!$F$23:$F$40,'SEDS 2021'!E$23:E$40,Calculations!L9,'SEDS 2021'!D$23:D$40,Calculations!N9)*J9*K9</f>
        <v>939962259261.47791</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938547279334.48438</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936213808256.30127</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933381829439.49316</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930513654748.01465</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927630256113.94348</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924916071022.52844</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922763763715.14575</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919931807663.00317</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917116297649.13403</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914875419972.12329</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912663364300.00732</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910577757241.2832</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908942237426.2085</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908005619592.66919</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908560280631.17419</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909520777336.96729</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911349142136.71484</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913812745202.76758</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916627500604.66235</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914503775382.22705</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912593983089.93823</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910060942730.18201</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907009084154.32275</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903482112761.92334</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899692757917.32471</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896138653398.70691</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892436930923.58923</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888862476922.6781</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885415759401.35449</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0.57737239512375793</v>
      </c>
      <c r="L10" s="209" t="s">
        <v>1022</v>
      </c>
      <c r="M10" s="12" t="s">
        <v>1015</v>
      </c>
      <c r="N10" s="1" t="s">
        <v>969</v>
      </c>
      <c r="O10" s="7">
        <f t="shared" si="1"/>
        <v>6351096346.3613377</v>
      </c>
      <c r="P10" s="7">
        <f t="shared" si="1"/>
        <v>6351096346.3613377</v>
      </c>
      <c r="Q10" s="45">
        <f>SUMIFS('SEDS 2021'!$F$23:$F$40,'SEDS 2021'!E$23:E$40,Calculations!L10,'SEDS 2021'!D$23:D$40,Calculations!N10)*J10*K10</f>
        <v>6351096346.3613377</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6367700392.8323259</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6373275634.6995058</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6367910636.1029358</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6351108808.0993462</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6318722139.4956522</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6267642656.5330334</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6196600337.4981785</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6095320637.3703585</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5968551184.6502876</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5821896068.6184902</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5655698488.046031</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5474239279.3906326</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5282100682.9592581</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5082928065.6810036</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4882673449.7237587</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4678041801.3856688</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4473660706.8916779</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4271475717.816155</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4073489127.394156</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3864059720.6258473</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3667635900.1799436</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3483777374.3368349</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3315380222.7927189</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3163972111.2633142</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3030605310.8906765</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2916584596.3930421</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2819957220.0029268</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2740722698.3425817</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2677448633.6874723</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0.57737239512375793</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0.57737239512375793</v>
      </c>
      <c r="C12" s="207">
        <f>'Rural Urban'!Q11</f>
        <v>0.42262760487624201</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0.64613471331676808</v>
      </c>
      <c r="K12" s="207">
        <f t="shared" si="0"/>
        <v>0.57737239512375793</v>
      </c>
      <c r="L12" s="209" t="s">
        <v>1022</v>
      </c>
      <c r="M12" s="12" t="s">
        <v>1015</v>
      </c>
      <c r="N12" s="1" t="s">
        <v>975</v>
      </c>
      <c r="O12" s="7">
        <f t="shared" si="1"/>
        <v>1682875225318.3762</v>
      </c>
      <c r="P12" s="7">
        <f t="shared" si="1"/>
        <v>1682875225318.3762</v>
      </c>
      <c r="Q12" s="45">
        <f>SUMIFS('SEDS 2021'!$F$23:$F$40,'SEDS 2021'!E$23:E$40,Calculations!L12,'SEDS 2021'!D$23:D$40,Calculations!N12)*J12*K12</f>
        <v>1682875225318.3762</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1685538546261.5471</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1687741233782.2754</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1689990664372.4639</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1693242681980.6587</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1696713082386.0103</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1700747629648.8315</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1705805712618.7046</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1710518111067.833</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1715668665284.4946</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1721709440352.0286</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1727134124681.2356</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1731654480516.4795</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1735669125968.855</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1738729179328.5579</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1741533690966.6362</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1742142678398.4875</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1742127058397.3909</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1741779717302.929</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1741564875660.5498</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1736208018487.5022</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1731903851066.4448</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1727749686303.4961</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1724339886870.1431</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1721665305353.3025</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1719623671563.9751</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1718592351570.9087</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1717433255997.5293</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1716504775340.7327</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1715686747791.0481</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0.57737239512375793</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0.17747725100349207</v>
      </c>
      <c r="K17" s="207">
        <f>$B$12</f>
        <v>0.57737239512375793</v>
      </c>
      <c r="L17" s="209" t="s">
        <v>1022</v>
      </c>
      <c r="M17" s="12" t="s">
        <v>1018</v>
      </c>
      <c r="N17" s="1" t="s">
        <v>635</v>
      </c>
      <c r="O17" s="7">
        <f>P17</f>
        <v>11043139595592.969</v>
      </c>
      <c r="P17" s="7">
        <f>Q17</f>
        <v>11043139595592.969</v>
      </c>
      <c r="Q17" s="45">
        <f>SUMIFS('SEDS 2021'!$F$23:$F$40,'SEDS 2021'!E$23:E$40,Calculations!L17,'SEDS 2021'!D$23:D$40,Calculations!N17)*J17*K17</f>
        <v>11043139595592.969</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10791731149086.002</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10555210864420.484</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10336159618063.441</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10136485266914.773</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9958981998849.1895</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9803447336442.8359</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9668353791390.25</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9545342869287.8242</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9441590317414.4648</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9352428308855.1074</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9275641922755.8984</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9208515743703.0977</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9148945885553.916</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9096248721026.6152</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9045284227267.0234</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9005934884711.6328</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8972137709042.1113</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8943221002971.1387</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8918373803686.5898</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8897240283089.6094</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8877579812141.0723</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8855215822893.2793</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8839788547058.1523</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8826227011090.1406</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8814380194369.9395</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8804048680122.8145</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8790267421232.8174</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8782137932046.75</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8774396182597.417</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0.57737239512375793</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0.57737239512375793</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0.57737239512375793</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0.57737239512375793</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0.57737239512375793</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0.57737239512375793</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0.57737239512375793</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0.57737239512375793</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0.57737239512375793</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3.7067217599573571E-2</v>
      </c>
      <c r="K30" s="207">
        <f>$B$12</f>
        <v>0.57737239512375793</v>
      </c>
      <c r="L30" s="209" t="s">
        <v>1022</v>
      </c>
      <c r="M30" s="12" t="s">
        <v>1019</v>
      </c>
      <c r="N30" s="1" t="s">
        <v>635</v>
      </c>
      <c r="O30" s="7">
        <f>P30</f>
        <v>2306427759376.6499</v>
      </c>
      <c r="P30" s="7">
        <f>Q30</f>
        <v>2306427759376.6499</v>
      </c>
      <c r="Q30" s="45">
        <f>SUMIFS('SEDS 2021'!$F$23:$F$40,'SEDS 2021'!E$23:E$40,Calculations!L30,'SEDS 2021'!D$23:D$40,Calculations!N30)*J30*K30</f>
        <v>2306427759376.6499</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2298019303688.6699</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2290059398180.6509</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2284214717749.8115</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2283426713576.9932</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2288512564432.0005</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2294768357858.3926</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2300271832203.8784</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2304540343274.312</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2311398752121.6211</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2320929220510.1509</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2334081072685.4209</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2349761749635.7959</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2366022176949.5166</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2381972634008.0176</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2395829452117.1309</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2408010656661.0342</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2418961033669.9575</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2428988325544.5737</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2438374532814.4595</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2438567985098.9614</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2439278856197.3242</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2440809302070.4634</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2443359573407.8037</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2446873227702.3521</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2451218853557.7979</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2456201496405.7944</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2461619072103.7197</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2467344610582.96</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2473317438028.105</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0.57737239512375793</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0.57737239512375793</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0.57737239512375793</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0.57737239512375793</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0.57737239512375793</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0.57737239512375793</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0.57737239512375793</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0.57737239512375793</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0.57737239512375793</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0.26715637220744121</v>
      </c>
      <c r="K43" s="207">
        <f>$B$12</f>
        <v>0.57737239512375793</v>
      </c>
      <c r="L43" s="209" t="s">
        <v>1022</v>
      </c>
      <c r="M43" s="12" t="s">
        <v>1014</v>
      </c>
      <c r="N43" s="1" t="s">
        <v>635</v>
      </c>
      <c r="O43" s="7">
        <f>P43</f>
        <v>16623229712302.213</v>
      </c>
      <c r="P43" s="7">
        <f>Q43</f>
        <v>16623229712302.213</v>
      </c>
      <c r="Q43" s="45">
        <f>SUMIFS('SEDS 2021'!$F$23:$F$40,'SEDS 2021'!E$23:E$40,Calculations!L43,'SEDS 2021'!D$23:D$40,Calculations!N43)*J43*K43</f>
        <v>16623229712302.213</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16510671851425.635</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16401466110913.742</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16301933232307.881</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16216883547401.504</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16151236122975.773</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16104274231199.266</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16073872489839.365</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16056241199610.602</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16053626947783.783</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16067228011438.818</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16093383291174.5</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16129673007833.477</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16178151566987.918</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16237748423177.471</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16306463594354.787</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16379626698638.973</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16455194184905.855</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16531900205676.758</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16609236686275.418</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16615321980366.699</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16621600677665.904</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16628081795966.789</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16634863034925.906</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16642092967174.648</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16649835263022.453</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16658103925823.414</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16666961754329.926</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16676297088592.031</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16685996182029.602</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0.57737239512375793</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0.35109177563044314</v>
      </c>
      <c r="K45" s="207">
        <f t="shared" si="8"/>
        <v>0.57737239512375793</v>
      </c>
      <c r="L45" s="209" t="s">
        <v>1022</v>
      </c>
      <c r="M45" s="12" t="s">
        <v>1014</v>
      </c>
      <c r="N45" s="1" t="s">
        <v>972</v>
      </c>
      <c r="O45" s="7">
        <f t="shared" ref="O45:O52" si="10">P45</f>
        <v>6726143716924.1904</v>
      </c>
      <c r="P45" s="7">
        <f t="shared" si="9"/>
        <v>6726143716924.1904</v>
      </c>
      <c r="Q45" s="45">
        <f>SUMIFS('SEDS 2021'!$F$23:$F$40,'SEDS 2021'!E$23:E$40,Calculations!L45,'SEDS 2021'!D$23:D$40,Calculations!N45)*J45*K45</f>
        <v>6726143716924.1904</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6737406472011.7207</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6750390627247.2383</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6766521149823.8018</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6787060910099.2891</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6813478061693.874</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6844100566003.3262</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6876540322343.7266</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6908816124576.4346</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6942094946236.668</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6976078256267.208</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7008990799016.9668</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7040953046183.1396</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7074465955272.8047</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7110110795697.1895</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7147503753277.5918</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7185250128312.5547</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7223212605745.0254</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7260915681834.8457</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7298302694111.6768</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7299850307531.125</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7301239600175.8066</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7302730449542.9375</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7304490128359.8584</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7306540960169.2764</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7308831216864.7119</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7311390580757.8682</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7314085695299.4668</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7317017479108.6221</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7320259777264.3232</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3.034017488648295E-3</v>
      </c>
      <c r="K46" s="207">
        <f t="shared" si="8"/>
        <v>0.57737239512375793</v>
      </c>
      <c r="L46" s="209" t="s">
        <v>1022</v>
      </c>
      <c r="M46" s="12" t="s">
        <v>1014</v>
      </c>
      <c r="N46" s="1" t="s">
        <v>964</v>
      </c>
      <c r="O46" s="7">
        <f t="shared" si="10"/>
        <v>252253143.97462586</v>
      </c>
      <c r="P46" s="7">
        <f t="shared" si="9"/>
        <v>252253143.97462586</v>
      </c>
      <c r="Q46" s="45">
        <f>SUMIFS('SEDS 2021'!$F$23:$F$40,'SEDS 2021'!E$23:E$40,Calculations!L46,'SEDS 2021'!D$23:D$40,Calculations!N46)*J46*K46</f>
        <v>252253143.97462586</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242744709.98055243</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229882410.14230895</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215024882.15425277</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199663593.85938498</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185192294.17733911</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172593247.61583921</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162407143.31795126</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154759154.96350428</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149509355.1238341</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146254476.47196856</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144459494.35125262</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143650663.00131357</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143501315.06898451</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143751254.35839936</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144219746.54739863</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144780910.72789285</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145385186.96347708</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146000976.78986043</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146616980.00583866</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146634182.16327307</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146650282.17011884</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146671043.78181711</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146700153.35029006</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146738207.63239855</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146782587.00878495</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146833081.32272542</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146886381.12759352</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146943922.46739793</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147007753.93688339</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0.57737239512375793</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0.57737239512375793</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0.57737239512375793</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0.57737239512375793</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0.35386528668323197</v>
      </c>
      <c r="K51" s="207">
        <f t="shared" si="8"/>
        <v>0.57737239512375793</v>
      </c>
      <c r="L51" s="209" t="s">
        <v>1022</v>
      </c>
      <c r="M51" s="12" t="s">
        <v>1014</v>
      </c>
      <c r="N51" s="1" t="s">
        <v>975</v>
      </c>
      <c r="O51" s="7">
        <f t="shared" si="10"/>
        <v>921651649084.89587</v>
      </c>
      <c r="P51" s="7">
        <f t="shared" si="9"/>
        <v>921651649084.89587</v>
      </c>
      <c r="Q51" s="45">
        <f>SUMIFS('SEDS 2021'!$F$23:$F$40,'SEDS 2021'!E$23:E$40,Calculations!L51,'SEDS 2021'!D$23:D$40,Calculations!N51)*J51*K51</f>
        <v>921651649084.89587</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912862287944.49963</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907120710592.46448</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903879862810.74768</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902607042136.44519</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902964236845.99463</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904432854154.99414</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906562982543.39478</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909019866328.00647</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911951975419.15698</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915292256630.69641</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918723408378.58179</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922099402360.52539</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925607861429.86841</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929281852949.96252</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933106176403.95776</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936939248667.73413</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940789776153.13586</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944612435268.27881</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948392245318.61206</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949133223731.02588</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949806062831.30371</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950434084394.10583</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951035936656.67493</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951620847196.14856</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952191862673.37268</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952754822855.09058</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953306599733.52966</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953858584527.63074</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954421090791.2655</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0.57737239512375793</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0.41144390753169707</v>
      </c>
      <c r="K56" s="207">
        <f>$B$12</f>
        <v>0.57737239512375793</v>
      </c>
      <c r="L56" s="209" t="s">
        <v>1022</v>
      </c>
      <c r="M56" s="12" t="s">
        <v>1016</v>
      </c>
      <c r="N56" s="1" t="s">
        <v>635</v>
      </c>
      <c r="O56" s="7">
        <f>P56</f>
        <v>25601210752015.621</v>
      </c>
      <c r="P56" s="7">
        <f>Q56</f>
        <v>25601210752015.621</v>
      </c>
      <c r="Q56" s="45">
        <f>SUMIFS('SEDS 2021'!$F$23:$F$40,'SEDS 2021'!E$23:E$40,Calculations!L56,'SEDS 2021'!D$23:D$40,Calculations!N56)*J56*K56</f>
        <v>25601210752015.621</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25971877324012.133</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26344113344070.352</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26724055544863.012</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27105544592126.5</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27468818840941.973</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27841802637040.277</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28236553368145.613</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28596336873376.008</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28926360174571.73</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29254445509567.211</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29585366302305.945</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29959772075092.676</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30377046814353.477</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30814784969916.551</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31250228342673.773</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31690736715926.973</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32144432396155.441</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32576111401811.895</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32980632752584.105</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33333350455489.551</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33692572768026.156</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34064328223761.148</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34444754675661.402</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34822891474194.832</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35199015769366.414</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35559650440893.203</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35891080811345.031</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36219606797215.992</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36543548988094.062</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0.57737239512375793</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0.57737239512375793</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0.57737239512375793</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0.57737239512375793</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0.57737239512375793</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0.57737239512375793</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0.57737239512375793</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0.57737239512375793</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0.57737239512375793</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0.10685525165779618</v>
      </c>
      <c r="K69" s="210">
        <f>$C$12</f>
        <v>0.42262760487624201</v>
      </c>
      <c r="L69" s="209" t="s">
        <v>1022</v>
      </c>
      <c r="M69" s="12" t="s">
        <v>1015</v>
      </c>
      <c r="N69" s="1" t="s">
        <v>635</v>
      </c>
      <c r="O69" s="7">
        <f>P69</f>
        <v>4866845785104.2188</v>
      </c>
      <c r="P69" s="7">
        <f>Q69</f>
        <v>4866845785104.2188</v>
      </c>
      <c r="Q69" s="45">
        <f>SUMIFS('SEDS 2021'!$F$23:$F$40,'SEDS 2021'!E$23:E$40,Calculations!L69,'SEDS 2021'!D$23:D$40,Calculations!N69)*J69*K69</f>
        <v>4866845785104.2188</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4881253158301.7158</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4892209233606.8564</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4899820382642.7822</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4907302837131.0049</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4912087208161.9492</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4915660452612.084</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4917988634702.6221</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4916662871097.5098</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4913452327824.0537</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4912642120013.4219</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4910347195367.9238</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4909388509953.7686</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4910567061737.5537</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4916037312410.4902</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4926913722774.6826</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4939591212868.8438</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4954530160646.0518</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4972200387744.29</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4990238783086.9551</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4977381215377.0283</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4966169364448.9854</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4953784036957.5225</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4940862810290.4072</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4927288209404.5449</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4913278878361.9551</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4900380218635.749</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4886710054042.8613</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4873446543461.3438</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4860710482372.7959</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0.42262760487624201</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0.64303762278615384</v>
      </c>
      <c r="K71" s="210">
        <f t="shared" si="14"/>
        <v>0.42262760487624201</v>
      </c>
      <c r="L71" s="209" t="s">
        <v>1022</v>
      </c>
      <c r="M71" s="12" t="s">
        <v>1015</v>
      </c>
      <c r="N71" s="1" t="s">
        <v>972</v>
      </c>
      <c r="O71" s="7">
        <f t="shared" si="15"/>
        <v>9017449408508.791</v>
      </c>
      <c r="P71" s="7">
        <f t="shared" si="16"/>
        <v>9017449408508.791</v>
      </c>
      <c r="Q71" s="45">
        <f>SUMIFS('SEDS 2021'!$F$23:$F$40,'SEDS 2021'!E$23:E$40,Calculations!L71,'SEDS 2021'!D$23:D$40,Calculations!N71)*J71*K71</f>
        <v>9017449408508.791</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9007683451817.6309</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8988303134565.6875</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8962317184806.0723</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8935035992310.8926</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8906416641883.1797</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8879325986835.2383</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8857444708517.7188</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8828524971717.2637</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8799160736501.0215</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8776535138689.2637</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8753642589489.6543</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8732388857154.4443</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8712920376044.6035</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8697725476280.918</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8692296522841.7695</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8685588919397.9004</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8681996223770</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8683278794322.7139</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8687786126254.5049</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8635321853103.9824</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8590538391335.6387</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8548042735914.5986</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8510446683866.7266</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8477610950641.3438</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8448759352196.4209</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8425105598196.0664</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8400654324263.5117</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8376760631559.7676</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8352691569383.4268</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0.99696598251135171</v>
      </c>
      <c r="K72" s="210">
        <f t="shared" si="14"/>
        <v>0.42262760487624201</v>
      </c>
      <c r="L72" s="209" t="s">
        <v>1022</v>
      </c>
      <c r="M72" s="12" t="s">
        <v>1015</v>
      </c>
      <c r="N72" s="1" t="s">
        <v>964</v>
      </c>
      <c r="O72" s="7">
        <f t="shared" si="15"/>
        <v>60673729727.788124</v>
      </c>
      <c r="P72" s="7">
        <f t="shared" si="16"/>
        <v>60673729727.788124</v>
      </c>
      <c r="Q72" s="45">
        <f>SUMIFS('SEDS 2021'!$F$23:$F$40,'SEDS 2021'!E$23:E$40,Calculations!L72,'SEDS 2021'!D$23:D$40,Calculations!N72)*J72*K72</f>
        <v>60673729727.788124</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62492349536.000893</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63836358189.781746</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64622496721.437523</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64764679750.81945</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64178910051.278824</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62803968379.32148</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60653614575.980446</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57664241259.519775</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54019883975.700684</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49953200179.198944</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45665307768.948708</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41365112252.548958</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37218736578.749557</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33336470845.767727</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29794099012.752552</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26541682776.725552</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23569245847.183517</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20831279588.34082</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18281186193.983536</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15774309089.594034</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13454062547.167585</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11310617075.498192</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9358508781.0567551</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7609373986.2068615</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6071448104.6584473</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4749166340.9263391</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3636152251.1018629</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2723367228.3746443</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1994010715.7641041</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0.42262760487624201</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0.42262760487624201</v>
      </c>
      <c r="L74" s="209" t="s">
        <v>1022</v>
      </c>
      <c r="M74" s="12" t="s">
        <v>1015</v>
      </c>
      <c r="N74" s="1" t="s">
        <v>981</v>
      </c>
      <c r="O74" s="7">
        <f t="shared" si="15"/>
        <v>688037740738.52197</v>
      </c>
      <c r="P74" s="7">
        <f t="shared" si="16"/>
        <v>688037740738.52197</v>
      </c>
      <c r="Q74" s="45">
        <f>SUMIFS('SEDS 2021'!$F$23:$F$40,'SEDS 2021'!E$23:E$40,Calculations!L74,'SEDS 2021'!D$23:D$40,Calculations!N74)*J74*K74</f>
        <v>688037740738.52197</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687001997459.93127</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685293932957.4552</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683220968550.91943</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681121509327.61108</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679010906415.32642</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677024165182.0022</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675448709739.45056</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673375761996.29553</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671314852497.12988</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669674564922.84656</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668055374607.45422</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666528742708.55188</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665331567665.18237</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664645977992.00757</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665051981237.40222</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665755049873.328</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667093384443.32715</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668896703535.06946</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670957060670.01746</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669402526868.69031</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668004588641.78894</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666150442532.03394</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663916529564.89258</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661334841412.45288</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658561092657.70752</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655959543479.276</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653249940254.75708</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650633495572.08118</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648110552003.90149</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0.42262760487624201</v>
      </c>
      <c r="L75" s="209" t="s">
        <v>1022</v>
      </c>
      <c r="M75" s="12" t="s">
        <v>1015</v>
      </c>
      <c r="N75" s="1" t="s">
        <v>969</v>
      </c>
      <c r="O75" s="7">
        <f t="shared" si="15"/>
        <v>4648903653.6386623</v>
      </c>
      <c r="P75" s="7">
        <f t="shared" si="16"/>
        <v>4648903653.6386623</v>
      </c>
      <c r="Q75" s="45">
        <f>SUMIFS('SEDS 2021'!$F$23:$F$40,'SEDS 2021'!E$23:E$40,Calculations!L75,'SEDS 2021'!D$23:D$40,Calculations!N75)*J75*K75</f>
        <v>4648903653.6386623</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4661057557.1687813</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4665138547.4219208</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4661211451.9698658</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4648912775.4368849</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4625206238.2045908</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4587816851.8655005</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4535814980.296773</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4461679816.4941635</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4368886550.6105881</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4261537288.7566671</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4139883247.0900073</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4007057931.2549276</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3866415469.8212299</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3720624214.6310711</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3574040953.2521114</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3424253772.3106551</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3274649992.882535</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3126653728.4324455</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2981730626.4373674</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2828431561.0150061</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2684652382.3137112</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2550070803.6490541</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2426806710.2733803</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2315978329.7083702</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2218355908.0485778</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2134894520.075424</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2064164784.8228819</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2006166348.4659643</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1959850718.1694353</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0.42262760487624201</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0.64613471331676808</v>
      </c>
      <c r="K77" s="210">
        <f t="shared" si="14"/>
        <v>0.42262760487624201</v>
      </c>
      <c r="L77" s="209" t="s">
        <v>1022</v>
      </c>
      <c r="M77" s="12" t="s">
        <v>1015</v>
      </c>
      <c r="N77" s="1" t="s">
        <v>975</v>
      </c>
      <c r="O77" s="7">
        <f t="shared" si="15"/>
        <v>1231838466453.5645</v>
      </c>
      <c r="P77" s="7">
        <f t="shared" si="16"/>
        <v>1231838466453.5645</v>
      </c>
      <c r="Q77" s="45">
        <f>SUMIFS('SEDS 2021'!$F$23:$F$40,'SEDS 2021'!E$23:E$40,Calculations!L77,'SEDS 2021'!D$23:D$40,Calculations!N77)*J77*K77</f>
        <v>1231838466453.5645</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1233787975922.2112</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1235400308896.6282</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1237046857070.2085</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1239427283333.0056</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1241967562403.606</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1244920788191.4109</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1248623226182.6912</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1252072628486.2959</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1255842753990.6619</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1260264507299.1843</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1264235291778.3608</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1267544121878.262</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1270482779850.6458</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1272722691271.9868</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1274775550131.293</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1275221319450.8806</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1275209885853.2451</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1274955637579.3975</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1274798376841.7639</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1270877240784.9839</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1267726657238.7131</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1264685873302.9832</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1262189953200.4685</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1260232201167.1965</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1258737757016.9304</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1257982846837.2756</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1257134406922.0022</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1256454773535.5259</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1255855990103.9558</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0.42262760487624201</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0.17747725100349207</v>
      </c>
      <c r="K82" s="210">
        <f>$C$12</f>
        <v>0.42262760487624201</v>
      </c>
      <c r="L82" s="209" t="s">
        <v>1022</v>
      </c>
      <c r="M82" s="12" t="s">
        <v>1018</v>
      </c>
      <c r="N82" s="1" t="s">
        <v>635</v>
      </c>
      <c r="O82" s="7">
        <f>P82</f>
        <v>8083406267802.3652</v>
      </c>
      <c r="P82" s="7">
        <f>Q82</f>
        <v>8083406267802.3652</v>
      </c>
      <c r="Q82" s="45">
        <f>SUMIFS('SEDS 2021'!$F$23:$F$40,'SEDS 2021'!E$23:E$40,Calculations!L82,'SEDS 2021'!D$23:D$40,Calculations!N82)*J82*K82</f>
        <v>8083406267802.3652</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7899379198807.9746</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7726250032507.2402</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7565907930295.7383</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7419749413723.2744</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7289819784815.084</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7175970833249.0117</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7077084461364.9229</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6987042381381.8242</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6911097128598.0684</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6845831926379.1104</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6789625487141.1299</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6740490169074.0127</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6696885960273.8848</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6658312456213.0117</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6621007240180.4199</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6592204134008.2334</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6567465127562.0908</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6546298548884.4492</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6528110785821.6504</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6512641377744.7529</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6498250219078.5371</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6481880127104.7998</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6470587601360.5312</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6460660768153.7324</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6451989082742.1123</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6444426575151.0264</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6434338908185.9121</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6428388248659.0771</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6422721408583.3193</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0.42262760487624201</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0.42262760487624201</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0.42262760487624201</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0.42262760487624201</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0.42262760487624201</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0.42262760487624201</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0.42262760487624201</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0.42262760487624201</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0.42262760487624201</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3.7067217599573571E-2</v>
      </c>
      <c r="K95" s="210">
        <f>$C$12</f>
        <v>0.42262760487624201</v>
      </c>
      <c r="L95" s="209" t="s">
        <v>1022</v>
      </c>
      <c r="M95" s="12" t="s">
        <v>1019</v>
      </c>
      <c r="N95" s="1" t="s">
        <v>635</v>
      </c>
      <c r="O95" s="7">
        <f>P95</f>
        <v>1688269214111.7942</v>
      </c>
      <c r="P95" s="7">
        <f>Q95</f>
        <v>1688269214111.7942</v>
      </c>
      <c r="Q95" s="45">
        <f>SUMIFS('SEDS 2021'!$F$23:$F$40,'SEDS 2021'!E$23:E$40,Calculations!L95,'SEDS 2021'!D$23:D$40,Calculations!N95)*J95*K95</f>
        <v>1688269214111.7942</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1682114355448.4229</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1676287828533.8928</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1672009613446.6902</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1671432806659.5916</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1675155570310.5085</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1679734713710.3762</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1683763171254.8904</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1686887654907.5916</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1691907903414.2402</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1698884057907.2683</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1708511008955.6111</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1719989020371.3708</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1731891400027.7261</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1743566886282.7812</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1753709861420.0061</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1762626313512.9294</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1770641819011.3887</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1777981640561.8384</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1784852198161.8315</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1784993802222.4819</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1785514148799.8628</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1786634411353.4941</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1788501170270.5942</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1791073110514.7236</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1794254040989.5547</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1797901257986.0498</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1801866839057.793</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1806057844091.1899</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1810429860797.9111</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0.42262760487624201</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0.42262760487624201</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0.42262760487624201</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0.42262760487624201</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0.42262760487624201</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0.42262760487624201</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0.42262760487624201</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0.42262760487624201</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0.42262760487624201</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0.26715637220744121</v>
      </c>
      <c r="K108" s="210">
        <f>$C$12</f>
        <v>0.42262760487624201</v>
      </c>
      <c r="L108" s="209" t="s">
        <v>1022</v>
      </c>
      <c r="M108" s="12" t="s">
        <v>1014</v>
      </c>
      <c r="N108" s="1" t="s">
        <v>635</v>
      </c>
      <c r="O108" s="7">
        <f>P108</f>
        <v>12167945364121.516</v>
      </c>
      <c r="P108" s="7">
        <f>Q108</f>
        <v>12167945364121.516</v>
      </c>
      <c r="Q108" s="45">
        <f>SUMIFS('SEDS 2021'!$F$23:$F$40,'SEDS 2021'!E$23:E$40,Calculations!L108,'SEDS 2021'!D$23:D$40,Calculations!N108)*J108*K108</f>
        <v>12167945364121.516</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12085554762225.723</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12005617860252.111</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11932761342609.602</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11870506297285.246</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11822453404584.352</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11788078030892.111</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11765824429501.543</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11752918599532.545</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11751005007893.176</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11760960774751.521</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11780106032340.758</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11806669539988.078</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11842155090589.957</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11885779061535.34</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11936077497100.666</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11989631750456.178</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12044945973992.352</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12101093587061.115</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12157702686908.994</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12162157027449.842</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12166752936128.047</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12171497013828.256</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12176460775178.105</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12181752973030.842</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12187420213061.773</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12193472745508.1</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12199956538078.939</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12206789857429.213</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12213889442833.037</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0.42262760487624201</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0.35109177563044314</v>
      </c>
      <c r="K110" s="210">
        <f t="shared" si="23"/>
        <v>0.42262760487624201</v>
      </c>
      <c r="L110" s="209" t="s">
        <v>1022</v>
      </c>
      <c r="M110" s="12" t="s">
        <v>1014</v>
      </c>
      <c r="N110" s="1" t="s">
        <v>972</v>
      </c>
      <c r="O110" s="7">
        <f t="shared" si="24"/>
        <v>4923432490269.5439</v>
      </c>
      <c r="P110" s="7">
        <f t="shared" si="25"/>
        <v>4923432490269.5439</v>
      </c>
      <c r="Q110" s="45">
        <f>SUMIFS('SEDS 2021'!$F$23:$F$40,'SEDS 2021'!E$23:E$40,Calculations!L110,'SEDS 2021'!D$23:D$40,Calculations!N110)*J110*K110</f>
        <v>4923432490269.5439</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4931676651658.5381</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4941180851157.6357</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4952988142568.709</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4968022927333.749</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4987359871046.9639</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5009775067479.835</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5033520464108.9434</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5057145848883.6084</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5081505428264.5264</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5106380682165.2529</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5130472151085.8203</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5153868018433.1094</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5178398946168.1709</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5204490414451.002</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5231861477277.8926</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5259491236179.6279</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5287279178672.124</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5314877243420.0791</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5342243954377.3096</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5343376783307.5801</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5344393723895.4102</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5345485002423.0693</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5346773059922.9219</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5348274236880.7021</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5349950669127.7549</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5351824083654.1621</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5353796865541.9053</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5355942885649.1055</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5358316197423.9873</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3.034017488648295E-3</v>
      </c>
      <c r="K111" s="210">
        <f t="shared" si="23"/>
        <v>0.42262760487624201</v>
      </c>
      <c r="L111" s="209" t="s">
        <v>1022</v>
      </c>
      <c r="M111" s="12" t="s">
        <v>1014</v>
      </c>
      <c r="N111" s="1" t="s">
        <v>964</v>
      </c>
      <c r="O111" s="7">
        <f t="shared" si="24"/>
        <v>184645374.39072859</v>
      </c>
      <c r="P111" s="7">
        <f t="shared" si="25"/>
        <v>184645374.39072859</v>
      </c>
      <c r="Q111" s="45">
        <f>SUMIFS('SEDS 2021'!$F$23:$F$40,'SEDS 2021'!E$23:E$40,Calculations!L111,'SEDS 2021'!D$23:D$40,Calculations!N111)*J111*K111</f>
        <v>184645374.39072859</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177685348.73141778</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168270345.4861176</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157394866.29624745</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146150642.4041754</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135557876.32162234</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126335570.37665312</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118879500.60471116</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113281292.1907663</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109438520.43538319</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107055999.93315881</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105742100.96451961</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105150049.00799978</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105040728.64653718</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105223680.31541152</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105566609.30441791</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105977372.74850979</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106419693.54577245</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106870442.11226006</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107321346.87660915</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107333938.58805327</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107345723.54242446</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107360920.71897726</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107382228.46993072</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107410083.61201687</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107442568.62464735</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107479529.67637196</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107518544.30378059</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107560663.66873169</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107607387.31068654</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0.42262760487624201</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0.42262760487624201</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0.42262760487624201</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0.42262760487624201</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0.35386528668323197</v>
      </c>
      <c r="K116" s="210">
        <f t="shared" si="23"/>
        <v>0.42262760487624201</v>
      </c>
      <c r="L116" s="209" t="s">
        <v>1022</v>
      </c>
      <c r="M116" s="12" t="s">
        <v>1014</v>
      </c>
      <c r="N116" s="1" t="s">
        <v>975</v>
      </c>
      <c r="O116" s="7">
        <f t="shared" si="24"/>
        <v>674634659143.16333</v>
      </c>
      <c r="P116" s="7">
        <f t="shared" si="25"/>
        <v>674634659143.16333</v>
      </c>
      <c r="Q116" s="45">
        <f>SUMIFS('SEDS 2021'!$F$23:$F$40,'SEDS 2021'!E$23:E$40,Calculations!L116,'SEDS 2021'!D$23:D$40,Calculations!N116)*J116*K116</f>
        <v>674634659143.16333</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668200983618.44104</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663998238379.84656</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661625988256.14282</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660694303337.43091</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660955764304.12463</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662030769311.33362</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663589990130.46484</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665388390812.7959</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667534649021.35327</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669979682867.73828</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672491232532.08435</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674962407570.44006</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677530544990.59668</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680219849587.74524</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683019194820.18848</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685824944045.19287</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688643470220.68945</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691441597183.00281</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694208359296.9364</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694750743959.50122</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695243251706.35425</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695702953713.48059</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696143500200.23181</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696571645609.42065</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696989620049.35693</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697401698138.38501</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697805590223.51123</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698209634499.66516</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698621380327.72278</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0.42262760487624201</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0.41144390753169707</v>
      </c>
      <c r="K121" s="210">
        <f>$C$12</f>
        <v>0.42262760487624201</v>
      </c>
      <c r="L121" s="209" t="s">
        <v>1022</v>
      </c>
      <c r="M121" s="12" t="s">
        <v>1016</v>
      </c>
      <c r="N121" s="1" t="s">
        <v>635</v>
      </c>
      <c r="O121" s="7">
        <f>P121</f>
        <v>18739687718767.836</v>
      </c>
      <c r="P121" s="7">
        <f>Q121</f>
        <v>18739687718767.836</v>
      </c>
      <c r="Q121" s="45">
        <f>SUMIFS('SEDS 2021'!$F$23:$F$40,'SEDS 2021'!E$23:E$40,Calculations!L121,'SEDS 2021'!D$23:D$40,Calculations!N121)*J121*K121</f>
        <v>18739687718767.836</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19011009879047.066</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19283480850874.789</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19561592627032.691</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19840836670726.414</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20106747765518.52</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20379766097766.438</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20668717487578.613</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20932073412409.254</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21173645331184.145</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21413798688870.113</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21656027557482.617</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21930086754529.57</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22235525367664.773</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22555942882965.121</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22874680652976.051</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23197125924499.684</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23529224099433.309</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23845206411328.977</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24141309742631.328</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24399493610158.328</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24662438750673.59</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24934557956897.984</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25213024197327.973</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25489814447138.059</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25765131575817.301</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26029110541126.215</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26271712412691.754</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26512188319958.656</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26749308960649.863</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0.42262760487624201</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0.42262760487624201</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0.42262760487624201</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0.42262760487624201</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0.42262760487624201</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0.42262760487624201</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0.42262760487624201</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0.42262760487624201</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0.42262760487624201</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1.7577518370663139E-2</v>
      </c>
      <c r="K134" s="12">
        <v>1</v>
      </c>
      <c r="L134" s="12" t="s">
        <v>1013</v>
      </c>
      <c r="M134" s="12" t="s">
        <v>1015</v>
      </c>
      <c r="N134" s="1" t="s">
        <v>635</v>
      </c>
      <c r="O134" s="7">
        <f>P134</f>
        <v>1310105176720.6357</v>
      </c>
      <c r="P134" s="7">
        <f>Q134</f>
        <v>1310105176720.6357</v>
      </c>
      <c r="Q134" s="45">
        <f>SUMIFS('SEDS 2021'!$F$23:$F$40,'SEDS 2021'!E$23:E$40,Calculations!L134,'SEDS 2021'!D$23:D$40,Calculations!N134)*J134*K134</f>
        <v>1310105176720.6357</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1315258690748.4829</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1319965279844.7446</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1323968644443.7217</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1328214689001.4717</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1332197462800.9741</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1336186906187.5249</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1340512365548.5095</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1344845112981.3337</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1349084065934.8225</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1352606303252.021</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1355368400796.6489</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1357196370535.8708</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1358468694148.543</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1358516617403.2654</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1357655790461.1956</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1356218678613.8508</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1354295447719.5608</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1351901939717.3264</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1349009970396.4824</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1346229689300.9216</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1343345979609.4827</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1340662661992.4502</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1337906633344.354</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1335086341539.5183</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1332497624130.7773</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1329567151840.1714</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1326558861679.0769</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1323466207925.7012</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1320426998289.9917</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0.33075570455972991</v>
      </c>
      <c r="K136" s="12">
        <v>1</v>
      </c>
      <c r="L136" s="12" t="s">
        <v>1013</v>
      </c>
      <c r="M136" s="12" t="s">
        <v>1015</v>
      </c>
      <c r="N136" s="1" t="s">
        <v>972</v>
      </c>
      <c r="O136" s="7">
        <f t="shared" si="29"/>
        <v>8756426522514.29</v>
      </c>
      <c r="P136" s="7">
        <f t="shared" si="30"/>
        <v>8756426522514.29</v>
      </c>
      <c r="Q136" s="45">
        <f>SUMIFS('SEDS 2021'!$F$23:$F$40,'SEDS 2021'!E$23:E$40,Calculations!L136,'SEDS 2021'!D$23:D$40,Calculations!N136)*J136*K136</f>
        <v>8756426522514.29</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8702542916519.7275</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8647063941614.4414</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8588749756043.9873</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8533877419954.7754</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8480608680145.3936</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8432045540215.2812</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8392131838943.3779</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8360818319310.5938</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8339482150678.6699</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8325444088671.0225</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8319526564144.208</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8320982143001.1377</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8330907627775.375</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8343709212682.1201</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8359520884508.3076</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8378031678755.0195</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8397487641242.0605</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8415937735214.2373</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8431619559164.1855</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8447060065200.5693</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8460015814201.9219</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8471878151386.7451</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8480528287367.0039</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8485879993479.5283</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8489854602049.7393</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8488966429462.6992</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8485185374734.2871</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8478811743466.2969</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8471105989839.8027</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0.20398022947317493</v>
      </c>
      <c r="K137" s="12">
        <v>1</v>
      </c>
      <c r="L137" s="12" t="s">
        <v>1013</v>
      </c>
      <c r="M137" s="12" t="s">
        <v>1015</v>
      </c>
      <c r="N137" s="1" t="s">
        <v>964</v>
      </c>
      <c r="O137" s="7">
        <f t="shared" si="29"/>
        <v>2142404350156.7563</v>
      </c>
      <c r="P137" s="7">
        <f t="shared" si="30"/>
        <v>2142404350156.7563</v>
      </c>
      <c r="Q137" s="45">
        <f>SUMIFS('SEDS 2021'!$F$23:$F$40,'SEDS 2021'!E$23:E$40,Calculations!L137,'SEDS 2021'!D$23:D$40,Calculations!N137)*J137*K137</f>
        <v>2142404350156.7563</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2101545127254.3259</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2058043884137.3911</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2010496408645.3557</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1958676125397.3816</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1900134217506.6343</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1833116790501.8467</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1756249620835.1721</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1667992256364.4792</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1568727254652.2019</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1459701497702.105</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1343320507076.3875</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1222395042402.0522</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1103520987641.6895</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988310460854.49353</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876689553434.08997</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769168514652.86768</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666169444631.896</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568492193668.47351</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477073516634.61548</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392915027993.49438</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316972698683.48651</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249964722133.87183</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192427051732.73413</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144461622212.73575</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105809404685.5112</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75834324811.167526</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53575768758.879532</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37833143633.115265</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27281642142.190559</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292000000000</v>
      </c>
      <c r="P139" s="7">
        <f t="shared" si="30"/>
        <v>292000000000</v>
      </c>
      <c r="Q139" s="45">
        <f>SUMIFS('SEDS 2021'!$F$23:$F$40,'SEDS 2021'!E$23:E$40,Calculations!L139,'SEDS 2021'!D$23:D$40,Calculations!N139)*J139*K139</f>
        <v>292000000000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11000000000</v>
      </c>
      <c r="P140" s="7">
        <f t="shared" si="30"/>
        <v>11000000000</v>
      </c>
      <c r="Q140" s="45">
        <f>SUMIFS('SEDS 2021'!$F$23:$F$40,'SEDS 2021'!E$23:E$40,Calculations!L140,'SEDS 2021'!D$23:D$40,Calculations!N140)*J140*K140</f>
        <v>11000000000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25000000000</v>
      </c>
      <c r="P141" s="7">
        <f t="shared" si="30"/>
        <v>25000000000</v>
      </c>
      <c r="Q141" s="45">
        <f>SUMIFS('SEDS 2021'!$F$23:$F$40,'SEDS 2021'!E$23:E$40,Calculations!L141,'SEDS 2021'!D$23:D$40,Calculations!N141)*J141*K141</f>
        <v>25000000000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2749000000000</v>
      </c>
      <c r="P142" s="7">
        <f t="shared" si="30"/>
        <v>2749000000000</v>
      </c>
      <c r="Q142" s="45">
        <f>SUMIFS('SEDS 2021'!$F$23:$F$40,'SEDS 2021'!E$23:E$40,Calculations!L142,'SEDS 2021'!D$23:D$40,Calculations!N142)*J142*K142</f>
        <v>2749000000000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0.2369625009575371</v>
      </c>
      <c r="K147" s="12">
        <v>1</v>
      </c>
      <c r="L147" s="12" t="s">
        <v>1013</v>
      </c>
      <c r="M147" s="12" t="s">
        <v>1018</v>
      </c>
      <c r="N147" s="1" t="s">
        <v>635</v>
      </c>
      <c r="O147" s="7">
        <f>P147</f>
        <v>17661526083868.113</v>
      </c>
      <c r="P147" s="7">
        <f>Q147</f>
        <v>17661526083868.113</v>
      </c>
      <c r="Q147" s="45">
        <f>SUMIFS('SEDS 2021'!$F$23:$F$40,'SEDS 2021'!E$23:E$40,Calculations!L147,'SEDS 2021'!D$23:D$40,Calculations!N147)*J147*K147</f>
        <v>17661526083868.113</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17628764819860.844</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17581425241527.205</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17523687644536.457</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17458298620147.52</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17382096292930.5</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17304683586285.16</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17222077006299.445</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17139206997750.066</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17050393366024.643</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16966022035925.449</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16887047014456.326</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16815175273776.695</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16751617080973.508</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16692068677547.77</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16644009700909.561</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16595778620378.895</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16560986057191.139</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16534052676252.252</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16521148473406.91</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16514715265086.754</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16515152088441.26</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16525159631322.344</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16545533053753.418</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16576330551277.621</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16615073633994.623</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16659339579193.637</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16709454906592.209</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16768487873357.508</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16833711955938.137</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1.0146046000529532E-2</v>
      </c>
      <c r="K149" s="12">
        <v>1</v>
      </c>
      <c r="L149" s="12" t="s">
        <v>1013</v>
      </c>
      <c r="M149" s="12" t="s">
        <v>1018</v>
      </c>
      <c r="N149" s="1" t="s">
        <v>972</v>
      </c>
      <c r="O149" s="7">
        <f t="shared" si="31"/>
        <v>268606421818.01883</v>
      </c>
      <c r="P149" s="7">
        <f t="shared" si="32"/>
        <v>268606421818.01883</v>
      </c>
      <c r="Q149" s="45">
        <f>SUMIFS('SEDS 2021'!$F$23:$F$40,'SEDS 2021'!E$23:E$40,Calculations!L149,'SEDS 2021'!D$23:D$40,Calculations!N149)*J149*K149</f>
        <v>268606421818.01883</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267990458857.59329</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267177114667.88458</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266142198286.47098</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264844612090.35989</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263283718667.48386</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261429641519.17133</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259236626910.81097</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256674111752.15417</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253758698626.55417</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250408763585.7883</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246666696372.64185</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242486348913.69595</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237880654756.9201</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232827237336.09982</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227333206682.59262</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221437755410.17026</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215184031592.07855</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208624720978.53445</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201840335732.56442</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194918059970.53137</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187944387257.82086</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181078247835.26773</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174379893727.56641</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167983583295.46252</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161957749259.26859</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156346522519.91016</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151186931643.9035</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146480168239.05157</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142210901404.4447</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7869805.3067983203</v>
      </c>
      <c r="S158">
        <f>SUMIFS('NREL Scaling Data'!$F:$F,'NREL Scaling Data'!$B:$B,UPPER(About!$B$1),'NREL Scaling Data'!$E:$E,Calculations!$M160,'NREL Scaling Data'!$A:$A,Q$3,'NREL Scaling Data'!$C:$C,Calculations!$L160,'NREL Scaling Data'!$D:$D,Calculations!$N160)</f>
        <v>8005239.4395566396</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0.11131214786012897</v>
      </c>
      <c r="K160" s="12">
        <v>1</v>
      </c>
      <c r="L160" s="12" t="s">
        <v>1013</v>
      </c>
      <c r="M160" s="12" t="s">
        <v>1019</v>
      </c>
      <c r="N160" s="1" t="s">
        <v>635</v>
      </c>
      <c r="O160" s="7">
        <f>P160</f>
        <v>8296428316458.9922</v>
      </c>
      <c r="P160" s="7">
        <f>Q160</f>
        <v>8296428316458.9922</v>
      </c>
      <c r="Q160" s="45">
        <f>SUMIFS('SEDS 2021'!$F$23:$F$40,'SEDS 2021'!E$23:E$40,Calculations!L160,'SEDS 2021'!D$23:D$40,Calculations!N160)*J160*K160</f>
        <v>8296428316458.9922</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8156067796012.9707</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7933231566203.2207</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7697927823395.0088</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7469503613659.4854</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7252142760463.9873</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7045598769596.6953</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6854113727366.1299</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6680088548651.457</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6525434448049.9941</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6393947558584.1484</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6285033836644.7852</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6192101842935.2656</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6110772803118.5645</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6036586064817.2969</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5966189005914.4375</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5902619884415.0703</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5846761824622.2871</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5797250882512.8447</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5750352467972.6055</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5711865345675.3115</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5681788989263.7354</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5660765011127.5303</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5646307368340.1963</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5638821790323.3516</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5638524584595.8447</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5644275837044.5693</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5655997313660.5254</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5675843247425.71</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5701766411122.2773</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0.17419582014059939</v>
      </c>
      <c r="K173" s="12">
        <v>1</v>
      </c>
      <c r="L173" s="12" t="s">
        <v>1013</v>
      </c>
      <c r="M173" s="12" t="s">
        <v>1014</v>
      </c>
      <c r="N173" s="1" t="s">
        <v>635</v>
      </c>
      <c r="O173" s="7">
        <f>P173</f>
        <v>12983337062539.295</v>
      </c>
      <c r="P173" s="7">
        <f>Q173</f>
        <v>12983337062539.295</v>
      </c>
      <c r="Q173" s="45">
        <f>SUMIFS('SEDS 2021'!$F$23:$F$40,'SEDS 2021'!E$23:E$40,Calculations!L173,'SEDS 2021'!D$23:D$40,Calculations!N173)*J173*K173</f>
        <v>12983337062539.295</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13116211347257.289</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13235044089964.945</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13332003192193.115</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13397546526194.891</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13430398082258.76</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13435022565605.057</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13423758445437.99</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13407513354340.484</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13392605806792.744</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13388541141910.188</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13397277112067.502</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13419829033033.844</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13454948849973.453</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13498435523605.604</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13549048013116.17</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13605378241985.709</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13668156017779.992</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13737537426289.83</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13805642085203.199</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13879435889236.461</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13960349487744.713</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14043909187712.689</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14132296939276.492</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14229280986442.504</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14327415827474.051</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14431061992748.529</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14537317120225.129</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14646573002774.494</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14759594254215.16</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0.33284792505359961</v>
      </c>
      <c r="K175" s="12">
        <v>1</v>
      </c>
      <c r="L175" s="12" t="s">
        <v>1013</v>
      </c>
      <c r="M175" s="12" t="s">
        <v>1014</v>
      </c>
      <c r="N175" s="1" t="s">
        <v>972</v>
      </c>
      <c r="O175" s="7">
        <f t="shared" si="35"/>
        <v>8811815967868.9961</v>
      </c>
      <c r="P175" s="7">
        <f t="shared" si="36"/>
        <v>8811815967868.9961</v>
      </c>
      <c r="Q175" s="45">
        <f>SUMIFS('SEDS 2021'!$F$23:$F$40,'SEDS 2021'!E$23:E$40,Calculations!L175,'SEDS 2021'!D$23:D$40,Calculations!N175)*J175*K175</f>
        <v>8811815967868.9961</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8923936615227.9121</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9024323683296.0781</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9117985393188.2109</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9204141576841.5332</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9289113173988.1387</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9376714275959.9746</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9469981605178.0234</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9568005407377.9355</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9669547250175.8477</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9767466829369.1738</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9868211225863.9648</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9969068458878.4551</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10070018060310.854</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10174063042502.811</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10274252299803.865</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10375537079356.154</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10475055598065.963</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10580689545795.83</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10680803687678.539</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10781546821968.316</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10883142868265.674</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10985044593637.402</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11086222924330.336</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11191155676786.074</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11292800933026.559</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11398852880381.113</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11500938752746.203</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11602636130165.047</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11707961976507.695</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0.45995201267107144</v>
      </c>
      <c r="K186" s="12">
        <v>1</v>
      </c>
      <c r="L186" s="12" t="s">
        <v>1013</v>
      </c>
      <c r="M186" s="12" t="s">
        <v>1016</v>
      </c>
      <c r="N186" s="1" t="s">
        <v>635</v>
      </c>
      <c r="O186" s="7">
        <f>P186</f>
        <v>34281603360412.969</v>
      </c>
      <c r="P186" s="7">
        <f>Q186</f>
        <v>34281603360412.969</v>
      </c>
      <c r="Q186" s="45">
        <f>SUMIFS('SEDS 2021'!$F$23:$F$40,'SEDS 2021'!E$23:E$40,Calculations!L186,'SEDS 2021'!D$23:D$40,Calculations!N186)*J186*K186</f>
        <v>34281603360412.969</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34620556907087.656</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35013958353602.055</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35471224742395.969</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35940697297664.664</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36442814600372.273</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36966870013095.125</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37504526154310.047</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38065095099423.312</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38640524377431.484</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39227964883137.602</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39843116685705.141</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40472109141412.906</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41123504561141.648</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41793869023364.859</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42471326257999.039</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43178579134875.383</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43890465556519.203</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44624410050502.297</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45378628177254.047</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46155819089066.32</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46948994980561.57</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47767048059012</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48598866814149.977</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49439067936682.789</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50310309310569.992</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51180411042378.609</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52078059122852.938</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52996190770163.055</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53939919378372.875</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0.32625032438614093</v>
      </c>
      <c r="K188" s="12">
        <v>1</v>
      </c>
      <c r="L188" s="12" t="s">
        <v>1013</v>
      </c>
      <c r="M188" s="12" t="s">
        <v>1016</v>
      </c>
      <c r="N188" s="1" t="s">
        <v>972</v>
      </c>
      <c r="O188" s="7">
        <f t="shared" si="37"/>
        <v>8637151087798.6953</v>
      </c>
      <c r="P188" s="7">
        <f t="shared" si="38"/>
        <v>8637151087798.6953</v>
      </c>
      <c r="Q188" s="45">
        <f>SUMIFS('SEDS 2021'!$F$23:$F$40,'SEDS 2021'!E$23:E$40,Calculations!L188,'SEDS 2021'!D$23:D$40,Calculations!N188)*J188*K188</f>
        <v>8637151087798.6953</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8607367123496.7334</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8597823844935.0107</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8585116020166.167</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8567717221019.8555</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8550082632156.0898</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8510581649500.6465</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8477161559556.8506</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8453048958457.417</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8442252271397.9609</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8435575699400.2783</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8433540461839.6436</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8437077307600.5029</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8436419578388.832</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8421626876118.875</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8409415450755.085</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8400666411241.3877</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8398159594245.9805</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8395950616893.5869</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8400691231211.6426</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8404637606481.6484</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8402875388593.7803</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8394771668306.6299</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8384210770964.5674</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8372272365273.5439</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8361426038273.5918</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8353322317986.4336</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8342227791283.9717</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8334521190520.8428</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8325970710769.1602</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0.79601977052682504</v>
      </c>
      <c r="K189" s="12">
        <v>1</v>
      </c>
      <c r="L189" s="12" t="s">
        <v>1013</v>
      </c>
      <c r="M189" s="12" t="s">
        <v>1016</v>
      </c>
      <c r="N189" s="1" t="s">
        <v>964</v>
      </c>
      <c r="O189" s="7">
        <f t="shared" si="37"/>
        <v>8360595649843.2432</v>
      </c>
      <c r="P189" s="7">
        <f t="shared" si="38"/>
        <v>8360595649843.2432</v>
      </c>
      <c r="Q189" s="45">
        <f>SUMIFS('SEDS 2021'!$F$23:$F$40,'SEDS 2021'!E$23:E$40,Calculations!L189,'SEDS 2021'!D$23:D$40,Calculations!N189)*J189*K189</f>
        <v>8360595649843.2432</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8369907985497.0674</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8367591964194.5684</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8357941875434.1152</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8331645383561.8516</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8306748154559.8594</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8291356262986.9355</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8293286280739.0137</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8293045028520.0078</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8279197151148.7402</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8260089975403.0469</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8238618527911.0264</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8238136023472.9824</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8237460517259.7617</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8239969540337.4717</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8227424424948.8877</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8226700668291.8711</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8232249469329.1318</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8233938234862.2041</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8236206005720.9082</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8244746334273.9219</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8260861982503.8955</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8278955898929.7402</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8295747053372.9346</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8308726422755.7686</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8316060490213.7227</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8317894007078.21</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8323442808115.4697</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8330342621579.208</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8332948145544.5049</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107769000000000</v>
      </c>
      <c r="Q199" s="7">
        <f t="shared" ref="Q199:AT199" si="40">SUM(Q4,Q17,Q30,Q43,Q56,Q69,Q82,Q95,Q108,Q121)</f>
        <v>107769000000000</v>
      </c>
      <c r="R199" s="7">
        <f t="shared" si="40"/>
        <v>107800131435266.81</v>
      </c>
      <c r="S199" s="7">
        <f t="shared" si="40"/>
        <v>107858183610895.94</v>
      </c>
      <c r="T199" s="7">
        <f t="shared" si="40"/>
        <v>107972341062269.06</v>
      </c>
      <c r="U199" s="7">
        <f t="shared" si="40"/>
        <v>108156276348561.59</v>
      </c>
      <c r="V199" s="7">
        <f t="shared" si="40"/>
        <v>108384457628611.02</v>
      </c>
      <c r="W199" s="7">
        <f t="shared" si="40"/>
        <v>108699028644100.02</v>
      </c>
      <c r="X199" s="7">
        <f t="shared" si="40"/>
        <v>109111136263581.19</v>
      </c>
      <c r="Y199" s="7">
        <f t="shared" si="40"/>
        <v>109494941611491.73</v>
      </c>
      <c r="Z199" s="7">
        <f t="shared" si="40"/>
        <v>109886593216060.78</v>
      </c>
      <c r="AA199" s="7">
        <f t="shared" si="40"/>
        <v>110338551078736.81</v>
      </c>
      <c r="AB199" s="7">
        <f t="shared" si="40"/>
        <v>110841357121018.03</v>
      </c>
      <c r="AC199" s="7">
        <f t="shared" si="40"/>
        <v>111461304113608.53</v>
      </c>
      <c r="AD199" s="7">
        <f t="shared" si="40"/>
        <v>112195758945227.94</v>
      </c>
      <c r="AE199" s="7">
        <f t="shared" si="40"/>
        <v>113006434147604.23</v>
      </c>
      <c r="AF199" s="7">
        <f t="shared" si="40"/>
        <v>113841094191044.55</v>
      </c>
      <c r="AG199" s="7">
        <f t="shared" si="40"/>
        <v>114713707235339.25</v>
      </c>
      <c r="AH199" s="7">
        <f t="shared" si="40"/>
        <v>115626160281117.59</v>
      </c>
      <c r="AI199" s="7">
        <f t="shared" si="40"/>
        <v>116515769456186.91</v>
      </c>
      <c r="AJ199" s="7">
        <f t="shared" si="40"/>
        <v>117366243057255.5</v>
      </c>
      <c r="AK199" s="7">
        <f t="shared" si="40"/>
        <v>117920993465502.78</v>
      </c>
      <c r="AL199" s="7">
        <f t="shared" si="40"/>
        <v>118494686199671.41</v>
      </c>
      <c r="AM199" s="7">
        <f t="shared" si="40"/>
        <v>119084397151198.14</v>
      </c>
      <c r="AN199" s="7">
        <f t="shared" si="40"/>
        <v>119702158521428.59</v>
      </c>
      <c r="AO199" s="7">
        <f t="shared" si="40"/>
        <v>120320085393220.98</v>
      </c>
      <c r="AP199" s="7">
        <f t="shared" si="40"/>
        <v>120938796238688.3</v>
      </c>
      <c r="AQ199" s="7">
        <f t="shared" si="40"/>
        <v>121537946754444.56</v>
      </c>
      <c r="AR199" s="7">
        <f t="shared" si="40"/>
        <v>122080489198441.47</v>
      </c>
      <c r="AS199" s="7">
        <f t="shared" si="40"/>
        <v>122630112694072.44</v>
      </c>
      <c r="AT199" s="7">
        <f t="shared" si="40"/>
        <v>123174775037425.16</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74533000000000</v>
      </c>
      <c r="Q202" s="7">
        <f t="shared" ref="Q202:AT202" si="41">SUM(Q134,Q147,Q160,Q173,Q186)</f>
        <v>74533000000000</v>
      </c>
      <c r="R202" s="7">
        <f t="shared" si="41"/>
        <v>74836859560967.25</v>
      </c>
      <c r="S202" s="7">
        <f t="shared" si="41"/>
        <v>75083624531142.172</v>
      </c>
      <c r="T202" s="7">
        <f t="shared" si="41"/>
        <v>75348812046964.281</v>
      </c>
      <c r="U202" s="7">
        <f t="shared" si="41"/>
        <v>75594260746668.031</v>
      </c>
      <c r="V202" s="7">
        <f t="shared" si="41"/>
        <v>75839649198826.5</v>
      </c>
      <c r="W202" s="7">
        <f t="shared" si="41"/>
        <v>76088361840769.562</v>
      </c>
      <c r="X202" s="7">
        <f t="shared" si="41"/>
        <v>76344987698962.125</v>
      </c>
      <c r="Y202" s="7">
        <f t="shared" si="41"/>
        <v>76636749113146.656</v>
      </c>
      <c r="Z202" s="7">
        <f t="shared" si="41"/>
        <v>76958042064233.688</v>
      </c>
      <c r="AA202" s="7">
        <f t="shared" si="41"/>
        <v>77329081922809.406</v>
      </c>
      <c r="AB202" s="7">
        <f t="shared" si="41"/>
        <v>77767843049670.406</v>
      </c>
      <c r="AC202" s="7">
        <f t="shared" si="41"/>
        <v>78256411661694.578</v>
      </c>
      <c r="AD202" s="7">
        <f t="shared" si="41"/>
        <v>78799311989355.719</v>
      </c>
      <c r="AE202" s="7">
        <f t="shared" si="41"/>
        <v>79379475906738.797</v>
      </c>
      <c r="AF202" s="7">
        <f t="shared" si="41"/>
        <v>79988228768400.406</v>
      </c>
      <c r="AG202" s="7">
        <f t="shared" si="41"/>
        <v>80638574560268.906</v>
      </c>
      <c r="AH202" s="7">
        <f t="shared" si="41"/>
        <v>81320664903832.188</v>
      </c>
      <c r="AI202" s="7">
        <f t="shared" si="41"/>
        <v>82045152975274.547</v>
      </c>
      <c r="AJ202" s="7">
        <f t="shared" si="41"/>
        <v>82804781174233.25</v>
      </c>
      <c r="AK202" s="7">
        <f t="shared" si="41"/>
        <v>83608065278365.781</v>
      </c>
      <c r="AL202" s="7">
        <f t="shared" si="41"/>
        <v>84449631525620.75</v>
      </c>
      <c r="AM202" s="7">
        <f t="shared" si="41"/>
        <v>85337544551167.016</v>
      </c>
      <c r="AN202" s="7">
        <f t="shared" si="41"/>
        <v>86260910808864.438</v>
      </c>
      <c r="AO202" s="7">
        <f t="shared" si="41"/>
        <v>87218587606265.781</v>
      </c>
      <c r="AP202" s="7">
        <f t="shared" si="41"/>
        <v>88223820980765.281</v>
      </c>
      <c r="AQ202" s="7">
        <f t="shared" si="41"/>
        <v>89244655603205.516</v>
      </c>
      <c r="AR202" s="7">
        <f t="shared" si="41"/>
        <v>90307387325009.875</v>
      </c>
      <c r="AS202" s="7">
        <f t="shared" si="41"/>
        <v>91410561101646.469</v>
      </c>
      <c r="AT202" s="7">
        <f t="shared" si="41"/>
        <v>92555418997938.438</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147049207568861.09</v>
      </c>
      <c r="D16" s="142" t="s">
        <v>1091</v>
      </c>
      <c r="E16" s="212">
        <f>'SEDS 2021'!H26</f>
        <v>2.1479485276839193E-2</v>
      </c>
      <c r="F16" s="207">
        <f>'SEDS 2021'!H28</f>
        <v>6.7521052889693905E-3</v>
      </c>
      <c r="G16" s="142" t="s">
        <v>819</v>
      </c>
      <c r="H16" s="142"/>
      <c r="I16" s="142"/>
    </row>
    <row r="17" spans="1:12" x14ac:dyDescent="0.2">
      <c r="A17" s="139"/>
      <c r="B17" s="146" t="s">
        <v>715</v>
      </c>
      <c r="C17" s="147">
        <f>C16/C15</f>
        <v>1.2851406143578648E-2</v>
      </c>
      <c r="D17" s="142" t="s">
        <v>1092</v>
      </c>
      <c r="E17" s="212">
        <f>'SEDS 2021'!H35</f>
        <v>1.644363235874224E-2</v>
      </c>
      <c r="F17" s="212">
        <f>'SEDS 2021'!H37</f>
        <v>7.7086719502060677E-3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6.328318242408665</v>
      </c>
      <c r="D29" s="152">
        <f>D28*F16</f>
        <v>-6.6868124308250572</v>
      </c>
      <c r="E29" s="152">
        <f>E28*$E$17</f>
        <v>-0.66995896721377801</v>
      </c>
      <c r="F29" s="158">
        <f>F28*$F$17</f>
        <v>-0.14293835798357402</v>
      </c>
      <c r="G29" s="177">
        <f>G28*C17</f>
        <v>6.7983938499531049E-2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3.653796260724862</v>
      </c>
      <c r="D32" s="159">
        <f>D29*About!F6</f>
        <v>-3.8607809089287817</v>
      </c>
      <c r="E32" s="241">
        <f>E29</f>
        <v>-0.66995896721377801</v>
      </c>
      <c r="F32" s="243">
        <f>F29</f>
        <v>-0.14293835798357402</v>
      </c>
      <c r="G32" s="173">
        <f>G29*About!F6</f>
        <v>3.9252049401420505E-2</v>
      </c>
      <c r="H32" s="142"/>
      <c r="I32" s="142"/>
      <c r="K32" s="100"/>
      <c r="L32" s="100"/>
    </row>
    <row r="33" spans="1:12" x14ac:dyDescent="0.2">
      <c r="A33" s="139"/>
      <c r="B33" s="146" t="s">
        <v>710</v>
      </c>
      <c r="C33" s="160">
        <f>C29*About!F5</f>
        <v>2.6745219816838035</v>
      </c>
      <c r="D33" s="160">
        <f>D29*About!F5</f>
        <v>-2.8260315218962755</v>
      </c>
      <c r="E33" s="242"/>
      <c r="F33" s="244"/>
      <c r="G33" s="174">
        <f>G29*About!F5</f>
        <v>2.8731889098110544E-2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3653796260724.8618</v>
      </c>
      <c r="D38" s="156">
        <f>D32*Trillion</f>
        <v>-3860780908928.7817</v>
      </c>
      <c r="E38" s="238">
        <f>E32*Trillion</f>
        <v>-669958967213.77795</v>
      </c>
      <c r="F38" s="240">
        <f>F32*Trillion</f>
        <v>-142938357983.57401</v>
      </c>
      <c r="G38" s="168">
        <f>G32*Trillion</f>
        <v>39252049401.420502</v>
      </c>
      <c r="H38" s="142"/>
      <c r="I38" s="142"/>
      <c r="K38" s="100"/>
      <c r="L38" s="100"/>
    </row>
    <row r="39" spans="1:12" ht="16" thickBot="1" x14ac:dyDescent="0.25">
      <c r="A39" s="139"/>
      <c r="B39" s="169" t="s">
        <v>710</v>
      </c>
      <c r="C39" s="170">
        <f>C33*Trillion</f>
        <v>2674521981683.8037</v>
      </c>
      <c r="D39" s="171">
        <f>D33*Trillion</f>
        <v>-2826031521896.2754</v>
      </c>
      <c r="E39" s="239"/>
      <c r="F39" s="239"/>
      <c r="G39" s="172">
        <f>G33*Trillion</f>
        <v>28731889098.110542</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Alabama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354564.97229653521</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0.10685525165779618</v>
      </c>
      <c r="K4">
        <f>IF(ISBLANK(Calculations!K4),"",Calculations!K4)</f>
        <v>0.57737239512375793</v>
      </c>
      <c r="L4" t="str">
        <f>IF(ISBLANK(Calculations!L4),"",Calculations!L4)</f>
        <v>RESIDENTIAL</v>
      </c>
      <c r="M4" t="str">
        <f>IF(ISBLANK(Calculations!M4),"",Calculations!M4)</f>
        <v>heating</v>
      </c>
      <c r="N4" t="str">
        <f>IF(ISBLANK(Calculations!N4),"",Calculations!N4)</f>
        <v>electricity</v>
      </c>
      <c r="O4">
        <f>IF(ISBLANK(Calculations!O4),"",Calculations!O4)</f>
        <v>6648837830804.8184</v>
      </c>
      <c r="P4">
        <f>IF(ISBLANK(Calculations!P4),"",Calculations!P4)</f>
        <v>6648837830804.8184</v>
      </c>
      <c r="Q4">
        <f>IF(ISBLANK(Calculations!Q4),"",Calculations!Q4)-(SUMIFS(BDEQ!C:C,BDEQ!$AG:$AG,About!$B$2,BDEQ!$AH:$AH,$I4)*BDEQ!$C$2*$J4*$K4)</f>
        <v>6648837476239.8457</v>
      </c>
      <c r="R4">
        <f>IF(ISBLANK(Calculations!R4),"",Calculations!R4)-(SUMIFS(BDEQ!D:D,BDEQ!$AG:$AG,About!$B$2,BDEQ!$AH:$AH,$I4)*BDEQ!$C$2*$J4*$K4)</f>
        <v>6668519890682.3896</v>
      </c>
      <c r="S4" s="99">
        <f>IF(ISBLANK(Calculations!S4),"",Calculations!S4+ ('IRA Buildings Changes'!$G$38/($AB$3-$R$3)*(S3-$R$3)))-(SUMIFS(BDEQ!D:D,BDEQ!$AG:$AG,About!$B$2,BDEQ!$AH:$AH,$I4)*BDEQ!$C$2*$J4*$K4)</f>
        <v>6687412729934.8662</v>
      </c>
      <c r="T4" s="99">
        <f>IF(ISBLANK(Calculations!T4),"",Calculations!T4+ ('IRA Buildings Changes'!$G$38/($AB$3-$R$3)*(T3-$R$3)))-(SUMIFS(BDEQ!E:E,BDEQ!$AG:$AG,About!$B$2,BDEQ!$AH:$AH,$I4)*BDEQ!$C$2*$J4*$K4)</f>
        <v>6701736010143.0576</v>
      </c>
      <c r="U4" s="99">
        <f>IF(ISBLANK(Calculations!U4),"",Calculations!U4+ ('IRA Buildings Changes'!$G$38/($AB$3-$R$3)*(U3-$R$3)))-(SUMIFS(BDEQ!F:F,BDEQ!$AG:$AG,About!$B$2,BDEQ!$AH:$AH,$I4)*BDEQ!$C$2*$J4*$K4)</f>
        <v>6715883315255.665</v>
      </c>
      <c r="V4" s="99">
        <f>IF(ISBLANK(Calculations!V4),"",Calculations!V4+ ('IRA Buildings Changes'!$G$38/($AB$3-$R$3)*(V3-$R$3)))-(SUMIFS(BDEQ!G:G,BDEQ!$AG:$AG,About!$B$2,BDEQ!$AH:$AH,$I4)*BDEQ!$C$2*$J4*$K4)</f>
        <v>6726344650943.7168</v>
      </c>
      <c r="W4" s="99">
        <f>IF(ISBLANK(Calculations!W4),"",Calculations!W4+ ('IRA Buildings Changes'!$G$38/($AB$3-$R$3)*(W3-$R$3)))-(SUMIFS(BDEQ!H:H,BDEQ!$AG:$AG,About!$B$2,BDEQ!$AH:$AH,$I4)*BDEQ!$C$2*$J4*$K4)</f>
        <v>6735151402532.3184</v>
      </c>
      <c r="X4" s="99">
        <f>IF(ISBLANK(Calculations!X4),"",Calculations!X4+ ('IRA Buildings Changes'!$G$38/($AB$3-$R$3)*(X3-$R$3)))-(SUMIFS(BDEQ!I:I,BDEQ!$AG:$AG,About!$B$2,BDEQ!$AH:$AH,$I4)*BDEQ!$C$2*$J4*$K4)</f>
        <v>6742257219251.376</v>
      </c>
      <c r="Y4" s="99">
        <f>IF(ISBLANK(Calculations!Y4),"",Calculations!Y4+ ('IRA Buildings Changes'!$G$38/($AB$3-$R$3)*(Y3-$R$3)))-(SUMIFS(BDEQ!J:J,BDEQ!$AG:$AG,About!$B$2,BDEQ!$AH:$AH,$I4)*BDEQ!$C$2*$J4*$K4)</f>
        <v>6744370966808.9463</v>
      </c>
      <c r="Z4" s="99">
        <f>IF(ISBLANK(Calculations!Z4),"",Calculations!Z4+ ('IRA Buildings Changes'!$G$38/($AB$3-$R$3)*(Z3-$R$3)))-(SUMIFS(BDEQ!K:K,BDEQ!$AG:$AG,About!$B$2,BDEQ!$AH:$AH,$I4)*BDEQ!$C$2*$J4*$K4)</f>
        <v>6743910035619.2266</v>
      </c>
      <c r="AA4" s="99">
        <f>IF(ISBLANK(Calculations!AA4),"",Calculations!AA4+ ('IRA Buildings Changes'!$G$38/($AB$3-$R$3)*(AA3-$R$3)))-(SUMIFS(BDEQ!L:L,BDEQ!$AG:$AG,About!$B$2,BDEQ!$AH:$AH,$I4)*BDEQ!$C$2*$J4*$K4)</f>
        <v>6746728622421.0605</v>
      </c>
      <c r="AB4" s="98">
        <f>IF(ISBLANK(Calculations!AB4),"",Calculations!AB4 + 'IRA Buildings Changes'!G38)-(SUMIFS(BDEQ!D:D,BDEQ!$AG:$AG,About!$B$2,BDEQ!$AH:$AH,$I4)*BDEQ!$C$2*$J4*$K4)</f>
        <v>6747518737668.5449</v>
      </c>
      <c r="AC4" s="99">
        <f>IF(ISBLANK(Calculations!AC4),"",Calculations!AC4+ 'IRA Buildings Changes'!$G$38)-(SUMIFS(BDEQ!D:D,BDEQ!$AG:$AG,About!$B$2,BDEQ!$AH:$AH,$I4)*BDEQ!$C$2*$J4*$K4)</f>
        <v>6746209030287.0234</v>
      </c>
      <c r="AD4" s="99">
        <f>IF(ISBLANK(Calculations!AD4),"",Calculations!AD4+ 'IRA Buildings Changes'!$G$38)-(SUMIFS(BDEQ!E:E,BDEQ!$AG:$AG,About!$B$2,BDEQ!$AH:$AH,$I4)*BDEQ!$C$2*$J4*$K4)</f>
        <v>6747819217495.9795</v>
      </c>
      <c r="AE4" s="99">
        <f>IF(ISBLANK(Calculations!AE4),"",Calculations!AE4+ 'IRA Buildings Changes'!$G$38)-(SUMIFS(BDEQ!F:F,BDEQ!$AG:$AG,About!$B$2,BDEQ!$AH:$AH,$I4)*BDEQ!$C$2*$J4*$K4)</f>
        <v>6755292346889.1953</v>
      </c>
      <c r="AF4" s="99">
        <f>IF(ISBLANK(Calculations!AF4),"",Calculations!AF4+ 'IRA Buildings Changes'!$G$38)-(SUMIFS(BDEQ!G:G,BDEQ!$AG:$AG,About!$B$2,BDEQ!$AH:$AH,$I4)*BDEQ!$C$2*$J4*$K4)</f>
        <v>6770151112742.9092</v>
      </c>
      <c r="AG4" s="99">
        <f>IF(ISBLANK(Calculations!AG4),"",Calculations!AG4+ 'IRA Buildings Changes'!$G$38)-(SUMIFS(BDEQ!H:H,BDEQ!$AG:$AG,About!$B$2,BDEQ!$AH:$AH,$I4)*BDEQ!$C$2*$J4*$K4)</f>
        <v>6787470417958.5742</v>
      </c>
      <c r="AH4" s="99">
        <f>IF(ISBLANK(Calculations!AH4),"",Calculations!AH4+ 'IRA Buildings Changes'!$G$38)-(SUMIFS(BDEQ!I:I,BDEQ!$AG:$AG,About!$B$2,BDEQ!$AH:$AH,$I4)*BDEQ!$C$2*$J4*$K4)</f>
        <v>6807879218111.4805</v>
      </c>
      <c r="AI4" s="99">
        <f>IF(ISBLANK(Calculations!AI4),"",Calculations!AI4+ 'IRA Buildings Changes'!$G$38)-(SUMIFS(BDEQ!J:J,BDEQ!$AG:$AG,About!$B$2,BDEQ!$AH:$AH,$I4)*BDEQ!$C$2*$J4*$K4)</f>
        <v>6832019119616.9639</v>
      </c>
      <c r="AJ4" s="99">
        <f>IF(ISBLANK(Calculations!AJ4),"",Calculations!AJ4+ 'IRA Buildings Changes'!$G$38)-(SUMIFS(BDEQ!K:K,BDEQ!$AG:$AG,About!$B$2,BDEQ!$AH:$AH,$I4)*BDEQ!$C$2*$J4*$K4)</f>
        <v>6856662205528.1465</v>
      </c>
      <c r="AK4" s="99">
        <f>IF(ISBLANK(Calculations!AK4),"",Calculations!AK4+ 'IRA Buildings Changes'!$G$38)-(SUMIFS(BDEQ!L:L,BDEQ!$AG:$AG,About!$B$2,BDEQ!$AH:$AH,$I4)*BDEQ!$C$2*$J4*$K4)</f>
        <v>6839097095422.6367</v>
      </c>
      <c r="AL4" s="99">
        <f>IF(ISBLANK(Calculations!AL4),"",Calculations!AL4+ 'IRA Buildings Changes'!$G$38)-(SUMIFS(BDEQ!M:M,BDEQ!$AG:$AG,About!$B$2,BDEQ!$AH:$AH,$I4)*BDEQ!$C$2*$J4*$K4)</f>
        <v>6823780003830.0352</v>
      </c>
      <c r="AM4" s="99">
        <f>IF(ISBLANK(Calculations!AM4),"",Calculations!AM4+ 'IRA Buildings Changes'!$G$38)-(SUMIFS(BDEQ!N:N,BDEQ!$AG:$AG,About!$B$2,BDEQ!$AH:$AH,$I4)*BDEQ!$C$2*$J4*$K4)</f>
        <v>6806859777149.9297</v>
      </c>
      <c r="AN4" s="99">
        <f>IF(ISBLANK(Calculations!AN4),"",Calculations!AN4+ 'IRA Buildings Changes'!$G$38)-(SUMIFS(BDEQ!O:O,BDEQ!$AG:$AG,About!$B$2,BDEQ!$AH:$AH,$I4)*BDEQ!$C$2*$J4*$K4)</f>
        <v>6789207423649.957</v>
      </c>
      <c r="AO4" s="99">
        <f>IF(ISBLANK(Calculations!AO4),"",Calculations!AO4+ 'IRA Buildings Changes'!$G$38)-(SUMIFS(BDEQ!P:P,BDEQ!$AG:$AG,About!$B$2,BDEQ!$AH:$AH,$I4)*BDEQ!$C$2*$J4*$K4)</f>
        <v>6770662467103.0732</v>
      </c>
      <c r="AP4" s="99">
        <f>IF(ISBLANK(Calculations!AP4),"",Calculations!AP4+ 'IRA Buildings Changes'!$G$38)-(SUMIFS(BDEQ!Q:Q,BDEQ!$AG:$AG,About!$B$2,BDEQ!$AH:$AH,$I4)*BDEQ!$C$2*$J4*$K4)</f>
        <v>6751523618561.8945</v>
      </c>
      <c r="AQ4" s="99">
        <f>IF(ISBLANK(Calculations!AQ4),"",Calculations!AQ4+ 'IRA Buildings Changes'!$G$38)-(SUMIFS(BDEQ!R:R,BDEQ!$AG:$AG,About!$B$2,BDEQ!$AH:$AH,$I4)*BDEQ!$C$2*$J4*$K4)</f>
        <v>6733902094530.8203</v>
      </c>
      <c r="AR4" s="99">
        <f>IF(ISBLANK(Calculations!AR4),"",Calculations!AR4+ 'IRA Buildings Changes'!$G$38)-(SUMIFS(BDEQ!S:S,BDEQ!$AG:$AG,About!$B$2,BDEQ!$AH:$AH,$I4)*BDEQ!$C$2*$J4*$K4)</f>
        <v>6715226579945.9854</v>
      </c>
      <c r="AS4" s="99">
        <f>IF(ISBLANK(Calculations!AS4),"",Calculations!AS4+ 'IRA Buildings Changes'!$G$38)-(SUMIFS(BDEQ!T:T,BDEQ!$AG:$AG,About!$B$2,BDEQ!$AH:$AH,$I4)*BDEQ!$C$2*$J4*$K4)</f>
        <v>6697106617977.5898</v>
      </c>
      <c r="AT4" s="99">
        <f>IF(ISBLANK(Calculations!AT4),"",Calculations!AT4+ 'IRA Buildings Changes'!$G$38)-(SUMIFS(BDEQ!U:U,BDEQ!$AG:$AG,About!$B$2,BDEQ!$AH:$AH,$I4)*BDEQ!$C$2*$J4*$K4)</f>
        <v>6679707217379.293</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0.57737239512375793</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0.64303762278615384</v>
      </c>
      <c r="K6">
        <f>IF(ISBLANK(Calculations!K6),"",Calculations!K6)</f>
        <v>0.57737239512375793</v>
      </c>
      <c r="L6" t="str">
        <f>IF(ISBLANK(Calculations!L6),"",Calculations!L6)</f>
        <v>RESIDENTIAL</v>
      </c>
      <c r="M6" t="str">
        <f>IF(ISBLANK(Calculations!M6),"",Calculations!M6)</f>
        <v>heating</v>
      </c>
      <c r="N6" t="str">
        <f>IF(ISBLANK(Calculations!N6),"",Calculations!N6)</f>
        <v>natural gas</v>
      </c>
      <c r="O6">
        <f>IF(ISBLANK(Calculations!O6),"",Calculations!O6)</f>
        <v>12319181953158.578</v>
      </c>
      <c r="P6">
        <f>IF(ISBLANK(Calculations!P6),"",Calculations!P6)</f>
        <v>12319181953158.578</v>
      </c>
      <c r="Q6">
        <f>IF(ISBLANK(Calculations!Q6),"",Calculations!Q6)</f>
        <v>12319181953158.578</v>
      </c>
      <c r="R6">
        <f>IF(ISBLANK(Calculations!R6),"",Calculations!R6)</f>
        <v>12305840198525.439</v>
      </c>
      <c r="S6" s="99">
        <f>IF(ISBLANK(Calculations!S6),"",Calculations!S6 + ('IRA Buildings Changes'!$D$38/($AB$3-$R$3)*(S3-$R$3)))</f>
        <v>11893285701309.578</v>
      </c>
      <c r="T6" s="99">
        <f>IF(ISBLANK(Calculations!T6),"",Calculations!T6 + ('IRA Buildings Changes'!$D$38/($AB$3-$R$3)*(T3-$R$3)))</f>
        <v>11471706924046.088</v>
      </c>
      <c r="U6" s="99">
        <f>IF(ISBLANK(Calculations!U6),"",Calculations!U6 + ('IRA Buildings Changes'!$D$38/($AB$3-$R$3)*(U3-$R$3)))</f>
        <v>11048358651861.131</v>
      </c>
      <c r="V6" s="99">
        <f>IF(ISBLANK(Calculations!V6),"",Calculations!V6 + ('IRA Buildings Changes'!$D$38/($AB$3-$R$3)*(V3-$R$3)))</f>
        <v>10623182256189.574</v>
      </c>
      <c r="W6" s="99">
        <f>IF(ISBLANK(Calculations!W6),"",Calculations!W6 + ('IRA Buildings Changes'!$D$38/($AB$3-$R$3)*(W3-$R$3)))</f>
        <v>10200094286599.631</v>
      </c>
      <c r="X6" s="99">
        <f>IF(ISBLANK(Calculations!X6),"",Calculations!X6 + ('IRA Buildings Changes'!$D$38/($AB$3-$R$3)*(X3-$R$3)))</f>
        <v>9784123103242.3945</v>
      </c>
      <c r="Y6" s="99">
        <f>IF(ISBLANK(Calculations!Y6),"",Calculations!Y6 + ('IRA Buildings Changes'!$D$38/($AB$3-$R$3)*(Y3-$R$3)))</f>
        <v>9358536334946.1172</v>
      </c>
      <c r="Z6" s="99">
        <f>IF(ISBLANK(Calculations!Z6),"",Calculations!Z6 + ('IRA Buildings Changes'!$D$38/($AB$3-$R$3)*(Z3-$R$3)))</f>
        <v>8932342315462.2891</v>
      </c>
      <c r="AA6" s="99">
        <f>IF(ISBLANK(Calculations!AA6),"",Calculations!AA6 + ('IRA Buildings Changes'!$D$38/($AB$3-$R$3)*(AA3-$R$3)))</f>
        <v>8515354280569.167</v>
      </c>
      <c r="AB6" s="98">
        <f>IF(ISBLANK(Calculations!AB6),"",Calculations!AB6 + 'IRA Buildings Changes'!D38)</f>
        <v>8098001550231.623</v>
      </c>
      <c r="AC6" s="99">
        <f>IF(ISBLANK(Calculations!AC6),"",Calculations!AC6  + 'IRA Buildings Changes'!$D$38)</f>
        <v>8068965779254.7305</v>
      </c>
      <c r="AD6" s="99">
        <f>IF(ISBLANK(Calculations!AD6),"",Calculations!AD6  + 'IRA Buildings Changes'!$D$38)</f>
        <v>8042368927941.3809</v>
      </c>
      <c r="AE6" s="99">
        <f>IF(ISBLANK(Calculations!AE6),"",Calculations!AE6  + 'IRA Buildings Changes'!$D$38)</f>
        <v>8021610426676.9082</v>
      </c>
      <c r="AF6" s="99">
        <f>IF(ISBLANK(Calculations!AF6),"",Calculations!AF6  + 'IRA Buildings Changes'!$D$38)</f>
        <v>8014193665883.2207</v>
      </c>
      <c r="AG6" s="99">
        <f>IF(ISBLANK(Calculations!AG6),"",Calculations!AG6  + 'IRA Buildings Changes'!$D$38)</f>
        <v>8005030078315.2461</v>
      </c>
      <c r="AH6" s="99">
        <f>IF(ISBLANK(Calculations!AH6),"",Calculations!AH6  + 'IRA Buildings Changes'!$D$38)</f>
        <v>8000121919795.3145</v>
      </c>
      <c r="AI6" s="99">
        <f>IF(ISBLANK(Calculations!AI6),"",Calculations!AI6  + 'IRA Buildings Changes'!$D$38)</f>
        <v>8001874102623.3906</v>
      </c>
      <c r="AJ6" s="99">
        <f>IF(ISBLANK(Calculations!AJ6),"",Calculations!AJ6  + 'IRA Buildings Changes'!$D$38)</f>
        <v>8008031790864.8809</v>
      </c>
      <c r="AK6" s="99">
        <f>IF(ISBLANK(Calculations!AK6),"",Calculations!AK6  + 'IRA Buildings Changes'!$D$38)</f>
        <v>7936357762245.2539</v>
      </c>
      <c r="AL6" s="99">
        <f>IF(ISBLANK(Calculations!AL6),"",Calculations!AL6  + 'IRA Buildings Changes'!$D$38)</f>
        <v>7875176868510.9375</v>
      </c>
      <c r="AM6" s="99">
        <f>IF(ISBLANK(Calculations!AM6),"",Calculations!AM6  + 'IRA Buildings Changes'!$D$38)</f>
        <v>7817121459754.6055</v>
      </c>
      <c r="AN6" s="99">
        <f>IF(ISBLANK(Calculations!AN6),"",Calculations!AN6  + 'IRA Buildings Changes'!$D$38)</f>
        <v>7765759640584.1953</v>
      </c>
      <c r="AO6" s="99">
        <f>IF(ISBLANK(Calculations!AO6),"",Calculations!AO6  + 'IRA Buildings Changes'!$D$38)</f>
        <v>7720901127512.0664</v>
      </c>
      <c r="AP6" s="99">
        <f>IF(ISBLANK(Calculations!AP6),"",Calculations!AP6  + 'IRA Buildings Changes'!$D$38)</f>
        <v>7681485537273.5352</v>
      </c>
      <c r="AQ6" s="99">
        <f>IF(ISBLANK(Calculations!AQ6),"",Calculations!AQ6  + 'IRA Buildings Changes'!$D$38)</f>
        <v>7649170978443.7773</v>
      </c>
      <c r="AR6" s="99">
        <f>IF(ISBLANK(Calculations!AR6),"",Calculations!AR6  + 'IRA Buildings Changes'!$D$38)</f>
        <v>7615766888338.4941</v>
      </c>
      <c r="AS6" s="99">
        <f>IF(ISBLANK(Calculations!AS6),"",Calculations!AS6  + 'IRA Buildings Changes'!$D$38)</f>
        <v>7583124537423.5527</v>
      </c>
      <c r="AT6" s="99">
        <f>IF(ISBLANK(Calculations!AT6),"",Calculations!AT6  + 'IRA Buildings Changes'!$D$38)</f>
        <v>7550242605631.1289</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0.99696598251135171</v>
      </c>
      <c r="K7">
        <f>IF(ISBLANK(Calculations!K7),"",Calculations!K7)</f>
        <v>0.57737239512375793</v>
      </c>
      <c r="L7" t="str">
        <f>IF(ISBLANK(Calculations!L7),"",Calculations!L7)</f>
        <v>RESIDENTIAL</v>
      </c>
      <c r="M7" t="str">
        <f>IF(ISBLANK(Calculations!M7),"",Calculations!M7)</f>
        <v>heating</v>
      </c>
      <c r="N7" t="str">
        <f>IF(ISBLANK(Calculations!N7),"",Calculations!N7)</f>
        <v>petroleum diesel</v>
      </c>
      <c r="O7">
        <f>IF(ISBLANK(Calculations!O7),"",Calculations!O7)</f>
        <v>82889371753.846512</v>
      </c>
      <c r="P7">
        <f>IF(ISBLANK(Calculations!P7),"",Calculations!P7)</f>
        <v>82889371753.846512</v>
      </c>
      <c r="Q7">
        <f>IF(ISBLANK(Calculations!Q7),"",Calculations!Q7)</f>
        <v>82889371753.846512</v>
      </c>
      <c r="R7">
        <f>IF(ISBLANK(Calculations!R7),"",Calculations!R7)</f>
        <v>85373877882.580795</v>
      </c>
      <c r="S7">
        <f>IF(ISBLANK(Calculations!S7),"",Calculations!S7)</f>
        <v>87209994327.761292</v>
      </c>
      <c r="T7">
        <f>IF(ISBLANK(Calculations!T7),"",Calculations!T7)</f>
        <v>88283976911.208679</v>
      </c>
      <c r="U7">
        <f>IF(ISBLANK(Calculations!U7),"",Calculations!U7)</f>
        <v>88478220153.422424</v>
      </c>
      <c r="V7">
        <f>IF(ISBLANK(Calculations!V7),"",Calculations!V7)</f>
        <v>87677971304.287903</v>
      </c>
      <c r="W7">
        <f>IF(ISBLANK(Calculations!W7),"",Calculations!W7)</f>
        <v>85799595738.815933</v>
      </c>
      <c r="X7">
        <f>IF(ISBLANK(Calculations!X7),"",Calculations!X7)</f>
        <v>82861891453.829483</v>
      </c>
      <c r="Y7">
        <f>IF(ISBLANK(Calculations!Y7),"",Calculations!Y7)</f>
        <v>78777961271.016724</v>
      </c>
      <c r="Z7">
        <f>IF(ISBLANK(Calculations!Z7),"",Calculations!Z7)</f>
        <v>73799225217.413452</v>
      </c>
      <c r="AA7">
        <f>IF(ISBLANK(Calculations!AA7),"",Calculations!AA7)</f>
        <v>68243528105.567795</v>
      </c>
      <c r="AB7">
        <f>IF(ISBLANK(Calculations!AB7),"",Calculations!AB7)</f>
        <v>62385627006.882759</v>
      </c>
      <c r="AC7">
        <f>IF(ISBLANK(Calculations!AC7),"",Calculations!AC7)</f>
        <v>56510918028.676727</v>
      </c>
      <c r="AD7">
        <f>IF(ISBLANK(Calculations!AD7),"",Calculations!AD7)</f>
        <v>50846349916.602074</v>
      </c>
      <c r="AE7">
        <f>IF(ISBLANK(Calculations!AE7),"",Calculations!AE7)</f>
        <v>45542595408.150139</v>
      </c>
      <c r="AF7">
        <f>IF(ISBLANK(Calculations!AF7),"",Calculations!AF7)</f>
        <v>40703186704.01255</v>
      </c>
      <c r="AG7">
        <f>IF(ISBLANK(Calculations!AG7),"",Calculations!AG7)</f>
        <v>36259900627.883667</v>
      </c>
      <c r="AH7">
        <f>IF(ISBLANK(Calculations!AH7),"",Calculations!AH7)</f>
        <v>32199108077.745941</v>
      </c>
      <c r="AI7">
        <f>IF(ISBLANK(Calculations!AI7),"",Calculations!AI7)</f>
        <v>28458637463.9086</v>
      </c>
      <c r="AJ7">
        <f>IF(ISBLANK(Calculations!AJ7),"",Calculations!AJ7)</f>
        <v>24974829227.292141</v>
      </c>
      <c r="AK7">
        <f>IF(ISBLANK(Calculations!AK7),"",Calculations!AK7)</f>
        <v>21550060893.794098</v>
      </c>
      <c r="AL7">
        <f>IF(ISBLANK(Calculations!AL7),"",Calculations!AL7)</f>
        <v>18380257766.82925</v>
      </c>
      <c r="AM7">
        <f>IF(ISBLANK(Calculations!AM7),"",Calculations!AM7)</f>
        <v>15451991294.133207</v>
      </c>
      <c r="AN7">
        <f>IF(ISBLANK(Calculations!AN7),"",Calculations!AN7)</f>
        <v>12785119966.992491</v>
      </c>
      <c r="AO7">
        <f>IF(ISBLANK(Calculations!AO7),"",Calculations!AO7)</f>
        <v>10395540738.743748</v>
      </c>
      <c r="AP7">
        <f>IF(ISBLANK(Calculations!AP7),"",Calculations!AP7)</f>
        <v>8294504413.8391209</v>
      </c>
      <c r="AQ7">
        <f>IF(ISBLANK(Calculations!AQ7),"",Calculations!AQ7)</f>
        <v>6488070143.7018576</v>
      </c>
      <c r="AR7">
        <f>IF(ISBLANK(Calculations!AR7),"",Calculations!AR7)</f>
        <v>4967526754.1222162</v>
      </c>
      <c r="AS7">
        <f>IF(ISBLANK(Calculations!AS7),"",Calculations!AS7)</f>
        <v>3720526158.97786</v>
      </c>
      <c r="AT7">
        <f>IF(ISBLANK(Calculations!AT7),"",Calculations!AT7)</f>
        <v>2724116289.5648761</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0.57737239512375793</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0.57737239512375793</v>
      </c>
      <c r="L9" t="str">
        <f>IF(ISBLANK(Calculations!L9),"",Calculations!L9)</f>
        <v>RESIDENTIAL</v>
      </c>
      <c r="M9" t="str">
        <f>IF(ISBLANK(Calculations!M9),"",Calculations!M9)</f>
        <v>heating</v>
      </c>
      <c r="N9" t="str">
        <f>IF(ISBLANK(Calculations!N9),"",Calculations!N9)</f>
        <v>biomass</v>
      </c>
      <c r="O9">
        <f>IF(ISBLANK(Calculations!O9),"",Calculations!O9)</f>
        <v>939962259261.47791</v>
      </c>
      <c r="P9">
        <f>IF(ISBLANK(Calculations!P9),"",Calculations!P9)</f>
        <v>939962259261.47791</v>
      </c>
      <c r="Q9">
        <f>IF(ISBLANK(Calculations!Q9),"",Calculations!Q9)</f>
        <v>939962259261.47791</v>
      </c>
      <c r="R9">
        <f>IF(ISBLANK(Calculations!R9),"",Calculations!R9)</f>
        <v>938547279334.48438</v>
      </c>
      <c r="S9">
        <f>IF(ISBLANK(Calculations!S9),"",Calculations!S9)</f>
        <v>936213808256.30127</v>
      </c>
      <c r="T9">
        <f>IF(ISBLANK(Calculations!T9),"",Calculations!T9)</f>
        <v>933381829439.49316</v>
      </c>
      <c r="U9">
        <f>IF(ISBLANK(Calculations!U9),"",Calculations!U9)</f>
        <v>930513654748.01465</v>
      </c>
      <c r="V9">
        <f>IF(ISBLANK(Calculations!V9),"",Calculations!V9)</f>
        <v>927630256113.94348</v>
      </c>
      <c r="W9">
        <f>IF(ISBLANK(Calculations!W9),"",Calculations!W9)</f>
        <v>924916071022.52844</v>
      </c>
      <c r="X9">
        <f>IF(ISBLANK(Calculations!X9),"",Calculations!X9)</f>
        <v>922763763715.14575</v>
      </c>
      <c r="Y9">
        <f>IF(ISBLANK(Calculations!Y9),"",Calculations!Y9)</f>
        <v>919931807663.00317</v>
      </c>
      <c r="Z9">
        <f>IF(ISBLANK(Calculations!Z9),"",Calculations!Z9)</f>
        <v>917116297649.13403</v>
      </c>
      <c r="AA9">
        <f>IF(ISBLANK(Calculations!AA9),"",Calculations!AA9)</f>
        <v>914875419972.12329</v>
      </c>
      <c r="AB9">
        <f>IF(ISBLANK(Calculations!AB9),"",Calculations!AB9)</f>
        <v>912663364300.00732</v>
      </c>
      <c r="AC9">
        <f>IF(ISBLANK(Calculations!AC9),"",Calculations!AC9)</f>
        <v>910577757241.2832</v>
      </c>
      <c r="AD9">
        <f>IF(ISBLANK(Calculations!AD9),"",Calculations!AD9)</f>
        <v>908942237426.2085</v>
      </c>
      <c r="AE9">
        <f>IF(ISBLANK(Calculations!AE9),"",Calculations!AE9)</f>
        <v>908005619592.66919</v>
      </c>
      <c r="AF9">
        <f>IF(ISBLANK(Calculations!AF9),"",Calculations!AF9)</f>
        <v>908560280631.17419</v>
      </c>
      <c r="AG9">
        <f>IF(ISBLANK(Calculations!AG9),"",Calculations!AG9)</f>
        <v>909520777336.96729</v>
      </c>
      <c r="AH9">
        <f>IF(ISBLANK(Calculations!AH9),"",Calculations!AH9)</f>
        <v>911349142136.71484</v>
      </c>
      <c r="AI9">
        <f>IF(ISBLANK(Calculations!AI9),"",Calculations!AI9)</f>
        <v>913812745202.76758</v>
      </c>
      <c r="AJ9">
        <f>IF(ISBLANK(Calculations!AJ9),"",Calculations!AJ9)</f>
        <v>916627500604.66235</v>
      </c>
      <c r="AK9">
        <f>IF(ISBLANK(Calculations!AK9),"",Calculations!AK9)</f>
        <v>914503775382.22705</v>
      </c>
      <c r="AL9">
        <f>IF(ISBLANK(Calculations!AL9),"",Calculations!AL9)</f>
        <v>912593983089.93823</v>
      </c>
      <c r="AM9">
        <f>IF(ISBLANK(Calculations!AM9),"",Calculations!AM9)</f>
        <v>910060942730.18201</v>
      </c>
      <c r="AN9">
        <f>IF(ISBLANK(Calculations!AN9),"",Calculations!AN9)</f>
        <v>907009084154.32275</v>
      </c>
      <c r="AO9">
        <f>IF(ISBLANK(Calculations!AO9),"",Calculations!AO9)</f>
        <v>903482112761.92334</v>
      </c>
      <c r="AP9">
        <f>IF(ISBLANK(Calculations!AP9),"",Calculations!AP9)</f>
        <v>899692757917.32471</v>
      </c>
      <c r="AQ9">
        <f>IF(ISBLANK(Calculations!AQ9),"",Calculations!AQ9)</f>
        <v>896138653398.70691</v>
      </c>
      <c r="AR9">
        <f>IF(ISBLANK(Calculations!AR9),"",Calculations!AR9)</f>
        <v>892436930923.58923</v>
      </c>
      <c r="AS9">
        <f>IF(ISBLANK(Calculations!AS9),"",Calculations!AS9)</f>
        <v>888862476922.6781</v>
      </c>
      <c r="AT9">
        <f>IF(ISBLANK(Calculations!AT9),"",Calculations!AT9)</f>
        <v>885415759401.35449</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0.57737239512375793</v>
      </c>
      <c r="L10" t="str">
        <f>IF(ISBLANK(Calculations!L10),"",Calculations!L10)</f>
        <v>RESIDENTIAL</v>
      </c>
      <c r="M10" t="str">
        <f>IF(ISBLANK(Calculations!M10),"",Calculations!M10)</f>
        <v>heating</v>
      </c>
      <c r="N10" t="str">
        <f>IF(ISBLANK(Calculations!N10),"",Calculations!N10)</f>
        <v>kerosene</v>
      </c>
      <c r="O10">
        <f>IF(ISBLANK(Calculations!O10),"",Calculations!O10)</f>
        <v>6351096346.3613377</v>
      </c>
      <c r="P10">
        <f>IF(ISBLANK(Calculations!P10),"",Calculations!P10)</f>
        <v>6351096346.3613377</v>
      </c>
      <c r="Q10">
        <f>IF(ISBLANK(Calculations!Q10),"",Calculations!Q10)</f>
        <v>6351096346.3613377</v>
      </c>
      <c r="R10">
        <f>IF(ISBLANK(Calculations!R10),"",Calculations!R10)</f>
        <v>6367700392.8323259</v>
      </c>
      <c r="S10">
        <f>IF(ISBLANK(Calculations!S10),"",Calculations!S10)</f>
        <v>6373275634.6995058</v>
      </c>
      <c r="T10">
        <f>IF(ISBLANK(Calculations!T10),"",Calculations!T10)</f>
        <v>6367910636.1029358</v>
      </c>
      <c r="U10">
        <f>IF(ISBLANK(Calculations!U10),"",Calculations!U10)</f>
        <v>6351108808.0993462</v>
      </c>
      <c r="V10">
        <f>IF(ISBLANK(Calculations!V10),"",Calculations!V10)</f>
        <v>6318722139.4956522</v>
      </c>
      <c r="W10">
        <f>IF(ISBLANK(Calculations!W10),"",Calculations!W10)</f>
        <v>6267642656.5330334</v>
      </c>
      <c r="X10">
        <f>IF(ISBLANK(Calculations!X10),"",Calculations!X10)</f>
        <v>6196600337.4981785</v>
      </c>
      <c r="Y10">
        <f>IF(ISBLANK(Calculations!Y10),"",Calculations!Y10)</f>
        <v>6095320637.3703585</v>
      </c>
      <c r="Z10">
        <f>IF(ISBLANK(Calculations!Z10),"",Calculations!Z10)</f>
        <v>5968551184.6502876</v>
      </c>
      <c r="AA10">
        <f>IF(ISBLANK(Calculations!AA10),"",Calculations!AA10)</f>
        <v>5821896068.6184902</v>
      </c>
      <c r="AB10">
        <f>IF(ISBLANK(Calculations!AB10),"",Calculations!AB10)</f>
        <v>5655698488.046031</v>
      </c>
      <c r="AC10">
        <f>IF(ISBLANK(Calculations!AC10),"",Calculations!AC10)</f>
        <v>5474239279.3906326</v>
      </c>
      <c r="AD10">
        <f>IF(ISBLANK(Calculations!AD10),"",Calculations!AD10)</f>
        <v>5282100682.9592581</v>
      </c>
      <c r="AE10">
        <f>IF(ISBLANK(Calculations!AE10),"",Calculations!AE10)</f>
        <v>5082928065.6810036</v>
      </c>
      <c r="AF10">
        <f>IF(ISBLANK(Calculations!AF10),"",Calculations!AF10)</f>
        <v>4882673449.7237587</v>
      </c>
      <c r="AG10">
        <f>IF(ISBLANK(Calculations!AG10),"",Calculations!AG10)</f>
        <v>4678041801.3856688</v>
      </c>
      <c r="AH10">
        <f>IF(ISBLANK(Calculations!AH10),"",Calculations!AH10)</f>
        <v>4473660706.8916779</v>
      </c>
      <c r="AI10">
        <f>IF(ISBLANK(Calculations!AI10),"",Calculations!AI10)</f>
        <v>4271475717.816155</v>
      </c>
      <c r="AJ10">
        <f>IF(ISBLANK(Calculations!AJ10),"",Calculations!AJ10)</f>
        <v>4073489127.394156</v>
      </c>
      <c r="AK10">
        <f>IF(ISBLANK(Calculations!AK10),"",Calculations!AK10)</f>
        <v>3864059720.6258473</v>
      </c>
      <c r="AL10">
        <f>IF(ISBLANK(Calculations!AL10),"",Calculations!AL10)</f>
        <v>3667635900.1799436</v>
      </c>
      <c r="AM10">
        <f>IF(ISBLANK(Calculations!AM10),"",Calculations!AM10)</f>
        <v>3483777374.3368349</v>
      </c>
      <c r="AN10">
        <f>IF(ISBLANK(Calculations!AN10),"",Calculations!AN10)</f>
        <v>3315380222.7927189</v>
      </c>
      <c r="AO10">
        <f>IF(ISBLANK(Calculations!AO10),"",Calculations!AO10)</f>
        <v>3163972111.2633142</v>
      </c>
      <c r="AP10">
        <f>IF(ISBLANK(Calculations!AP10),"",Calculations!AP10)</f>
        <v>3030605310.8906765</v>
      </c>
      <c r="AQ10">
        <f>IF(ISBLANK(Calculations!AQ10),"",Calculations!AQ10)</f>
        <v>2916584596.3930421</v>
      </c>
      <c r="AR10">
        <f>IF(ISBLANK(Calculations!AR10),"",Calculations!AR10)</f>
        <v>2819957220.0029268</v>
      </c>
      <c r="AS10">
        <f>IF(ISBLANK(Calculations!AS10),"",Calculations!AS10)</f>
        <v>2740722698.3425817</v>
      </c>
      <c r="AT10">
        <f>IF(ISBLANK(Calculations!AT10),"",Calculations!AT10)</f>
        <v>2677448633.6874723</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0.57737239512375793</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0.57737239512375793</v>
      </c>
      <c r="C12">
        <f>IF(ISBLANK(Calculations!C12),"",Calculations!C12)</f>
        <v>0.42262760487624201</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0.64613471331676808</v>
      </c>
      <c r="K12">
        <f>IF(ISBLANK(Calculations!K12),"",Calculations!K12)</f>
        <v>0.57737239512375793</v>
      </c>
      <c r="L12" t="str">
        <f>IF(ISBLANK(Calculations!L12),"",Calculations!L12)</f>
        <v>RESIDENTIAL</v>
      </c>
      <c r="M12" t="str">
        <f>IF(ISBLANK(Calculations!M12),"",Calculations!M12)</f>
        <v>heating</v>
      </c>
      <c r="N12" t="str">
        <f>IF(ISBLANK(Calculations!N12),"",Calculations!N12)</f>
        <v>LPG propane or butane</v>
      </c>
      <c r="O12">
        <f>IF(ISBLANK(Calculations!O12),"",Calculations!O12)</f>
        <v>1682875225318.3762</v>
      </c>
      <c r="P12">
        <f>IF(ISBLANK(Calculations!P12),"",Calculations!P12)</f>
        <v>1682875225318.3762</v>
      </c>
      <c r="Q12">
        <f>IF(ISBLANK(Calculations!Q12),"",Calculations!Q12)</f>
        <v>1682875225318.3762</v>
      </c>
      <c r="R12">
        <f>IF(ISBLANK(Calculations!R12),"",Calculations!R12)</f>
        <v>1685538546261.5471</v>
      </c>
      <c r="S12">
        <f>IF(ISBLANK(Calculations!S12),"",Calculations!S12)</f>
        <v>1687741233782.2754</v>
      </c>
      <c r="T12">
        <f>IF(ISBLANK(Calculations!T12),"",Calculations!T12)</f>
        <v>1689990664372.4639</v>
      </c>
      <c r="U12">
        <f>IF(ISBLANK(Calculations!U12),"",Calculations!U12)</f>
        <v>1693242681980.6587</v>
      </c>
      <c r="V12">
        <f>IF(ISBLANK(Calculations!V12),"",Calculations!V12)</f>
        <v>1696713082386.0103</v>
      </c>
      <c r="W12">
        <f>IF(ISBLANK(Calculations!W12),"",Calculations!W12)</f>
        <v>1700747629648.8315</v>
      </c>
      <c r="X12">
        <f>IF(ISBLANK(Calculations!X12),"",Calculations!X12)</f>
        <v>1705805712618.7046</v>
      </c>
      <c r="Y12">
        <f>IF(ISBLANK(Calculations!Y12),"",Calculations!Y12)</f>
        <v>1710518111067.833</v>
      </c>
      <c r="Z12">
        <f>IF(ISBLANK(Calculations!Z12),"",Calculations!Z12)</f>
        <v>1715668665284.4946</v>
      </c>
      <c r="AA12">
        <f>IF(ISBLANK(Calculations!AA12),"",Calculations!AA12)</f>
        <v>1721709440352.0286</v>
      </c>
      <c r="AB12">
        <f>IF(ISBLANK(Calculations!AB12),"",Calculations!AB12)</f>
        <v>1727134124681.2356</v>
      </c>
      <c r="AC12">
        <f>IF(ISBLANK(Calculations!AC12),"",Calculations!AC12)</f>
        <v>1731654480516.4795</v>
      </c>
      <c r="AD12">
        <f>IF(ISBLANK(Calculations!AD12),"",Calculations!AD12)</f>
        <v>1735669125968.855</v>
      </c>
      <c r="AE12">
        <f>IF(ISBLANK(Calculations!AE12),"",Calculations!AE12)</f>
        <v>1738729179328.5579</v>
      </c>
      <c r="AF12">
        <f>IF(ISBLANK(Calculations!AF12),"",Calculations!AF12)</f>
        <v>1741533690966.6362</v>
      </c>
      <c r="AG12">
        <f>IF(ISBLANK(Calculations!AG12),"",Calculations!AG12)</f>
        <v>1742142678398.4875</v>
      </c>
      <c r="AH12">
        <f>IF(ISBLANK(Calculations!AH12),"",Calculations!AH12)</f>
        <v>1742127058397.3909</v>
      </c>
      <c r="AI12">
        <f>IF(ISBLANK(Calculations!AI12),"",Calculations!AI12)</f>
        <v>1741779717302.929</v>
      </c>
      <c r="AJ12">
        <f>IF(ISBLANK(Calculations!AJ12),"",Calculations!AJ12)</f>
        <v>1741564875660.5498</v>
      </c>
      <c r="AK12">
        <f>IF(ISBLANK(Calculations!AK12),"",Calculations!AK12)</f>
        <v>1736208018487.5022</v>
      </c>
      <c r="AL12">
        <f>IF(ISBLANK(Calculations!AL12),"",Calculations!AL12)</f>
        <v>1731903851066.4448</v>
      </c>
      <c r="AM12">
        <f>IF(ISBLANK(Calculations!AM12),"",Calculations!AM12)</f>
        <v>1727749686303.4961</v>
      </c>
      <c r="AN12">
        <f>IF(ISBLANK(Calculations!AN12),"",Calculations!AN12)</f>
        <v>1724339886870.1431</v>
      </c>
      <c r="AO12">
        <f>IF(ISBLANK(Calculations!AO12),"",Calculations!AO12)</f>
        <v>1721665305353.3025</v>
      </c>
      <c r="AP12">
        <f>IF(ISBLANK(Calculations!AP12),"",Calculations!AP12)</f>
        <v>1719623671563.9751</v>
      </c>
      <c r="AQ12">
        <f>IF(ISBLANK(Calculations!AQ12),"",Calculations!AQ12)</f>
        <v>1718592351570.9087</v>
      </c>
      <c r="AR12">
        <f>IF(ISBLANK(Calculations!AR12),"",Calculations!AR12)</f>
        <v>1717433255997.5293</v>
      </c>
      <c r="AS12">
        <f>IF(ISBLANK(Calculations!AS12),"",Calculations!AS12)</f>
        <v>1716504775340.7327</v>
      </c>
      <c r="AT12">
        <f>IF(ISBLANK(Calculations!AT12),"",Calculations!AT12)</f>
        <v>1715686747791.0481</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0.57737239512375793</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0.17747725100349207</v>
      </c>
      <c r="K17">
        <f>IF(ISBLANK(Calculations!K17),"",Calculations!K17)</f>
        <v>0.57737239512375793</v>
      </c>
      <c r="L17" t="str">
        <f>IF(ISBLANK(Calculations!L17),"",Calculations!L17)</f>
        <v>RESIDENTIAL</v>
      </c>
      <c r="M17" t="str">
        <f>IF(ISBLANK(Calculations!M17),"",Calculations!M17)</f>
        <v>cooling</v>
      </c>
      <c r="N17" t="str">
        <f>IF(ISBLANK(Calculations!N17),"",Calculations!N17)</f>
        <v>electricity</v>
      </c>
      <c r="O17">
        <f>P17</f>
        <v>11043139595592.969</v>
      </c>
      <c r="P17">
        <f>IF(ISBLANK(Calculations!P17),"",Calculations!P17)</f>
        <v>11043139595592.969</v>
      </c>
      <c r="Q17">
        <f>IF(ISBLANK(Calculations!Q17),"",Calculations!Q17)</f>
        <v>11043139595592.969</v>
      </c>
      <c r="R17">
        <f>IF(ISBLANK(Calculations!R17),"",Calculations!R17)</f>
        <v>10791731149086.002</v>
      </c>
      <c r="S17" s="99">
        <f>IF(ISBLANK(Calculations!S17),"",Calculations!S17 + ('IRA Buildings Changes'!$C$38/($AB$16-$R$16)*(S16-$R$16)))</f>
        <v>10920590490492.971</v>
      </c>
      <c r="T17" s="99">
        <f>IF(ISBLANK(Calculations!T17),"",Calculations!T17 + ('IRA Buildings Changes'!$C$38/($AB$16-$R$16)*(T16-$R$16)))</f>
        <v>11066918870208.414</v>
      </c>
      <c r="U17" s="99">
        <f>IF(ISBLANK(Calculations!U17),"",Calculations!U17 + ('IRA Buildings Changes'!$C$38/($AB$16-$R$16)*(U16-$R$16)))</f>
        <v>11232624145132.232</v>
      </c>
      <c r="V17" s="99">
        <f>IF(ISBLANK(Calculations!V17),"",Calculations!V17 + ('IRA Buildings Changes'!$C$38/($AB$16-$R$16)*(V16-$R$16)))</f>
        <v>11420500503139.135</v>
      </c>
      <c r="W17" s="99">
        <f>IF(ISBLANK(Calculations!W17),"",Calculations!W17 + ('IRA Buildings Changes'!$C$38/($AB$16-$R$16)*(W16-$R$16)))</f>
        <v>11630345466805.268</v>
      </c>
      <c r="X17" s="99">
        <f>IF(ISBLANK(Calculations!X17),"",Calculations!X17 + ('IRA Buildings Changes'!$C$38/($AB$16-$R$16)*(X16-$R$16)))</f>
        <v>11860631547825.168</v>
      </c>
      <c r="Y17" s="99">
        <f>IF(ISBLANK(Calculations!Y17),"",Calculations!Y17 + ('IRA Buildings Changes'!$C$38/($AB$16-$R$16)*(Y16-$R$16)))</f>
        <v>12103000251795.227</v>
      </c>
      <c r="Z17" s="99">
        <f>IF(ISBLANK(Calculations!Z17),"",Calculations!Z17 + ('IRA Buildings Changes'!$C$38/($AB$16-$R$16)*(Z16-$R$16)))</f>
        <v>12364627325994.355</v>
      </c>
      <c r="AA17" s="99">
        <f>IF(ISBLANK(Calculations!AA17),"",Calculations!AA17 + ('IRA Buildings Changes'!$C$38/($AB$16-$R$16)*(AA16-$R$16)))</f>
        <v>12640844943507.484</v>
      </c>
      <c r="AB17" s="98">
        <f>IF(ISBLANK(Calculations!AB17),"",Calculations!AB17 + 'IRA Buildings Changes'!$C$38)</f>
        <v>12929438183480.76</v>
      </c>
      <c r="AC17" s="99">
        <f>IF(ISBLANK(Calculations!AC17),"",Calculations!AC17 + 'IRA Buildings Changes'!$C$38)</f>
        <v>12862312004427.959</v>
      </c>
      <c r="AD17" s="99">
        <f>IF(ISBLANK(Calculations!AD17),"",Calculations!AD17 + 'IRA Buildings Changes'!$C$38)</f>
        <v>12802742146278.777</v>
      </c>
      <c r="AE17" s="99">
        <f>IF(ISBLANK(Calculations!AE17),"",Calculations!AE17 + 'IRA Buildings Changes'!$C$38)</f>
        <v>12750044981751.477</v>
      </c>
      <c r="AF17" s="99">
        <f>IF(ISBLANK(Calculations!AF17),"",Calculations!AF17 + 'IRA Buildings Changes'!$C$38)</f>
        <v>12699080487991.885</v>
      </c>
      <c r="AG17" s="99">
        <f>IF(ISBLANK(Calculations!AG17),"",Calculations!AG17 + 'IRA Buildings Changes'!$C$38)</f>
        <v>12659731145436.494</v>
      </c>
      <c r="AH17" s="99">
        <f>IF(ISBLANK(Calculations!AH17),"",Calculations!AH17 + 'IRA Buildings Changes'!$C$38)</f>
        <v>12625933969766.973</v>
      </c>
      <c r="AI17" s="99">
        <f>IF(ISBLANK(Calculations!AI17),"",Calculations!AI17 + 'IRA Buildings Changes'!$C$38)</f>
        <v>12597017263696</v>
      </c>
      <c r="AJ17" s="99">
        <f>IF(ISBLANK(Calculations!AJ17),"",Calculations!AJ17 + 'IRA Buildings Changes'!$C$38)</f>
        <v>12572170064411.451</v>
      </c>
      <c r="AK17" s="99">
        <f>IF(ISBLANK(Calculations!AK17),"",Calculations!AK17 + 'IRA Buildings Changes'!$C$38)</f>
        <v>12551036543814.471</v>
      </c>
      <c r="AL17" s="99">
        <f>IF(ISBLANK(Calculations!AL17),"",Calculations!AL17 + 'IRA Buildings Changes'!$C$38)</f>
        <v>12531376072865.934</v>
      </c>
      <c r="AM17" s="99">
        <f>IF(ISBLANK(Calculations!AM17),"",Calculations!AM17 + 'IRA Buildings Changes'!$C$38)</f>
        <v>12509012083618.141</v>
      </c>
      <c r="AN17" s="99">
        <f>IF(ISBLANK(Calculations!AN17),"",Calculations!AN17 + 'IRA Buildings Changes'!$C$38)</f>
        <v>12493584807783.014</v>
      </c>
      <c r="AO17" s="99">
        <f>IF(ISBLANK(Calculations!AO17),"",Calculations!AO17 + 'IRA Buildings Changes'!$C$38)</f>
        <v>12480023271815.002</v>
      </c>
      <c r="AP17" s="99">
        <f>IF(ISBLANK(Calculations!AP17),"",Calculations!AP17 + 'IRA Buildings Changes'!$C$38)</f>
        <v>12468176455094.801</v>
      </c>
      <c r="AQ17" s="99">
        <f>IF(ISBLANK(Calculations!AQ17),"",Calculations!AQ17 + 'IRA Buildings Changes'!$C$38)</f>
        <v>12457844940847.676</v>
      </c>
      <c r="AR17" s="99">
        <f>IF(ISBLANK(Calculations!AR17),"",Calculations!AR17 + 'IRA Buildings Changes'!$C$38)</f>
        <v>12444063681957.68</v>
      </c>
      <c r="AS17" s="99">
        <f>IF(ISBLANK(Calculations!AS17),"",Calculations!AS17 + 'IRA Buildings Changes'!$C$38)</f>
        <v>12435934192771.611</v>
      </c>
      <c r="AT17" s="99">
        <f>IF(ISBLANK(Calculations!AT17),"",Calculations!AT17 + 'IRA Buildings Changes'!$C$38)</f>
        <v>12428192443322.279</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0.57737239512375793</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0.57737239512375793</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0.57737239512375793</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0.57737239512375793</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0.57737239512375793</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0.57737239512375793</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0.57737239512375793</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0.57737239512375793</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0.57737239512375793</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3.7067217599573571E-2</v>
      </c>
      <c r="K30">
        <f>IF(ISBLANK(Calculations!K30),"",Calculations!K30)</f>
        <v>0.57737239512375793</v>
      </c>
      <c r="L30" t="str">
        <f>IF(ISBLANK(Calculations!L30),"",Calculations!L30)</f>
        <v>RESIDENTIAL</v>
      </c>
      <c r="M30" t="str">
        <f>IF(ISBLANK(Calculations!M30),"",Calculations!M30)</f>
        <v>lighting</v>
      </c>
      <c r="N30" t="str">
        <f>IF(ISBLANK(Calculations!N30),"",Calculations!N30)</f>
        <v>electricity</v>
      </c>
      <c r="O30">
        <f t="shared" si="0"/>
        <v>2306427759376.6499</v>
      </c>
      <c r="P30">
        <f>IF(ISBLANK(Calculations!P30),"",Calculations!P30)</f>
        <v>2306427759376.6499</v>
      </c>
      <c r="Q30">
        <f>IF(ISBLANK(Calculations!Q30),"",Calculations!Q30)</f>
        <v>2306427759376.6499</v>
      </c>
      <c r="R30">
        <f>IF(ISBLANK(Calculations!R30),"",Calculations!R30)</f>
        <v>2298019303688.6699</v>
      </c>
      <c r="S30">
        <f>IF(ISBLANK(Calculations!S30),"",Calculations!S30)</f>
        <v>2290059398180.6509</v>
      </c>
      <c r="T30">
        <f>IF(ISBLANK(Calculations!T30),"",Calculations!T30)</f>
        <v>2284214717749.8115</v>
      </c>
      <c r="U30">
        <f>IF(ISBLANK(Calculations!U30),"",Calculations!U30)</f>
        <v>2283426713576.9932</v>
      </c>
      <c r="V30">
        <f>IF(ISBLANK(Calculations!V30),"",Calculations!V30)</f>
        <v>2288512564432.0005</v>
      </c>
      <c r="W30">
        <f>IF(ISBLANK(Calculations!W30),"",Calculations!W30)</f>
        <v>2294768357858.3926</v>
      </c>
      <c r="X30">
        <f>IF(ISBLANK(Calculations!X30),"",Calculations!X30)</f>
        <v>2300271832203.8784</v>
      </c>
      <c r="Y30">
        <f>IF(ISBLANK(Calculations!Y30),"",Calculations!Y30)</f>
        <v>2304540343274.312</v>
      </c>
      <c r="Z30">
        <f>IF(ISBLANK(Calculations!Z30),"",Calculations!Z30)</f>
        <v>2311398752121.6211</v>
      </c>
      <c r="AA30">
        <f>IF(ISBLANK(Calculations!AA30),"",Calculations!AA30)</f>
        <v>2320929220510.1509</v>
      </c>
      <c r="AB30">
        <f>IF(ISBLANK(Calculations!AB30),"",Calculations!AB30)</f>
        <v>2334081072685.4209</v>
      </c>
      <c r="AC30">
        <f>IF(ISBLANK(Calculations!AC30),"",Calculations!AC30)</f>
        <v>2349761749635.7959</v>
      </c>
      <c r="AD30">
        <f>IF(ISBLANK(Calculations!AD30),"",Calculations!AD30)</f>
        <v>2366022176949.5166</v>
      </c>
      <c r="AE30">
        <f>IF(ISBLANK(Calculations!AE30),"",Calculations!AE30)</f>
        <v>2381972634008.0176</v>
      </c>
      <c r="AF30">
        <f>IF(ISBLANK(Calculations!AF30),"",Calculations!AF30)</f>
        <v>2395829452117.1309</v>
      </c>
      <c r="AG30">
        <f>IF(ISBLANK(Calculations!AG30),"",Calculations!AG30)</f>
        <v>2408010656661.0342</v>
      </c>
      <c r="AH30">
        <f>IF(ISBLANK(Calculations!AH30),"",Calculations!AH30)</f>
        <v>2418961033669.9575</v>
      </c>
      <c r="AI30">
        <f>IF(ISBLANK(Calculations!AI30),"",Calculations!AI30)</f>
        <v>2428988325544.5737</v>
      </c>
      <c r="AJ30">
        <f>IF(ISBLANK(Calculations!AJ30),"",Calculations!AJ30)</f>
        <v>2438374532814.4595</v>
      </c>
      <c r="AK30">
        <f>IF(ISBLANK(Calculations!AK30),"",Calculations!AK30)</f>
        <v>2438567985098.9614</v>
      </c>
      <c r="AL30">
        <f>IF(ISBLANK(Calculations!AL30),"",Calculations!AL30)</f>
        <v>2439278856197.3242</v>
      </c>
      <c r="AM30">
        <f>IF(ISBLANK(Calculations!AM30),"",Calculations!AM30)</f>
        <v>2440809302070.4634</v>
      </c>
      <c r="AN30">
        <f>IF(ISBLANK(Calculations!AN30),"",Calculations!AN30)</f>
        <v>2443359573407.8037</v>
      </c>
      <c r="AO30">
        <f>IF(ISBLANK(Calculations!AO30),"",Calculations!AO30)</f>
        <v>2446873227702.3521</v>
      </c>
      <c r="AP30">
        <f>IF(ISBLANK(Calculations!AP30),"",Calculations!AP30)</f>
        <v>2451218853557.7979</v>
      </c>
      <c r="AQ30">
        <f>IF(ISBLANK(Calculations!AQ30),"",Calculations!AQ30)</f>
        <v>2456201496405.7944</v>
      </c>
      <c r="AR30">
        <f>IF(ISBLANK(Calculations!AR30),"",Calculations!AR30)</f>
        <v>2461619072103.7197</v>
      </c>
      <c r="AS30">
        <f>IF(ISBLANK(Calculations!AS30),"",Calculations!AS30)</f>
        <v>2467344610582.96</v>
      </c>
      <c r="AT30">
        <f>IF(ISBLANK(Calculations!AT30),"",Calculations!AT30)</f>
        <v>2473317438028.105</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0.57737239512375793</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0.57737239512375793</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0.57737239512375793</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0.57737239512375793</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0.57737239512375793</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0.57737239512375793</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0.57737239512375793</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0.57737239512375793</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0.57737239512375793</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0.26715637220744121</v>
      </c>
      <c r="K43">
        <f>IF(ISBLANK(Calculations!K43),"",Calculations!K43)</f>
        <v>0.57737239512375793</v>
      </c>
      <c r="L43" t="str">
        <f>IF(ISBLANK(Calculations!L43),"",Calculations!L43)</f>
        <v>RESIDENTIAL</v>
      </c>
      <c r="M43" t="str">
        <f>IF(ISBLANK(Calculations!M43),"",Calculations!M43)</f>
        <v>appl</v>
      </c>
      <c r="N43" t="str">
        <f>IF(ISBLANK(Calculations!N43),"",Calculations!N43)</f>
        <v>electricity</v>
      </c>
      <c r="O43">
        <f t="shared" si="0"/>
        <v>16623229712302.213</v>
      </c>
      <c r="P43">
        <f>IF(ISBLANK(Calculations!P43),"",Calculations!P43)</f>
        <v>16623229712302.213</v>
      </c>
      <c r="Q43">
        <f>IF(ISBLANK(Calculations!Q43),"",Calculations!Q43)</f>
        <v>16623229712302.213</v>
      </c>
      <c r="R43">
        <f>IF(ISBLANK(Calculations!R43),"",Calculations!R43)</f>
        <v>16510671851425.635</v>
      </c>
      <c r="S43">
        <f>IF(ISBLANK(Calculations!S43),"",Calculations!S43)</f>
        <v>16401466110913.742</v>
      </c>
      <c r="T43">
        <f>IF(ISBLANK(Calculations!T43),"",Calculations!T43)</f>
        <v>16301933232307.881</v>
      </c>
      <c r="U43">
        <f>IF(ISBLANK(Calculations!U43),"",Calculations!U43)</f>
        <v>16216883547401.504</v>
      </c>
      <c r="V43">
        <f>IF(ISBLANK(Calculations!V43),"",Calculations!V43)</f>
        <v>16151236122975.773</v>
      </c>
      <c r="W43">
        <f>IF(ISBLANK(Calculations!W43),"",Calculations!W43)</f>
        <v>16104274231199.266</v>
      </c>
      <c r="X43">
        <f>IF(ISBLANK(Calculations!X43),"",Calculations!X43)</f>
        <v>16073872489839.365</v>
      </c>
      <c r="Y43">
        <f>IF(ISBLANK(Calculations!Y43),"",Calculations!Y43)</f>
        <v>16056241199610.602</v>
      </c>
      <c r="Z43">
        <f>IF(ISBLANK(Calculations!Z43),"",Calculations!Z43)</f>
        <v>16053626947783.783</v>
      </c>
      <c r="AA43">
        <f>IF(ISBLANK(Calculations!AA43),"",Calculations!AA43)</f>
        <v>16067228011438.818</v>
      </c>
      <c r="AB43">
        <f>IF(ISBLANK(Calculations!AB43),"",Calculations!AB43)</f>
        <v>16093383291174.5</v>
      </c>
      <c r="AC43">
        <f>IF(ISBLANK(Calculations!AC43),"",Calculations!AC43)</f>
        <v>16129673007833.477</v>
      </c>
      <c r="AD43">
        <f>IF(ISBLANK(Calculations!AD43),"",Calculations!AD43)</f>
        <v>16178151566987.918</v>
      </c>
      <c r="AE43">
        <f>IF(ISBLANK(Calculations!AE43),"",Calculations!AE43)</f>
        <v>16237748423177.471</v>
      </c>
      <c r="AF43">
        <f>IF(ISBLANK(Calculations!AF43),"",Calculations!AF43)</f>
        <v>16306463594354.787</v>
      </c>
      <c r="AG43">
        <f>IF(ISBLANK(Calculations!AG43),"",Calculations!AG43)</f>
        <v>16379626698638.973</v>
      </c>
      <c r="AH43">
        <f>IF(ISBLANK(Calculations!AH43),"",Calculations!AH43)</f>
        <v>16455194184905.855</v>
      </c>
      <c r="AI43">
        <f>IF(ISBLANK(Calculations!AI43),"",Calculations!AI43)</f>
        <v>16531900205676.758</v>
      </c>
      <c r="AJ43">
        <f>IF(ISBLANK(Calculations!AJ43),"",Calculations!AJ43)</f>
        <v>16609236686275.418</v>
      </c>
      <c r="AK43">
        <f>IF(ISBLANK(Calculations!AK43),"",Calculations!AK43)</f>
        <v>16615321980366.699</v>
      </c>
      <c r="AL43">
        <f>IF(ISBLANK(Calculations!AL43),"",Calculations!AL43)</f>
        <v>16621600677665.904</v>
      </c>
      <c r="AM43">
        <f>IF(ISBLANK(Calculations!AM43),"",Calculations!AM43)</f>
        <v>16628081795966.789</v>
      </c>
      <c r="AN43">
        <f>IF(ISBLANK(Calculations!AN43),"",Calculations!AN43)</f>
        <v>16634863034925.906</v>
      </c>
      <c r="AO43">
        <f>IF(ISBLANK(Calculations!AO43),"",Calculations!AO43)</f>
        <v>16642092967174.648</v>
      </c>
      <c r="AP43">
        <f>IF(ISBLANK(Calculations!AP43),"",Calculations!AP43)</f>
        <v>16649835263022.453</v>
      </c>
      <c r="AQ43">
        <f>IF(ISBLANK(Calculations!AQ43),"",Calculations!AQ43)</f>
        <v>16658103925823.414</v>
      </c>
      <c r="AR43">
        <f>IF(ISBLANK(Calculations!AR43),"",Calculations!AR43)</f>
        <v>16666961754329.926</v>
      </c>
      <c r="AS43">
        <f>IF(ISBLANK(Calculations!AS43),"",Calculations!AS43)</f>
        <v>16676297088592.031</v>
      </c>
      <c r="AT43">
        <f>IF(ISBLANK(Calculations!AT43),"",Calculations!AT43)</f>
        <v>16685996182029.602</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0.57737239512375793</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0.35109177563044314</v>
      </c>
      <c r="K45">
        <f>IF(ISBLANK(Calculations!K45),"",Calculations!K45)</f>
        <v>0.57737239512375793</v>
      </c>
      <c r="L45" t="str">
        <f>IF(ISBLANK(Calculations!L45),"",Calculations!L45)</f>
        <v>RESIDENTIAL</v>
      </c>
      <c r="M45" t="str">
        <f>IF(ISBLANK(Calculations!M45),"",Calculations!M45)</f>
        <v>appl</v>
      </c>
      <c r="N45" t="str">
        <f>IF(ISBLANK(Calculations!N45),"",Calculations!N45)</f>
        <v>natural gas</v>
      </c>
      <c r="O45">
        <f t="shared" si="0"/>
        <v>6726143716924.1904</v>
      </c>
      <c r="P45">
        <f>IF(ISBLANK(Calculations!P45),"",Calculations!P45)</f>
        <v>6726143716924.1904</v>
      </c>
      <c r="Q45">
        <f>IF(ISBLANK(Calculations!Q45),"",Calculations!Q45)</f>
        <v>6726143716924.1904</v>
      </c>
      <c r="R45">
        <f>IF(ISBLANK(Calculations!R45),"",Calculations!R45)</f>
        <v>6737406472011.7207</v>
      </c>
      <c r="S45">
        <f>IF(ISBLANK(Calculations!S45),"",Calculations!S45)</f>
        <v>6750390627247.2383</v>
      </c>
      <c r="T45">
        <f>IF(ISBLANK(Calculations!T45),"",Calculations!T45)</f>
        <v>6766521149823.8018</v>
      </c>
      <c r="U45">
        <f>IF(ISBLANK(Calculations!U45),"",Calculations!U45)</f>
        <v>6787060910099.2891</v>
      </c>
      <c r="V45">
        <f>IF(ISBLANK(Calculations!V45),"",Calculations!V45)</f>
        <v>6813478061693.874</v>
      </c>
      <c r="W45">
        <f>IF(ISBLANK(Calculations!W45),"",Calculations!W45)</f>
        <v>6844100566003.3262</v>
      </c>
      <c r="X45">
        <f>IF(ISBLANK(Calculations!X45),"",Calculations!X45)</f>
        <v>6876540322343.7266</v>
      </c>
      <c r="Y45">
        <f>IF(ISBLANK(Calculations!Y45),"",Calculations!Y45)</f>
        <v>6908816124576.4346</v>
      </c>
      <c r="Z45">
        <f>IF(ISBLANK(Calculations!Z45),"",Calculations!Z45)</f>
        <v>6942094946236.668</v>
      </c>
      <c r="AA45">
        <f>IF(ISBLANK(Calculations!AA45),"",Calculations!AA45)</f>
        <v>6976078256267.208</v>
      </c>
      <c r="AB45">
        <f>IF(ISBLANK(Calculations!AB45),"",Calculations!AB45)</f>
        <v>7008990799016.9668</v>
      </c>
      <c r="AC45">
        <f>IF(ISBLANK(Calculations!AC45),"",Calculations!AC45)</f>
        <v>7040953046183.1396</v>
      </c>
      <c r="AD45">
        <f>IF(ISBLANK(Calculations!AD45),"",Calculations!AD45)</f>
        <v>7074465955272.8047</v>
      </c>
      <c r="AE45">
        <f>IF(ISBLANK(Calculations!AE45),"",Calculations!AE45)</f>
        <v>7110110795697.1895</v>
      </c>
      <c r="AF45">
        <f>IF(ISBLANK(Calculations!AF45),"",Calculations!AF45)</f>
        <v>7147503753277.5918</v>
      </c>
      <c r="AG45">
        <f>IF(ISBLANK(Calculations!AG45),"",Calculations!AG45)</f>
        <v>7185250128312.5547</v>
      </c>
      <c r="AH45">
        <f>IF(ISBLANK(Calculations!AH45),"",Calculations!AH45)</f>
        <v>7223212605745.0254</v>
      </c>
      <c r="AI45">
        <f>IF(ISBLANK(Calculations!AI45),"",Calculations!AI45)</f>
        <v>7260915681834.8457</v>
      </c>
      <c r="AJ45">
        <f>IF(ISBLANK(Calculations!AJ45),"",Calculations!AJ45)</f>
        <v>7298302694111.6768</v>
      </c>
      <c r="AK45">
        <f>IF(ISBLANK(Calculations!AK45),"",Calculations!AK45)</f>
        <v>7299850307531.125</v>
      </c>
      <c r="AL45">
        <f>IF(ISBLANK(Calculations!AL45),"",Calculations!AL45)</f>
        <v>7301239600175.8066</v>
      </c>
      <c r="AM45">
        <f>IF(ISBLANK(Calculations!AM45),"",Calculations!AM45)</f>
        <v>7302730449542.9375</v>
      </c>
      <c r="AN45">
        <f>IF(ISBLANK(Calculations!AN45),"",Calculations!AN45)</f>
        <v>7304490128359.8584</v>
      </c>
      <c r="AO45">
        <f>IF(ISBLANK(Calculations!AO45),"",Calculations!AO45)</f>
        <v>7306540960169.2764</v>
      </c>
      <c r="AP45">
        <f>IF(ISBLANK(Calculations!AP45),"",Calculations!AP45)</f>
        <v>7308831216864.7119</v>
      </c>
      <c r="AQ45">
        <f>IF(ISBLANK(Calculations!AQ45),"",Calculations!AQ45)</f>
        <v>7311390580757.8682</v>
      </c>
      <c r="AR45">
        <f>IF(ISBLANK(Calculations!AR45),"",Calculations!AR45)</f>
        <v>7314085695299.4668</v>
      </c>
      <c r="AS45">
        <f>IF(ISBLANK(Calculations!AS45),"",Calculations!AS45)</f>
        <v>7317017479108.6221</v>
      </c>
      <c r="AT45">
        <f>IF(ISBLANK(Calculations!AT45),"",Calculations!AT45)</f>
        <v>7320259777264.3232</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3.034017488648295E-3</v>
      </c>
      <c r="K46">
        <f>IF(ISBLANK(Calculations!K46),"",Calculations!K46)</f>
        <v>0.57737239512375793</v>
      </c>
      <c r="L46" t="str">
        <f>IF(ISBLANK(Calculations!L46),"",Calculations!L46)</f>
        <v>RESIDENTIAL</v>
      </c>
      <c r="M46" t="str">
        <f>IF(ISBLANK(Calculations!M46),"",Calculations!M46)</f>
        <v>appl</v>
      </c>
      <c r="N46" t="str">
        <f>IF(ISBLANK(Calculations!N46),"",Calculations!N46)</f>
        <v>petroleum diesel</v>
      </c>
      <c r="O46">
        <f t="shared" si="0"/>
        <v>252253143.97462586</v>
      </c>
      <c r="P46">
        <f>IF(ISBLANK(Calculations!P46),"",Calculations!P46)</f>
        <v>252253143.97462586</v>
      </c>
      <c r="Q46">
        <f>IF(ISBLANK(Calculations!Q46),"",Calculations!Q46)</f>
        <v>252253143.97462586</v>
      </c>
      <c r="R46">
        <f>IF(ISBLANK(Calculations!R46),"",Calculations!R46)</f>
        <v>242744709.98055243</v>
      </c>
      <c r="S46">
        <f>IF(ISBLANK(Calculations!S46),"",Calculations!S46)</f>
        <v>229882410.14230895</v>
      </c>
      <c r="T46">
        <f>IF(ISBLANK(Calculations!T46),"",Calculations!T46)</f>
        <v>215024882.15425277</v>
      </c>
      <c r="U46">
        <f>IF(ISBLANK(Calculations!U46),"",Calculations!U46)</f>
        <v>199663593.85938498</v>
      </c>
      <c r="V46">
        <f>IF(ISBLANK(Calculations!V46),"",Calculations!V46)</f>
        <v>185192294.17733911</v>
      </c>
      <c r="W46">
        <f>IF(ISBLANK(Calculations!W46),"",Calculations!W46)</f>
        <v>172593247.61583921</v>
      </c>
      <c r="X46">
        <f>IF(ISBLANK(Calculations!X46),"",Calculations!X46)</f>
        <v>162407143.31795126</v>
      </c>
      <c r="Y46">
        <f>IF(ISBLANK(Calculations!Y46),"",Calculations!Y46)</f>
        <v>154759154.96350428</v>
      </c>
      <c r="Z46">
        <f>IF(ISBLANK(Calculations!Z46),"",Calculations!Z46)</f>
        <v>149509355.1238341</v>
      </c>
      <c r="AA46">
        <f>IF(ISBLANK(Calculations!AA46),"",Calculations!AA46)</f>
        <v>146254476.47196856</v>
      </c>
      <c r="AB46">
        <f>IF(ISBLANK(Calculations!AB46),"",Calculations!AB46)</f>
        <v>144459494.35125262</v>
      </c>
      <c r="AC46">
        <f>IF(ISBLANK(Calculations!AC46),"",Calculations!AC46)</f>
        <v>143650663.00131357</v>
      </c>
      <c r="AD46">
        <f>IF(ISBLANK(Calculations!AD46),"",Calculations!AD46)</f>
        <v>143501315.06898451</v>
      </c>
      <c r="AE46">
        <f>IF(ISBLANK(Calculations!AE46),"",Calculations!AE46)</f>
        <v>143751254.35839936</v>
      </c>
      <c r="AF46">
        <f>IF(ISBLANK(Calculations!AF46),"",Calculations!AF46)</f>
        <v>144219746.54739863</v>
      </c>
      <c r="AG46">
        <f>IF(ISBLANK(Calculations!AG46),"",Calculations!AG46)</f>
        <v>144780910.72789285</v>
      </c>
      <c r="AH46">
        <f>IF(ISBLANK(Calculations!AH46),"",Calculations!AH46)</f>
        <v>145385186.96347708</v>
      </c>
      <c r="AI46">
        <f>IF(ISBLANK(Calculations!AI46),"",Calculations!AI46)</f>
        <v>146000976.78986043</v>
      </c>
      <c r="AJ46">
        <f>IF(ISBLANK(Calculations!AJ46),"",Calculations!AJ46)</f>
        <v>146616980.00583866</v>
      </c>
      <c r="AK46">
        <f>IF(ISBLANK(Calculations!AK46),"",Calculations!AK46)</f>
        <v>146634182.16327307</v>
      </c>
      <c r="AL46">
        <f>IF(ISBLANK(Calculations!AL46),"",Calculations!AL46)</f>
        <v>146650282.17011884</v>
      </c>
      <c r="AM46">
        <f>IF(ISBLANK(Calculations!AM46),"",Calculations!AM46)</f>
        <v>146671043.78181711</v>
      </c>
      <c r="AN46">
        <f>IF(ISBLANK(Calculations!AN46),"",Calculations!AN46)</f>
        <v>146700153.35029006</v>
      </c>
      <c r="AO46">
        <f>IF(ISBLANK(Calculations!AO46),"",Calculations!AO46)</f>
        <v>146738207.63239855</v>
      </c>
      <c r="AP46">
        <f>IF(ISBLANK(Calculations!AP46),"",Calculations!AP46)</f>
        <v>146782587.00878495</v>
      </c>
      <c r="AQ46">
        <f>IF(ISBLANK(Calculations!AQ46),"",Calculations!AQ46)</f>
        <v>146833081.32272542</v>
      </c>
      <c r="AR46">
        <f>IF(ISBLANK(Calculations!AR46),"",Calculations!AR46)</f>
        <v>146886381.12759352</v>
      </c>
      <c r="AS46">
        <f>IF(ISBLANK(Calculations!AS46),"",Calculations!AS46)</f>
        <v>146943922.46739793</v>
      </c>
      <c r="AT46">
        <f>IF(ISBLANK(Calculations!AT46),"",Calculations!AT46)</f>
        <v>147007753.93688339</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0.57737239512375793</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0.57737239512375793</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0.57737239512375793</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0.57737239512375793</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0.35386528668323197</v>
      </c>
      <c r="K51">
        <f>IF(ISBLANK(Calculations!K51),"",Calculations!K51)</f>
        <v>0.57737239512375793</v>
      </c>
      <c r="L51" t="str">
        <f>IF(ISBLANK(Calculations!L51),"",Calculations!L51)</f>
        <v>RESIDENTIAL</v>
      </c>
      <c r="M51" t="str">
        <f>IF(ISBLANK(Calculations!M51),"",Calculations!M51)</f>
        <v>appl</v>
      </c>
      <c r="N51" t="str">
        <f>IF(ISBLANK(Calculations!N51),"",Calculations!N51)</f>
        <v>LPG propane or butane</v>
      </c>
      <c r="O51">
        <f t="shared" si="0"/>
        <v>921651649084.89587</v>
      </c>
      <c r="P51">
        <f>IF(ISBLANK(Calculations!P51),"",Calculations!P51)</f>
        <v>921651649084.89587</v>
      </c>
      <c r="Q51">
        <f>IF(ISBLANK(Calculations!Q51),"",Calculations!Q51)</f>
        <v>921651649084.89587</v>
      </c>
      <c r="R51">
        <f>IF(ISBLANK(Calculations!R51),"",Calculations!R51)</f>
        <v>912862287944.49963</v>
      </c>
      <c r="S51">
        <f>IF(ISBLANK(Calculations!S51),"",Calculations!S51)</f>
        <v>907120710592.46448</v>
      </c>
      <c r="T51">
        <f>IF(ISBLANK(Calculations!T51),"",Calculations!T51)</f>
        <v>903879862810.74768</v>
      </c>
      <c r="U51">
        <f>IF(ISBLANK(Calculations!U51),"",Calculations!U51)</f>
        <v>902607042136.44519</v>
      </c>
      <c r="V51">
        <f>IF(ISBLANK(Calculations!V51),"",Calculations!V51)</f>
        <v>902964236845.99463</v>
      </c>
      <c r="W51">
        <f>IF(ISBLANK(Calculations!W51),"",Calculations!W51)</f>
        <v>904432854154.99414</v>
      </c>
      <c r="X51">
        <f>IF(ISBLANK(Calculations!X51),"",Calculations!X51)</f>
        <v>906562982543.39478</v>
      </c>
      <c r="Y51">
        <f>IF(ISBLANK(Calculations!Y51),"",Calculations!Y51)</f>
        <v>909019866328.00647</v>
      </c>
      <c r="Z51">
        <f>IF(ISBLANK(Calculations!Z51),"",Calculations!Z51)</f>
        <v>911951975419.15698</v>
      </c>
      <c r="AA51">
        <f>IF(ISBLANK(Calculations!AA51),"",Calculations!AA51)</f>
        <v>915292256630.69641</v>
      </c>
      <c r="AB51">
        <f>IF(ISBLANK(Calculations!AB51),"",Calculations!AB51)</f>
        <v>918723408378.58179</v>
      </c>
      <c r="AC51">
        <f>IF(ISBLANK(Calculations!AC51),"",Calculations!AC51)</f>
        <v>922099402360.52539</v>
      </c>
      <c r="AD51">
        <f>IF(ISBLANK(Calculations!AD51),"",Calculations!AD51)</f>
        <v>925607861429.86841</v>
      </c>
      <c r="AE51">
        <f>IF(ISBLANK(Calculations!AE51),"",Calculations!AE51)</f>
        <v>929281852949.96252</v>
      </c>
      <c r="AF51">
        <f>IF(ISBLANK(Calculations!AF51),"",Calculations!AF51)</f>
        <v>933106176403.95776</v>
      </c>
      <c r="AG51">
        <f>IF(ISBLANK(Calculations!AG51),"",Calculations!AG51)</f>
        <v>936939248667.73413</v>
      </c>
      <c r="AH51">
        <f>IF(ISBLANK(Calculations!AH51),"",Calculations!AH51)</f>
        <v>940789776153.13586</v>
      </c>
      <c r="AI51">
        <f>IF(ISBLANK(Calculations!AI51),"",Calculations!AI51)</f>
        <v>944612435268.27881</v>
      </c>
      <c r="AJ51">
        <f>IF(ISBLANK(Calculations!AJ51),"",Calculations!AJ51)</f>
        <v>948392245318.61206</v>
      </c>
      <c r="AK51">
        <f>IF(ISBLANK(Calculations!AK51),"",Calculations!AK51)</f>
        <v>949133223731.02588</v>
      </c>
      <c r="AL51">
        <f>IF(ISBLANK(Calculations!AL51),"",Calculations!AL51)</f>
        <v>949806062831.30371</v>
      </c>
      <c r="AM51">
        <f>IF(ISBLANK(Calculations!AM51),"",Calculations!AM51)</f>
        <v>950434084394.10583</v>
      </c>
      <c r="AN51">
        <f>IF(ISBLANK(Calculations!AN51),"",Calculations!AN51)</f>
        <v>951035936656.67493</v>
      </c>
      <c r="AO51">
        <f>IF(ISBLANK(Calculations!AO51),"",Calculations!AO51)</f>
        <v>951620847196.14856</v>
      </c>
      <c r="AP51">
        <f>IF(ISBLANK(Calculations!AP51),"",Calculations!AP51)</f>
        <v>952191862673.37268</v>
      </c>
      <c r="AQ51">
        <f>IF(ISBLANK(Calculations!AQ51),"",Calculations!AQ51)</f>
        <v>952754822855.09058</v>
      </c>
      <c r="AR51">
        <f>IF(ISBLANK(Calculations!AR51),"",Calculations!AR51)</f>
        <v>953306599733.52966</v>
      </c>
      <c r="AS51">
        <f>IF(ISBLANK(Calculations!AS51),"",Calculations!AS51)</f>
        <v>953858584527.63074</v>
      </c>
      <c r="AT51">
        <f>IF(ISBLANK(Calculations!AT51),"",Calculations!AT51)</f>
        <v>954421090791.2655</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0.57737239512375793</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0.41144390753169707</v>
      </c>
      <c r="K56">
        <f>IF(ISBLANK(Calculations!K56),"",Calculations!K56)</f>
        <v>0.57737239512375793</v>
      </c>
      <c r="L56" t="str">
        <f>IF(ISBLANK(Calculations!L56),"",Calculations!L56)</f>
        <v>RESIDENTIAL</v>
      </c>
      <c r="M56" t="str">
        <f>IF(ISBLANK(Calculations!M56),"",Calculations!M56)</f>
        <v>other</v>
      </c>
      <c r="N56" t="str">
        <f>IF(ISBLANK(Calculations!N56),"",Calculations!N56)</f>
        <v>electricity</v>
      </c>
      <c r="O56">
        <f t="shared" si="0"/>
        <v>25601210752015.621</v>
      </c>
      <c r="P56">
        <f>IF(ISBLANK(Calculations!P56),"",Calculations!P56)</f>
        <v>25601210752015.621</v>
      </c>
      <c r="Q56">
        <f>IF(ISBLANK(Calculations!Q56),"",Calculations!Q56)</f>
        <v>25601210752015.621</v>
      </c>
      <c r="R56">
        <f>IF(ISBLANK(Calculations!R56),"",Calculations!R56)</f>
        <v>25971877324012.133</v>
      </c>
      <c r="S56">
        <f>IF(ISBLANK(Calculations!S56),"",Calculations!S56)</f>
        <v>26344113344070.352</v>
      </c>
      <c r="T56">
        <f>IF(ISBLANK(Calculations!T56),"",Calculations!T56)</f>
        <v>26724055544863.012</v>
      </c>
      <c r="U56">
        <f>IF(ISBLANK(Calculations!U56),"",Calculations!U56)</f>
        <v>27105544592126.5</v>
      </c>
      <c r="V56">
        <f>IF(ISBLANK(Calculations!V56),"",Calculations!V56)</f>
        <v>27468818840941.973</v>
      </c>
      <c r="W56">
        <f>IF(ISBLANK(Calculations!W56),"",Calculations!W56)</f>
        <v>27841802637040.277</v>
      </c>
      <c r="X56">
        <f>IF(ISBLANK(Calculations!X56),"",Calculations!X56)</f>
        <v>28236553368145.613</v>
      </c>
      <c r="Y56">
        <f>IF(ISBLANK(Calculations!Y56),"",Calculations!Y56)</f>
        <v>28596336873376.008</v>
      </c>
      <c r="Z56">
        <f>IF(ISBLANK(Calculations!Z56),"",Calculations!Z56)</f>
        <v>28926360174571.73</v>
      </c>
      <c r="AA56">
        <f>IF(ISBLANK(Calculations!AA56),"",Calculations!AA56)</f>
        <v>29254445509567.211</v>
      </c>
      <c r="AB56">
        <f>IF(ISBLANK(Calculations!AB56),"",Calculations!AB56)</f>
        <v>29585366302305.945</v>
      </c>
      <c r="AC56">
        <f>IF(ISBLANK(Calculations!AC56),"",Calculations!AC56)</f>
        <v>29959772075092.676</v>
      </c>
      <c r="AD56">
        <f>IF(ISBLANK(Calculations!AD56),"",Calculations!AD56)</f>
        <v>30377046814353.477</v>
      </c>
      <c r="AE56">
        <f>IF(ISBLANK(Calculations!AE56),"",Calculations!AE56)</f>
        <v>30814784969916.551</v>
      </c>
      <c r="AF56">
        <f>IF(ISBLANK(Calculations!AF56),"",Calculations!AF56)</f>
        <v>31250228342673.773</v>
      </c>
      <c r="AG56">
        <f>IF(ISBLANK(Calculations!AG56),"",Calculations!AG56)</f>
        <v>31690736715926.973</v>
      </c>
      <c r="AH56">
        <f>IF(ISBLANK(Calculations!AH56),"",Calculations!AH56)</f>
        <v>32144432396155.441</v>
      </c>
      <c r="AI56">
        <f>IF(ISBLANK(Calculations!AI56),"",Calculations!AI56)</f>
        <v>32576111401811.895</v>
      </c>
      <c r="AJ56">
        <f>IF(ISBLANK(Calculations!AJ56),"",Calculations!AJ56)</f>
        <v>32980632752584.105</v>
      </c>
      <c r="AK56">
        <f>IF(ISBLANK(Calculations!AK56),"",Calculations!AK56)</f>
        <v>33333350455489.551</v>
      </c>
      <c r="AL56">
        <f>IF(ISBLANK(Calculations!AL56),"",Calculations!AL56)</f>
        <v>33692572768026.156</v>
      </c>
      <c r="AM56">
        <f>IF(ISBLANK(Calculations!AM56),"",Calculations!AM56)</f>
        <v>34064328223761.148</v>
      </c>
      <c r="AN56">
        <f>IF(ISBLANK(Calculations!AN56),"",Calculations!AN56)</f>
        <v>34444754675661.402</v>
      </c>
      <c r="AO56">
        <f>IF(ISBLANK(Calculations!AO56),"",Calculations!AO56)</f>
        <v>34822891474194.832</v>
      </c>
      <c r="AP56">
        <f>IF(ISBLANK(Calculations!AP56),"",Calculations!AP56)</f>
        <v>35199015769366.414</v>
      </c>
      <c r="AQ56">
        <f>IF(ISBLANK(Calculations!AQ56),"",Calculations!AQ56)</f>
        <v>35559650440893.203</v>
      </c>
      <c r="AR56">
        <f>IF(ISBLANK(Calculations!AR56),"",Calculations!AR56)</f>
        <v>35891080811345.031</v>
      </c>
      <c r="AS56">
        <f>IF(ISBLANK(Calculations!AS56),"",Calculations!AS56)</f>
        <v>36219606797215.992</v>
      </c>
      <c r="AT56">
        <f>IF(ISBLANK(Calculations!AT56),"",Calculations!AT56)</f>
        <v>36543548988094.062</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0.57737239512375793</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0.57737239512375793</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0.57737239512375793</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0.57737239512375793</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0.57737239512375793</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0.57737239512375793</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0.57737239512375793</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0.57737239512375793</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0.57737239512375793</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0.10685525165779618</v>
      </c>
      <c r="K69">
        <f>IF(ISBLANK(Calculations!K69),"",Calculations!K69)</f>
        <v>0.42262760487624201</v>
      </c>
      <c r="L69" t="str">
        <f>IF(ISBLANK(Calculations!L69),"",Calculations!L69)</f>
        <v>RESIDENTIAL</v>
      </c>
      <c r="M69" t="str">
        <f>IF(ISBLANK(Calculations!M69),"",Calculations!M69)</f>
        <v>heating</v>
      </c>
      <c r="N69" t="str">
        <f>IF(ISBLANK(Calculations!N69),"",Calculations!N69)</f>
        <v>electricity</v>
      </c>
      <c r="O69">
        <f t="shared" si="0"/>
        <v>4866657037610.0654</v>
      </c>
      <c r="P69">
        <f>IF(ISBLANK(Calculations!P69),"",Calculations!P69)-(SUMIFS(BDEQ!B:B,BDEQ!$AG:$AG,About!$B$2,BDEQ!$AH:$AH,$I69)*BDEQ!$C$2*$J69*$K69)</f>
        <v>4866657037610.0654</v>
      </c>
      <c r="Q69">
        <f>IF(ISBLANK(Calculations!Q69),"",Calculations!Q69)-(SUMIFS(BDEQ!C:C,BDEQ!$AG:$AG,About!$B$2,BDEQ!$AH:$AH,$I69)*BDEQ!$C$2*$J69*$K69)</f>
        <v>4866657037610.0654</v>
      </c>
      <c r="R69">
        <f>IF(ISBLANK(Calculations!R69),"",Calculations!R69)-(SUMIFS(BDEQ!D:D,BDEQ!$AG:$AG,About!$B$2,BDEQ!$AH:$AH,$I69)*BDEQ!$C$2*$J69*$K69)</f>
        <v>4881038029122.2617</v>
      </c>
      <c r="S69" s="99">
        <f>IF(ISBLANK(Calculations!S69),"",Calculations!S69+('IRA Buildings Changes'!$G$39/($AB$68-$R$68)*(S68-$R$68)))-(SUMIFS(BDEQ!E:E,BDEQ!$AG:$AG,About!$B$2,BDEQ!$AH:$AH,$I69)*BDEQ!$C$2*$J69*$K69)</f>
        <v>4894840377134.2676</v>
      </c>
      <c r="T69" s="99">
        <f>IF(ISBLANK(Calculations!T69),"",Calculations!T69+('IRA Buildings Changes'!$G$39/($AB$68-$R$68)*(T68-$R$68)))-(SUMIFS(BDEQ!F:F,BDEQ!$AG:$AG,About!$B$2,BDEQ!$AH:$AH,$I69)*BDEQ!$C$2*$J69*$K69)</f>
        <v>4905298262530.6211</v>
      </c>
      <c r="U69" s="99">
        <f>IF(ISBLANK(Calculations!U69),"",Calculations!U69+('IRA Buildings Changes'!$G$39/($AB$68-$R$68)*(U68-$R$68)))-(SUMIFS(BDEQ!G:G,BDEQ!$AG:$AG,About!$B$2,BDEQ!$AH:$AH,$I69)*BDEQ!$C$2*$J69*$K69)</f>
        <v>4915635598699.3008</v>
      </c>
      <c r="V69" s="99">
        <f>IF(ISBLANK(Calculations!V69),"",Calculations!V69+('IRA Buildings Changes'!$G$39/($AB$68-$R$68)*(V68-$R$68)))-(SUMIFS(BDEQ!H:H,BDEQ!$AG:$AG,About!$B$2,BDEQ!$AH:$AH,$I69)*BDEQ!$C$2*$J69*$K69)</f>
        <v>4923272533142.8828</v>
      </c>
      <c r="W69" s="99">
        <f>IF(ISBLANK(Calculations!W69),"",Calculations!W69+('IRA Buildings Changes'!$G$39/($AB$68-$R$68)*(W68-$R$68)))-(SUMIFS(BDEQ!I:I,BDEQ!$AG:$AG,About!$B$2,BDEQ!$AH:$AH,$I69)*BDEQ!$C$2*$J69*$K69)</f>
        <v>4929701489395.5752</v>
      </c>
      <c r="X69" s="99">
        <f>IF(ISBLANK(Calculations!X69),"",Calculations!X69+('IRA Buildings Changes'!$G$39/($AB$68-$R$68)*(X68-$R$68)))-(SUMIFS(BDEQ!J:J,BDEQ!$AG:$AG,About!$B$2,BDEQ!$AH:$AH,$I69)*BDEQ!$C$2*$J69*$K69)</f>
        <v>4934890011725.5537</v>
      </c>
      <c r="Y69" s="99">
        <f>IF(ISBLANK(Calculations!Y69),"",Calculations!Y69+('IRA Buildings Changes'!$G$39/($AB$68-$R$68)*(Y68-$R$68)))-(SUMIFS(BDEQ!K:K,BDEQ!$AG:$AG,About!$B$2,BDEQ!$AH:$AH,$I69)*BDEQ!$C$2*$J69*$K69)</f>
        <v>4936420694884.7617</v>
      </c>
      <c r="Z69" s="99">
        <f>IF(ISBLANK(Calculations!Z69),"",Calculations!Z69+('IRA Buildings Changes'!$G$39/($AB$68-$R$68)*(Z68-$R$68)))-(SUMIFS(BDEQ!L:L,BDEQ!$AG:$AG,About!$B$2,BDEQ!$AH:$AH,$I69)*BDEQ!$C$2*$J69*$K69)</f>
        <v>4936073308191.8252</v>
      </c>
      <c r="AA69" s="99">
        <f>IF(ISBLANK(Calculations!AA69),"",Calculations!AA69+('IRA Buildings Changes'!$G$39/($AB$68-$R$68)*(AA68-$R$68)))-(SUMIFS(BDEQ!M:M,BDEQ!$AG:$AG,About!$B$2,BDEQ!$AH:$AH,$I69)*BDEQ!$C$2*$J69*$K69)</f>
        <v>4938120516971.0898</v>
      </c>
      <c r="AB69" s="98">
        <f>IF(ISBLANK(Calculations!AB69),"",Calculations!AB69 + 'IRA Buildings Changes'!$G$39)-(SUMIFS(BDEQ!N:N,BDEQ!$AG:$AG,About!$B$2,BDEQ!$AH:$AH,$I69)*BDEQ!$C$2*$J69*$K69)</f>
        <v>4938688167820.6406</v>
      </c>
      <c r="AC69" s="99">
        <f>IF(ISBLANK(Calculations!AC69),"",Calculations!AC69 + 'IRA Buildings Changes'!$G$39)-(SUMIFS(BDEQ!O:O,BDEQ!$AG:$AG,About!$B$2,BDEQ!$AH:$AH,$I69)*BDEQ!$C$2*$J69*$K69)</f>
        <v>4937713479272.1318</v>
      </c>
      <c r="AD69" s="99">
        <f>IF(ISBLANK(Calculations!AD69),"",Calculations!AD69 + 'IRA Buildings Changes'!$G$39)-(SUMIFS(BDEQ!P:P,BDEQ!$AG:$AG,About!$B$2,BDEQ!$AH:$AH,$I69)*BDEQ!$C$2*$J69*$K69)</f>
        <v>4938878010091.166</v>
      </c>
      <c r="AE69" s="99">
        <f>IF(ISBLANK(Calculations!AE69),"",Calculations!AE69 + 'IRA Buildings Changes'!$G$39)-(SUMIFS(BDEQ!Q:Q,BDEQ!$AG:$AG,About!$B$2,BDEQ!$AH:$AH,$I69)*BDEQ!$C$2*$J69*$K69)</f>
        <v>4944342557217.8633</v>
      </c>
      <c r="AF69" s="99">
        <f>IF(ISBLANK(Calculations!AF69),"",Calculations!AF69 + 'IRA Buildings Changes'!$G$39)-(SUMIFS(BDEQ!R:R,BDEQ!$AG:$AG,About!$B$2,BDEQ!$AH:$AH,$I69)*BDEQ!$C$2*$J69*$K69)</f>
        <v>4955203286373.1025</v>
      </c>
      <c r="AG69" s="99">
        <f>IF(ISBLANK(Calculations!AG69),"",Calculations!AG69 + 'IRA Buildings Changes'!$G$39)-(SUMIFS(BDEQ!S:S,BDEQ!$AG:$AG,About!$B$2,BDEQ!$AH:$AH,$I69)*BDEQ!$C$2*$J69*$K69)</f>
        <v>4967865166122.3926</v>
      </c>
      <c r="AH69" s="99">
        <f>IF(ISBLANK(Calculations!AH69),"",Calculations!AH69 + 'IRA Buildings Changes'!$G$39)-(SUMIFS(BDEQ!T:T,BDEQ!$AG:$AG,About!$B$2,BDEQ!$AH:$AH,$I69)*BDEQ!$C$2*$J69*$K69)</f>
        <v>4982790074712.6572</v>
      </c>
      <c r="AI69" s="99">
        <f>IF(ISBLANK(Calculations!AI69),"",Calculations!AI69 + 'IRA Buildings Changes'!$G$39)-(SUMIFS(BDEQ!U:U,BDEQ!$AG:$AG,About!$B$2,BDEQ!$AH:$AH,$I69)*BDEQ!$C$2*$J69*$K69)</f>
        <v>5000438313698.665</v>
      </c>
      <c r="AJ69" s="99">
        <f>IF(ISBLANK(Calculations!AJ69),"",Calculations!AJ69 + 'IRA Buildings Changes'!$G$39)-(SUMIFS(BDEQ!V:V,BDEQ!$AG:$AG,About!$B$2,BDEQ!$AH:$AH,$I69)*BDEQ!$C$2*$J69*$K69)</f>
        <v>5018456583642.1055</v>
      </c>
      <c r="AK69" s="99">
        <f>IF(ISBLANK(Calculations!AK69),"",Calculations!AK69 + 'IRA Buildings Changes'!$G$39)-(SUMIFS(BDEQ!W:W,BDEQ!$AG:$AG,About!$B$2,BDEQ!$AH:$AH,$I69)*BDEQ!$C$2*$J69*$K69)</f>
        <v>5005582709094.6182</v>
      </c>
      <c r="AL69" s="99">
        <f>IF(ISBLANK(Calculations!AL69),"",Calculations!AL69 + 'IRA Buildings Changes'!$G$39)-(SUMIFS(BDEQ!X:X,BDEQ!$AG:$AG,About!$B$2,BDEQ!$AH:$AH,$I69)*BDEQ!$C$2*$J69*$K69)</f>
        <v>4994351166050.5938</v>
      </c>
      <c r="AM69" s="99">
        <f>IF(ISBLANK(Calculations!AM69),"",Calculations!AM69 + 'IRA Buildings Changes'!$G$39)-(SUMIFS(BDEQ!Y:Y,BDEQ!$AG:$AG,About!$B$2,BDEQ!$AH:$AH,$I69)*BDEQ!$C$2*$J69*$K69)</f>
        <v>4981943937508.4863</v>
      </c>
      <c r="AN69" s="99">
        <f>IF(ISBLANK(Calculations!AN69),"",Calculations!AN69 + 'IRA Buildings Changes'!$G$39)-(SUMIFS(BDEQ!Z:Z,BDEQ!$AG:$AG,About!$B$2,BDEQ!$AH:$AH,$I69)*BDEQ!$C$2*$J69*$K69)</f>
        <v>4969009681973.7646</v>
      </c>
      <c r="AO69" s="99">
        <f>IF(ISBLANK(Calculations!AO69),"",Calculations!AO69 + 'IRA Buildings Changes'!$G$39)-(SUMIFS(BDEQ!AA:AA,BDEQ!$AG:$AG,About!$B$2,BDEQ!$AH:$AH,$I69)*BDEQ!$C$2*$J69*$K69)</f>
        <v>4955412390408.918</v>
      </c>
      <c r="AP69" s="99">
        <f>IF(ISBLANK(Calculations!AP69),"",Calculations!AP69 + 'IRA Buildings Changes'!$G$39)-(SUMIFS(BDEQ!AB:AB,BDEQ!$AG:$AG,About!$B$2,BDEQ!$AH:$AH,$I69)*BDEQ!$C$2*$J69*$K69)</f>
        <v>4941373788451.1787</v>
      </c>
      <c r="AQ69" s="99">
        <f>IF(ISBLANK(Calculations!AQ69),"",Calculations!AQ69 + 'IRA Buildings Changes'!$G$39)-(SUMIFS(BDEQ!AC:AC,BDEQ!$AG:$AG,About!$B$2,BDEQ!$AH:$AH,$I69)*BDEQ!$C$2*$J69*$K69)</f>
        <v>4928458663961.7441</v>
      </c>
      <c r="AR69" s="99">
        <f>IF(ISBLANK(Calculations!AR69),"",Calculations!AR69 + 'IRA Buildings Changes'!$G$39)-(SUMIFS(BDEQ!AD:AD,BDEQ!$AG:$AG,About!$B$2,BDEQ!$AH:$AH,$I69)*BDEQ!$C$2*$J69*$K69)</f>
        <v>4914763320348.2578</v>
      </c>
      <c r="AS69" s="99">
        <f>IF(ISBLANK(Calculations!AS69),"",Calculations!AS69 + 'IRA Buildings Changes'!$G$39)-(SUMIFS(BDEQ!AE:AE,BDEQ!$AG:$AG,About!$B$2,BDEQ!$AH:$AH,$I69)*BDEQ!$C$2*$J69*$K69)</f>
        <v>4901479210590.5117</v>
      </c>
      <c r="AT69" s="99">
        <f>IF(ISBLANK(Calculations!AT69),"",Calculations!AT69 + 'IRA Buildings Changes'!$G$39)-(SUMIFS(BDEQ!AF:AF,BDEQ!$AG:$AG,About!$B$2,BDEQ!$AH:$AH,$I69)*BDEQ!$C$2*$J69*$K69)</f>
        <v>4888743149501.9639</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0.42262760487624201</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0.64303762278615384</v>
      </c>
      <c r="K71">
        <f>IF(ISBLANK(Calculations!K71),"",Calculations!K71)</f>
        <v>0.42262760487624201</v>
      </c>
      <c r="L71" t="str">
        <f>IF(ISBLANK(Calculations!L71),"",Calculations!L71)</f>
        <v>RESIDENTIAL</v>
      </c>
      <c r="M71" t="str">
        <f>IF(ISBLANK(Calculations!M71),"",Calculations!M71)</f>
        <v>heating</v>
      </c>
      <c r="N71" t="str">
        <f>IF(ISBLANK(Calculations!N71),"",Calculations!N71)</f>
        <v>natural gas</v>
      </c>
      <c r="O71">
        <f t="shared" si="0"/>
        <v>9017449408508.791</v>
      </c>
      <c r="P71">
        <f>IF(ISBLANK(Calculations!P71),"",Calculations!P71)</f>
        <v>9017449408508.791</v>
      </c>
      <c r="Q71">
        <f>IF(ISBLANK(Calculations!Q71),"",Calculations!Q71)</f>
        <v>9017449408508.791</v>
      </c>
      <c r="R71">
        <f>IF(ISBLANK(Calculations!R71),"",Calculations!R71)</f>
        <v>9007683451817.6309</v>
      </c>
      <c r="S71" s="99">
        <f>IF(ISBLANK(Calculations!S71),"",Calculations!S71 + ('IRA Buildings Changes'!$D$39/($AB$68-$R$68)*(S68-$R$68)))</f>
        <v>8705699982376.0596</v>
      </c>
      <c r="T71" s="99">
        <f>IF(ISBLANK(Calculations!T71),"",Calculations!T71 + ('IRA Buildings Changes'!$D$39/($AB$68-$R$68)*(T68-$R$68)))</f>
        <v>8397110880426.8174</v>
      </c>
      <c r="U71" s="99">
        <f>IF(ISBLANK(Calculations!U71),"",Calculations!U71 + ('IRA Buildings Changes'!$D$39/($AB$68-$R$68)*(U68-$R$68)))</f>
        <v>8087226535742.0098</v>
      </c>
      <c r="V71" s="99">
        <f>IF(ISBLANK(Calculations!V71),"",Calculations!V71 + ('IRA Buildings Changes'!$D$39/($AB$68-$R$68)*(V68-$R$68)))</f>
        <v>7776004033124.6699</v>
      </c>
      <c r="W71" s="99">
        <f>IF(ISBLANK(Calculations!W71),"",Calculations!W71 + ('IRA Buildings Changes'!$D$39/($AB$68-$R$68)*(W68-$R$68)))</f>
        <v>7466310225887.1006</v>
      </c>
      <c r="X71" s="99">
        <f>IF(ISBLANK(Calculations!X71),"",Calculations!X71 + ('IRA Buildings Changes'!$D$39/($AB$68-$R$68)*(X68-$R$68)))</f>
        <v>7161825795379.9531</v>
      </c>
      <c r="Y71" s="99">
        <f>IF(ISBLANK(Calculations!Y71),"",Calculations!Y71 + ('IRA Buildings Changes'!$D$39/($AB$68-$R$68)*(Y68-$R$68)))</f>
        <v>6850302906389.8711</v>
      </c>
      <c r="Z71" s="99">
        <f>IF(ISBLANK(Calculations!Z71),"",Calculations!Z71 + ('IRA Buildings Changes'!$D$39/($AB$68-$R$68)*(Z68-$R$68)))</f>
        <v>6538335518984.001</v>
      </c>
      <c r="AA71" s="99">
        <f>IF(ISBLANK(Calculations!AA71),"",Calculations!AA71 + ('IRA Buildings Changes'!$D$39/($AB$68-$R$68)*(AA68-$R$68)))</f>
        <v>6233106768982.6152</v>
      </c>
      <c r="AB71" s="98">
        <f>IF(ISBLANK(Calculations!AB71),"",Calculations!AB71 + 'IRA Buildings Changes'!D39)</f>
        <v>5927611067593.3789</v>
      </c>
      <c r="AC71" s="99">
        <f>IF(ISBLANK(Calculations!AC71),"",Calculations!AC71 + 'IRA Buildings Changes'!$D$39)</f>
        <v>5906357335258.1689</v>
      </c>
      <c r="AD71" s="99">
        <f>IF(ISBLANK(Calculations!AD71),"",Calculations!AD71 + 'IRA Buildings Changes'!$D$39)</f>
        <v>5886888854148.3281</v>
      </c>
      <c r="AE71" s="99">
        <f>IF(ISBLANK(Calculations!AE71),"",Calculations!AE71 + 'IRA Buildings Changes'!$D$39)</f>
        <v>5871693954384.6426</v>
      </c>
      <c r="AF71" s="99">
        <f>IF(ISBLANK(Calculations!AF71),"",Calculations!AF71 + 'IRA Buildings Changes'!$D$39)</f>
        <v>5866265000945.4941</v>
      </c>
      <c r="AG71" s="99">
        <f>IF(ISBLANK(Calculations!AG71),"",Calculations!AG71 + 'IRA Buildings Changes'!$D$39)</f>
        <v>5859557397501.625</v>
      </c>
      <c r="AH71" s="99">
        <f>IF(ISBLANK(Calculations!AH71),"",Calculations!AH71 + 'IRA Buildings Changes'!$D$39)</f>
        <v>5855964701873.7246</v>
      </c>
      <c r="AI71" s="99">
        <f>IF(ISBLANK(Calculations!AI71),"",Calculations!AI71 + 'IRA Buildings Changes'!$D$39)</f>
        <v>5857247272426.4385</v>
      </c>
      <c r="AJ71" s="99">
        <f>IF(ISBLANK(Calculations!AJ71),"",Calculations!AJ71 + 'IRA Buildings Changes'!$D$39)</f>
        <v>5861754604358.2295</v>
      </c>
      <c r="AK71" s="99">
        <f>IF(ISBLANK(Calculations!AK71),"",Calculations!AK71 + 'IRA Buildings Changes'!$D$39)</f>
        <v>5809290331207.707</v>
      </c>
      <c r="AL71" s="99">
        <f>IF(ISBLANK(Calculations!AL71),"",Calculations!AL71 + 'IRA Buildings Changes'!$D$39)</f>
        <v>5764506869439.3633</v>
      </c>
      <c r="AM71" s="99">
        <f>IF(ISBLANK(Calculations!AM71),"",Calculations!AM71 + 'IRA Buildings Changes'!$D$39)</f>
        <v>5722011214018.3232</v>
      </c>
      <c r="AN71" s="99">
        <f>IF(ISBLANK(Calculations!AN71),"",Calculations!AN71 + 'IRA Buildings Changes'!$D$39)</f>
        <v>5684415161970.4512</v>
      </c>
      <c r="AO71" s="99">
        <f>IF(ISBLANK(Calculations!AO71),"",Calculations!AO71 + 'IRA Buildings Changes'!$D$39)</f>
        <v>5651579428745.0684</v>
      </c>
      <c r="AP71" s="99">
        <f>IF(ISBLANK(Calculations!AP71),"",Calculations!AP71 + 'IRA Buildings Changes'!$D$39)</f>
        <v>5622727830300.1455</v>
      </c>
      <c r="AQ71" s="99">
        <f>IF(ISBLANK(Calculations!AQ71),"",Calculations!AQ71 + 'IRA Buildings Changes'!$D$39)</f>
        <v>5599074076299.791</v>
      </c>
      <c r="AR71" s="99">
        <f>IF(ISBLANK(Calculations!AR71),"",Calculations!AR71 + 'IRA Buildings Changes'!$D$39)</f>
        <v>5574622802367.2363</v>
      </c>
      <c r="AS71" s="99">
        <f>IF(ISBLANK(Calculations!AS71),"",Calculations!AS71 + 'IRA Buildings Changes'!$D$39)</f>
        <v>5550729109663.4922</v>
      </c>
      <c r="AT71" s="99">
        <f>IF(ISBLANK(Calculations!AT71),"",Calculations!AT71 + 'IRA Buildings Changes'!$D$39)</f>
        <v>5526660047487.1514</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0.99696598251135171</v>
      </c>
      <c r="K72">
        <f>IF(ISBLANK(Calculations!K72),"",Calculations!K72)</f>
        <v>0.42262760487624201</v>
      </c>
      <c r="L72" t="str">
        <f>IF(ISBLANK(Calculations!L72),"",Calculations!L72)</f>
        <v>RESIDENTIAL</v>
      </c>
      <c r="M72" t="str">
        <f>IF(ISBLANK(Calculations!M72),"",Calculations!M72)</f>
        <v>heating</v>
      </c>
      <c r="N72" t="str">
        <f>IF(ISBLANK(Calculations!N72),"",Calculations!N72)</f>
        <v>petroleum diesel</v>
      </c>
      <c r="O72">
        <f t="shared" si="0"/>
        <v>60673729727.788124</v>
      </c>
      <c r="P72">
        <f>IF(ISBLANK(Calculations!P72),"",Calculations!P72)</f>
        <v>60673729727.788124</v>
      </c>
      <c r="Q72">
        <f>IF(ISBLANK(Calculations!Q72),"",Calculations!Q72)</f>
        <v>60673729727.788124</v>
      </c>
      <c r="R72">
        <f>IF(ISBLANK(Calculations!R72),"",Calculations!R72)</f>
        <v>62492349536.000893</v>
      </c>
      <c r="S72">
        <f>IF(ISBLANK(Calculations!S72),"",Calculations!S72)</f>
        <v>63836358189.781746</v>
      </c>
      <c r="T72">
        <f>IF(ISBLANK(Calculations!T72),"",Calculations!T72)</f>
        <v>64622496721.437523</v>
      </c>
      <c r="U72">
        <f>IF(ISBLANK(Calculations!U72),"",Calculations!U72)</f>
        <v>64764679750.81945</v>
      </c>
      <c r="V72">
        <f>IF(ISBLANK(Calculations!V72),"",Calculations!V72)</f>
        <v>64178910051.278824</v>
      </c>
      <c r="W72">
        <f>IF(ISBLANK(Calculations!W72),"",Calculations!W72)</f>
        <v>62803968379.32148</v>
      </c>
      <c r="X72">
        <f>IF(ISBLANK(Calculations!X72),"",Calculations!X72)</f>
        <v>60653614575.980446</v>
      </c>
      <c r="Y72">
        <f>IF(ISBLANK(Calculations!Y72),"",Calculations!Y72)</f>
        <v>57664241259.519775</v>
      </c>
      <c r="Z72">
        <f>IF(ISBLANK(Calculations!Z72),"",Calculations!Z72)</f>
        <v>54019883975.700684</v>
      </c>
      <c r="AA72">
        <f>IF(ISBLANK(Calculations!AA72),"",Calculations!AA72)</f>
        <v>49953200179.198944</v>
      </c>
      <c r="AB72">
        <f>IF(ISBLANK(Calculations!AB72),"",Calculations!AB72)</f>
        <v>45665307768.948708</v>
      </c>
      <c r="AC72">
        <f>IF(ISBLANK(Calculations!AC72),"",Calculations!AC72)</f>
        <v>41365112252.548958</v>
      </c>
      <c r="AD72">
        <f>IF(ISBLANK(Calculations!AD72),"",Calculations!AD72)</f>
        <v>37218736578.749557</v>
      </c>
      <c r="AE72">
        <f>IF(ISBLANK(Calculations!AE72),"",Calculations!AE72)</f>
        <v>33336470845.767727</v>
      </c>
      <c r="AF72">
        <f>IF(ISBLANK(Calculations!AF72),"",Calculations!AF72)</f>
        <v>29794099012.752552</v>
      </c>
      <c r="AG72">
        <f>IF(ISBLANK(Calculations!AG72),"",Calculations!AG72)</f>
        <v>26541682776.725552</v>
      </c>
      <c r="AH72">
        <f>IF(ISBLANK(Calculations!AH72),"",Calculations!AH72)</f>
        <v>23569245847.183517</v>
      </c>
      <c r="AI72">
        <f>IF(ISBLANK(Calculations!AI72),"",Calculations!AI72)</f>
        <v>20831279588.34082</v>
      </c>
      <c r="AJ72">
        <f>IF(ISBLANK(Calculations!AJ72),"",Calculations!AJ72)</f>
        <v>18281186193.983536</v>
      </c>
      <c r="AK72">
        <f>IF(ISBLANK(Calculations!AK72),"",Calculations!AK72)</f>
        <v>15774309089.594034</v>
      </c>
      <c r="AL72">
        <f>IF(ISBLANK(Calculations!AL72),"",Calculations!AL72)</f>
        <v>13454062547.167585</v>
      </c>
      <c r="AM72">
        <f>IF(ISBLANK(Calculations!AM72),"",Calculations!AM72)</f>
        <v>11310617075.498192</v>
      </c>
      <c r="AN72">
        <f>IF(ISBLANK(Calculations!AN72),"",Calculations!AN72)</f>
        <v>9358508781.0567551</v>
      </c>
      <c r="AO72">
        <f>IF(ISBLANK(Calculations!AO72),"",Calculations!AO72)</f>
        <v>7609373986.2068615</v>
      </c>
      <c r="AP72">
        <f>IF(ISBLANK(Calculations!AP72),"",Calculations!AP72)</f>
        <v>6071448104.6584473</v>
      </c>
      <c r="AQ72">
        <f>IF(ISBLANK(Calculations!AQ72),"",Calculations!AQ72)</f>
        <v>4749166340.9263391</v>
      </c>
      <c r="AR72">
        <f>IF(ISBLANK(Calculations!AR72),"",Calculations!AR72)</f>
        <v>3636152251.1018629</v>
      </c>
      <c r="AS72">
        <f>IF(ISBLANK(Calculations!AS72),"",Calculations!AS72)</f>
        <v>2723367228.3746443</v>
      </c>
      <c r="AT72">
        <f>IF(ISBLANK(Calculations!AT72),"",Calculations!AT72)</f>
        <v>1994010715.7641041</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0.42262760487624201</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0.42262760487624201</v>
      </c>
      <c r="L74" t="str">
        <f>IF(ISBLANK(Calculations!L74),"",Calculations!L74)</f>
        <v>RESIDENTIAL</v>
      </c>
      <c r="M74" t="str">
        <f>IF(ISBLANK(Calculations!M74),"",Calculations!M74)</f>
        <v>heating</v>
      </c>
      <c r="N74" t="str">
        <f>IF(ISBLANK(Calculations!N74),"",Calculations!N74)</f>
        <v>biomass</v>
      </c>
      <c r="O74">
        <f t="shared" si="0"/>
        <v>688037740738.52197</v>
      </c>
      <c r="P74">
        <f>IF(ISBLANK(Calculations!P74),"",Calculations!P74)</f>
        <v>688037740738.52197</v>
      </c>
      <c r="Q74">
        <f>IF(ISBLANK(Calculations!Q74),"",Calculations!Q74)</f>
        <v>688037740738.52197</v>
      </c>
      <c r="R74">
        <f>IF(ISBLANK(Calculations!R74),"",Calculations!R74)</f>
        <v>687001997459.93127</v>
      </c>
      <c r="S74">
        <f>IF(ISBLANK(Calculations!S74),"",Calculations!S74)</f>
        <v>685293932957.4552</v>
      </c>
      <c r="T74">
        <f>IF(ISBLANK(Calculations!T74),"",Calculations!T74)</f>
        <v>683220968550.91943</v>
      </c>
      <c r="U74">
        <f>IF(ISBLANK(Calculations!U74),"",Calculations!U74)</f>
        <v>681121509327.61108</v>
      </c>
      <c r="V74">
        <f>IF(ISBLANK(Calculations!V74),"",Calculations!V74)</f>
        <v>679010906415.32642</v>
      </c>
      <c r="W74">
        <f>IF(ISBLANK(Calculations!W74),"",Calculations!W74)</f>
        <v>677024165182.0022</v>
      </c>
      <c r="X74">
        <f>IF(ISBLANK(Calculations!X74),"",Calculations!X74)</f>
        <v>675448709739.45056</v>
      </c>
      <c r="Y74">
        <f>IF(ISBLANK(Calculations!Y74),"",Calculations!Y74)</f>
        <v>673375761996.29553</v>
      </c>
      <c r="Z74">
        <f>IF(ISBLANK(Calculations!Z74),"",Calculations!Z74)</f>
        <v>671314852497.12988</v>
      </c>
      <c r="AA74">
        <f>IF(ISBLANK(Calculations!AA74),"",Calculations!AA74)</f>
        <v>669674564922.84656</v>
      </c>
      <c r="AB74">
        <f>IF(ISBLANK(Calculations!AB74),"",Calculations!AB74)</f>
        <v>668055374607.45422</v>
      </c>
      <c r="AC74">
        <f>IF(ISBLANK(Calculations!AC74),"",Calculations!AC74)</f>
        <v>666528742708.55188</v>
      </c>
      <c r="AD74">
        <f>IF(ISBLANK(Calculations!AD74),"",Calculations!AD74)</f>
        <v>665331567665.18237</v>
      </c>
      <c r="AE74">
        <f>IF(ISBLANK(Calculations!AE74),"",Calculations!AE74)</f>
        <v>664645977992.00757</v>
      </c>
      <c r="AF74">
        <f>IF(ISBLANK(Calculations!AF74),"",Calculations!AF74)</f>
        <v>665051981237.40222</v>
      </c>
      <c r="AG74">
        <f>IF(ISBLANK(Calculations!AG74),"",Calculations!AG74)</f>
        <v>665755049873.328</v>
      </c>
      <c r="AH74">
        <f>IF(ISBLANK(Calculations!AH74),"",Calculations!AH74)</f>
        <v>667093384443.32715</v>
      </c>
      <c r="AI74">
        <f>IF(ISBLANK(Calculations!AI74),"",Calculations!AI74)</f>
        <v>668896703535.06946</v>
      </c>
      <c r="AJ74">
        <f>IF(ISBLANK(Calculations!AJ74),"",Calculations!AJ74)</f>
        <v>670957060670.01746</v>
      </c>
      <c r="AK74">
        <f>IF(ISBLANK(Calculations!AK74),"",Calculations!AK74)</f>
        <v>669402526868.69031</v>
      </c>
      <c r="AL74">
        <f>IF(ISBLANK(Calculations!AL74),"",Calculations!AL74)</f>
        <v>668004588641.78894</v>
      </c>
      <c r="AM74">
        <f>IF(ISBLANK(Calculations!AM74),"",Calculations!AM74)</f>
        <v>666150442532.03394</v>
      </c>
      <c r="AN74">
        <f>IF(ISBLANK(Calculations!AN74),"",Calculations!AN74)</f>
        <v>663916529564.89258</v>
      </c>
      <c r="AO74">
        <f>IF(ISBLANK(Calculations!AO74),"",Calculations!AO74)</f>
        <v>661334841412.45288</v>
      </c>
      <c r="AP74">
        <f>IF(ISBLANK(Calculations!AP74),"",Calculations!AP74)</f>
        <v>658561092657.70752</v>
      </c>
      <c r="AQ74">
        <f>IF(ISBLANK(Calculations!AQ74),"",Calculations!AQ74)</f>
        <v>655959543479.276</v>
      </c>
      <c r="AR74">
        <f>IF(ISBLANK(Calculations!AR74),"",Calculations!AR74)</f>
        <v>653249940254.75708</v>
      </c>
      <c r="AS74">
        <f>IF(ISBLANK(Calculations!AS74),"",Calculations!AS74)</f>
        <v>650633495572.08118</v>
      </c>
      <c r="AT74">
        <f>IF(ISBLANK(Calculations!AT74),"",Calculations!AT74)</f>
        <v>648110552003.90149</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0.42262760487624201</v>
      </c>
      <c r="L75" t="str">
        <f>IF(ISBLANK(Calculations!L75),"",Calculations!L75)</f>
        <v>RESIDENTIAL</v>
      </c>
      <c r="M75" t="str">
        <f>IF(ISBLANK(Calculations!M75),"",Calculations!M75)</f>
        <v>heating</v>
      </c>
      <c r="N75" t="str">
        <f>IF(ISBLANK(Calculations!N75),"",Calculations!N75)</f>
        <v>kerosene</v>
      </c>
      <c r="O75">
        <f t="shared" si="0"/>
        <v>4648903653.6386623</v>
      </c>
      <c r="P75">
        <f>IF(ISBLANK(Calculations!P75),"",Calculations!P75)</f>
        <v>4648903653.6386623</v>
      </c>
      <c r="Q75">
        <f>IF(ISBLANK(Calculations!Q75),"",Calculations!Q75)</f>
        <v>4648903653.6386623</v>
      </c>
      <c r="R75">
        <f>IF(ISBLANK(Calculations!R75),"",Calculations!R75)</f>
        <v>4661057557.1687813</v>
      </c>
      <c r="S75">
        <f>IF(ISBLANK(Calculations!S75),"",Calculations!S75)</f>
        <v>4665138547.4219208</v>
      </c>
      <c r="T75">
        <f>IF(ISBLANK(Calculations!T75),"",Calculations!T75)</f>
        <v>4661211451.9698658</v>
      </c>
      <c r="U75">
        <f>IF(ISBLANK(Calculations!U75),"",Calculations!U75)</f>
        <v>4648912775.4368849</v>
      </c>
      <c r="V75">
        <f>IF(ISBLANK(Calculations!V75),"",Calculations!V75)</f>
        <v>4625206238.2045908</v>
      </c>
      <c r="W75">
        <f>IF(ISBLANK(Calculations!W75),"",Calculations!W75)</f>
        <v>4587816851.8655005</v>
      </c>
      <c r="X75">
        <f>IF(ISBLANK(Calculations!X75),"",Calculations!X75)</f>
        <v>4535814980.296773</v>
      </c>
      <c r="Y75">
        <f>IF(ISBLANK(Calculations!Y75),"",Calculations!Y75)</f>
        <v>4461679816.4941635</v>
      </c>
      <c r="Z75">
        <f>IF(ISBLANK(Calculations!Z75),"",Calculations!Z75)</f>
        <v>4368886550.6105881</v>
      </c>
      <c r="AA75">
        <f>IF(ISBLANK(Calculations!AA75),"",Calculations!AA75)</f>
        <v>4261537288.7566671</v>
      </c>
      <c r="AB75">
        <f>IF(ISBLANK(Calculations!AB75),"",Calculations!AB75)</f>
        <v>4139883247.0900073</v>
      </c>
      <c r="AC75">
        <f>IF(ISBLANK(Calculations!AC75),"",Calculations!AC75)</f>
        <v>4007057931.2549276</v>
      </c>
      <c r="AD75">
        <f>IF(ISBLANK(Calculations!AD75),"",Calculations!AD75)</f>
        <v>3866415469.8212299</v>
      </c>
      <c r="AE75">
        <f>IF(ISBLANK(Calculations!AE75),"",Calculations!AE75)</f>
        <v>3720624214.6310711</v>
      </c>
      <c r="AF75">
        <f>IF(ISBLANK(Calculations!AF75),"",Calculations!AF75)</f>
        <v>3574040953.2521114</v>
      </c>
      <c r="AG75">
        <f>IF(ISBLANK(Calculations!AG75),"",Calculations!AG75)</f>
        <v>3424253772.3106551</v>
      </c>
      <c r="AH75">
        <f>IF(ISBLANK(Calculations!AH75),"",Calculations!AH75)</f>
        <v>3274649992.882535</v>
      </c>
      <c r="AI75">
        <f>IF(ISBLANK(Calculations!AI75),"",Calculations!AI75)</f>
        <v>3126653728.4324455</v>
      </c>
      <c r="AJ75">
        <f>IF(ISBLANK(Calculations!AJ75),"",Calculations!AJ75)</f>
        <v>2981730626.4373674</v>
      </c>
      <c r="AK75">
        <f>IF(ISBLANK(Calculations!AK75),"",Calculations!AK75)</f>
        <v>2828431561.0150061</v>
      </c>
      <c r="AL75">
        <f>IF(ISBLANK(Calculations!AL75),"",Calculations!AL75)</f>
        <v>2684652382.3137112</v>
      </c>
      <c r="AM75">
        <f>IF(ISBLANK(Calculations!AM75),"",Calculations!AM75)</f>
        <v>2550070803.6490541</v>
      </c>
      <c r="AN75">
        <f>IF(ISBLANK(Calculations!AN75),"",Calculations!AN75)</f>
        <v>2426806710.2733803</v>
      </c>
      <c r="AO75">
        <f>IF(ISBLANK(Calculations!AO75),"",Calculations!AO75)</f>
        <v>2315978329.7083702</v>
      </c>
      <c r="AP75">
        <f>IF(ISBLANK(Calculations!AP75),"",Calculations!AP75)</f>
        <v>2218355908.0485778</v>
      </c>
      <c r="AQ75">
        <f>IF(ISBLANK(Calculations!AQ75),"",Calculations!AQ75)</f>
        <v>2134894520.075424</v>
      </c>
      <c r="AR75">
        <f>IF(ISBLANK(Calculations!AR75),"",Calculations!AR75)</f>
        <v>2064164784.8228819</v>
      </c>
      <c r="AS75">
        <f>IF(ISBLANK(Calculations!AS75),"",Calculations!AS75)</f>
        <v>2006166348.4659643</v>
      </c>
      <c r="AT75">
        <f>IF(ISBLANK(Calculations!AT75),"",Calculations!AT75)</f>
        <v>1959850718.1694353</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0.42262760487624201</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0.64613471331676808</v>
      </c>
      <c r="K77">
        <f>IF(ISBLANK(Calculations!K77),"",Calculations!K77)</f>
        <v>0.42262760487624201</v>
      </c>
      <c r="L77" t="str">
        <f>IF(ISBLANK(Calculations!L77),"",Calculations!L77)</f>
        <v>RESIDENTIAL</v>
      </c>
      <c r="M77" t="str">
        <f>IF(ISBLANK(Calculations!M77),"",Calculations!M77)</f>
        <v>heating</v>
      </c>
      <c r="N77" t="str">
        <f>IF(ISBLANK(Calculations!N77),"",Calculations!N77)</f>
        <v>LPG propane or butane</v>
      </c>
      <c r="O77">
        <f t="shared" si="0"/>
        <v>1231838466453.5645</v>
      </c>
      <c r="P77">
        <f>IF(ISBLANK(Calculations!P77),"",Calculations!P77)</f>
        <v>1231838466453.5645</v>
      </c>
      <c r="Q77">
        <f>IF(ISBLANK(Calculations!Q77),"",Calculations!Q77)</f>
        <v>1231838466453.5645</v>
      </c>
      <c r="R77">
        <f>IF(ISBLANK(Calculations!R77),"",Calculations!R77)</f>
        <v>1233787975922.2112</v>
      </c>
      <c r="S77">
        <f>IF(ISBLANK(Calculations!S77),"",Calculations!S77)</f>
        <v>1235400308896.6282</v>
      </c>
      <c r="T77">
        <f>IF(ISBLANK(Calculations!T77),"",Calculations!T77)</f>
        <v>1237046857070.2085</v>
      </c>
      <c r="U77">
        <f>IF(ISBLANK(Calculations!U77),"",Calculations!U77)</f>
        <v>1239427283333.0056</v>
      </c>
      <c r="V77">
        <f>IF(ISBLANK(Calculations!V77),"",Calculations!V77)</f>
        <v>1241967562403.606</v>
      </c>
      <c r="W77">
        <f>IF(ISBLANK(Calculations!W77),"",Calculations!W77)</f>
        <v>1244920788191.4109</v>
      </c>
      <c r="X77">
        <f>IF(ISBLANK(Calculations!X77),"",Calculations!X77)</f>
        <v>1248623226182.6912</v>
      </c>
      <c r="Y77">
        <f>IF(ISBLANK(Calculations!Y77),"",Calculations!Y77)</f>
        <v>1252072628486.2959</v>
      </c>
      <c r="Z77">
        <f>IF(ISBLANK(Calculations!Z77),"",Calculations!Z77)</f>
        <v>1255842753990.6619</v>
      </c>
      <c r="AA77">
        <f>IF(ISBLANK(Calculations!AA77),"",Calculations!AA77)</f>
        <v>1260264507299.1843</v>
      </c>
      <c r="AB77">
        <f>IF(ISBLANK(Calculations!AB77),"",Calculations!AB77)</f>
        <v>1264235291778.3608</v>
      </c>
      <c r="AC77">
        <f>IF(ISBLANK(Calculations!AC77),"",Calculations!AC77)</f>
        <v>1267544121878.262</v>
      </c>
      <c r="AD77">
        <f>IF(ISBLANK(Calculations!AD77),"",Calculations!AD77)</f>
        <v>1270482779850.6458</v>
      </c>
      <c r="AE77">
        <f>IF(ISBLANK(Calculations!AE77),"",Calculations!AE77)</f>
        <v>1272722691271.9868</v>
      </c>
      <c r="AF77">
        <f>IF(ISBLANK(Calculations!AF77),"",Calculations!AF77)</f>
        <v>1274775550131.293</v>
      </c>
      <c r="AG77">
        <f>IF(ISBLANK(Calculations!AG77),"",Calculations!AG77)</f>
        <v>1275221319450.8806</v>
      </c>
      <c r="AH77">
        <f>IF(ISBLANK(Calculations!AH77),"",Calculations!AH77)</f>
        <v>1275209885853.2451</v>
      </c>
      <c r="AI77">
        <f>IF(ISBLANK(Calculations!AI77),"",Calculations!AI77)</f>
        <v>1274955637579.3975</v>
      </c>
      <c r="AJ77">
        <f>IF(ISBLANK(Calculations!AJ77),"",Calculations!AJ77)</f>
        <v>1274798376841.7639</v>
      </c>
      <c r="AK77">
        <f>IF(ISBLANK(Calculations!AK77),"",Calculations!AK77)</f>
        <v>1270877240784.9839</v>
      </c>
      <c r="AL77">
        <f>IF(ISBLANK(Calculations!AL77),"",Calculations!AL77)</f>
        <v>1267726657238.7131</v>
      </c>
      <c r="AM77">
        <f>IF(ISBLANK(Calculations!AM77),"",Calculations!AM77)</f>
        <v>1264685873302.9832</v>
      </c>
      <c r="AN77">
        <f>IF(ISBLANK(Calculations!AN77),"",Calculations!AN77)</f>
        <v>1262189953200.4685</v>
      </c>
      <c r="AO77">
        <f>IF(ISBLANK(Calculations!AO77),"",Calculations!AO77)</f>
        <v>1260232201167.1965</v>
      </c>
      <c r="AP77">
        <f>IF(ISBLANK(Calculations!AP77),"",Calculations!AP77)</f>
        <v>1258737757016.9304</v>
      </c>
      <c r="AQ77">
        <f>IF(ISBLANK(Calculations!AQ77),"",Calculations!AQ77)</f>
        <v>1257982846837.2756</v>
      </c>
      <c r="AR77">
        <f>IF(ISBLANK(Calculations!AR77),"",Calculations!AR77)</f>
        <v>1257134406922.0022</v>
      </c>
      <c r="AS77">
        <f>IF(ISBLANK(Calculations!AS77),"",Calculations!AS77)</f>
        <v>1256454773535.5259</v>
      </c>
      <c r="AT77">
        <f>IF(ISBLANK(Calculations!AT77),"",Calculations!AT77)</f>
        <v>1255855990103.9558</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0.42262760487624201</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0.17747725100349207</v>
      </c>
      <c r="K82">
        <f>IF(ISBLANK(Calculations!K82),"",Calculations!K82)</f>
        <v>0.42262760487624201</v>
      </c>
      <c r="L82" t="str">
        <f>IF(ISBLANK(Calculations!L82),"",Calculations!L82)</f>
        <v>RESIDENTIAL</v>
      </c>
      <c r="M82" t="str">
        <f>IF(ISBLANK(Calculations!M82),"",Calculations!M82)</f>
        <v>cooling</v>
      </c>
      <c r="N82" t="str">
        <f>IF(ISBLANK(Calculations!N82),"",Calculations!N82)</f>
        <v>electricity</v>
      </c>
      <c r="O82">
        <f t="shared" ref="O82:O145" si="1">P82</f>
        <v>8083092774680.8164</v>
      </c>
      <c r="P82">
        <f>IF(ISBLANK(Calculations!P82),"",Calculations!P82)-(SUMIFS(BDEQ!B:B,BDEQ!$AG:$AG,About!$B$2,BDEQ!$AH:$AH,$I82)*BDEQ!$C$2*$J82*$K82)</f>
        <v>8083092774680.8164</v>
      </c>
      <c r="Q82">
        <f>IF(ISBLANK(Calculations!Q82),"",Calculations!Q82)-(SUMIFS(BDEQ!C:C,BDEQ!$AG:$AG,About!$B$2,BDEQ!$AH:$AH,$I82)*BDEQ!$C$2*$J82*$K82)</f>
        <v>8083092774680.8164</v>
      </c>
      <c r="R82">
        <f>IF(ISBLANK(Calculations!R82),"",Calculations!R82)-(SUMIFS(BDEQ!D:D,BDEQ!$AG:$AG,About!$B$2,BDEQ!$AH:$AH,$I82)*BDEQ!$C$2*$J82*$K82)</f>
        <v>7899021888008.667</v>
      </c>
      <c r="S82" s="99">
        <f>IF(ISBLANK(Calculations!S82),"",Calculations!S82 + ('IRA Buildings Changes'!$C$39/($AB$81-$R$81)*(S81-$R$81)))-(SUMIFS(BDEQ!E:E,BDEQ!$AG:$AG,About!$B$2,BDEQ!$AH:$AH,$I82)*BDEQ!$C$2*$J82*$K82)</f>
        <v>7993300214411.376</v>
      </c>
      <c r="T82" s="99">
        <f>IF(ISBLANK(Calculations!T82),"",Calculations!T82 + ('IRA Buildings Changes'!$C$39/($AB$81-$R$81)*(T81-$R$81)))-(SUMIFS(BDEQ!F:F,BDEQ!$AG:$AG,About!$B$2,BDEQ!$AH:$AH,$I82)*BDEQ!$C$2*$J82*$K82)</f>
        <v>8100366374991.4365</v>
      </c>
      <c r="U82" s="99">
        <f>IF(ISBLANK(Calculations!U82),"",Calculations!U82 + ('IRA Buildings Changes'!$C$39/($AB$81-$R$81)*(U81-$R$81)))-(SUMIFS(BDEQ!G:G,BDEQ!$AG:$AG,About!$B$2,BDEQ!$AH:$AH,$I82)*BDEQ!$C$2*$J82*$K82)</f>
        <v>8221629649876.5088</v>
      </c>
      <c r="V82" s="99">
        <f>IF(ISBLANK(Calculations!V82),"",Calculations!V82 + ('IRA Buildings Changes'!$C$39/($AB$81-$R$81)*(V81-$R$81)))-(SUMIFS(BDEQ!H:H,BDEQ!$AG:$AG,About!$B$2,BDEQ!$AH:$AH,$I82)*BDEQ!$C$2*$J82*$K82)</f>
        <v>8359117961985.2529</v>
      </c>
      <c r="W82" s="99">
        <f>IF(ISBLANK(Calculations!W82),"",Calculations!W82 + ('IRA Buildings Changes'!$C$39/($AB$81-$R$81)*(W81-$R$81)))-(SUMIFS(BDEQ!I:I,BDEQ!$AG:$AG,About!$B$2,BDEQ!$AH:$AH,$I82)*BDEQ!$C$2*$J82*$K82)</f>
        <v>8512692180637.1074</v>
      </c>
      <c r="X82" s="99">
        <f>IF(ISBLANK(Calculations!X82),"",Calculations!X82 + ('IRA Buildings Changes'!$C$39/($AB$81-$R$81)*(X81-$R$81)))-(SUMIFS(BDEQ!J:J,BDEQ!$AG:$AG,About!$B$2,BDEQ!$AH:$AH,$I82)*BDEQ!$C$2*$J82*$K82)</f>
        <v>8681236666400.8252</v>
      </c>
      <c r="Y82" s="99">
        <f>IF(ISBLANK(Calculations!Y82),"",Calculations!Y82 + ('IRA Buildings Changes'!$C$39/($AB$81-$R$81)*(Y81-$R$81)))-(SUMIFS(BDEQ!K:K,BDEQ!$AG:$AG,About!$B$2,BDEQ!$AH:$AH,$I82)*BDEQ!$C$2*$J82*$K82)</f>
        <v>8858618977343.0215</v>
      </c>
      <c r="Z82" s="99">
        <f>IF(ISBLANK(Calculations!Z82),"",Calculations!Z82 + ('IRA Buildings Changes'!$C$39/($AB$81-$R$81)*(Z81-$R$81)))-(SUMIFS(BDEQ!L:L,BDEQ!$AG:$AG,About!$B$2,BDEQ!$AH:$AH,$I82)*BDEQ!$C$2*$J82*$K82)</f>
        <v>9050109259903.9102</v>
      </c>
      <c r="AA82" s="99">
        <f>IF(ISBLANK(Calculations!AA82),"",Calculations!AA82 + ('IRA Buildings Changes'!$C$39/($AB$81-$R$81)*(AA81-$R$81)))-(SUMIFS(BDEQ!M:M,BDEQ!$AG:$AG,About!$B$2,BDEQ!$AH:$AH,$I82)*BDEQ!$C$2*$J82*$K82)</f>
        <v>9252270059405.9219</v>
      </c>
      <c r="AB82" s="98">
        <f>IF(ISBLANK(Calculations!AB82),"",Calculations!AB82 + 'IRA Buildings Changes'!C39)-(SUMIFS(BDEQ!N:N,BDEQ!$AG:$AG,About!$B$2,BDEQ!$AH:$AH,$I82)*BDEQ!$C$2*$J82*$K82)</f>
        <v>9463498190380.3125</v>
      </c>
      <c r="AC82" s="99">
        <f>IF(ISBLANK(Calculations!AC82),"",Calculations!AC82  + 'IRA Buildings Changes'!$C$39)-(SUMIFS(BDEQ!O:O,BDEQ!$AG:$AG,About!$B$2,BDEQ!$AH:$AH,$I82)*BDEQ!$C$2*$J82*$K82)</f>
        <v>9414336292503.1406</v>
      </c>
      <c r="AD82" s="99">
        <f>IF(ISBLANK(Calculations!AD82),"",Calculations!AD82  + 'IRA Buildings Changes'!$C$39)-(SUMIFS(BDEQ!P:P,BDEQ!$AG:$AG,About!$B$2,BDEQ!$AH:$AH,$I82)*BDEQ!$C$2*$J82*$K82)</f>
        <v>9370708796103.7422</v>
      </c>
      <c r="AE82" s="99">
        <f>IF(ISBLANK(Calculations!AE82),"",Calculations!AE82  + 'IRA Buildings Changes'!$C$39)-(SUMIFS(BDEQ!Q:Q,BDEQ!$AG:$AG,About!$B$2,BDEQ!$AH:$AH,$I82)*BDEQ!$C$2*$J82*$K82)</f>
        <v>9332125818950.1426</v>
      </c>
      <c r="AF82" s="99">
        <f>IF(ISBLANK(Calculations!AF82),"",Calculations!AF82  + 'IRA Buildings Changes'!$C$39)-(SUMIFS(BDEQ!R:R,BDEQ!$AG:$AG,About!$B$2,BDEQ!$AH:$AH,$I82)*BDEQ!$C$2*$J82*$K82)</f>
        <v>9294794557797.498</v>
      </c>
      <c r="AG82" s="99">
        <f>IF(ISBLANK(Calculations!AG82),"",Calculations!AG82  + 'IRA Buildings Changes'!$C$39)-(SUMIFS(BDEQ!S:S,BDEQ!$AG:$AG,About!$B$2,BDEQ!$AH:$AH,$I82)*BDEQ!$C$2*$J82*$K82)</f>
        <v>9265965524204.3203</v>
      </c>
      <c r="AH82" s="99">
        <f>IF(ISBLANK(Calculations!AH82),"",Calculations!AH82  + 'IRA Buildings Changes'!$C$39)-(SUMIFS(BDEQ!T:T,BDEQ!$AG:$AG,About!$B$2,BDEQ!$AH:$AH,$I82)*BDEQ!$C$2*$J82*$K82)</f>
        <v>9241203199893.4375</v>
      </c>
      <c r="AI82" s="99">
        <f>IF(ISBLANK(Calculations!AI82),"",Calculations!AI82  + 'IRA Buildings Changes'!$C$39)-(SUMIFS(BDEQ!U:U,BDEQ!$AG:$AG,About!$B$2,BDEQ!$AH:$AH,$I82)*BDEQ!$C$2*$J82*$K82)</f>
        <v>9220000100879.6133</v>
      </c>
      <c r="AJ82" s="99">
        <f>IF(ISBLANK(Calculations!AJ82),"",Calculations!AJ82  + 'IRA Buildings Changes'!$C$39)-(SUMIFS(BDEQ!V:V,BDEQ!$AG:$AG,About!$B$2,BDEQ!$AH:$AH,$I82)*BDEQ!$C$2*$J82*$K82)</f>
        <v>9201778911284.4316</v>
      </c>
      <c r="AK82" s="99">
        <f>IF(ISBLANK(Calculations!AK82),"",Calculations!AK82  + 'IRA Buildings Changes'!$C$39)-(SUMIFS(BDEQ!W:W,BDEQ!$AG:$AG,About!$B$2,BDEQ!$AH:$AH,$I82)*BDEQ!$C$2*$J82*$K82)</f>
        <v>9186282418972.9473</v>
      </c>
      <c r="AL82" s="99">
        <f>IF(ISBLANK(Calculations!AL82),"",Calculations!AL82  + 'IRA Buildings Changes'!$C$39)-(SUMIFS(BDEQ!X:X,BDEQ!$AG:$AG,About!$B$2,BDEQ!$AH:$AH,$I82)*BDEQ!$C$2*$J82*$K82)</f>
        <v>9171858553420.0156</v>
      </c>
      <c r="AM82" s="99">
        <f>IF(ISBLANK(Calculations!AM82),"",Calculations!AM82  + 'IRA Buildings Changes'!$C$39)-(SUMIFS(BDEQ!Y:Y,BDEQ!$AG:$AG,About!$B$2,BDEQ!$AH:$AH,$I82)*BDEQ!$C$2*$J82*$K82)</f>
        <v>9155452085711.7949</v>
      </c>
      <c r="AN82" s="99">
        <f>IF(ISBLANK(Calculations!AN82),"",Calculations!AN82  + 'IRA Buildings Changes'!$C$39)-(SUMIFS(BDEQ!Z:Z,BDEQ!$AG:$AG,About!$B$2,BDEQ!$AH:$AH,$I82)*BDEQ!$C$2*$J82*$K82)</f>
        <v>9144137920155.0664</v>
      </c>
      <c r="AO82" s="99">
        <f>IF(ISBLANK(Calculations!AO82),"",Calculations!AO82  + 'IRA Buildings Changes'!$C$39)-(SUMIFS(BDEQ!AA:AA,BDEQ!$AG:$AG,About!$B$2,BDEQ!$AH:$AH,$I82)*BDEQ!$C$2*$J82*$K82)</f>
        <v>9134173399709.9961</v>
      </c>
      <c r="AP82" s="99">
        <f>IF(ISBLANK(Calculations!AP82),"",Calculations!AP82  + 'IRA Buildings Changes'!$C$39)-(SUMIFS(BDEQ!AB:AB,BDEQ!$AG:$AG,About!$B$2,BDEQ!$AH:$AH,$I82)*BDEQ!$C$2*$J82*$K82)</f>
        <v>9125453097861.8945</v>
      </c>
      <c r="AQ82" s="99">
        <f>IF(ISBLANK(Calculations!AQ82),"",Calculations!AQ82  + 'IRA Buildings Changes'!$C$39)-(SUMIFS(BDEQ!AC:AC,BDEQ!$AG:$AG,About!$B$2,BDEQ!$AH:$AH,$I82)*BDEQ!$C$2*$J82*$K82)</f>
        <v>9117863243735.4629</v>
      </c>
      <c r="AR82" s="99">
        <f>IF(ISBLANK(Calculations!AR82),"",Calculations!AR82  + 'IRA Buildings Changes'!$C$39)-(SUMIFS(BDEQ!AD:AD,BDEQ!$AG:$AG,About!$B$2,BDEQ!$AH:$AH,$I82)*BDEQ!$C$2*$J82*$K82)</f>
        <v>9107733756613.7383</v>
      </c>
      <c r="AS82" s="99">
        <f>IF(ISBLANK(Calculations!AS82),"",Calculations!AS82  + 'IRA Buildings Changes'!$C$39)-(SUMIFS(BDEQ!AE:AE,BDEQ!$AG:$AG,About!$B$2,BDEQ!$AH:$AH,$I82)*BDEQ!$C$2*$J82*$K82)</f>
        <v>9101748883652.252</v>
      </c>
      <c r="AT82" s="99">
        <f>IF(ISBLANK(Calculations!AT82),"",Calculations!AT82  + 'IRA Buildings Changes'!$C$39)-(SUMIFS(BDEQ!AF:AF,BDEQ!$AG:$AG,About!$B$2,BDEQ!$AH:$AH,$I82)*BDEQ!$C$2*$J82*$K82)</f>
        <v>9096082043576.4941</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0.42262760487624201</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0.42262760487624201</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0.42262760487624201</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0.42262760487624201</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0.42262760487624201</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0.42262760487624201</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0.42262760487624201</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0.42262760487624201</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0.42262760487624201</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3.7067217599573571E-2</v>
      </c>
      <c r="K95">
        <f>IF(ISBLANK(Calculations!K95),"",Calculations!K95)</f>
        <v>0.42262760487624201</v>
      </c>
      <c r="L95" t="str">
        <f>IF(ISBLANK(Calculations!L95),"",Calculations!L95)</f>
        <v>RESIDENTIAL</v>
      </c>
      <c r="M95" t="str">
        <f>IF(ISBLANK(Calculations!M95),"",Calculations!M95)</f>
        <v>lighting</v>
      </c>
      <c r="N95" t="str">
        <f>IF(ISBLANK(Calculations!N95),"",Calculations!N95)</f>
        <v>electricity</v>
      </c>
      <c r="O95">
        <f t="shared" si="1"/>
        <v>1688203739141.415</v>
      </c>
      <c r="P95">
        <f>IF(ISBLANK(Calculations!P95),"",Calculations!P95)-(SUMIFS(BDEQ!B:B,BDEQ!$AG:$AG,About!$B$2,BDEQ!$AH:$AH,$I95)*BDEQ!$C$2*$J95*$K95)</f>
        <v>1688203739141.415</v>
      </c>
      <c r="Q95">
        <f>IF(ISBLANK(Calculations!Q95),"",Calculations!Q95)-(SUMIFS(BDEQ!C:C,BDEQ!$AG:$AG,About!$B$2,BDEQ!$AH:$AH,$I95)*BDEQ!$C$2*$J95*$K95)</f>
        <v>1688203739141.415</v>
      </c>
      <c r="R95">
        <f>IF(ISBLANK(Calculations!R95),"",Calculations!R95)-(SUMIFS(BDEQ!D:D,BDEQ!$AG:$AG,About!$B$2,BDEQ!$AH:$AH,$I95)*BDEQ!$C$2*$J95*$K95)</f>
        <v>1682039728886.0115</v>
      </c>
      <c r="S95">
        <f>IF(ISBLANK(Calculations!S95),"",Calculations!S95)-(SUMIFS(BDEQ!E:E,BDEQ!$AG:$AG,About!$B$2,BDEQ!$AH:$AH,$I95)*BDEQ!$C$2*$J95*$K95)</f>
        <v>1676203864959.6257</v>
      </c>
      <c r="T95">
        <f>IF(ISBLANK(Calculations!T95),"",Calculations!T95)-(SUMIFS(BDEQ!F:F,BDEQ!$AG:$AG,About!$B$2,BDEQ!$AH:$AH,$I95)*BDEQ!$C$2*$J95*$K95)</f>
        <v>1671916473698.217</v>
      </c>
      <c r="U95">
        <f>IF(ISBLANK(Calculations!U95),"",Calculations!U95)-(SUMIFS(BDEQ!G:G,BDEQ!$AG:$AG,About!$B$2,BDEQ!$AH:$AH,$I95)*BDEQ!$C$2*$J95*$K95)</f>
        <v>1671333316282.1731</v>
      </c>
      <c r="V95">
        <f>IF(ISBLANK(Calculations!V95),"",Calculations!V95)-(SUMIFS(BDEQ!H:H,BDEQ!$AG:$AG,About!$B$2,BDEQ!$AH:$AH,$I95)*BDEQ!$C$2*$J95*$K95)</f>
        <v>1675048925115.8965</v>
      </c>
      <c r="W95">
        <f>IF(ISBLANK(Calculations!W95),"",Calculations!W95)-(SUMIFS(BDEQ!I:I,BDEQ!$AG:$AG,About!$B$2,BDEQ!$AH:$AH,$I95)*BDEQ!$C$2*$J95*$K95)</f>
        <v>1679622005849.4231</v>
      </c>
      <c r="X95">
        <f>IF(ISBLANK(Calculations!X95),"",Calculations!X95)-(SUMIFS(BDEQ!J:J,BDEQ!$AG:$AG,About!$B$2,BDEQ!$AH:$AH,$I95)*BDEQ!$C$2*$J95*$K95)</f>
        <v>1683646006294.7019</v>
      </c>
      <c r="Y95">
        <f>IF(ISBLANK(Calculations!Y95),"",Calculations!Y95)-(SUMIFS(BDEQ!K:K,BDEQ!$AG:$AG,About!$B$2,BDEQ!$AH:$AH,$I95)*BDEQ!$C$2*$J95*$K95)</f>
        <v>1686764682233.3188</v>
      </c>
      <c r="Z95">
        <f>IF(ISBLANK(Calculations!Z95),"",Calculations!Z95)-(SUMIFS(BDEQ!L:L,BDEQ!$AG:$AG,About!$B$2,BDEQ!$AH:$AH,$I95)*BDEQ!$C$2*$J95*$K95)</f>
        <v>1691781450606.543</v>
      </c>
      <c r="AA95">
        <f>IF(ISBLANK(Calculations!AA95),"",Calculations!AA95)-(SUMIFS(BDEQ!M:M,BDEQ!$AG:$AG,About!$B$2,BDEQ!$AH:$AH,$I95)*BDEQ!$C$2*$J95*$K95)</f>
        <v>1698752133810.0906</v>
      </c>
      <c r="AB95">
        <f>IF(ISBLANK(Calculations!AB95),"",Calculations!AB95)-(SUMIFS(BDEQ!N:N,BDEQ!$AG:$AG,About!$B$2,BDEQ!$AH:$AH,$I95)*BDEQ!$C$2*$J95*$K95)</f>
        <v>1708375403151.1858</v>
      </c>
      <c r="AC95">
        <f>IF(ISBLANK(Calculations!AC95),"",Calculations!AC95)-(SUMIFS(BDEQ!O:O,BDEQ!$AG:$AG,About!$B$2,BDEQ!$AH:$AH,$I95)*BDEQ!$C$2*$J95*$K95)</f>
        <v>1719847863209.814</v>
      </c>
      <c r="AD95">
        <f>IF(ISBLANK(Calculations!AD95),"",Calculations!AD95)-(SUMIFS(BDEQ!P:P,BDEQ!$AG:$AG,About!$B$2,BDEQ!$AH:$AH,$I95)*BDEQ!$C$2*$J95*$K95)</f>
        <v>1731745379107.5488</v>
      </c>
      <c r="AE95">
        <f>IF(ISBLANK(Calculations!AE95),"",Calculations!AE95)-(SUMIFS(BDEQ!Q:Q,BDEQ!$AG:$AG,About!$B$2,BDEQ!$AH:$AH,$I95)*BDEQ!$C$2*$J95*$K95)</f>
        <v>1743418886848.8086</v>
      </c>
      <c r="AF95">
        <f>IF(ISBLANK(Calculations!AF95),"",Calculations!AF95)-(SUMIFS(BDEQ!R:R,BDEQ!$AG:$AG,About!$B$2,BDEQ!$AH:$AH,$I95)*BDEQ!$C$2*$J95*$K95)</f>
        <v>1753556422302.2043</v>
      </c>
      <c r="AG95">
        <f>IF(ISBLANK(Calculations!AG95),"",Calculations!AG95)-(SUMIFS(BDEQ!S:S,BDEQ!$AG:$AG,About!$B$2,BDEQ!$AH:$AH,$I95)*BDEQ!$C$2*$J95*$K95)</f>
        <v>1762467459293.4724</v>
      </c>
      <c r="AH95">
        <f>IF(ISBLANK(Calculations!AH95),"",Calculations!AH95)-(SUMIFS(BDEQ!T:T,BDEQ!$AG:$AG,About!$B$2,BDEQ!$AH:$AH,$I95)*BDEQ!$C$2*$J95*$K95)</f>
        <v>1770478094712.1809</v>
      </c>
      <c r="AI95">
        <f>IF(ISBLANK(Calculations!AI95),"",Calculations!AI95)-(SUMIFS(BDEQ!U:U,BDEQ!$AG:$AG,About!$B$2,BDEQ!$AH:$AH,$I95)*BDEQ!$C$2*$J95*$K95)</f>
        <v>1777810288765.3572</v>
      </c>
      <c r="AJ95">
        <f>IF(ISBLANK(Calculations!AJ95),"",Calculations!AJ95)-(SUMIFS(BDEQ!V:V,BDEQ!$AG:$AG,About!$B$2,BDEQ!$AH:$AH,$I95)*BDEQ!$C$2*$J95*$K95)</f>
        <v>1784673865028.0669</v>
      </c>
      <c r="AK95">
        <f>IF(ISBLANK(Calculations!AK95),"",Calculations!AK95)-(SUMIFS(BDEQ!W:W,BDEQ!$AG:$AG,About!$B$2,BDEQ!$AH:$AH,$I95)*BDEQ!$C$2*$J95*$K95)</f>
        <v>1784809812379.4136</v>
      </c>
      <c r="AL95">
        <f>IF(ISBLANK(Calculations!AL95),"",Calculations!AL95)-(SUMIFS(BDEQ!X:X,BDEQ!$AG:$AG,About!$B$2,BDEQ!$AH:$AH,$I95)*BDEQ!$C$2*$J95*$K95)</f>
        <v>1785323327921.9434</v>
      </c>
      <c r="AM95">
        <f>IF(ISBLANK(Calculations!AM95),"",Calculations!AM95)-(SUMIFS(BDEQ!Y:Y,BDEQ!$AG:$AG,About!$B$2,BDEQ!$AH:$AH,$I95)*BDEQ!$C$2*$J95*$K95)</f>
        <v>1786435993179.2573</v>
      </c>
      <c r="AN95">
        <f>IF(ISBLANK(Calculations!AN95),"",Calculations!AN95)-(SUMIFS(BDEQ!Z:Z,BDEQ!$AG:$AG,About!$B$2,BDEQ!$AH:$AH,$I95)*BDEQ!$C$2*$J95*$K95)</f>
        <v>1788298232488.1665</v>
      </c>
      <c r="AO95">
        <f>IF(ISBLANK(Calculations!AO95),"",Calculations!AO95)-(SUMIFS(BDEQ!AA:AA,BDEQ!$AG:$AG,About!$B$2,BDEQ!$AH:$AH,$I95)*BDEQ!$C$2*$J95*$K95)</f>
        <v>1790862301520.3306</v>
      </c>
      <c r="AP95">
        <f>IF(ISBLANK(Calculations!AP95),"",Calculations!AP95)-(SUMIFS(BDEQ!AB:AB,BDEQ!$AG:$AG,About!$B$2,BDEQ!$AH:$AH,$I95)*BDEQ!$C$2*$J95*$K95)</f>
        <v>1794033078152.7969</v>
      </c>
      <c r="AQ95">
        <f>IF(ISBLANK(Calculations!AQ95),"",Calculations!AQ95)-(SUMIFS(BDEQ!AC:AC,BDEQ!$AG:$AG,About!$B$2,BDEQ!$AH:$AH,$I95)*BDEQ!$C$2*$J95*$K95)</f>
        <v>1797674583656.8586</v>
      </c>
      <c r="AR95">
        <f>IF(ISBLANK(Calculations!AR95),"",Calculations!AR95)-(SUMIFS(BDEQ!AD:AD,BDEQ!$AG:$AG,About!$B$2,BDEQ!$AH:$AH,$I95)*BDEQ!$C$2*$J95*$K95)</f>
        <v>1801631430331.1716</v>
      </c>
      <c r="AS95">
        <f>IF(ISBLANK(Calculations!AS95),"",Calculations!AS95)-(SUMIFS(BDEQ!AE:AE,BDEQ!$AG:$AG,About!$B$2,BDEQ!$AH:$AH,$I95)*BDEQ!$C$2*$J95*$K95)</f>
        <v>1805815289677.8965</v>
      </c>
      <c r="AT95">
        <f>IF(ISBLANK(Calculations!AT95),"",Calculations!AT95)-(SUMIFS(BDEQ!AF:AF,BDEQ!$AG:$AG,About!$B$2,BDEQ!$AH:$AH,$I95)*BDEQ!$C$2*$J95*$K95)</f>
        <v>1810187306384.6177</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0.42262760487624201</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0.42262760487624201</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0.42262760487624201</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0.42262760487624201</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0.42262760487624201</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0.42262760487624201</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0.42262760487624201</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0.42262760487624201</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0.42262760487624201</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0.26715637220744121</v>
      </c>
      <c r="K108">
        <f>IF(ISBLANK(Calculations!K108),"",Calculations!K108)</f>
        <v>0.42262760487624201</v>
      </c>
      <c r="L108" t="str">
        <f>IF(ISBLANK(Calculations!L108),"",Calculations!L108)</f>
        <v>RESIDENTIAL</v>
      </c>
      <c r="M108" t="str">
        <f>IF(ISBLANK(Calculations!M108),"",Calculations!M108)</f>
        <v>appl</v>
      </c>
      <c r="N108" t="str">
        <f>IF(ISBLANK(Calculations!N108),"",Calculations!N108)</f>
        <v>electricity</v>
      </c>
      <c r="O108">
        <f t="shared" si="1"/>
        <v>12167473463161.863</v>
      </c>
      <c r="P108">
        <f>IF(ISBLANK(Calculations!P108),"",Calculations!P108)-(SUMIFS(BDEQ!B:B,BDEQ!$AG:$AG,About!$B$2,BDEQ!$AH:$AH,$I108)*BDEQ!$C$2*$J108*$K108)</f>
        <v>12167473463161.863</v>
      </c>
      <c r="Q108">
        <f>IF(ISBLANK(Calculations!Q108),"",Calculations!Q108)-(SUMIFS(BDEQ!C:C,BDEQ!$AG:$AG,About!$B$2,BDEQ!$AH:$AH,$I108)*BDEQ!$C$2*$J108*$K108)</f>
        <v>12167473463161.863</v>
      </c>
      <c r="R108">
        <f>IF(ISBLANK(Calculations!R108),"",Calculations!R108)-(SUMIFS(BDEQ!D:D,BDEQ!$AG:$AG,About!$B$2,BDEQ!$AH:$AH,$I108)*BDEQ!$C$2*$J108*$K108)</f>
        <v>12085016902548.756</v>
      </c>
      <c r="S108">
        <f>IF(ISBLANK(Calculations!S108),"",Calculations!S108)-(SUMIFS(BDEQ!E:E,BDEQ!$AG:$AG,About!$B$2,BDEQ!$AH:$AH,$I108)*BDEQ!$C$2*$J108*$K108)</f>
        <v>12005012705472.459</v>
      </c>
      <c r="T108">
        <f>IF(ISBLANK(Calculations!T108),"",Calculations!T108)-(SUMIFS(BDEQ!F:F,BDEQ!$AG:$AG,About!$B$2,BDEQ!$AH:$AH,$I108)*BDEQ!$C$2*$J108*$K108)</f>
        <v>11932090051940.332</v>
      </c>
      <c r="U108">
        <f>IF(ISBLANK(Calculations!U108),"",Calculations!U108)-(SUMIFS(BDEQ!G:G,BDEQ!$AG:$AG,About!$B$2,BDEQ!$AH:$AH,$I108)*BDEQ!$C$2*$J108*$K108)</f>
        <v>11869789235417.055</v>
      </c>
      <c r="V108">
        <f>IF(ISBLANK(Calculations!V108),"",Calculations!V108)-(SUMIFS(BDEQ!H:H,BDEQ!$AG:$AG,About!$B$2,BDEQ!$AH:$AH,$I108)*BDEQ!$C$2*$J108*$K108)</f>
        <v>11821684775451.9</v>
      </c>
      <c r="W108">
        <f>IF(ISBLANK(Calculations!W108),"",Calculations!W108)-(SUMIFS(BDEQ!I:I,BDEQ!$AG:$AG,About!$B$2,BDEQ!$AH:$AH,$I108)*BDEQ!$C$2*$J108*$K108)</f>
        <v>11787265706007.715</v>
      </c>
      <c r="X108">
        <f>IF(ISBLANK(Calculations!X108),"",Calculations!X108)-(SUMIFS(BDEQ!J:J,BDEQ!$AG:$AG,About!$B$2,BDEQ!$AH:$AH,$I108)*BDEQ!$C$2*$J108*$K108)</f>
        <v>11764979980747.607</v>
      </c>
      <c r="Y108">
        <f>IF(ISBLANK(Calculations!Y108),"",Calculations!Y108)-(SUMIFS(BDEQ!K:K,BDEQ!$AG:$AG,About!$B$2,BDEQ!$AH:$AH,$I108)*BDEQ!$C$2*$J108*$K108)</f>
        <v>11752032292556.547</v>
      </c>
      <c r="Z108">
        <f>IF(ISBLANK(Calculations!Z108),"",Calculations!Z108)-(SUMIFS(BDEQ!L:L,BDEQ!$AG:$AG,About!$B$2,BDEQ!$AH:$AH,$I108)*BDEQ!$C$2*$J108*$K108)</f>
        <v>11750093618381.162</v>
      </c>
      <c r="AA108">
        <f>IF(ISBLANK(Calculations!AA108),"",Calculations!AA108)-(SUMIFS(BDEQ!M:M,BDEQ!$AG:$AG,About!$B$2,BDEQ!$AH:$AH,$I108)*BDEQ!$C$2*$J108*$K108)</f>
        <v>11760009951746.961</v>
      </c>
      <c r="AB108">
        <f>IF(ISBLANK(Calculations!AB108),"",Calculations!AB108)-(SUMIFS(BDEQ!N:N,BDEQ!$AG:$AG,About!$B$2,BDEQ!$AH:$AH,$I108)*BDEQ!$C$2*$J108*$K108)</f>
        <v>11779128673987.297</v>
      </c>
      <c r="AC108">
        <f>IF(ISBLANK(Calculations!AC108),"",Calculations!AC108)-(SUMIFS(BDEQ!O:O,BDEQ!$AG:$AG,About!$B$2,BDEQ!$AH:$AH,$I108)*BDEQ!$C$2*$J108*$K108)</f>
        <v>11805652171066.57</v>
      </c>
      <c r="AD108">
        <f>IF(ISBLANK(Calculations!AD108),"",Calculations!AD108)-(SUMIFS(BDEQ!P:P,BDEQ!$AG:$AG,About!$B$2,BDEQ!$AH:$AH,$I108)*BDEQ!$C$2*$J108*$K108)</f>
        <v>11841102666862.814</v>
      </c>
      <c r="AE108">
        <f>IF(ISBLANK(Calculations!AE108),"",Calculations!AE108)-(SUMIFS(BDEQ!Q:Q,BDEQ!$AG:$AG,About!$B$2,BDEQ!$AH:$AH,$I108)*BDEQ!$C$2*$J108*$K108)</f>
        <v>11884712377968.852</v>
      </c>
      <c r="AF108">
        <f>IF(ISBLANK(Calculations!AF108),"",Calculations!AF108)-(SUMIFS(BDEQ!R:R,BDEQ!$AG:$AG,About!$B$2,BDEQ!$AH:$AH,$I108)*BDEQ!$C$2*$J108*$K108)</f>
        <v>11934971607834.592</v>
      </c>
      <c r="AG108">
        <f>IF(ISBLANK(Calculations!AG108),"",Calculations!AG108)-(SUMIFS(BDEQ!S:S,BDEQ!$AG:$AG,About!$B$2,BDEQ!$AH:$AH,$I108)*BDEQ!$C$2*$J108*$K108)</f>
        <v>11988486832662.82</v>
      </c>
      <c r="AH108">
        <f>IF(ISBLANK(Calculations!AH108),"",Calculations!AH108)-(SUMIFS(BDEQ!T:T,BDEQ!$AG:$AG,About!$B$2,BDEQ!$AH:$AH,$I108)*BDEQ!$C$2*$J108*$K108)</f>
        <v>12043765955834.768</v>
      </c>
      <c r="AI108">
        <f>IF(ISBLANK(Calculations!AI108),"",Calculations!AI108)-(SUMIFS(BDEQ!U:U,BDEQ!$AG:$AG,About!$B$2,BDEQ!$AH:$AH,$I108)*BDEQ!$C$2*$J108*$K108)</f>
        <v>12099858594868.994</v>
      </c>
      <c r="AJ108">
        <f>IF(ISBLANK(Calculations!AJ108),"",Calculations!AJ108)-(SUMIFS(BDEQ!V:V,BDEQ!$AG:$AG,About!$B$2,BDEQ!$AH:$AH,$I108)*BDEQ!$C$2*$J108*$K108)</f>
        <v>12156417377782.865</v>
      </c>
      <c r="AK108">
        <f>IF(ISBLANK(Calculations!AK108),"",Calculations!AK108)-(SUMIFS(BDEQ!W:W,BDEQ!$AG:$AG,About!$B$2,BDEQ!$AH:$AH,$I108)*BDEQ!$C$2*$J108*$K108)</f>
        <v>12160830948445.797</v>
      </c>
      <c r="AL108">
        <f>IF(ISBLANK(Calculations!AL108),"",Calculations!AL108)-(SUMIFS(BDEQ!X:X,BDEQ!$AG:$AG,About!$B$2,BDEQ!$AH:$AH,$I108)*BDEQ!$C$2*$J108*$K108)</f>
        <v>12165377623472.074</v>
      </c>
      <c r="AM108">
        <f>IF(ISBLANK(Calculations!AM108),"",Calculations!AM108)-(SUMIFS(BDEQ!Y:Y,BDEQ!$AG:$AG,About!$B$2,BDEQ!$AH:$AH,$I108)*BDEQ!$C$2*$J108*$K108)</f>
        <v>12170066944806.574</v>
      </c>
      <c r="AN108">
        <f>IF(ISBLANK(Calculations!AN108),"",Calculations!AN108)-(SUMIFS(BDEQ!Z:Z,BDEQ!$AG:$AG,About!$B$2,BDEQ!$AH:$AH,$I108)*BDEQ!$C$2*$J108*$K108)</f>
        <v>12174998131763.029</v>
      </c>
      <c r="AO108">
        <f>IF(ISBLANK(Calculations!AO108),"",Calculations!AO108)-(SUMIFS(BDEQ!AA:AA,BDEQ!$AG:$AG,About!$B$2,BDEQ!$AH:$AH,$I108)*BDEQ!$C$2*$J108*$K108)</f>
        <v>12180233599044.396</v>
      </c>
      <c r="AP108">
        <f>IF(ISBLANK(Calculations!AP108),"",Calculations!AP108)-(SUMIFS(BDEQ!AB:AB,BDEQ!$AG:$AG,About!$B$2,BDEQ!$AH:$AH,$I108)*BDEQ!$C$2*$J108*$K108)</f>
        <v>12185827656790.123</v>
      </c>
      <c r="AQ108">
        <f>IF(ISBLANK(Calculations!AQ108),"",Calculations!AQ108)-(SUMIFS(BDEQ!AC:AC,BDEQ!$AG:$AG,About!$B$2,BDEQ!$AH:$AH,$I108)*BDEQ!$C$2*$J108*$K108)</f>
        <v>12191839024517.4</v>
      </c>
      <c r="AR108">
        <f>IF(ISBLANK(Calculations!AR108),"",Calculations!AR108)-(SUMIFS(BDEQ!AD:AD,BDEQ!$AG:$AG,About!$B$2,BDEQ!$AH:$AH,$I108)*BDEQ!$C$2*$J108*$K108)</f>
        <v>12198259865238.008</v>
      </c>
      <c r="AS108">
        <f>IF(ISBLANK(Calculations!AS108),"",Calculations!AS108)-(SUMIFS(BDEQ!AE:AE,BDEQ!$AG:$AG,About!$B$2,BDEQ!$AH:$AH,$I108)*BDEQ!$C$2*$J108*$K108)</f>
        <v>12205041683130.877</v>
      </c>
      <c r="AT108">
        <f>IF(ISBLANK(Calculations!AT108),"",Calculations!AT108)-(SUMIFS(BDEQ!AF:AF,BDEQ!$AG:$AG,About!$B$2,BDEQ!$AH:$AH,$I108)*BDEQ!$C$2*$J108*$K108)</f>
        <v>12212141268534.701</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0.42262760487624201</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0.35109177563044314</v>
      </c>
      <c r="K110">
        <f>IF(ISBLANK(Calculations!K110),"",Calculations!K110)</f>
        <v>0.42262760487624201</v>
      </c>
      <c r="L110" t="str">
        <f>IF(ISBLANK(Calculations!L110),"",Calculations!L110)</f>
        <v>RESIDENTIAL</v>
      </c>
      <c r="M110" t="str">
        <f>IF(ISBLANK(Calculations!M110),"",Calculations!M110)</f>
        <v>appl</v>
      </c>
      <c r="N110" t="str">
        <f>IF(ISBLANK(Calculations!N110),"",Calculations!N110)</f>
        <v>natural gas</v>
      </c>
      <c r="O110">
        <f t="shared" si="1"/>
        <v>4923432490269.5439</v>
      </c>
      <c r="P110">
        <f>IF(ISBLANK(Calculations!P110),"",Calculations!P110)</f>
        <v>4923432490269.5439</v>
      </c>
      <c r="Q110">
        <f>IF(ISBLANK(Calculations!Q110),"",Calculations!Q110)</f>
        <v>4923432490269.5439</v>
      </c>
      <c r="R110">
        <f>IF(ISBLANK(Calculations!R110),"",Calculations!R110)</f>
        <v>4931676651658.5381</v>
      </c>
      <c r="S110">
        <f>IF(ISBLANK(Calculations!S110),"",Calculations!S110)</f>
        <v>4941180851157.6357</v>
      </c>
      <c r="T110">
        <f>IF(ISBLANK(Calculations!T110),"",Calculations!T110)</f>
        <v>4952988142568.709</v>
      </c>
      <c r="U110">
        <f>IF(ISBLANK(Calculations!U110),"",Calculations!U110)</f>
        <v>4968022927333.749</v>
      </c>
      <c r="V110">
        <f>IF(ISBLANK(Calculations!V110),"",Calculations!V110)</f>
        <v>4987359871046.9639</v>
      </c>
      <c r="W110">
        <f>IF(ISBLANK(Calculations!W110),"",Calculations!W110)</f>
        <v>5009775067479.835</v>
      </c>
      <c r="X110">
        <f>IF(ISBLANK(Calculations!X110),"",Calculations!X110)</f>
        <v>5033520464108.9434</v>
      </c>
      <c r="Y110">
        <f>IF(ISBLANK(Calculations!Y110),"",Calculations!Y110)</f>
        <v>5057145848883.6084</v>
      </c>
      <c r="Z110">
        <f>IF(ISBLANK(Calculations!Z110),"",Calculations!Z110)</f>
        <v>5081505428264.5264</v>
      </c>
      <c r="AA110">
        <f>IF(ISBLANK(Calculations!AA110),"",Calculations!AA110)</f>
        <v>5106380682165.2529</v>
      </c>
      <c r="AB110">
        <f>IF(ISBLANK(Calculations!AB110),"",Calculations!AB110)</f>
        <v>5130472151085.8203</v>
      </c>
      <c r="AC110">
        <f>IF(ISBLANK(Calculations!AC110),"",Calculations!AC110)</f>
        <v>5153868018433.1094</v>
      </c>
      <c r="AD110">
        <f>IF(ISBLANK(Calculations!AD110),"",Calculations!AD110)</f>
        <v>5178398946168.1709</v>
      </c>
      <c r="AE110">
        <f>IF(ISBLANK(Calculations!AE110),"",Calculations!AE110)</f>
        <v>5204490414451.002</v>
      </c>
      <c r="AF110">
        <f>IF(ISBLANK(Calculations!AF110),"",Calculations!AF110)</f>
        <v>5231861477277.8926</v>
      </c>
      <c r="AG110">
        <f>IF(ISBLANK(Calculations!AG110),"",Calculations!AG110)</f>
        <v>5259491236179.6279</v>
      </c>
      <c r="AH110">
        <f>IF(ISBLANK(Calculations!AH110),"",Calculations!AH110)</f>
        <v>5287279178672.124</v>
      </c>
      <c r="AI110">
        <f>IF(ISBLANK(Calculations!AI110),"",Calculations!AI110)</f>
        <v>5314877243420.0791</v>
      </c>
      <c r="AJ110">
        <f>IF(ISBLANK(Calculations!AJ110),"",Calculations!AJ110)</f>
        <v>5342243954377.3096</v>
      </c>
      <c r="AK110">
        <f>IF(ISBLANK(Calculations!AK110),"",Calculations!AK110)</f>
        <v>5343376783307.5801</v>
      </c>
      <c r="AL110">
        <f>IF(ISBLANK(Calculations!AL110),"",Calculations!AL110)</f>
        <v>5344393723895.4102</v>
      </c>
      <c r="AM110">
        <f>IF(ISBLANK(Calculations!AM110),"",Calculations!AM110)</f>
        <v>5345485002423.0693</v>
      </c>
      <c r="AN110">
        <f>IF(ISBLANK(Calculations!AN110),"",Calculations!AN110)</f>
        <v>5346773059922.9219</v>
      </c>
      <c r="AO110">
        <f>IF(ISBLANK(Calculations!AO110),"",Calculations!AO110)</f>
        <v>5348274236880.7021</v>
      </c>
      <c r="AP110">
        <f>IF(ISBLANK(Calculations!AP110),"",Calculations!AP110)</f>
        <v>5349950669127.7549</v>
      </c>
      <c r="AQ110">
        <f>IF(ISBLANK(Calculations!AQ110),"",Calculations!AQ110)</f>
        <v>5351824083654.1621</v>
      </c>
      <c r="AR110">
        <f>IF(ISBLANK(Calculations!AR110),"",Calculations!AR110)</f>
        <v>5353796865541.9053</v>
      </c>
      <c r="AS110">
        <f>IF(ISBLANK(Calculations!AS110),"",Calculations!AS110)</f>
        <v>5355942885649.1055</v>
      </c>
      <c r="AT110">
        <f>IF(ISBLANK(Calculations!AT110),"",Calculations!AT110)</f>
        <v>5358316197423.9873</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3.034017488648295E-3</v>
      </c>
      <c r="K111">
        <f>IF(ISBLANK(Calculations!K111),"",Calculations!K111)</f>
        <v>0.42262760487624201</v>
      </c>
      <c r="L111" t="str">
        <f>IF(ISBLANK(Calculations!L111),"",Calculations!L111)</f>
        <v>RESIDENTIAL</v>
      </c>
      <c r="M111" t="str">
        <f>IF(ISBLANK(Calculations!M111),"",Calculations!M111)</f>
        <v>appl</v>
      </c>
      <c r="N111" t="str">
        <f>IF(ISBLANK(Calculations!N111),"",Calculations!N111)</f>
        <v>petroleum diesel</v>
      </c>
      <c r="O111">
        <f t="shared" si="1"/>
        <v>184645374.39072859</v>
      </c>
      <c r="P111">
        <f>IF(ISBLANK(Calculations!P111),"",Calculations!P111)</f>
        <v>184645374.39072859</v>
      </c>
      <c r="Q111">
        <f>IF(ISBLANK(Calculations!Q111),"",Calculations!Q111)</f>
        <v>184645374.39072859</v>
      </c>
      <c r="R111">
        <f>IF(ISBLANK(Calculations!R111),"",Calculations!R111)</f>
        <v>177685348.73141778</v>
      </c>
      <c r="S111">
        <f>IF(ISBLANK(Calculations!S111),"",Calculations!S111)</f>
        <v>168270345.4861176</v>
      </c>
      <c r="T111">
        <f>IF(ISBLANK(Calculations!T111),"",Calculations!T111)</f>
        <v>157394866.29624745</v>
      </c>
      <c r="U111">
        <f>IF(ISBLANK(Calculations!U111),"",Calculations!U111)</f>
        <v>146150642.4041754</v>
      </c>
      <c r="V111">
        <f>IF(ISBLANK(Calculations!V111),"",Calculations!V111)</f>
        <v>135557876.32162234</v>
      </c>
      <c r="W111">
        <f>IF(ISBLANK(Calculations!W111),"",Calculations!W111)</f>
        <v>126335570.37665312</v>
      </c>
      <c r="X111">
        <f>IF(ISBLANK(Calculations!X111),"",Calculations!X111)</f>
        <v>118879500.60471116</v>
      </c>
      <c r="Y111">
        <f>IF(ISBLANK(Calculations!Y111),"",Calculations!Y111)</f>
        <v>113281292.1907663</v>
      </c>
      <c r="Z111">
        <f>IF(ISBLANK(Calculations!Z111),"",Calculations!Z111)</f>
        <v>109438520.43538319</v>
      </c>
      <c r="AA111">
        <f>IF(ISBLANK(Calculations!AA111),"",Calculations!AA111)</f>
        <v>107055999.93315881</v>
      </c>
      <c r="AB111">
        <f>IF(ISBLANK(Calculations!AB111),"",Calculations!AB111)</f>
        <v>105742100.96451961</v>
      </c>
      <c r="AC111">
        <f>IF(ISBLANK(Calculations!AC111),"",Calculations!AC111)</f>
        <v>105150049.00799978</v>
      </c>
      <c r="AD111">
        <f>IF(ISBLANK(Calculations!AD111),"",Calculations!AD111)</f>
        <v>105040728.64653718</v>
      </c>
      <c r="AE111">
        <f>IF(ISBLANK(Calculations!AE111),"",Calculations!AE111)</f>
        <v>105223680.31541152</v>
      </c>
      <c r="AF111">
        <f>IF(ISBLANK(Calculations!AF111),"",Calculations!AF111)</f>
        <v>105566609.30441791</v>
      </c>
      <c r="AG111">
        <f>IF(ISBLANK(Calculations!AG111),"",Calculations!AG111)</f>
        <v>105977372.74850979</v>
      </c>
      <c r="AH111">
        <f>IF(ISBLANK(Calculations!AH111),"",Calculations!AH111)</f>
        <v>106419693.54577245</v>
      </c>
      <c r="AI111">
        <f>IF(ISBLANK(Calculations!AI111),"",Calculations!AI111)</f>
        <v>106870442.11226006</v>
      </c>
      <c r="AJ111">
        <f>IF(ISBLANK(Calculations!AJ111),"",Calculations!AJ111)</f>
        <v>107321346.87660915</v>
      </c>
      <c r="AK111">
        <f>IF(ISBLANK(Calculations!AK111),"",Calculations!AK111)</f>
        <v>107333938.58805327</v>
      </c>
      <c r="AL111">
        <f>IF(ISBLANK(Calculations!AL111),"",Calculations!AL111)</f>
        <v>107345723.54242446</v>
      </c>
      <c r="AM111">
        <f>IF(ISBLANK(Calculations!AM111),"",Calculations!AM111)</f>
        <v>107360920.71897726</v>
      </c>
      <c r="AN111">
        <f>IF(ISBLANK(Calculations!AN111),"",Calculations!AN111)</f>
        <v>107382228.46993072</v>
      </c>
      <c r="AO111">
        <f>IF(ISBLANK(Calculations!AO111),"",Calculations!AO111)</f>
        <v>107410083.61201687</v>
      </c>
      <c r="AP111">
        <f>IF(ISBLANK(Calculations!AP111),"",Calculations!AP111)</f>
        <v>107442568.62464735</v>
      </c>
      <c r="AQ111">
        <f>IF(ISBLANK(Calculations!AQ111),"",Calculations!AQ111)</f>
        <v>107479529.67637196</v>
      </c>
      <c r="AR111">
        <f>IF(ISBLANK(Calculations!AR111),"",Calculations!AR111)</f>
        <v>107518544.30378059</v>
      </c>
      <c r="AS111">
        <f>IF(ISBLANK(Calculations!AS111),"",Calculations!AS111)</f>
        <v>107560663.66873169</v>
      </c>
      <c r="AT111">
        <f>IF(ISBLANK(Calculations!AT111),"",Calculations!AT111)</f>
        <v>107607387.31068654</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0.42262760487624201</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0.42262760487624201</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0.42262760487624201</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0.42262760487624201</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0.35386528668323197</v>
      </c>
      <c r="K116">
        <f>IF(ISBLANK(Calculations!K116),"",Calculations!K116)</f>
        <v>0.42262760487624201</v>
      </c>
      <c r="L116" t="str">
        <f>IF(ISBLANK(Calculations!L116),"",Calculations!L116)</f>
        <v>RESIDENTIAL</v>
      </c>
      <c r="M116" t="str">
        <f>IF(ISBLANK(Calculations!M116),"",Calculations!M116)</f>
        <v>appl</v>
      </c>
      <c r="N116" t="str">
        <f>IF(ISBLANK(Calculations!N116),"",Calculations!N116)</f>
        <v>LPG propane or butane</v>
      </c>
      <c r="O116">
        <f t="shared" si="1"/>
        <v>674634659143.16333</v>
      </c>
      <c r="P116">
        <f>IF(ISBLANK(Calculations!P116),"",Calculations!P116)</f>
        <v>674634659143.16333</v>
      </c>
      <c r="Q116">
        <f>IF(ISBLANK(Calculations!Q116),"",Calculations!Q116)</f>
        <v>674634659143.16333</v>
      </c>
      <c r="R116">
        <f>IF(ISBLANK(Calculations!R116),"",Calculations!R116)</f>
        <v>668200983618.44104</v>
      </c>
      <c r="S116">
        <f>IF(ISBLANK(Calculations!S116),"",Calculations!S116)</f>
        <v>663998238379.84656</v>
      </c>
      <c r="T116">
        <f>IF(ISBLANK(Calculations!T116),"",Calculations!T116)</f>
        <v>661625988256.14282</v>
      </c>
      <c r="U116">
        <f>IF(ISBLANK(Calculations!U116),"",Calculations!U116)</f>
        <v>660694303337.43091</v>
      </c>
      <c r="V116">
        <f>IF(ISBLANK(Calculations!V116),"",Calculations!V116)</f>
        <v>660955764304.12463</v>
      </c>
      <c r="W116">
        <f>IF(ISBLANK(Calculations!W116),"",Calculations!W116)</f>
        <v>662030769311.33362</v>
      </c>
      <c r="X116">
        <f>IF(ISBLANK(Calculations!X116),"",Calculations!X116)</f>
        <v>663589990130.46484</v>
      </c>
      <c r="Y116">
        <f>IF(ISBLANK(Calculations!Y116),"",Calculations!Y116)</f>
        <v>665388390812.7959</v>
      </c>
      <c r="Z116">
        <f>IF(ISBLANK(Calculations!Z116),"",Calculations!Z116)</f>
        <v>667534649021.35327</v>
      </c>
      <c r="AA116">
        <f>IF(ISBLANK(Calculations!AA116),"",Calculations!AA116)</f>
        <v>669979682867.73828</v>
      </c>
      <c r="AB116">
        <f>IF(ISBLANK(Calculations!AB116),"",Calculations!AB116)</f>
        <v>672491232532.08435</v>
      </c>
      <c r="AC116">
        <f>IF(ISBLANK(Calculations!AC116),"",Calculations!AC116)</f>
        <v>674962407570.44006</v>
      </c>
      <c r="AD116">
        <f>IF(ISBLANK(Calculations!AD116),"",Calculations!AD116)</f>
        <v>677530544990.59668</v>
      </c>
      <c r="AE116">
        <f>IF(ISBLANK(Calculations!AE116),"",Calculations!AE116)</f>
        <v>680219849587.74524</v>
      </c>
      <c r="AF116">
        <f>IF(ISBLANK(Calculations!AF116),"",Calculations!AF116)</f>
        <v>683019194820.18848</v>
      </c>
      <c r="AG116">
        <f>IF(ISBLANK(Calculations!AG116),"",Calculations!AG116)</f>
        <v>685824944045.19287</v>
      </c>
      <c r="AH116">
        <f>IF(ISBLANK(Calculations!AH116),"",Calculations!AH116)</f>
        <v>688643470220.68945</v>
      </c>
      <c r="AI116">
        <f>IF(ISBLANK(Calculations!AI116),"",Calculations!AI116)</f>
        <v>691441597183.00281</v>
      </c>
      <c r="AJ116">
        <f>IF(ISBLANK(Calculations!AJ116),"",Calculations!AJ116)</f>
        <v>694208359296.9364</v>
      </c>
      <c r="AK116">
        <f>IF(ISBLANK(Calculations!AK116),"",Calculations!AK116)</f>
        <v>694750743959.50122</v>
      </c>
      <c r="AL116">
        <f>IF(ISBLANK(Calculations!AL116),"",Calculations!AL116)</f>
        <v>695243251706.35425</v>
      </c>
      <c r="AM116">
        <f>IF(ISBLANK(Calculations!AM116),"",Calculations!AM116)</f>
        <v>695702953713.48059</v>
      </c>
      <c r="AN116">
        <f>IF(ISBLANK(Calculations!AN116),"",Calculations!AN116)</f>
        <v>696143500200.23181</v>
      </c>
      <c r="AO116">
        <f>IF(ISBLANK(Calculations!AO116),"",Calculations!AO116)</f>
        <v>696571645609.42065</v>
      </c>
      <c r="AP116">
        <f>IF(ISBLANK(Calculations!AP116),"",Calculations!AP116)</f>
        <v>696989620049.35693</v>
      </c>
      <c r="AQ116">
        <f>IF(ISBLANK(Calculations!AQ116),"",Calculations!AQ116)</f>
        <v>697401698138.38501</v>
      </c>
      <c r="AR116">
        <f>IF(ISBLANK(Calculations!AR116),"",Calculations!AR116)</f>
        <v>697805590223.51123</v>
      </c>
      <c r="AS116">
        <f>IF(ISBLANK(Calculations!AS116),"",Calculations!AS116)</f>
        <v>698209634499.66516</v>
      </c>
      <c r="AT116">
        <f>IF(ISBLANK(Calculations!AT116),"",Calculations!AT116)</f>
        <v>698621380327.72278</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0.42262760487624201</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0.41144390753169707</v>
      </c>
      <c r="K121">
        <f>IF(ISBLANK(Calculations!K121),"",Calculations!K121)</f>
        <v>0.42262760487624201</v>
      </c>
      <c r="L121" t="str">
        <f>IF(ISBLANK(Calculations!L121),"",Calculations!L121)</f>
        <v>RESIDENTIAL</v>
      </c>
      <c r="M121" t="str">
        <f>IF(ISBLANK(Calculations!M121),"",Calculations!M121)</f>
        <v>other</v>
      </c>
      <c r="N121" t="str">
        <f>IF(ISBLANK(Calculations!N121),"",Calculations!N121)</f>
        <v>electricity</v>
      </c>
      <c r="O121">
        <f t="shared" si="1"/>
        <v>18738960950496.496</v>
      </c>
      <c r="P121">
        <f>IF(ISBLANK(Calculations!P121),"",Calculations!P121)-(SUMIFS(BDEQ!B:B,BDEQ!$AG:$AG,About!$B$2,BDEQ!$AH:$AH,$I121)*BDEQ!$C$2*$J121*$K121)</f>
        <v>18738960950496.496</v>
      </c>
      <c r="Q121">
        <f>IF(ISBLANK(Calculations!Q121),"",Calculations!Q121)-(SUMIFS(BDEQ!C:C,BDEQ!$AG:$AG,About!$B$2,BDEQ!$AH:$AH,$I121)*BDEQ!$C$2*$J121*$K121)</f>
        <v>18738960950496.496</v>
      </c>
      <c r="R121">
        <f>IF(ISBLANK(Calculations!R121),"",Calculations!R121)-(SUMIFS(BDEQ!D:D,BDEQ!$AG:$AG,About!$B$2,BDEQ!$AH:$AH,$I121)*BDEQ!$C$2*$J121*$K121)</f>
        <v>19010181528649.258</v>
      </c>
      <c r="S121">
        <f>IF(ISBLANK(Calculations!S121),"",Calculations!S121)-(SUMIFS(BDEQ!E:E,BDEQ!$AG:$AG,About!$B$2,BDEQ!$AH:$AH,$I121)*BDEQ!$C$2*$J121*$K121)</f>
        <v>19282548860201.52</v>
      </c>
      <c r="T121">
        <f>IF(ISBLANK(Calculations!T121),"",Calculations!T121)-(SUMIFS(BDEQ!F:F,BDEQ!$AG:$AG,About!$B$2,BDEQ!$AH:$AH,$I121)*BDEQ!$C$2*$J121*$K121)</f>
        <v>19560558781372.297</v>
      </c>
      <c r="U121">
        <f>IF(ISBLANK(Calculations!U121),"",Calculations!U121)-(SUMIFS(BDEQ!G:G,BDEQ!$AG:$AG,About!$B$2,BDEQ!$AH:$AH,$I121)*BDEQ!$C$2*$J121*$K121)</f>
        <v>19839732333462.984</v>
      </c>
      <c r="V121">
        <f>IF(ISBLANK(Calculations!V121),"",Calculations!V121)-(SUMIFS(BDEQ!H:H,BDEQ!$AG:$AG,About!$B$2,BDEQ!$AH:$AH,$I121)*BDEQ!$C$2*$J121*$K121)</f>
        <v>20105564010210.402</v>
      </c>
      <c r="W121">
        <f>IF(ISBLANK(Calculations!W121),"",Calculations!W121)-(SUMIFS(BDEQ!I:I,BDEQ!$AG:$AG,About!$B$2,BDEQ!$AH:$AH,$I121)*BDEQ!$C$2*$J121*$K121)</f>
        <v>20378515047223.043</v>
      </c>
      <c r="X121">
        <f>IF(ISBLANK(Calculations!X121),"",Calculations!X121)-(SUMIFS(BDEQ!J:J,BDEQ!$AG:$AG,About!$B$2,BDEQ!$AH:$AH,$I121)*BDEQ!$C$2*$J121*$K121)</f>
        <v>20667416963499.18</v>
      </c>
      <c r="Y121">
        <f>IF(ISBLANK(Calculations!Y121),"",Calculations!Y121)-(SUMIFS(BDEQ!K:K,BDEQ!$AG:$AG,About!$B$2,BDEQ!$AH:$AH,$I121)*BDEQ!$C$2*$J121*$K121)</f>
        <v>20930708423049.41</v>
      </c>
      <c r="Z121">
        <f>IF(ISBLANK(Calculations!Z121),"",Calculations!Z121)-(SUMIFS(BDEQ!L:L,BDEQ!$AG:$AG,About!$B$2,BDEQ!$AH:$AH,$I121)*BDEQ!$C$2*$J121*$K121)</f>
        <v>21172241712550.578</v>
      </c>
      <c r="AA121">
        <f>IF(ISBLANK(Calculations!AA121),"",Calculations!AA121)-(SUMIFS(BDEQ!M:M,BDEQ!$AG:$AG,About!$B$2,BDEQ!$AH:$AH,$I121)*BDEQ!$C$2*$J121*$K121)</f>
        <v>21412334339249.195</v>
      </c>
      <c r="AB121">
        <f>IF(ISBLANK(Calculations!AB121),"",Calculations!AB121)-(SUMIFS(BDEQ!N:N,BDEQ!$AG:$AG,About!$B$2,BDEQ!$AH:$AH,$I121)*BDEQ!$C$2*$J121*$K121)</f>
        <v>21654522341130.547</v>
      </c>
      <c r="AC121">
        <f>IF(ISBLANK(Calculations!AC121),"",Calculations!AC121)-(SUMIFS(BDEQ!O:O,BDEQ!$AG:$AG,About!$B$2,BDEQ!$AH:$AH,$I121)*BDEQ!$C$2*$J121*$K121)</f>
        <v>21928519918443.992</v>
      </c>
      <c r="AD121">
        <f>IF(ISBLANK(Calculations!AD121),"",Calculations!AD121)-(SUMIFS(BDEQ!P:P,BDEQ!$AG:$AG,About!$B$2,BDEQ!$AH:$AH,$I121)*BDEQ!$C$2*$J121*$K121)</f>
        <v>22233904544148.207</v>
      </c>
      <c r="AE121">
        <f>IF(ISBLANK(Calculations!AE121),"",Calculations!AE121)-(SUMIFS(BDEQ!Q:Q,BDEQ!$AG:$AG,About!$B$2,BDEQ!$AH:$AH,$I121)*BDEQ!$C$2*$J121*$K121)</f>
        <v>22554300098063.27</v>
      </c>
      <c r="AF121">
        <f>IF(ISBLANK(Calculations!AF121),"",Calculations!AF121)-(SUMIFS(BDEQ!R:R,BDEQ!$AG:$AG,About!$B$2,BDEQ!$AH:$AH,$I121)*BDEQ!$C$2*$J121*$K121)</f>
        <v>22872977487907.699</v>
      </c>
      <c r="AG121">
        <f>IF(ISBLANK(Calculations!AG121),"",Calculations!AG121)-(SUMIFS(BDEQ!S:S,BDEQ!$AG:$AG,About!$B$2,BDEQ!$AH:$AH,$I121)*BDEQ!$C$2*$J121*$K121)</f>
        <v>23195362652125.496</v>
      </c>
      <c r="AH121">
        <f>IF(ISBLANK(Calculations!AH121),"",Calculations!AH121)-(SUMIFS(BDEQ!T:T,BDEQ!$AG:$AG,About!$B$2,BDEQ!$AH:$AH,$I121)*BDEQ!$C$2*$J121*$K121)</f>
        <v>23527406769463.961</v>
      </c>
      <c r="AI121">
        <f>IF(ISBLANK(Calculations!AI121),"",Calculations!AI121)-(SUMIFS(BDEQ!U:U,BDEQ!$AG:$AG,About!$B$2,BDEQ!$AH:$AH,$I121)*BDEQ!$C$2*$J121*$K121)</f>
        <v>23843304416594.211</v>
      </c>
      <c r="AJ121">
        <f>IF(ISBLANK(Calculations!AJ121),"",Calculations!AJ121)-(SUMIFS(BDEQ!V:V,BDEQ!$AG:$AG,About!$B$2,BDEQ!$AH:$AH,$I121)*BDEQ!$C$2*$J121*$K121)</f>
        <v>24139330255468.543</v>
      </c>
      <c r="AK121">
        <f>IF(ISBLANK(Calculations!AK121),"",Calculations!AK121)-(SUMIFS(BDEQ!W:W,BDEQ!$AG:$AG,About!$B$2,BDEQ!$AH:$AH,$I121)*BDEQ!$C$2*$J121*$K121)</f>
        <v>24397451333859.199</v>
      </c>
      <c r="AL121">
        <f>IF(ISBLANK(Calculations!AL121),"",Calculations!AL121)-(SUMIFS(BDEQ!X:X,BDEQ!$AG:$AG,About!$B$2,BDEQ!$AH:$AH,$I121)*BDEQ!$C$2*$J121*$K121)</f>
        <v>24660320650294.492</v>
      </c>
      <c r="AM121">
        <f>IF(ISBLANK(Calculations!AM121),"",Calculations!AM121)-(SUMIFS(BDEQ!Y:Y,BDEQ!$AG:$AG,About!$B$2,BDEQ!$AH:$AH,$I121)*BDEQ!$C$2*$J121*$K121)</f>
        <v>24932355526982.277</v>
      </c>
      <c r="AN121">
        <f>IF(ISBLANK(Calculations!AN121),"",Calculations!AN121)-(SUMIFS(BDEQ!Z:Z,BDEQ!$AG:$AG,About!$B$2,BDEQ!$AH:$AH,$I121)*BDEQ!$C$2*$J121*$K121)</f>
        <v>25210771600030.547</v>
      </c>
      <c r="AO121">
        <f>IF(ISBLANK(Calculations!AO121),"",Calculations!AO121)-(SUMIFS(BDEQ!AA:AA,BDEQ!$AG:$AG,About!$B$2,BDEQ!$AH:$AH,$I121)*BDEQ!$C$2*$J121*$K121)</f>
        <v>25487474479856.648</v>
      </c>
      <c r="AP121">
        <f>IF(ISBLANK(Calculations!AP121),"",Calculations!AP121)-(SUMIFS(BDEQ!AB:AB,BDEQ!$AG:$AG,About!$B$2,BDEQ!$AH:$AH,$I121)*BDEQ!$C$2*$J121*$K121)</f>
        <v>25762678901490.434</v>
      </c>
      <c r="AQ121">
        <f>IF(ISBLANK(Calculations!AQ121),"",Calculations!AQ121)-(SUMIFS(BDEQ!AC:AC,BDEQ!$AG:$AG,About!$B$2,BDEQ!$AH:$AH,$I121)*BDEQ!$C$2*$J121*$K121)</f>
        <v>26026594469573.527</v>
      </c>
      <c r="AR121">
        <f>IF(ISBLANK(Calculations!AR121),"",Calculations!AR121)-(SUMIFS(BDEQ!AD:AD,BDEQ!$AG:$AG,About!$B$2,BDEQ!$AH:$AH,$I121)*BDEQ!$C$2*$J121*$K121)</f>
        <v>26269099389847.836</v>
      </c>
      <c r="AS121">
        <f>IF(ISBLANK(Calculations!AS121),"",Calculations!AS121)-(SUMIFS(BDEQ!AE:AE,BDEQ!$AG:$AG,About!$B$2,BDEQ!$AH:$AH,$I121)*BDEQ!$C$2*$J121*$K121)</f>
        <v>26509495980418.293</v>
      </c>
      <c r="AT121">
        <f>IF(ISBLANK(Calculations!AT121),"",Calculations!AT121)-(SUMIFS(BDEQ!AF:AF,BDEQ!$AG:$AG,About!$B$2,BDEQ!$AH:$AH,$I121)*BDEQ!$C$2*$J121*$K121)</f>
        <v>26746616621109.5</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0.42262760487624201</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0.42262760487624201</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0.42262760487624201</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0.42262760487624201</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0.42262760487624201</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0.42262760487624201</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0.42262760487624201</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0.42262760487624201</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0.42262760487624201</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1.7577518370663139E-2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1310105176720.6357</v>
      </c>
      <c r="P134">
        <f>IF(ISBLANK(Calculations!P134),"",Calculations!P134)</f>
        <v>1310105176720.6357</v>
      </c>
      <c r="Q134">
        <f>IF(ISBLANK(Calculations!Q134),"",Calculations!Q134)</f>
        <v>1310105176720.6357</v>
      </c>
      <c r="R134">
        <f>IF(ISBLANK(Calculations!R134),"",Calculations!R134)</f>
        <v>1315258690748.4829</v>
      </c>
      <c r="S134">
        <f>IF(ISBLANK(Calculations!S134),"",Calculations!S134)</f>
        <v>1319965279844.7446</v>
      </c>
      <c r="T134">
        <f>IF(ISBLANK(Calculations!T134),"",Calculations!T134)</f>
        <v>1323968644443.7217</v>
      </c>
      <c r="U134">
        <f>IF(ISBLANK(Calculations!U134),"",Calculations!U134)</f>
        <v>1328214689001.4717</v>
      </c>
      <c r="V134">
        <f>IF(ISBLANK(Calculations!V134),"",Calculations!V134)</f>
        <v>1332197462800.9741</v>
      </c>
      <c r="W134">
        <f>IF(ISBLANK(Calculations!W134),"",Calculations!W134)</f>
        <v>1336186906187.5249</v>
      </c>
      <c r="X134">
        <f>IF(ISBLANK(Calculations!X134),"",Calculations!X134)</f>
        <v>1340512365548.5095</v>
      </c>
      <c r="Y134">
        <f>IF(ISBLANK(Calculations!Y134),"",Calculations!Y134)</f>
        <v>1344845112981.3337</v>
      </c>
      <c r="Z134">
        <f>IF(ISBLANK(Calculations!Z134),"",Calculations!Z134)</f>
        <v>1349084065934.8225</v>
      </c>
      <c r="AA134">
        <f>IF(ISBLANK(Calculations!AA134),"",Calculations!AA134)</f>
        <v>1352606303252.021</v>
      </c>
      <c r="AB134">
        <f>IF(ISBLANK(Calculations!AB134),"",Calculations!AB134)</f>
        <v>1355368400796.6489</v>
      </c>
      <c r="AC134">
        <f>IF(ISBLANK(Calculations!AC134),"",Calculations!AC134)</f>
        <v>1357196370535.8708</v>
      </c>
      <c r="AD134">
        <f>IF(ISBLANK(Calculations!AD134),"",Calculations!AD134)</f>
        <v>1358468694148.543</v>
      </c>
      <c r="AE134">
        <f>IF(ISBLANK(Calculations!AE134),"",Calculations!AE134)</f>
        <v>1358516617403.2654</v>
      </c>
      <c r="AF134">
        <f>IF(ISBLANK(Calculations!AF134),"",Calculations!AF134)</f>
        <v>1357655790461.1956</v>
      </c>
      <c r="AG134">
        <f>IF(ISBLANK(Calculations!AG134),"",Calculations!AG134)</f>
        <v>1356218678613.8508</v>
      </c>
      <c r="AH134">
        <f>IF(ISBLANK(Calculations!AH134),"",Calculations!AH134)</f>
        <v>1354295447719.5608</v>
      </c>
      <c r="AI134">
        <f>IF(ISBLANK(Calculations!AI134),"",Calculations!AI134)</f>
        <v>1351901939717.3264</v>
      </c>
      <c r="AJ134">
        <f>IF(ISBLANK(Calculations!AJ134),"",Calculations!AJ134)</f>
        <v>1349009970396.4824</v>
      </c>
      <c r="AK134">
        <f>IF(ISBLANK(Calculations!AK134),"",Calculations!AK134)</f>
        <v>1346229689300.9216</v>
      </c>
      <c r="AL134">
        <f>IF(ISBLANK(Calculations!AL134),"",Calculations!AL134)</f>
        <v>1343345979609.4827</v>
      </c>
      <c r="AM134">
        <f>IF(ISBLANK(Calculations!AM134),"",Calculations!AM134)</f>
        <v>1340662661992.4502</v>
      </c>
      <c r="AN134">
        <f>IF(ISBLANK(Calculations!AN134),"",Calculations!AN134)</f>
        <v>1337906633344.354</v>
      </c>
      <c r="AO134">
        <f>IF(ISBLANK(Calculations!AO134),"",Calculations!AO134)</f>
        <v>1335086341539.5183</v>
      </c>
      <c r="AP134">
        <f>IF(ISBLANK(Calculations!AP134),"",Calculations!AP134)</f>
        <v>1332497624130.7773</v>
      </c>
      <c r="AQ134">
        <f>IF(ISBLANK(Calculations!AQ134),"",Calculations!AQ134)</f>
        <v>1329567151840.1714</v>
      </c>
      <c r="AR134">
        <f>IF(ISBLANK(Calculations!AR134),"",Calculations!AR134)</f>
        <v>1326558861679.0769</v>
      </c>
      <c r="AS134">
        <f>IF(ISBLANK(Calculations!AS134),"",Calculations!AS134)</f>
        <v>1323466207925.7012</v>
      </c>
      <c r="AT134">
        <f>IF(ISBLANK(Calculations!AT134),"",Calculations!AT134)</f>
        <v>1320426998289.9917</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0.33075570455972991</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8756426522514.29</v>
      </c>
      <c r="P136">
        <f>IF(ISBLANK(Calculations!P136),"",Calculations!P136)</f>
        <v>8756426522514.29</v>
      </c>
      <c r="Q136">
        <f>IF(ISBLANK(Calculations!Q136),"",Calculations!Q136)</f>
        <v>8756426522514.29</v>
      </c>
      <c r="R136">
        <f>IF(ISBLANK(Calculations!R136),"",Calculations!R136)</f>
        <v>8702542916519.7275</v>
      </c>
      <c r="S136" s="99">
        <f>IF(ISBLANK(Calculations!S136),"",Calculations!S136 + ('IRA Buildings Changes'!$F$38/($AB$133-$R$133)*(S133-$R$133)))</f>
        <v>8632770105816.084</v>
      </c>
      <c r="T136" s="99">
        <f>IF(ISBLANK(Calculations!T136),"",Calculations!T136 + ('IRA Buildings Changes'!$F$38/($AB$133-$R$133)*(T133-$R$133)))</f>
        <v>8560162084447.2725</v>
      </c>
      <c r="U136" s="99">
        <f>IF(ISBLANK(Calculations!U136),"",Calculations!U136 + ('IRA Buildings Changes'!$F$38/($AB$133-$R$133)*(U133-$R$133)))</f>
        <v>8490995912559.7031</v>
      </c>
      <c r="V136" s="99">
        <f>IF(ISBLANK(Calculations!V136),"",Calculations!V136 + ('IRA Buildings Changes'!$F$38/($AB$133-$R$133)*(V133-$R$133)))</f>
        <v>8423433336951.9639</v>
      </c>
      <c r="W136" s="99">
        <f>IF(ISBLANK(Calculations!W136),"",Calculations!W136 + ('IRA Buildings Changes'!$F$38/($AB$133-$R$133)*(W133-$R$133)))</f>
        <v>8360576361223.4941</v>
      </c>
      <c r="X136" s="99">
        <f>IF(ISBLANK(Calculations!X136),"",Calculations!X136 + ('IRA Buildings Changes'!$F$38/($AB$133-$R$133)*(X133-$R$133)))</f>
        <v>8306368824153.2334</v>
      </c>
      <c r="Y136" s="99">
        <f>IF(ISBLANK(Calculations!Y136),"",Calculations!Y136 + ('IRA Buildings Changes'!$F$38/($AB$133-$R$133)*(Y133-$R$133)))</f>
        <v>8260761468722.0918</v>
      </c>
      <c r="Z136" s="99">
        <f>IF(ISBLANK(Calculations!Z136),"",Calculations!Z136 + ('IRA Buildings Changes'!$F$38/($AB$133-$R$133)*(Z133-$R$133)))</f>
        <v>8225131464291.8105</v>
      </c>
      <c r="AA136" s="99">
        <f>IF(ISBLANK(Calculations!AA136),"",Calculations!AA136 + ('IRA Buildings Changes'!$F$38/($AB$133-$R$133)*(AA133-$R$133)))</f>
        <v>8196799566485.8057</v>
      </c>
      <c r="AB136" s="98">
        <f>IF(ISBLANK(Calculations!AB136),"",Calculations!AB136 + 'IRA Buildings Changes'!F38)</f>
        <v>8176588206160.6338</v>
      </c>
      <c r="AC136" s="99">
        <f>IF(ISBLANK(Calculations!AC136),"",Calculations!AC136 + 'IRA Buildings Changes'!$F$38)</f>
        <v>8178043785017.5635</v>
      </c>
      <c r="AD136" s="99">
        <f>IF(ISBLANK(Calculations!AD136),"",Calculations!AD136 + 'IRA Buildings Changes'!$F$38)</f>
        <v>8187969269791.8008</v>
      </c>
      <c r="AE136" s="99">
        <f>IF(ISBLANK(Calculations!AE136),"",Calculations!AE136 + 'IRA Buildings Changes'!$F$38)</f>
        <v>8200770854698.5459</v>
      </c>
      <c r="AF136" s="99">
        <f>IF(ISBLANK(Calculations!AF136),"",Calculations!AF136 + 'IRA Buildings Changes'!$F$38)</f>
        <v>8216582526524.7334</v>
      </c>
      <c r="AG136" s="99">
        <f>IF(ISBLANK(Calculations!AG136),"",Calculations!AG136 + 'IRA Buildings Changes'!$F$38)</f>
        <v>8235093320771.4453</v>
      </c>
      <c r="AH136" s="99">
        <f>IF(ISBLANK(Calculations!AH136),"",Calculations!AH136 + 'IRA Buildings Changes'!$F$38)</f>
        <v>8254549283258.4863</v>
      </c>
      <c r="AI136" s="99">
        <f>IF(ISBLANK(Calculations!AI136),"",Calculations!AI136 + 'IRA Buildings Changes'!$F$38)</f>
        <v>8272999377230.6631</v>
      </c>
      <c r="AJ136" s="99">
        <f>IF(ISBLANK(Calculations!AJ136),"",Calculations!AJ136 + 'IRA Buildings Changes'!$F$38)</f>
        <v>8288681201180.6113</v>
      </c>
      <c r="AK136" s="99">
        <f>IF(ISBLANK(Calculations!AK136),"",Calculations!AK136 + 'IRA Buildings Changes'!$F$38)</f>
        <v>8304121707216.9951</v>
      </c>
      <c r="AL136" s="99">
        <f>IF(ISBLANK(Calculations!AL136),"",Calculations!AL136 + 'IRA Buildings Changes'!$F$38)</f>
        <v>8317077456218.3477</v>
      </c>
      <c r="AM136" s="99">
        <f>IF(ISBLANK(Calculations!AM136),"",Calculations!AM136 + 'IRA Buildings Changes'!$F$38)</f>
        <v>8328939793403.1709</v>
      </c>
      <c r="AN136" s="99">
        <f>IF(ISBLANK(Calculations!AN136),"",Calculations!AN136 + 'IRA Buildings Changes'!$F$38)</f>
        <v>8337589929383.4297</v>
      </c>
      <c r="AO136" s="99">
        <f>IF(ISBLANK(Calculations!AO136),"",Calculations!AO136 + 'IRA Buildings Changes'!$F$38)</f>
        <v>8342941635495.9541</v>
      </c>
      <c r="AP136" s="99">
        <f>IF(ISBLANK(Calculations!AP136),"",Calculations!AP136 + 'IRA Buildings Changes'!$F$38)</f>
        <v>8346916244066.165</v>
      </c>
      <c r="AQ136" s="99">
        <f>IF(ISBLANK(Calculations!AQ136),"",Calculations!AQ136 + 'IRA Buildings Changes'!$F$38)</f>
        <v>8346028071479.125</v>
      </c>
      <c r="AR136" s="99">
        <f>IF(ISBLANK(Calculations!AR136),"",Calculations!AR136 + 'IRA Buildings Changes'!$F$38)</f>
        <v>8342247016750.7129</v>
      </c>
      <c r="AS136" s="99">
        <f>IF(ISBLANK(Calculations!AS136),"",Calculations!AS136 + 'IRA Buildings Changes'!$F$38)</f>
        <v>8335873385482.7227</v>
      </c>
      <c r="AT136" s="99">
        <f>IF(ISBLANK(Calculations!AT136),"",Calculations!AT136 + 'IRA Buildings Changes'!$F$38)</f>
        <v>8328167631856.2285</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0.20398022947317493</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2142404350156.7563</v>
      </c>
      <c r="P137">
        <f>IF(ISBLANK(Calculations!P137),"",Calculations!P137)</f>
        <v>2142404350156.7563</v>
      </c>
      <c r="Q137">
        <f>IF(ISBLANK(Calculations!Q137),"",Calculations!Q137)</f>
        <v>2142404350156.7563</v>
      </c>
      <c r="R137">
        <f>IF(ISBLANK(Calculations!R137),"",Calculations!R137)</f>
        <v>2101545127254.3259</v>
      </c>
      <c r="S137">
        <f>IF(ISBLANK(Calculations!S137),"",Calculations!S137)</f>
        <v>2058043884137.3911</v>
      </c>
      <c r="T137">
        <f>IF(ISBLANK(Calculations!T137),"",Calculations!T137)</f>
        <v>2010496408645.3557</v>
      </c>
      <c r="U137">
        <f>IF(ISBLANK(Calculations!U137),"",Calculations!U137)</f>
        <v>1958676125397.3816</v>
      </c>
      <c r="V137">
        <f>IF(ISBLANK(Calculations!V137),"",Calculations!V137)</f>
        <v>1900134217506.6343</v>
      </c>
      <c r="W137">
        <f>IF(ISBLANK(Calculations!W137),"",Calculations!W137)</f>
        <v>1833116790501.8467</v>
      </c>
      <c r="X137">
        <f>IF(ISBLANK(Calculations!X137),"",Calculations!X137)</f>
        <v>1756249620835.1721</v>
      </c>
      <c r="Y137">
        <f>IF(ISBLANK(Calculations!Y137),"",Calculations!Y137)</f>
        <v>1667992256364.4792</v>
      </c>
      <c r="Z137">
        <f>IF(ISBLANK(Calculations!Z137),"",Calculations!Z137)</f>
        <v>1568727254652.2019</v>
      </c>
      <c r="AA137">
        <f>IF(ISBLANK(Calculations!AA137),"",Calculations!AA137)</f>
        <v>1459701497702.105</v>
      </c>
      <c r="AB137">
        <f>IF(ISBLANK(Calculations!AB137),"",Calculations!AB137)</f>
        <v>1343320507076.3875</v>
      </c>
      <c r="AC137">
        <f>IF(ISBLANK(Calculations!AC137),"",Calculations!AC137)</f>
        <v>1222395042402.0522</v>
      </c>
      <c r="AD137">
        <f>IF(ISBLANK(Calculations!AD137),"",Calculations!AD137)</f>
        <v>1103520987641.6895</v>
      </c>
      <c r="AE137">
        <f>IF(ISBLANK(Calculations!AE137),"",Calculations!AE137)</f>
        <v>988310460854.49353</v>
      </c>
      <c r="AF137">
        <f>IF(ISBLANK(Calculations!AF137),"",Calculations!AF137)</f>
        <v>876689553434.08997</v>
      </c>
      <c r="AG137">
        <f>IF(ISBLANK(Calculations!AG137),"",Calculations!AG137)</f>
        <v>769168514652.86768</v>
      </c>
      <c r="AH137">
        <f>IF(ISBLANK(Calculations!AH137),"",Calculations!AH137)</f>
        <v>666169444631.896</v>
      </c>
      <c r="AI137">
        <f>IF(ISBLANK(Calculations!AI137),"",Calculations!AI137)</f>
        <v>568492193668.47351</v>
      </c>
      <c r="AJ137">
        <f>IF(ISBLANK(Calculations!AJ137),"",Calculations!AJ137)</f>
        <v>477073516634.61548</v>
      </c>
      <c r="AK137">
        <f>IF(ISBLANK(Calculations!AK137),"",Calculations!AK137)</f>
        <v>392915027993.49438</v>
      </c>
      <c r="AL137">
        <f>IF(ISBLANK(Calculations!AL137),"",Calculations!AL137)</f>
        <v>316972698683.48651</v>
      </c>
      <c r="AM137">
        <f>IF(ISBLANK(Calculations!AM137),"",Calculations!AM137)</f>
        <v>249964722133.87183</v>
      </c>
      <c r="AN137">
        <f>IF(ISBLANK(Calculations!AN137),"",Calculations!AN137)</f>
        <v>192427051732.73413</v>
      </c>
      <c r="AO137">
        <f>IF(ISBLANK(Calculations!AO137),"",Calculations!AO137)</f>
        <v>144461622212.73575</v>
      </c>
      <c r="AP137">
        <f>IF(ISBLANK(Calculations!AP137),"",Calculations!AP137)</f>
        <v>105809404685.5112</v>
      </c>
      <c r="AQ137">
        <f>IF(ISBLANK(Calculations!AQ137),"",Calculations!AQ137)</f>
        <v>75834324811.167526</v>
      </c>
      <c r="AR137">
        <f>IF(ISBLANK(Calculations!AR137),"",Calculations!AR137)</f>
        <v>53575768758.879532</v>
      </c>
      <c r="AS137">
        <f>IF(ISBLANK(Calculations!AS137),"",Calculations!AS137)</f>
        <v>37833143633.115265</v>
      </c>
      <c r="AT137">
        <f>IF(ISBLANK(Calculations!AT137),"",Calculations!AT137)</f>
        <v>27281642142.190559</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292000000000</v>
      </c>
      <c r="P139">
        <f>IF(ISBLANK(Calculations!P139),"",Calculations!P139)</f>
        <v>292000000000</v>
      </c>
      <c r="Q139">
        <f>IF(ISBLANK(Calculations!Q139),"",Calculations!Q139)</f>
        <v>292000000000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11000000000</v>
      </c>
      <c r="P140">
        <f>IF(ISBLANK(Calculations!P140),"",Calculations!P140)</f>
        <v>11000000000</v>
      </c>
      <c r="Q140">
        <f>IF(ISBLANK(Calculations!Q140),"",Calculations!Q140)</f>
        <v>11000000000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25000000000</v>
      </c>
      <c r="P141">
        <f>IF(ISBLANK(Calculations!P141),"",Calculations!P141)</f>
        <v>25000000000</v>
      </c>
      <c r="Q141">
        <f>IF(ISBLANK(Calculations!Q141),"",Calculations!Q141)</f>
        <v>25000000000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2749000000000</v>
      </c>
      <c r="P142">
        <f>IF(ISBLANK(Calculations!P142),"",Calculations!P142)</f>
        <v>2749000000000</v>
      </c>
      <c r="Q142">
        <f>IF(ISBLANK(Calculations!Q142),"",Calculations!Q142)</f>
        <v>2749000000000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0.2369625009575371</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17661526083868.113</v>
      </c>
      <c r="P147">
        <f>IF(ISBLANK(Calculations!P147),"",Calculations!P147)</f>
        <v>17661526083868.113</v>
      </c>
      <c r="Q147">
        <f>IF(ISBLANK(Calculations!Q147),"",Calculations!Q147)</f>
        <v>17661526083868.113</v>
      </c>
      <c r="R147">
        <f>IF(ISBLANK(Calculations!R147),"",Calculations!R147)</f>
        <v>17628764819860.844</v>
      </c>
      <c r="S147" s="99">
        <f>IF(ISBLANK(Calculations!S147),"",Calculations!S147+('IRA Buildings Changes'!$E$38/($AB$146-$R$146)*(S146-$R$146)))</f>
        <v>17514429344805.828</v>
      </c>
      <c r="T147" s="99">
        <f>IF(ISBLANK(Calculations!T147),"",Calculations!T147+('IRA Buildings Changes'!$E$38/($AB$146-$R$146)*(T146-$R$146)))</f>
        <v>17389695851093.701</v>
      </c>
      <c r="U147" s="99">
        <f>IF(ISBLANK(Calculations!U147),"",Calculations!U147+('IRA Buildings Changes'!$E$38/($AB$146-$R$146)*(U146-$R$146)))</f>
        <v>17257310929983.387</v>
      </c>
      <c r="V147" s="99">
        <f>IF(ISBLANK(Calculations!V147),"",Calculations!V147+('IRA Buildings Changes'!$E$38/($AB$146-$R$146)*(V146-$R$146)))</f>
        <v>17114112706044.988</v>
      </c>
      <c r="W147" s="99">
        <f>IF(ISBLANK(Calculations!W147),"",Calculations!W147+('IRA Buildings Changes'!$E$38/($AB$146-$R$146)*(W146-$R$146)))</f>
        <v>16969704102678.271</v>
      </c>
      <c r="X147" s="99">
        <f>IF(ISBLANK(Calculations!X147),"",Calculations!X147+('IRA Buildings Changes'!$E$38/($AB$146-$R$146)*(X146-$R$146)))</f>
        <v>16820101625971.178</v>
      </c>
      <c r="Y147" s="99">
        <f>IF(ISBLANK(Calculations!Y147),"",Calculations!Y147+('IRA Buildings Changes'!$E$38/($AB$146-$R$146)*(Y146-$R$146)))</f>
        <v>16670235720700.422</v>
      </c>
      <c r="Z147" s="99">
        <f>IF(ISBLANK(Calculations!Z147),"",Calculations!Z147+('IRA Buildings Changes'!$E$38/($AB$146-$R$146)*(Z146-$R$146)))</f>
        <v>16514426192253.621</v>
      </c>
      <c r="AA147" s="99">
        <f>IF(ISBLANK(Calculations!AA147),"",Calculations!AA147+('IRA Buildings Changes'!$E$38/($AB$146-$R$146)*(AA146-$R$146)))</f>
        <v>16363058965433.049</v>
      </c>
      <c r="AB147" s="98">
        <f>IF(ISBLANK(Calculations!AB147),"",Calculations!AB147 + 'IRA Buildings Changes'!E38)</f>
        <v>16217088047242.549</v>
      </c>
      <c r="AC147" s="99">
        <f>IF(ISBLANK(Calculations!AC147),"",Calculations!AC147  + 'IRA Buildings Changes'!$E$38)</f>
        <v>16145216306562.918</v>
      </c>
      <c r="AD147" s="99">
        <f>IF(ISBLANK(Calculations!AD147),"",Calculations!AD147  + 'IRA Buildings Changes'!$E$38)</f>
        <v>16081658113759.73</v>
      </c>
      <c r="AE147" s="99">
        <f>IF(ISBLANK(Calculations!AE147),"",Calculations!AE147  + 'IRA Buildings Changes'!$E$38)</f>
        <v>16022109710333.992</v>
      </c>
      <c r="AF147" s="99">
        <f>IF(ISBLANK(Calculations!AF147),"",Calculations!AF147  + 'IRA Buildings Changes'!$E$38)</f>
        <v>15974050733695.783</v>
      </c>
      <c r="AG147" s="99">
        <f>IF(ISBLANK(Calculations!AG147),"",Calculations!AG147  + 'IRA Buildings Changes'!$E$38)</f>
        <v>15925819653165.117</v>
      </c>
      <c r="AH147" s="99">
        <f>IF(ISBLANK(Calculations!AH147),"",Calculations!AH147  + 'IRA Buildings Changes'!$E$38)</f>
        <v>15891027089977.361</v>
      </c>
      <c r="AI147" s="99">
        <f>IF(ISBLANK(Calculations!AI147),"",Calculations!AI147  + 'IRA Buildings Changes'!$E$38)</f>
        <v>15864093709038.475</v>
      </c>
      <c r="AJ147" s="99">
        <f>IF(ISBLANK(Calculations!AJ147),"",Calculations!AJ147  + 'IRA Buildings Changes'!$E$38)</f>
        <v>15851189506193.133</v>
      </c>
      <c r="AK147" s="99">
        <f>IF(ISBLANK(Calculations!AK147),"",Calculations!AK147  + 'IRA Buildings Changes'!$E$38)</f>
        <v>15844756297872.977</v>
      </c>
      <c r="AL147" s="99">
        <f>IF(ISBLANK(Calculations!AL147),"",Calculations!AL147  + 'IRA Buildings Changes'!$E$38)</f>
        <v>15845193121227.482</v>
      </c>
      <c r="AM147" s="99">
        <f>IF(ISBLANK(Calculations!AM147),"",Calculations!AM147  + 'IRA Buildings Changes'!$E$38)</f>
        <v>15855200664108.566</v>
      </c>
      <c r="AN147" s="99">
        <f>IF(ISBLANK(Calculations!AN147),"",Calculations!AN147  + 'IRA Buildings Changes'!$E$38)</f>
        <v>15875574086539.641</v>
      </c>
      <c r="AO147" s="99">
        <f>IF(ISBLANK(Calculations!AO147),"",Calculations!AO147  + 'IRA Buildings Changes'!$E$38)</f>
        <v>15906371584063.844</v>
      </c>
      <c r="AP147" s="99">
        <f>IF(ISBLANK(Calculations!AP147),"",Calculations!AP147  + 'IRA Buildings Changes'!$E$38)</f>
        <v>15945114666780.846</v>
      </c>
      <c r="AQ147" s="99">
        <f>IF(ISBLANK(Calculations!AQ147),"",Calculations!AQ147  + 'IRA Buildings Changes'!$E$38)</f>
        <v>15989380611979.859</v>
      </c>
      <c r="AR147" s="99">
        <f>IF(ISBLANK(Calculations!AR147),"",Calculations!AR147  + 'IRA Buildings Changes'!$E$38)</f>
        <v>16039495939378.432</v>
      </c>
      <c r="AS147" s="99">
        <f>IF(ISBLANK(Calculations!AS147),"",Calculations!AS147  + 'IRA Buildings Changes'!$E$38)</f>
        <v>16098528906143.73</v>
      </c>
      <c r="AT147" s="99">
        <f>IF(ISBLANK(Calculations!AT147),"",Calculations!AT147  + 'IRA Buildings Changes'!$E$38)</f>
        <v>16163752988724.359</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1.0146046000529532E-2</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268606421818.01883</v>
      </c>
      <c r="P149">
        <f>IF(ISBLANK(Calculations!P149),"",Calculations!P149)</f>
        <v>268606421818.01883</v>
      </c>
      <c r="Q149">
        <f>IF(ISBLANK(Calculations!Q149),"",Calculations!Q149)</f>
        <v>268606421818.01883</v>
      </c>
      <c r="R149">
        <f>IF(ISBLANK(Calculations!R149),"",Calculations!R149)</f>
        <v>267990458857.59329</v>
      </c>
      <c r="S149">
        <f>IF(ISBLANK(Calculations!S149),"",Calculations!S149)</f>
        <v>267177114667.88458</v>
      </c>
      <c r="T149">
        <f>IF(ISBLANK(Calculations!T149),"",Calculations!T149)</f>
        <v>266142198286.47098</v>
      </c>
      <c r="U149">
        <f>IF(ISBLANK(Calculations!U149),"",Calculations!U149)</f>
        <v>264844612090.35989</v>
      </c>
      <c r="V149">
        <f>IF(ISBLANK(Calculations!V149),"",Calculations!V149)</f>
        <v>263283718667.48386</v>
      </c>
      <c r="W149">
        <f>IF(ISBLANK(Calculations!W149),"",Calculations!W149)</f>
        <v>261429641519.17133</v>
      </c>
      <c r="X149">
        <f>IF(ISBLANK(Calculations!X149),"",Calculations!X149)</f>
        <v>259236626910.81097</v>
      </c>
      <c r="Y149">
        <f>IF(ISBLANK(Calculations!Y149),"",Calculations!Y149)</f>
        <v>256674111752.15417</v>
      </c>
      <c r="Z149">
        <f>IF(ISBLANK(Calculations!Z149),"",Calculations!Z149)</f>
        <v>253758698626.55417</v>
      </c>
      <c r="AA149">
        <f>IF(ISBLANK(Calculations!AA149),"",Calculations!AA149)</f>
        <v>250408763585.7883</v>
      </c>
      <c r="AB149">
        <f>IF(ISBLANK(Calculations!AB149),"",Calculations!AB149)</f>
        <v>246666696372.64185</v>
      </c>
      <c r="AC149">
        <f>IF(ISBLANK(Calculations!AC149),"",Calculations!AC149)</f>
        <v>242486348913.69595</v>
      </c>
      <c r="AD149">
        <f>IF(ISBLANK(Calculations!AD149),"",Calculations!AD149)</f>
        <v>237880654756.9201</v>
      </c>
      <c r="AE149">
        <f>IF(ISBLANK(Calculations!AE149),"",Calculations!AE149)</f>
        <v>232827237336.09982</v>
      </c>
      <c r="AF149">
        <f>IF(ISBLANK(Calculations!AF149),"",Calculations!AF149)</f>
        <v>227333206682.59262</v>
      </c>
      <c r="AG149">
        <f>IF(ISBLANK(Calculations!AG149),"",Calculations!AG149)</f>
        <v>221437755410.17026</v>
      </c>
      <c r="AH149">
        <f>IF(ISBLANK(Calculations!AH149),"",Calculations!AH149)</f>
        <v>215184031592.07855</v>
      </c>
      <c r="AI149">
        <f>IF(ISBLANK(Calculations!AI149),"",Calculations!AI149)</f>
        <v>208624720978.53445</v>
      </c>
      <c r="AJ149">
        <f>IF(ISBLANK(Calculations!AJ149),"",Calculations!AJ149)</f>
        <v>201840335732.56442</v>
      </c>
      <c r="AK149">
        <f>IF(ISBLANK(Calculations!AK149),"",Calculations!AK149)</f>
        <v>194918059970.53137</v>
      </c>
      <c r="AL149">
        <f>IF(ISBLANK(Calculations!AL149),"",Calculations!AL149)</f>
        <v>187944387257.82086</v>
      </c>
      <c r="AM149">
        <f>IF(ISBLANK(Calculations!AM149),"",Calculations!AM149)</f>
        <v>181078247835.26773</v>
      </c>
      <c r="AN149">
        <f>IF(ISBLANK(Calculations!AN149),"",Calculations!AN149)</f>
        <v>174379893727.56641</v>
      </c>
      <c r="AO149">
        <f>IF(ISBLANK(Calculations!AO149),"",Calculations!AO149)</f>
        <v>167983583295.46252</v>
      </c>
      <c r="AP149">
        <f>IF(ISBLANK(Calculations!AP149),"",Calculations!AP149)</f>
        <v>161957749259.26859</v>
      </c>
      <c r="AQ149">
        <f>IF(ISBLANK(Calculations!AQ149),"",Calculations!AQ149)</f>
        <v>156346522519.91016</v>
      </c>
      <c r="AR149">
        <f>IF(ISBLANK(Calculations!AR149),"",Calculations!AR149)</f>
        <v>151186931643.9035</v>
      </c>
      <c r="AS149">
        <f>IF(ISBLANK(Calculations!AS149),"",Calculations!AS149)</f>
        <v>146480168239.05157</v>
      </c>
      <c r="AT149">
        <f>IF(ISBLANK(Calculations!AT149),"",Calculations!AT149)</f>
        <v>142210901404.4447</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7869805.3067983203</v>
      </c>
      <c r="S158">
        <f>IF(ISBLANK(Calculations!S158),"",Calculations!S158)</f>
        <v>8005239.4395566396</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0.11131214786012897</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8296428316458.9922</v>
      </c>
      <c r="P160">
        <f>IF(ISBLANK(Calculations!P160),"",Calculations!P160)</f>
        <v>8296428316458.9922</v>
      </c>
      <c r="Q160">
        <f>IF(ISBLANK(Calculations!Q160),"",Calculations!Q160)</f>
        <v>8296428316458.9922</v>
      </c>
      <c r="R160">
        <f>IF(ISBLANK(Calculations!R160),"",Calculations!R160)</f>
        <v>8156067796012.9707</v>
      </c>
      <c r="S160">
        <f>IF(ISBLANK(Calculations!S160),"",Calculations!S160)</f>
        <v>7933231566203.2207</v>
      </c>
      <c r="T160">
        <f>IF(ISBLANK(Calculations!T160),"",Calculations!T160)</f>
        <v>7697927823395.0088</v>
      </c>
      <c r="U160">
        <f>IF(ISBLANK(Calculations!U160),"",Calculations!U160)</f>
        <v>7469503613659.4854</v>
      </c>
      <c r="V160">
        <f>IF(ISBLANK(Calculations!V160),"",Calculations!V160)</f>
        <v>7252142760463.9873</v>
      </c>
      <c r="W160">
        <f>IF(ISBLANK(Calculations!W160),"",Calculations!W160)</f>
        <v>7045598769596.6953</v>
      </c>
      <c r="X160">
        <f>IF(ISBLANK(Calculations!X160),"",Calculations!X160)</f>
        <v>6854113727366.1299</v>
      </c>
      <c r="Y160">
        <f>IF(ISBLANK(Calculations!Y160),"",Calculations!Y160)</f>
        <v>6680088548651.457</v>
      </c>
      <c r="Z160">
        <f>IF(ISBLANK(Calculations!Z160),"",Calculations!Z160)</f>
        <v>6525434448049.9941</v>
      </c>
      <c r="AA160">
        <f>IF(ISBLANK(Calculations!AA160),"",Calculations!AA160)</f>
        <v>6393947558584.1484</v>
      </c>
      <c r="AB160">
        <f>IF(ISBLANK(Calculations!AB160),"",Calculations!AB160)</f>
        <v>6285033836644.7852</v>
      </c>
      <c r="AC160">
        <f>IF(ISBLANK(Calculations!AC160),"",Calculations!AC160)</f>
        <v>6192101842935.2656</v>
      </c>
      <c r="AD160">
        <f>IF(ISBLANK(Calculations!AD160),"",Calculations!AD160)</f>
        <v>6110772803118.5645</v>
      </c>
      <c r="AE160">
        <f>IF(ISBLANK(Calculations!AE160),"",Calculations!AE160)</f>
        <v>6036586064817.2969</v>
      </c>
      <c r="AF160">
        <f>IF(ISBLANK(Calculations!AF160),"",Calculations!AF160)</f>
        <v>5966189005914.4375</v>
      </c>
      <c r="AG160">
        <f>IF(ISBLANK(Calculations!AG160),"",Calculations!AG160)</f>
        <v>5902619884415.0703</v>
      </c>
      <c r="AH160">
        <f>IF(ISBLANK(Calculations!AH160),"",Calculations!AH160)</f>
        <v>5846761824622.2871</v>
      </c>
      <c r="AI160">
        <f>IF(ISBLANK(Calculations!AI160),"",Calculations!AI160)</f>
        <v>5797250882512.8447</v>
      </c>
      <c r="AJ160">
        <f>IF(ISBLANK(Calculations!AJ160),"",Calculations!AJ160)</f>
        <v>5750352467972.6055</v>
      </c>
      <c r="AK160">
        <f>IF(ISBLANK(Calculations!AK160),"",Calculations!AK160)</f>
        <v>5711865345675.3115</v>
      </c>
      <c r="AL160">
        <f>IF(ISBLANK(Calculations!AL160),"",Calculations!AL160)</f>
        <v>5681788989263.7354</v>
      </c>
      <c r="AM160">
        <f>IF(ISBLANK(Calculations!AM160),"",Calculations!AM160)</f>
        <v>5660765011127.5303</v>
      </c>
      <c r="AN160">
        <f>IF(ISBLANK(Calculations!AN160),"",Calculations!AN160)</f>
        <v>5646307368340.1963</v>
      </c>
      <c r="AO160">
        <f>IF(ISBLANK(Calculations!AO160),"",Calculations!AO160)</f>
        <v>5638821790323.3516</v>
      </c>
      <c r="AP160">
        <f>IF(ISBLANK(Calculations!AP160),"",Calculations!AP160)</f>
        <v>5638524584595.8447</v>
      </c>
      <c r="AQ160">
        <f>IF(ISBLANK(Calculations!AQ160),"",Calculations!AQ160)</f>
        <v>5644275837044.5693</v>
      </c>
      <c r="AR160">
        <f>IF(ISBLANK(Calculations!AR160),"",Calculations!AR160)</f>
        <v>5655997313660.5254</v>
      </c>
      <c r="AS160">
        <f>IF(ISBLANK(Calculations!AS160),"",Calculations!AS160)</f>
        <v>5675843247425.71</v>
      </c>
      <c r="AT160">
        <f>IF(ISBLANK(Calculations!AT160),"",Calculations!AT160)</f>
        <v>5701766411122.2773</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0.17419582014059939</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12983337062539.295</v>
      </c>
      <c r="P173">
        <f>IF(ISBLANK(Calculations!P173),"",Calculations!P173)</f>
        <v>12983337062539.295</v>
      </c>
      <c r="Q173">
        <f>IF(ISBLANK(Calculations!Q173),"",Calculations!Q173)</f>
        <v>12983337062539.295</v>
      </c>
      <c r="R173">
        <f>IF(ISBLANK(Calculations!R173),"",Calculations!R173)</f>
        <v>13116211347257.289</v>
      </c>
      <c r="S173">
        <f>IF(ISBLANK(Calculations!S173),"",Calculations!S173)</f>
        <v>13235044089964.945</v>
      </c>
      <c r="T173">
        <f>IF(ISBLANK(Calculations!T173),"",Calculations!T173)</f>
        <v>13332003192193.115</v>
      </c>
      <c r="U173">
        <f>IF(ISBLANK(Calculations!U173),"",Calculations!U173)</f>
        <v>13397546526194.891</v>
      </c>
      <c r="V173">
        <f>IF(ISBLANK(Calculations!V173),"",Calculations!V173)</f>
        <v>13430398082258.76</v>
      </c>
      <c r="W173">
        <f>IF(ISBLANK(Calculations!W173),"",Calculations!W173)</f>
        <v>13435022565605.057</v>
      </c>
      <c r="X173">
        <f>IF(ISBLANK(Calculations!X173),"",Calculations!X173)</f>
        <v>13423758445437.99</v>
      </c>
      <c r="Y173">
        <f>IF(ISBLANK(Calculations!Y173),"",Calculations!Y173)</f>
        <v>13407513354340.484</v>
      </c>
      <c r="Z173">
        <f>IF(ISBLANK(Calculations!Z173),"",Calculations!Z173)</f>
        <v>13392605806792.744</v>
      </c>
      <c r="AA173">
        <f>IF(ISBLANK(Calculations!AA173),"",Calculations!AA173)</f>
        <v>13388541141910.188</v>
      </c>
      <c r="AB173">
        <f>IF(ISBLANK(Calculations!AB173),"",Calculations!AB173)</f>
        <v>13397277112067.502</v>
      </c>
      <c r="AC173">
        <f>IF(ISBLANK(Calculations!AC173),"",Calculations!AC173)</f>
        <v>13419829033033.844</v>
      </c>
      <c r="AD173">
        <f>IF(ISBLANK(Calculations!AD173),"",Calculations!AD173)</f>
        <v>13454948849973.453</v>
      </c>
      <c r="AE173">
        <f>IF(ISBLANK(Calculations!AE173),"",Calculations!AE173)</f>
        <v>13498435523605.604</v>
      </c>
      <c r="AF173">
        <f>IF(ISBLANK(Calculations!AF173),"",Calculations!AF173)</f>
        <v>13549048013116.17</v>
      </c>
      <c r="AG173">
        <f>IF(ISBLANK(Calculations!AG173),"",Calculations!AG173)</f>
        <v>13605378241985.709</v>
      </c>
      <c r="AH173">
        <f>IF(ISBLANK(Calculations!AH173),"",Calculations!AH173)</f>
        <v>13668156017779.992</v>
      </c>
      <c r="AI173">
        <f>IF(ISBLANK(Calculations!AI173),"",Calculations!AI173)</f>
        <v>13737537426289.83</v>
      </c>
      <c r="AJ173">
        <f>IF(ISBLANK(Calculations!AJ173),"",Calculations!AJ173)</f>
        <v>13805642085203.199</v>
      </c>
      <c r="AK173">
        <f>IF(ISBLANK(Calculations!AK173),"",Calculations!AK173)</f>
        <v>13879435889236.461</v>
      </c>
      <c r="AL173">
        <f>IF(ISBLANK(Calculations!AL173),"",Calculations!AL173)</f>
        <v>13960349487744.713</v>
      </c>
      <c r="AM173">
        <f>IF(ISBLANK(Calculations!AM173),"",Calculations!AM173)</f>
        <v>14043909187712.689</v>
      </c>
      <c r="AN173">
        <f>IF(ISBLANK(Calculations!AN173),"",Calculations!AN173)</f>
        <v>14132296939276.492</v>
      </c>
      <c r="AO173">
        <f>IF(ISBLANK(Calculations!AO173),"",Calculations!AO173)</f>
        <v>14229280986442.504</v>
      </c>
      <c r="AP173">
        <f>IF(ISBLANK(Calculations!AP173),"",Calculations!AP173)</f>
        <v>14327415827474.051</v>
      </c>
      <c r="AQ173">
        <f>IF(ISBLANK(Calculations!AQ173),"",Calculations!AQ173)</f>
        <v>14431061992748.529</v>
      </c>
      <c r="AR173">
        <f>IF(ISBLANK(Calculations!AR173),"",Calculations!AR173)</f>
        <v>14537317120225.129</v>
      </c>
      <c r="AS173">
        <f>IF(ISBLANK(Calculations!AS173),"",Calculations!AS173)</f>
        <v>14646573002774.494</v>
      </c>
      <c r="AT173">
        <f>IF(ISBLANK(Calculations!AT173),"",Calculations!AT173)</f>
        <v>14759594254215.16</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0.33284792505359961</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8811815967868.9961</v>
      </c>
      <c r="P175">
        <f>IF(ISBLANK(Calculations!P175),"",Calculations!P175)</f>
        <v>8811815967868.9961</v>
      </c>
      <c r="Q175">
        <f>IF(ISBLANK(Calculations!Q175),"",Calculations!Q175)</f>
        <v>8811815967868.9961</v>
      </c>
      <c r="R175">
        <f>IF(ISBLANK(Calculations!R175),"",Calculations!R175)</f>
        <v>8923936615227.9121</v>
      </c>
      <c r="S175">
        <f>IF(ISBLANK(Calculations!S175),"",Calculations!S175)</f>
        <v>9024323683296.0781</v>
      </c>
      <c r="T175">
        <f>IF(ISBLANK(Calculations!T175),"",Calculations!T175)</f>
        <v>9117985393188.2109</v>
      </c>
      <c r="U175">
        <f>IF(ISBLANK(Calculations!U175),"",Calculations!U175)</f>
        <v>9204141576841.5332</v>
      </c>
      <c r="V175">
        <f>IF(ISBLANK(Calculations!V175),"",Calculations!V175)</f>
        <v>9289113173988.1387</v>
      </c>
      <c r="W175">
        <f>IF(ISBLANK(Calculations!W175),"",Calculations!W175)</f>
        <v>9376714275959.9746</v>
      </c>
      <c r="X175">
        <f>IF(ISBLANK(Calculations!X175),"",Calculations!X175)</f>
        <v>9469981605178.0234</v>
      </c>
      <c r="Y175">
        <f>IF(ISBLANK(Calculations!Y175),"",Calculations!Y175)</f>
        <v>9568005407377.9355</v>
      </c>
      <c r="Z175">
        <f>IF(ISBLANK(Calculations!Z175),"",Calculations!Z175)</f>
        <v>9669547250175.8477</v>
      </c>
      <c r="AA175">
        <f>IF(ISBLANK(Calculations!AA175),"",Calculations!AA175)</f>
        <v>9767466829369.1738</v>
      </c>
      <c r="AB175">
        <f>IF(ISBLANK(Calculations!AB175),"",Calculations!AB175)</f>
        <v>9868211225863.9648</v>
      </c>
      <c r="AC175">
        <f>IF(ISBLANK(Calculations!AC175),"",Calculations!AC175)</f>
        <v>9969068458878.4551</v>
      </c>
      <c r="AD175">
        <f>IF(ISBLANK(Calculations!AD175),"",Calculations!AD175)</f>
        <v>10070018060310.854</v>
      </c>
      <c r="AE175">
        <f>IF(ISBLANK(Calculations!AE175),"",Calculations!AE175)</f>
        <v>10174063042502.811</v>
      </c>
      <c r="AF175">
        <f>IF(ISBLANK(Calculations!AF175),"",Calculations!AF175)</f>
        <v>10274252299803.865</v>
      </c>
      <c r="AG175">
        <f>IF(ISBLANK(Calculations!AG175),"",Calculations!AG175)</f>
        <v>10375537079356.154</v>
      </c>
      <c r="AH175">
        <f>IF(ISBLANK(Calculations!AH175),"",Calculations!AH175)</f>
        <v>10475055598065.963</v>
      </c>
      <c r="AI175">
        <f>IF(ISBLANK(Calculations!AI175),"",Calculations!AI175)</f>
        <v>10580689545795.83</v>
      </c>
      <c r="AJ175">
        <f>IF(ISBLANK(Calculations!AJ175),"",Calculations!AJ175)</f>
        <v>10680803687678.539</v>
      </c>
      <c r="AK175">
        <f>IF(ISBLANK(Calculations!AK175),"",Calculations!AK175)</f>
        <v>10781546821968.316</v>
      </c>
      <c r="AL175">
        <f>IF(ISBLANK(Calculations!AL175),"",Calculations!AL175)</f>
        <v>10883142868265.674</v>
      </c>
      <c r="AM175">
        <f>IF(ISBLANK(Calculations!AM175),"",Calculations!AM175)</f>
        <v>10985044593637.402</v>
      </c>
      <c r="AN175">
        <f>IF(ISBLANK(Calculations!AN175),"",Calculations!AN175)</f>
        <v>11086222924330.336</v>
      </c>
      <c r="AO175">
        <f>IF(ISBLANK(Calculations!AO175),"",Calculations!AO175)</f>
        <v>11191155676786.074</v>
      </c>
      <c r="AP175">
        <f>IF(ISBLANK(Calculations!AP175),"",Calculations!AP175)</f>
        <v>11292800933026.559</v>
      </c>
      <c r="AQ175">
        <f>IF(ISBLANK(Calculations!AQ175),"",Calculations!AQ175)</f>
        <v>11398852880381.113</v>
      </c>
      <c r="AR175">
        <f>IF(ISBLANK(Calculations!AR175),"",Calculations!AR175)</f>
        <v>11500938752746.203</v>
      </c>
      <c r="AS175">
        <f>IF(ISBLANK(Calculations!AS175),"",Calculations!AS175)</f>
        <v>11602636130165.047</v>
      </c>
      <c r="AT175">
        <f>IF(ISBLANK(Calculations!AT175),"",Calculations!AT175)</f>
        <v>11707961976507.695</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0.45995201267107144</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34281603360412.969</v>
      </c>
      <c r="P186">
        <f>IF(ISBLANK(Calculations!P186),"",Calculations!P186)</f>
        <v>34281603360412.969</v>
      </c>
      <c r="Q186">
        <f>IF(ISBLANK(Calculations!Q186),"",Calculations!Q186)</f>
        <v>34281603360412.969</v>
      </c>
      <c r="R186">
        <f>IF(ISBLANK(Calculations!R186),"",Calculations!R186)</f>
        <v>34620556907087.656</v>
      </c>
      <c r="S186">
        <f>IF(ISBLANK(Calculations!S186),"",Calculations!S186)</f>
        <v>35013958353602.055</v>
      </c>
      <c r="T186">
        <f>IF(ISBLANK(Calculations!T186),"",Calculations!T186)</f>
        <v>35471224742395.969</v>
      </c>
      <c r="U186">
        <f>IF(ISBLANK(Calculations!U186),"",Calculations!U186)</f>
        <v>35940697297664.664</v>
      </c>
      <c r="V186">
        <f>IF(ISBLANK(Calculations!V186),"",Calculations!V186)</f>
        <v>36442814600372.273</v>
      </c>
      <c r="W186">
        <f>IF(ISBLANK(Calculations!W186),"",Calculations!W186)</f>
        <v>36966870013095.125</v>
      </c>
      <c r="X186">
        <f>IF(ISBLANK(Calculations!X186),"",Calculations!X186)</f>
        <v>37504526154310.047</v>
      </c>
      <c r="Y186">
        <f>IF(ISBLANK(Calculations!Y186),"",Calculations!Y186)</f>
        <v>38065095099423.312</v>
      </c>
      <c r="Z186">
        <f>IF(ISBLANK(Calculations!Z186),"",Calculations!Z186)</f>
        <v>38640524377431.484</v>
      </c>
      <c r="AA186">
        <f>IF(ISBLANK(Calculations!AA186),"",Calculations!AA186)</f>
        <v>39227964883137.602</v>
      </c>
      <c r="AB186">
        <f>IF(ISBLANK(Calculations!AB186),"",Calculations!AB186)</f>
        <v>39843116685705.141</v>
      </c>
      <c r="AC186">
        <f>IF(ISBLANK(Calculations!AC186),"",Calculations!AC186)</f>
        <v>40472109141412.906</v>
      </c>
      <c r="AD186">
        <f>IF(ISBLANK(Calculations!AD186),"",Calculations!AD186)</f>
        <v>41123504561141.648</v>
      </c>
      <c r="AE186">
        <f>IF(ISBLANK(Calculations!AE186),"",Calculations!AE186)</f>
        <v>41793869023364.859</v>
      </c>
      <c r="AF186">
        <f>IF(ISBLANK(Calculations!AF186),"",Calculations!AF186)</f>
        <v>42471326257999.039</v>
      </c>
      <c r="AG186">
        <f>IF(ISBLANK(Calculations!AG186),"",Calculations!AG186)</f>
        <v>43178579134875.383</v>
      </c>
      <c r="AH186">
        <f>IF(ISBLANK(Calculations!AH186),"",Calculations!AH186)</f>
        <v>43890465556519.203</v>
      </c>
      <c r="AI186">
        <f>IF(ISBLANK(Calculations!AI186),"",Calculations!AI186)</f>
        <v>44624410050502.297</v>
      </c>
      <c r="AJ186">
        <f>IF(ISBLANK(Calculations!AJ186),"",Calculations!AJ186)</f>
        <v>45378628177254.047</v>
      </c>
      <c r="AK186">
        <f>IF(ISBLANK(Calculations!AK186),"",Calculations!AK186)</f>
        <v>46155819089066.32</v>
      </c>
      <c r="AL186">
        <f>IF(ISBLANK(Calculations!AL186),"",Calculations!AL186)</f>
        <v>46948994980561.57</v>
      </c>
      <c r="AM186">
        <f>IF(ISBLANK(Calculations!AM186),"",Calculations!AM186)</f>
        <v>47767048059012</v>
      </c>
      <c r="AN186">
        <f>IF(ISBLANK(Calculations!AN186),"",Calculations!AN186)</f>
        <v>48598866814149.977</v>
      </c>
      <c r="AO186">
        <f>IF(ISBLANK(Calculations!AO186),"",Calculations!AO186)</f>
        <v>49439067936682.789</v>
      </c>
      <c r="AP186">
        <f>IF(ISBLANK(Calculations!AP186),"",Calculations!AP186)</f>
        <v>50310309310569.992</v>
      </c>
      <c r="AQ186">
        <f>IF(ISBLANK(Calculations!AQ186),"",Calculations!AQ186)</f>
        <v>51180411042378.609</v>
      </c>
      <c r="AR186">
        <f>IF(ISBLANK(Calculations!AR186),"",Calculations!AR186)</f>
        <v>52078059122852.938</v>
      </c>
      <c r="AS186">
        <f>IF(ISBLANK(Calculations!AS186),"",Calculations!AS186)</f>
        <v>52996190770163.055</v>
      </c>
      <c r="AT186">
        <f>IF(ISBLANK(Calculations!AT186),"",Calculations!AT186)</f>
        <v>53939919378372.875</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0.32625032438614093</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8637151087798.6953</v>
      </c>
      <c r="P188">
        <f>IF(ISBLANK(Calculations!P188),"",Calculations!P188)</f>
        <v>8637151087798.6953</v>
      </c>
      <c r="Q188">
        <f>IF(ISBLANK(Calculations!Q188),"",Calculations!Q188)</f>
        <v>8637151087798.6953</v>
      </c>
      <c r="R188">
        <f>IF(ISBLANK(Calculations!R188),"",Calculations!R188)</f>
        <v>8607367123496.7334</v>
      </c>
      <c r="S188">
        <f>IF(ISBLANK(Calculations!S188),"",Calculations!S188)</f>
        <v>8597823844935.0107</v>
      </c>
      <c r="T188">
        <f>IF(ISBLANK(Calculations!T188),"",Calculations!T188)</f>
        <v>8585116020166.167</v>
      </c>
      <c r="U188">
        <f>IF(ISBLANK(Calculations!U188),"",Calculations!U188)</f>
        <v>8567717221019.8555</v>
      </c>
      <c r="V188">
        <f>IF(ISBLANK(Calculations!V188),"",Calculations!V188)</f>
        <v>8550082632156.0898</v>
      </c>
      <c r="W188">
        <f>IF(ISBLANK(Calculations!W188),"",Calculations!W188)</f>
        <v>8510581649500.6465</v>
      </c>
      <c r="X188">
        <f>IF(ISBLANK(Calculations!X188),"",Calculations!X188)</f>
        <v>8477161559556.8506</v>
      </c>
      <c r="Y188">
        <f>IF(ISBLANK(Calculations!Y188),"",Calculations!Y188)</f>
        <v>8453048958457.417</v>
      </c>
      <c r="Z188">
        <f>IF(ISBLANK(Calculations!Z188),"",Calculations!Z188)</f>
        <v>8442252271397.9609</v>
      </c>
      <c r="AA188">
        <f>IF(ISBLANK(Calculations!AA188),"",Calculations!AA188)</f>
        <v>8435575699400.2783</v>
      </c>
      <c r="AB188">
        <f>IF(ISBLANK(Calculations!AB188),"",Calculations!AB188)</f>
        <v>8433540461839.6436</v>
      </c>
      <c r="AC188">
        <f>IF(ISBLANK(Calculations!AC188),"",Calculations!AC188)</f>
        <v>8437077307600.5029</v>
      </c>
      <c r="AD188">
        <f>IF(ISBLANK(Calculations!AD188),"",Calculations!AD188)</f>
        <v>8436419578388.832</v>
      </c>
      <c r="AE188">
        <f>IF(ISBLANK(Calculations!AE188),"",Calculations!AE188)</f>
        <v>8421626876118.875</v>
      </c>
      <c r="AF188">
        <f>IF(ISBLANK(Calculations!AF188),"",Calculations!AF188)</f>
        <v>8409415450755.085</v>
      </c>
      <c r="AG188">
        <f>IF(ISBLANK(Calculations!AG188),"",Calculations!AG188)</f>
        <v>8400666411241.3877</v>
      </c>
      <c r="AH188">
        <f>IF(ISBLANK(Calculations!AH188),"",Calculations!AH188)</f>
        <v>8398159594245.9805</v>
      </c>
      <c r="AI188">
        <f>IF(ISBLANK(Calculations!AI188),"",Calculations!AI188)</f>
        <v>8395950616893.5869</v>
      </c>
      <c r="AJ188">
        <f>IF(ISBLANK(Calculations!AJ188),"",Calculations!AJ188)</f>
        <v>8400691231211.6426</v>
      </c>
      <c r="AK188">
        <f>IF(ISBLANK(Calculations!AK188),"",Calculations!AK188)</f>
        <v>8404637606481.6484</v>
      </c>
      <c r="AL188">
        <f>IF(ISBLANK(Calculations!AL188),"",Calculations!AL188)</f>
        <v>8402875388593.7803</v>
      </c>
      <c r="AM188">
        <f>IF(ISBLANK(Calculations!AM188),"",Calculations!AM188)</f>
        <v>8394771668306.6299</v>
      </c>
      <c r="AN188">
        <f>IF(ISBLANK(Calculations!AN188),"",Calculations!AN188)</f>
        <v>8384210770964.5674</v>
      </c>
      <c r="AO188">
        <f>IF(ISBLANK(Calculations!AO188),"",Calculations!AO188)</f>
        <v>8372272365273.5439</v>
      </c>
      <c r="AP188">
        <f>IF(ISBLANK(Calculations!AP188),"",Calculations!AP188)</f>
        <v>8361426038273.5918</v>
      </c>
      <c r="AQ188">
        <f>IF(ISBLANK(Calculations!AQ188),"",Calculations!AQ188)</f>
        <v>8353322317986.4336</v>
      </c>
      <c r="AR188">
        <f>IF(ISBLANK(Calculations!AR188),"",Calculations!AR188)</f>
        <v>8342227791283.9717</v>
      </c>
      <c r="AS188">
        <f>IF(ISBLANK(Calculations!AS188),"",Calculations!AS188)</f>
        <v>8334521190520.8428</v>
      </c>
      <c r="AT188">
        <f>IF(ISBLANK(Calculations!AT188),"",Calculations!AT188)</f>
        <v>8325970710769.1602</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0.79601977052682504</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8360595649843.2432</v>
      </c>
      <c r="P189">
        <f>IF(ISBLANK(Calculations!P189),"",Calculations!P189)</f>
        <v>8360595649843.2432</v>
      </c>
      <c r="Q189">
        <f>IF(ISBLANK(Calculations!Q189),"",Calculations!Q189)</f>
        <v>8360595649843.2432</v>
      </c>
      <c r="R189">
        <f>IF(ISBLANK(Calculations!R189),"",Calculations!R189)</f>
        <v>8369907985497.0674</v>
      </c>
      <c r="S189">
        <f>IF(ISBLANK(Calculations!S189),"",Calculations!S189)</f>
        <v>8367591964194.5684</v>
      </c>
      <c r="T189">
        <f>IF(ISBLANK(Calculations!T189),"",Calculations!T189)</f>
        <v>8357941875434.1152</v>
      </c>
      <c r="U189">
        <f>IF(ISBLANK(Calculations!U189),"",Calculations!U189)</f>
        <v>8331645383561.8516</v>
      </c>
      <c r="V189">
        <f>IF(ISBLANK(Calculations!V189),"",Calculations!V189)</f>
        <v>8306748154559.8594</v>
      </c>
      <c r="W189">
        <f>IF(ISBLANK(Calculations!W189),"",Calculations!W189)</f>
        <v>8291356262986.9355</v>
      </c>
      <c r="X189">
        <f>IF(ISBLANK(Calculations!X189),"",Calculations!X189)</f>
        <v>8293286280739.0137</v>
      </c>
      <c r="Y189">
        <f>IF(ISBLANK(Calculations!Y189),"",Calculations!Y189)</f>
        <v>8293045028520.0078</v>
      </c>
      <c r="Z189">
        <f>IF(ISBLANK(Calculations!Z189),"",Calculations!Z189)</f>
        <v>8279197151148.7402</v>
      </c>
      <c r="AA189">
        <f>IF(ISBLANK(Calculations!AA189),"",Calculations!AA189)</f>
        <v>8260089975403.0469</v>
      </c>
      <c r="AB189">
        <f>IF(ISBLANK(Calculations!AB189),"",Calculations!AB189)</f>
        <v>8238618527911.0264</v>
      </c>
      <c r="AC189">
        <f>IF(ISBLANK(Calculations!AC189),"",Calculations!AC189)</f>
        <v>8238136023472.9824</v>
      </c>
      <c r="AD189">
        <f>IF(ISBLANK(Calculations!AD189),"",Calculations!AD189)</f>
        <v>8237460517259.7617</v>
      </c>
      <c r="AE189">
        <f>IF(ISBLANK(Calculations!AE189),"",Calculations!AE189)</f>
        <v>8239969540337.4717</v>
      </c>
      <c r="AF189">
        <f>IF(ISBLANK(Calculations!AF189),"",Calculations!AF189)</f>
        <v>8227424424948.8877</v>
      </c>
      <c r="AG189">
        <f>IF(ISBLANK(Calculations!AG189),"",Calculations!AG189)</f>
        <v>8226700668291.8711</v>
      </c>
      <c r="AH189">
        <f>IF(ISBLANK(Calculations!AH189),"",Calculations!AH189)</f>
        <v>8232249469329.1318</v>
      </c>
      <c r="AI189">
        <f>IF(ISBLANK(Calculations!AI189),"",Calculations!AI189)</f>
        <v>8233938234862.2041</v>
      </c>
      <c r="AJ189">
        <f>IF(ISBLANK(Calculations!AJ189),"",Calculations!AJ189)</f>
        <v>8236206005720.9082</v>
      </c>
      <c r="AK189">
        <f>IF(ISBLANK(Calculations!AK189),"",Calculations!AK189)</f>
        <v>8244746334273.9219</v>
      </c>
      <c r="AL189">
        <f>IF(ISBLANK(Calculations!AL189),"",Calculations!AL189)</f>
        <v>8260861982503.8955</v>
      </c>
      <c r="AM189">
        <f>IF(ISBLANK(Calculations!AM189),"",Calculations!AM189)</f>
        <v>8278955898929.7402</v>
      </c>
      <c r="AN189">
        <f>IF(ISBLANK(Calculations!AN189),"",Calculations!AN189)</f>
        <v>8295747053372.9346</v>
      </c>
      <c r="AO189">
        <f>IF(ISBLANK(Calculations!AO189),"",Calculations!AO189)</f>
        <v>8308726422755.7686</v>
      </c>
      <c r="AP189">
        <f>IF(ISBLANK(Calculations!AP189),"",Calculations!AP189)</f>
        <v>8316060490213.7227</v>
      </c>
      <c r="AQ189">
        <f>IF(ISBLANK(Calculations!AQ189),"",Calculations!AQ189)</f>
        <v>8317894007078.21</v>
      </c>
      <c r="AR189">
        <f>IF(ISBLANK(Calculations!AR189),"",Calculations!AR189)</f>
        <v>8323442808115.4697</v>
      </c>
      <c r="AS189">
        <f>IF(ISBLANK(Calculations!AS189),"",Calculations!AS189)</f>
        <v>8330342621579.208</v>
      </c>
      <c r="AT189">
        <f>IF(ISBLANK(Calculations!AT189),"",Calculations!AT189)</f>
        <v>8332948145544.5049</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107769000000000</v>
      </c>
      <c r="P199">
        <f>IF(ISBLANK(Calculations!P199),"",Calculations!P199)</f>
        <v>107769000000000</v>
      </c>
      <c r="Q199">
        <f>IF(ISBLANK(Calculations!Q199),"",Calculations!Q199)</f>
        <v>107769000000000</v>
      </c>
      <c r="R199">
        <f>IF(ISBLANK(Calculations!R199),"",Calculations!R199)</f>
        <v>107800131435266.81</v>
      </c>
      <c r="S199">
        <f>IF(ISBLANK(Calculations!S199),"",Calculations!S199)</f>
        <v>107858183610895.94</v>
      </c>
      <c r="T199">
        <f>IF(ISBLANK(Calculations!T199),"",Calculations!T199)</f>
        <v>107972341062269.06</v>
      </c>
      <c r="U199">
        <f>IF(ISBLANK(Calculations!U199),"",Calculations!U199)</f>
        <v>108156276348561.59</v>
      </c>
      <c r="V199">
        <f>IF(ISBLANK(Calculations!V199),"",Calculations!V199)</f>
        <v>108384457628611.02</v>
      </c>
      <c r="W199">
        <f>IF(ISBLANK(Calculations!W199),"",Calculations!W199)</f>
        <v>108699028644100.02</v>
      </c>
      <c r="X199">
        <f>IF(ISBLANK(Calculations!X199),"",Calculations!X199)</f>
        <v>109111136263581.19</v>
      </c>
      <c r="Y199">
        <f>IF(ISBLANK(Calculations!Y199),"",Calculations!Y199)</f>
        <v>109494941611491.73</v>
      </c>
      <c r="Z199">
        <f>IF(ISBLANK(Calculations!Z199),"",Calculations!Z199)</f>
        <v>109886593216060.78</v>
      </c>
      <c r="AA199">
        <f>IF(ISBLANK(Calculations!AA199),"",Calculations!AA199)</f>
        <v>110338551078736.81</v>
      </c>
      <c r="AB199">
        <f>IF(ISBLANK(Calculations!AB199),"",Calculations!AB199)</f>
        <v>110841357121018.03</v>
      </c>
      <c r="AC199">
        <f>IF(ISBLANK(Calculations!AC199),"",Calculations!AC199)</f>
        <v>111461304113608.53</v>
      </c>
      <c r="AD199">
        <f>IF(ISBLANK(Calculations!AD199),"",Calculations!AD199)</f>
        <v>112195758945227.94</v>
      </c>
      <c r="AE199">
        <f>IF(ISBLANK(Calculations!AE199),"",Calculations!AE199)</f>
        <v>113006434147604.23</v>
      </c>
      <c r="AF199">
        <f>IF(ISBLANK(Calculations!AF199),"",Calculations!AF199)</f>
        <v>113841094191044.55</v>
      </c>
      <c r="AG199">
        <f>IF(ISBLANK(Calculations!AG199),"",Calculations!AG199)</f>
        <v>114713707235339.25</v>
      </c>
      <c r="AH199">
        <f>IF(ISBLANK(Calculations!AH199),"",Calculations!AH199)</f>
        <v>115626160281117.59</v>
      </c>
      <c r="AI199">
        <f>IF(ISBLANK(Calculations!AI199),"",Calculations!AI199)</f>
        <v>116515769456186.91</v>
      </c>
      <c r="AJ199">
        <f>IF(ISBLANK(Calculations!AJ199),"",Calculations!AJ199)</f>
        <v>117366243057255.5</v>
      </c>
      <c r="AK199">
        <f>IF(ISBLANK(Calculations!AK199),"",Calculations!AK199)</f>
        <v>117920993465502.78</v>
      </c>
      <c r="AL199">
        <f>IF(ISBLANK(Calculations!AL199),"",Calculations!AL199)</f>
        <v>118494686199671.41</v>
      </c>
      <c r="AM199">
        <f>IF(ISBLANK(Calculations!AM199),"",Calculations!AM199)</f>
        <v>119084397151198.14</v>
      </c>
      <c r="AN199">
        <f>IF(ISBLANK(Calculations!AN199),"",Calculations!AN199)</f>
        <v>119702158521428.59</v>
      </c>
      <c r="AO199">
        <f>IF(ISBLANK(Calculations!AO199),"",Calculations!AO199)</f>
        <v>120320085393220.98</v>
      </c>
      <c r="AP199">
        <f>IF(ISBLANK(Calculations!AP199),"",Calculations!AP199)</f>
        <v>120938796238688.3</v>
      </c>
      <c r="AQ199">
        <f>IF(ISBLANK(Calculations!AQ199),"",Calculations!AQ199)</f>
        <v>121537946754444.56</v>
      </c>
      <c r="AR199">
        <f>IF(ISBLANK(Calculations!AR199),"",Calculations!AR199)</f>
        <v>122080489198441.47</v>
      </c>
      <c r="AS199">
        <f>IF(ISBLANK(Calculations!AS199),"",Calculations!AS199)</f>
        <v>122630112694072.44</v>
      </c>
      <c r="AT199">
        <f>IF(ISBLANK(Calculations!AT199),"",Calculations!AT199)</f>
        <v>123174775037425.16</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74533000000000</v>
      </c>
      <c r="P202">
        <f>IF(ISBLANK(Calculations!P202),"",Calculations!P202)</f>
        <v>74533000000000</v>
      </c>
      <c r="Q202">
        <f>IF(ISBLANK(Calculations!Q202),"",Calculations!Q202)</f>
        <v>74533000000000</v>
      </c>
      <c r="R202">
        <f>IF(ISBLANK(Calculations!R202),"",Calculations!R202)</f>
        <v>74836859560967.25</v>
      </c>
      <c r="S202">
        <f>IF(ISBLANK(Calculations!S202),"",Calculations!S202)</f>
        <v>75083624531142.172</v>
      </c>
      <c r="T202">
        <f>IF(ISBLANK(Calculations!T202),"",Calculations!T202)</f>
        <v>75348812046964.281</v>
      </c>
      <c r="U202">
        <f>IF(ISBLANK(Calculations!U202),"",Calculations!U202)</f>
        <v>75594260746668.031</v>
      </c>
      <c r="V202">
        <f>IF(ISBLANK(Calculations!V202),"",Calculations!V202)</f>
        <v>75839649198826.5</v>
      </c>
      <c r="W202">
        <f>IF(ISBLANK(Calculations!W202),"",Calculations!W202)</f>
        <v>76088361840769.562</v>
      </c>
      <c r="X202">
        <f>IF(ISBLANK(Calculations!X202),"",Calculations!X202)</f>
        <v>76344987698962.125</v>
      </c>
      <c r="Y202">
        <f>IF(ISBLANK(Calculations!Y202),"",Calculations!Y202)</f>
        <v>76636749113146.656</v>
      </c>
      <c r="Z202">
        <f>IF(ISBLANK(Calculations!Z202),"",Calculations!Z202)</f>
        <v>76958042064233.688</v>
      </c>
      <c r="AA202">
        <f>IF(ISBLANK(Calculations!AA202),"",Calculations!AA202)</f>
        <v>77329081922809.406</v>
      </c>
      <c r="AB202">
        <f>IF(ISBLANK(Calculations!AB202),"",Calculations!AB202)</f>
        <v>77767843049670.406</v>
      </c>
      <c r="AC202">
        <f>IF(ISBLANK(Calculations!AC202),"",Calculations!AC202)</f>
        <v>78256411661694.578</v>
      </c>
      <c r="AD202">
        <f>IF(ISBLANK(Calculations!AD202),"",Calculations!AD202)</f>
        <v>78799311989355.719</v>
      </c>
      <c r="AE202">
        <f>IF(ISBLANK(Calculations!AE202),"",Calculations!AE202)</f>
        <v>79379475906738.797</v>
      </c>
      <c r="AF202">
        <f>IF(ISBLANK(Calculations!AF202),"",Calculations!AF202)</f>
        <v>79988228768400.406</v>
      </c>
      <c r="AG202">
        <f>IF(ISBLANK(Calculations!AG202),"",Calculations!AG202)</f>
        <v>80638574560268.906</v>
      </c>
      <c r="AH202">
        <f>IF(ISBLANK(Calculations!AH202),"",Calculations!AH202)</f>
        <v>81320664903832.188</v>
      </c>
      <c r="AI202">
        <f>IF(ISBLANK(Calculations!AI202),"",Calculations!AI202)</f>
        <v>82045152975274.547</v>
      </c>
      <c r="AJ202">
        <f>IF(ISBLANK(Calculations!AJ202),"",Calculations!AJ202)</f>
        <v>82804781174233.25</v>
      </c>
      <c r="AK202">
        <f>IF(ISBLANK(Calculations!AK202),"",Calculations!AK202)</f>
        <v>83608065278365.781</v>
      </c>
      <c r="AL202">
        <f>IF(ISBLANK(Calculations!AL202),"",Calculations!AL202)</f>
        <v>84449631525620.75</v>
      </c>
      <c r="AM202">
        <f>IF(ISBLANK(Calculations!AM202),"",Calculations!AM202)</f>
        <v>85337544551167.016</v>
      </c>
      <c r="AN202">
        <f>IF(ISBLANK(Calculations!AN202),"",Calculations!AN202)</f>
        <v>86260910808864.438</v>
      </c>
      <c r="AO202">
        <f>IF(ISBLANK(Calculations!AO202),"",Calculations!AO202)</f>
        <v>87218587606265.781</v>
      </c>
      <c r="AP202">
        <f>IF(ISBLANK(Calculations!AP202),"",Calculations!AP202)</f>
        <v>88223820980765.281</v>
      </c>
      <c r="AQ202">
        <f>IF(ISBLANK(Calculations!AQ202),"",Calculations!AQ202)</f>
        <v>89244655603205.516</v>
      </c>
      <c r="AR202">
        <f>IF(ISBLANK(Calculations!AR202),"",Calculations!AR202)</f>
        <v>90307387325009.875</v>
      </c>
      <c r="AS202">
        <f>IF(ISBLANK(Calculations!AS202),"",Calculations!AS202)</f>
        <v>91410561101646.469</v>
      </c>
      <c r="AT202">
        <f>IF(ISBLANK(Calculations!AT202),"",Calculations!AT202)</f>
        <v>92555418997938.438</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6648837830804.8184</v>
      </c>
      <c r="C2" s="7">
        <f>'IRA Calculations'!Q4</f>
        <v>6648837476239.8457</v>
      </c>
      <c r="D2" s="7">
        <f>'IRA Calculations'!R4</f>
        <v>6668519890682.3896</v>
      </c>
      <c r="E2" s="7">
        <f>'IRA Calculations'!S4</f>
        <v>6687412729934.8662</v>
      </c>
      <c r="F2" s="7">
        <f>'IRA Calculations'!T4</f>
        <v>6701736010143.0576</v>
      </c>
      <c r="G2" s="7">
        <f>'IRA Calculations'!U4</f>
        <v>6715883315255.665</v>
      </c>
      <c r="H2" s="7">
        <f>'IRA Calculations'!V4</f>
        <v>6726344650943.7168</v>
      </c>
      <c r="I2" s="7">
        <f>'IRA Calculations'!W4</f>
        <v>6735151402532.3184</v>
      </c>
      <c r="J2" s="7">
        <f>'IRA Calculations'!X4</f>
        <v>6742257219251.376</v>
      </c>
      <c r="K2" s="7">
        <f>'IRA Calculations'!Y4</f>
        <v>6744370966808.9463</v>
      </c>
      <c r="L2" s="7">
        <f>'IRA Calculations'!Z4</f>
        <v>6743910035619.2266</v>
      </c>
      <c r="M2" s="7">
        <f>'IRA Calculations'!AA4</f>
        <v>6746728622421.0605</v>
      </c>
      <c r="N2" s="7">
        <f>'IRA Calculations'!AB4</f>
        <v>6747518737668.5449</v>
      </c>
      <c r="O2" s="7">
        <f>'IRA Calculations'!AC4</f>
        <v>6746209030287.0234</v>
      </c>
      <c r="P2" s="7">
        <f>'IRA Calculations'!AD4</f>
        <v>6747819217495.9795</v>
      </c>
      <c r="Q2" s="7">
        <f>'IRA Calculations'!AE4</f>
        <v>6755292346889.1953</v>
      </c>
      <c r="R2" s="7">
        <f>'IRA Calculations'!AF4</f>
        <v>6770151112742.9092</v>
      </c>
      <c r="S2" s="7">
        <f>'IRA Calculations'!AG4</f>
        <v>6787470417958.5742</v>
      </c>
      <c r="T2" s="7">
        <f>'IRA Calculations'!AH4</f>
        <v>6807879218111.4805</v>
      </c>
      <c r="U2" s="7">
        <f>'IRA Calculations'!AI4</f>
        <v>6832019119616.9639</v>
      </c>
      <c r="V2" s="7">
        <f>'IRA Calculations'!AJ4</f>
        <v>6856662205528.1465</v>
      </c>
      <c r="W2" s="7">
        <f>'IRA Calculations'!AK4</f>
        <v>6839097095422.6367</v>
      </c>
      <c r="X2" s="7">
        <f>'IRA Calculations'!AL4</f>
        <v>6823780003830.0352</v>
      </c>
      <c r="Y2" s="7">
        <f>'IRA Calculations'!AM4</f>
        <v>6806859777149.9297</v>
      </c>
      <c r="Z2" s="7">
        <f>'IRA Calculations'!AN4</f>
        <v>6789207423649.957</v>
      </c>
      <c r="AA2" s="7">
        <f>'IRA Calculations'!AO4</f>
        <v>6770662467103.0732</v>
      </c>
      <c r="AB2" s="7">
        <f>'IRA Calculations'!AP4</f>
        <v>6751523618561.8945</v>
      </c>
      <c r="AC2" s="7">
        <f>'IRA Calculations'!AQ4</f>
        <v>6733902094530.8203</v>
      </c>
      <c r="AD2" s="7">
        <f>'IRA Calculations'!AR4</f>
        <v>6715226579945.9854</v>
      </c>
      <c r="AE2" s="7">
        <f>'IRA Calculations'!AS4</f>
        <v>6697106617977.5898</v>
      </c>
      <c r="AF2" s="7">
        <f>'IRA Calculations'!AT4</f>
        <v>6679707217379.293</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12319181953158.578</v>
      </c>
      <c r="C4" s="7">
        <f>'IRA Calculations'!Q6</f>
        <v>12319181953158.578</v>
      </c>
      <c r="D4" s="7">
        <f>'IRA Calculations'!R6</f>
        <v>12305840198525.439</v>
      </c>
      <c r="E4" s="7">
        <f>'IRA Calculations'!S6</f>
        <v>11893285701309.578</v>
      </c>
      <c r="F4" s="7">
        <f>'IRA Calculations'!T6</f>
        <v>11471706924046.088</v>
      </c>
      <c r="G4" s="7">
        <f>'IRA Calculations'!U6</f>
        <v>11048358651861.131</v>
      </c>
      <c r="H4" s="7">
        <f>'IRA Calculations'!V6</f>
        <v>10623182256189.574</v>
      </c>
      <c r="I4" s="7">
        <f>'IRA Calculations'!W6</f>
        <v>10200094286599.631</v>
      </c>
      <c r="J4" s="7">
        <f>'IRA Calculations'!X6</f>
        <v>9784123103242.3945</v>
      </c>
      <c r="K4" s="7">
        <f>'IRA Calculations'!Y6</f>
        <v>9358536334946.1172</v>
      </c>
      <c r="L4" s="7">
        <f>'IRA Calculations'!Z6</f>
        <v>8932342315462.2891</v>
      </c>
      <c r="M4" s="7">
        <f>'IRA Calculations'!AA6</f>
        <v>8515354280569.167</v>
      </c>
      <c r="N4" s="7">
        <f>'IRA Calculations'!AB6</f>
        <v>8098001550231.623</v>
      </c>
      <c r="O4" s="7">
        <f>'IRA Calculations'!AC6</f>
        <v>8068965779254.7305</v>
      </c>
      <c r="P4" s="7">
        <f>'IRA Calculations'!AD6</f>
        <v>8042368927941.3809</v>
      </c>
      <c r="Q4" s="7">
        <f>'IRA Calculations'!AE6</f>
        <v>8021610426676.9082</v>
      </c>
      <c r="R4" s="7">
        <f>'IRA Calculations'!AF6</f>
        <v>8014193665883.2207</v>
      </c>
      <c r="S4" s="7">
        <f>'IRA Calculations'!AG6</f>
        <v>8005030078315.2461</v>
      </c>
      <c r="T4" s="7">
        <f>'IRA Calculations'!AH6</f>
        <v>8000121919795.3145</v>
      </c>
      <c r="U4" s="7">
        <f>'IRA Calculations'!AI6</f>
        <v>8001874102623.3906</v>
      </c>
      <c r="V4" s="7">
        <f>'IRA Calculations'!AJ6</f>
        <v>8008031790864.8809</v>
      </c>
      <c r="W4" s="7">
        <f>'IRA Calculations'!AK6</f>
        <v>7936357762245.2539</v>
      </c>
      <c r="X4" s="7">
        <f>'IRA Calculations'!AL6</f>
        <v>7875176868510.9375</v>
      </c>
      <c r="Y4" s="7">
        <f>'IRA Calculations'!AM6</f>
        <v>7817121459754.6055</v>
      </c>
      <c r="Z4" s="7">
        <f>'IRA Calculations'!AN6</f>
        <v>7765759640584.1953</v>
      </c>
      <c r="AA4" s="7">
        <f>'IRA Calculations'!AO6</f>
        <v>7720901127512.0664</v>
      </c>
      <c r="AB4" s="7">
        <f>'IRA Calculations'!AP6</f>
        <v>7681485537273.5352</v>
      </c>
      <c r="AC4" s="7">
        <f>'IRA Calculations'!AQ6</f>
        <v>7649170978443.7773</v>
      </c>
      <c r="AD4" s="7">
        <f>'IRA Calculations'!AR6</f>
        <v>7615766888338.4941</v>
      </c>
      <c r="AE4" s="7">
        <f>'IRA Calculations'!AS6</f>
        <v>7583124537423.5527</v>
      </c>
      <c r="AF4" s="7">
        <f>'IRA Calculations'!AT6</f>
        <v>7550242605631.1289</v>
      </c>
    </row>
    <row r="5" spans="1:34" x14ac:dyDescent="0.2">
      <c r="A5" s="1" t="s">
        <v>79</v>
      </c>
      <c r="B5" s="7">
        <f>'IRA Calculations'!P7</f>
        <v>82889371753.846512</v>
      </c>
      <c r="C5" s="7">
        <f>'IRA Calculations'!Q7</f>
        <v>82889371753.846512</v>
      </c>
      <c r="D5" s="7">
        <f>'IRA Calculations'!R7</f>
        <v>85373877882.580795</v>
      </c>
      <c r="E5" s="7">
        <f>'IRA Calculations'!S7</f>
        <v>87209994327.761292</v>
      </c>
      <c r="F5" s="7">
        <f>'IRA Calculations'!T7</f>
        <v>88283976911.208679</v>
      </c>
      <c r="G5" s="7">
        <f>'IRA Calculations'!U7</f>
        <v>88478220153.422424</v>
      </c>
      <c r="H5" s="7">
        <f>'IRA Calculations'!V7</f>
        <v>87677971304.287903</v>
      </c>
      <c r="I5" s="7">
        <f>'IRA Calculations'!W7</f>
        <v>85799595738.815933</v>
      </c>
      <c r="J5" s="7">
        <f>'IRA Calculations'!X7</f>
        <v>82861891453.829483</v>
      </c>
      <c r="K5" s="7">
        <f>'IRA Calculations'!Y7</f>
        <v>78777961271.016724</v>
      </c>
      <c r="L5" s="7">
        <f>'IRA Calculations'!Z7</f>
        <v>73799225217.413452</v>
      </c>
      <c r="M5" s="7">
        <f>'IRA Calculations'!AA7</f>
        <v>68243528105.567795</v>
      </c>
      <c r="N5" s="7">
        <f>'IRA Calculations'!AB7</f>
        <v>62385627006.882759</v>
      </c>
      <c r="O5" s="7">
        <f>'IRA Calculations'!AC7</f>
        <v>56510918028.676727</v>
      </c>
      <c r="P5" s="7">
        <f>'IRA Calculations'!AD7</f>
        <v>50846349916.602074</v>
      </c>
      <c r="Q5" s="7">
        <f>'IRA Calculations'!AE7</f>
        <v>45542595408.150139</v>
      </c>
      <c r="R5" s="7">
        <f>'IRA Calculations'!AF7</f>
        <v>40703186704.01255</v>
      </c>
      <c r="S5" s="7">
        <f>'IRA Calculations'!AG7</f>
        <v>36259900627.883667</v>
      </c>
      <c r="T5" s="7">
        <f>'IRA Calculations'!AH7</f>
        <v>32199108077.745941</v>
      </c>
      <c r="U5" s="7">
        <f>'IRA Calculations'!AI7</f>
        <v>28458637463.9086</v>
      </c>
      <c r="V5" s="7">
        <f>'IRA Calculations'!AJ7</f>
        <v>24974829227.292141</v>
      </c>
      <c r="W5" s="7">
        <f>'IRA Calculations'!AK7</f>
        <v>21550060893.794098</v>
      </c>
      <c r="X5" s="7">
        <f>'IRA Calculations'!AL7</f>
        <v>18380257766.82925</v>
      </c>
      <c r="Y5" s="7">
        <f>'IRA Calculations'!AM7</f>
        <v>15451991294.133207</v>
      </c>
      <c r="Z5" s="7">
        <f>'IRA Calculations'!AN7</f>
        <v>12785119966.992491</v>
      </c>
      <c r="AA5" s="7">
        <f>'IRA Calculations'!AO7</f>
        <v>10395540738.743748</v>
      </c>
      <c r="AB5" s="7">
        <f>'IRA Calculations'!AP7</f>
        <v>8294504413.8391209</v>
      </c>
      <c r="AC5" s="7">
        <f>'IRA Calculations'!AQ7</f>
        <v>6488070143.7018576</v>
      </c>
      <c r="AD5" s="7">
        <f>'IRA Calculations'!AR7</f>
        <v>4967526754.1222162</v>
      </c>
      <c r="AE5" s="7">
        <f>'IRA Calculations'!AS7</f>
        <v>3720526158.97786</v>
      </c>
      <c r="AF5" s="7">
        <f>'IRA Calculations'!AT7</f>
        <v>2724116289.5648761</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939962259261.47791</v>
      </c>
      <c r="C7" s="7">
        <f>'IRA Calculations'!Q9</f>
        <v>939962259261.47791</v>
      </c>
      <c r="D7" s="7">
        <f>'IRA Calculations'!R9</f>
        <v>938547279334.48438</v>
      </c>
      <c r="E7" s="7">
        <f>'IRA Calculations'!S9</f>
        <v>936213808256.30127</v>
      </c>
      <c r="F7" s="7">
        <f>'IRA Calculations'!T9</f>
        <v>933381829439.49316</v>
      </c>
      <c r="G7" s="7">
        <f>'IRA Calculations'!U9</f>
        <v>930513654748.01465</v>
      </c>
      <c r="H7" s="7">
        <f>'IRA Calculations'!V9</f>
        <v>927630256113.94348</v>
      </c>
      <c r="I7" s="7">
        <f>'IRA Calculations'!W9</f>
        <v>924916071022.52844</v>
      </c>
      <c r="J7" s="7">
        <f>'IRA Calculations'!X9</f>
        <v>922763763715.14575</v>
      </c>
      <c r="K7" s="7">
        <f>'IRA Calculations'!Y9</f>
        <v>919931807663.00317</v>
      </c>
      <c r="L7" s="7">
        <f>'IRA Calculations'!Z9</f>
        <v>917116297649.13403</v>
      </c>
      <c r="M7" s="7">
        <f>'IRA Calculations'!AA9</f>
        <v>914875419972.12329</v>
      </c>
      <c r="N7" s="7">
        <f>'IRA Calculations'!AB9</f>
        <v>912663364300.00732</v>
      </c>
      <c r="O7" s="7">
        <f>'IRA Calculations'!AC9</f>
        <v>910577757241.2832</v>
      </c>
      <c r="P7" s="7">
        <f>'IRA Calculations'!AD9</f>
        <v>908942237426.2085</v>
      </c>
      <c r="Q7" s="7">
        <f>'IRA Calculations'!AE9</f>
        <v>908005619592.66919</v>
      </c>
      <c r="R7" s="7">
        <f>'IRA Calculations'!AF9</f>
        <v>908560280631.17419</v>
      </c>
      <c r="S7" s="7">
        <f>'IRA Calculations'!AG9</f>
        <v>909520777336.96729</v>
      </c>
      <c r="T7" s="7">
        <f>'IRA Calculations'!AH9</f>
        <v>911349142136.71484</v>
      </c>
      <c r="U7" s="7">
        <f>'IRA Calculations'!AI9</f>
        <v>913812745202.76758</v>
      </c>
      <c r="V7" s="7">
        <f>'IRA Calculations'!AJ9</f>
        <v>916627500604.66235</v>
      </c>
      <c r="W7" s="7">
        <f>'IRA Calculations'!AK9</f>
        <v>914503775382.22705</v>
      </c>
      <c r="X7" s="7">
        <f>'IRA Calculations'!AL9</f>
        <v>912593983089.93823</v>
      </c>
      <c r="Y7" s="7">
        <f>'IRA Calculations'!AM9</f>
        <v>910060942730.18201</v>
      </c>
      <c r="Z7" s="7">
        <f>'IRA Calculations'!AN9</f>
        <v>907009084154.32275</v>
      </c>
      <c r="AA7" s="7">
        <f>'IRA Calculations'!AO9</f>
        <v>903482112761.92334</v>
      </c>
      <c r="AB7" s="7">
        <f>'IRA Calculations'!AP9</f>
        <v>899692757917.32471</v>
      </c>
      <c r="AC7" s="7">
        <f>'IRA Calculations'!AQ9</f>
        <v>896138653398.70691</v>
      </c>
      <c r="AD7" s="7">
        <f>'IRA Calculations'!AR9</f>
        <v>892436930923.58923</v>
      </c>
      <c r="AE7" s="7">
        <f>'IRA Calculations'!AS9</f>
        <v>888862476922.6781</v>
      </c>
      <c r="AF7" s="7">
        <f>'IRA Calculations'!AT9</f>
        <v>885415759401.35449</v>
      </c>
    </row>
    <row r="8" spans="1:34" x14ac:dyDescent="0.2">
      <c r="A8" s="1" t="s">
        <v>344</v>
      </c>
      <c r="B8" s="7">
        <f>'IRA Calculations'!P10</f>
        <v>6351096346.3613377</v>
      </c>
      <c r="C8" s="7">
        <f>'IRA Calculations'!Q10</f>
        <v>6351096346.3613377</v>
      </c>
      <c r="D8" s="7">
        <f>'IRA Calculations'!R10</f>
        <v>6367700392.8323259</v>
      </c>
      <c r="E8" s="7">
        <f>'IRA Calculations'!S10</f>
        <v>6373275634.6995058</v>
      </c>
      <c r="F8" s="7">
        <f>'IRA Calculations'!T10</f>
        <v>6367910636.1029358</v>
      </c>
      <c r="G8" s="7">
        <f>'IRA Calculations'!U10</f>
        <v>6351108808.0993462</v>
      </c>
      <c r="H8" s="7">
        <f>'IRA Calculations'!V10</f>
        <v>6318722139.4956522</v>
      </c>
      <c r="I8" s="7">
        <f>'IRA Calculations'!W10</f>
        <v>6267642656.5330334</v>
      </c>
      <c r="J8" s="7">
        <f>'IRA Calculations'!X10</f>
        <v>6196600337.4981785</v>
      </c>
      <c r="K8" s="7">
        <f>'IRA Calculations'!Y10</f>
        <v>6095320637.3703585</v>
      </c>
      <c r="L8" s="7">
        <f>'IRA Calculations'!Z10</f>
        <v>5968551184.6502876</v>
      </c>
      <c r="M8" s="7">
        <f>'IRA Calculations'!AA10</f>
        <v>5821896068.6184902</v>
      </c>
      <c r="N8" s="7">
        <f>'IRA Calculations'!AB10</f>
        <v>5655698488.046031</v>
      </c>
      <c r="O8" s="7">
        <f>'IRA Calculations'!AC10</f>
        <v>5474239279.3906326</v>
      </c>
      <c r="P8" s="7">
        <f>'IRA Calculations'!AD10</f>
        <v>5282100682.9592581</v>
      </c>
      <c r="Q8" s="7">
        <f>'IRA Calculations'!AE10</f>
        <v>5082928065.6810036</v>
      </c>
      <c r="R8" s="7">
        <f>'IRA Calculations'!AF10</f>
        <v>4882673449.7237587</v>
      </c>
      <c r="S8" s="7">
        <f>'IRA Calculations'!AG10</f>
        <v>4678041801.3856688</v>
      </c>
      <c r="T8" s="7">
        <f>'IRA Calculations'!AH10</f>
        <v>4473660706.8916779</v>
      </c>
      <c r="U8" s="7">
        <f>'IRA Calculations'!AI10</f>
        <v>4271475717.816155</v>
      </c>
      <c r="V8" s="7">
        <f>'IRA Calculations'!AJ10</f>
        <v>4073489127.394156</v>
      </c>
      <c r="W8" s="7">
        <f>'IRA Calculations'!AK10</f>
        <v>3864059720.6258473</v>
      </c>
      <c r="X8" s="7">
        <f>'IRA Calculations'!AL10</f>
        <v>3667635900.1799436</v>
      </c>
      <c r="Y8" s="7">
        <f>'IRA Calculations'!AM10</f>
        <v>3483777374.3368349</v>
      </c>
      <c r="Z8" s="7">
        <f>'IRA Calculations'!AN10</f>
        <v>3315380222.7927189</v>
      </c>
      <c r="AA8" s="7">
        <f>'IRA Calculations'!AO10</f>
        <v>3163972111.2633142</v>
      </c>
      <c r="AB8" s="7">
        <f>'IRA Calculations'!AP10</f>
        <v>3030605310.8906765</v>
      </c>
      <c r="AC8" s="7">
        <f>'IRA Calculations'!AQ10</f>
        <v>2916584596.3930421</v>
      </c>
      <c r="AD8" s="7">
        <f>'IRA Calculations'!AR10</f>
        <v>2819957220.0029268</v>
      </c>
      <c r="AE8" s="7">
        <f>'IRA Calculations'!AS10</f>
        <v>2740722698.3425817</v>
      </c>
      <c r="AF8" s="7">
        <f>'IRA Calculations'!AT10</f>
        <v>2677448633.6874723</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1682875225318.3762</v>
      </c>
      <c r="C10" s="7">
        <f>'IRA Calculations'!Q12</f>
        <v>1682875225318.3762</v>
      </c>
      <c r="D10" s="7">
        <f>'IRA Calculations'!R12</f>
        <v>1685538546261.5471</v>
      </c>
      <c r="E10" s="7">
        <f>'IRA Calculations'!S12</f>
        <v>1687741233782.2754</v>
      </c>
      <c r="F10" s="7">
        <f>'IRA Calculations'!T12</f>
        <v>1689990664372.4639</v>
      </c>
      <c r="G10" s="7">
        <f>'IRA Calculations'!U12</f>
        <v>1693242681980.6587</v>
      </c>
      <c r="H10" s="7">
        <f>'IRA Calculations'!V12</f>
        <v>1696713082386.0103</v>
      </c>
      <c r="I10" s="7">
        <f>'IRA Calculations'!W12</f>
        <v>1700747629648.8315</v>
      </c>
      <c r="J10" s="7">
        <f>'IRA Calculations'!X12</f>
        <v>1705805712618.7046</v>
      </c>
      <c r="K10" s="7">
        <f>'IRA Calculations'!Y12</f>
        <v>1710518111067.833</v>
      </c>
      <c r="L10" s="7">
        <f>'IRA Calculations'!Z12</f>
        <v>1715668665284.4946</v>
      </c>
      <c r="M10" s="7">
        <f>'IRA Calculations'!AA12</f>
        <v>1721709440352.0286</v>
      </c>
      <c r="N10" s="7">
        <f>'IRA Calculations'!AB12</f>
        <v>1727134124681.2356</v>
      </c>
      <c r="O10" s="7">
        <f>'IRA Calculations'!AC12</f>
        <v>1731654480516.4795</v>
      </c>
      <c r="P10" s="7">
        <f>'IRA Calculations'!AD12</f>
        <v>1735669125968.855</v>
      </c>
      <c r="Q10" s="7">
        <f>'IRA Calculations'!AE12</f>
        <v>1738729179328.5579</v>
      </c>
      <c r="R10" s="7">
        <f>'IRA Calculations'!AF12</f>
        <v>1741533690966.6362</v>
      </c>
      <c r="S10" s="7">
        <f>'IRA Calculations'!AG12</f>
        <v>1742142678398.4875</v>
      </c>
      <c r="T10" s="7">
        <f>'IRA Calculations'!AH12</f>
        <v>1742127058397.3909</v>
      </c>
      <c r="U10" s="7">
        <f>'IRA Calculations'!AI12</f>
        <v>1741779717302.929</v>
      </c>
      <c r="V10" s="7">
        <f>'IRA Calculations'!AJ12</f>
        <v>1741564875660.5498</v>
      </c>
      <c r="W10" s="7">
        <f>'IRA Calculations'!AK12</f>
        <v>1736208018487.5022</v>
      </c>
      <c r="X10" s="7">
        <f>'IRA Calculations'!AL12</f>
        <v>1731903851066.4448</v>
      </c>
      <c r="Y10" s="7">
        <f>'IRA Calculations'!AM12</f>
        <v>1727749686303.4961</v>
      </c>
      <c r="Z10" s="7">
        <f>'IRA Calculations'!AN12</f>
        <v>1724339886870.1431</v>
      </c>
      <c r="AA10" s="7">
        <f>'IRA Calculations'!AO12</f>
        <v>1721665305353.3025</v>
      </c>
      <c r="AB10" s="7">
        <f>'IRA Calculations'!AP12</f>
        <v>1719623671563.9751</v>
      </c>
      <c r="AC10" s="7">
        <f>'IRA Calculations'!AQ12</f>
        <v>1718592351570.9087</v>
      </c>
      <c r="AD10" s="7">
        <f>'IRA Calculations'!AR12</f>
        <v>1717433255997.5293</v>
      </c>
      <c r="AE10" s="7">
        <f>'IRA Calculations'!AS12</f>
        <v>1716504775340.7327</v>
      </c>
      <c r="AF10" s="7">
        <f>'IRA Calculations'!AT12</f>
        <v>1715686747791.0481</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11043139595592.969</v>
      </c>
      <c r="C2" s="7">
        <f>'IRA Calculations'!P17</f>
        <v>11043139595592.969</v>
      </c>
      <c r="D2" s="7">
        <f>'IRA Calculations'!Q17</f>
        <v>11043139595592.969</v>
      </c>
      <c r="E2" s="7">
        <f>'IRA Calculations'!R17</f>
        <v>10791731149086.002</v>
      </c>
      <c r="F2" s="7">
        <f>'IRA Calculations'!S17</f>
        <v>10920590490492.971</v>
      </c>
      <c r="G2" s="7">
        <f>'IRA Calculations'!T17</f>
        <v>11066918870208.414</v>
      </c>
      <c r="H2" s="7">
        <f>'IRA Calculations'!U17</f>
        <v>11232624145132.232</v>
      </c>
      <c r="I2" s="7">
        <f>'IRA Calculations'!V17</f>
        <v>11420500503139.135</v>
      </c>
      <c r="J2" s="7">
        <f>'IRA Calculations'!W17</f>
        <v>11630345466805.268</v>
      </c>
      <c r="K2" s="7">
        <f>'IRA Calculations'!X17</f>
        <v>11860631547825.168</v>
      </c>
      <c r="L2" s="7">
        <f>'IRA Calculations'!Y17</f>
        <v>12103000251795.227</v>
      </c>
      <c r="M2" s="7">
        <f>'IRA Calculations'!Z17</f>
        <v>12364627325994.355</v>
      </c>
      <c r="N2" s="7">
        <f>'IRA Calculations'!AA17</f>
        <v>12640844943507.484</v>
      </c>
      <c r="O2" s="7">
        <f>'IRA Calculations'!AB17</f>
        <v>12929438183480.76</v>
      </c>
      <c r="P2" s="7">
        <f>'IRA Calculations'!AC17</f>
        <v>12862312004427.959</v>
      </c>
      <c r="Q2" s="7">
        <f>'IRA Calculations'!AD17</f>
        <v>12802742146278.777</v>
      </c>
      <c r="R2" s="7">
        <f>'IRA Calculations'!AE17</f>
        <v>12750044981751.477</v>
      </c>
      <c r="S2" s="7">
        <f>'IRA Calculations'!AF17</f>
        <v>12699080487991.885</v>
      </c>
      <c r="T2" s="7">
        <f>'IRA Calculations'!AG17</f>
        <v>12659731145436.494</v>
      </c>
      <c r="U2" s="7">
        <f>'IRA Calculations'!AH17</f>
        <v>12625933969766.973</v>
      </c>
      <c r="V2" s="7">
        <f>'IRA Calculations'!AI17</f>
        <v>12597017263696</v>
      </c>
      <c r="W2" s="7">
        <f>'IRA Calculations'!AJ17</f>
        <v>12572170064411.451</v>
      </c>
      <c r="X2" s="7">
        <f>'IRA Calculations'!AK17</f>
        <v>12551036543814.471</v>
      </c>
      <c r="Y2" s="7">
        <f>'IRA Calculations'!AL17</f>
        <v>12531376072865.934</v>
      </c>
      <c r="Z2" s="7">
        <f>'IRA Calculations'!AM17</f>
        <v>12509012083618.141</v>
      </c>
      <c r="AA2" s="7">
        <f>'IRA Calculations'!AN17</f>
        <v>12493584807783.014</v>
      </c>
      <c r="AB2" s="7">
        <f>'IRA Calculations'!AO17</f>
        <v>12480023271815.002</v>
      </c>
      <c r="AC2" s="7">
        <f>'IRA Calculations'!AP17</f>
        <v>12468176455094.801</v>
      </c>
      <c r="AD2" s="7">
        <f>'IRA Calculations'!AQ17</f>
        <v>12457844940847.676</v>
      </c>
      <c r="AE2" s="7">
        <f>'IRA Calculations'!AR17</f>
        <v>12444063681957.68</v>
      </c>
      <c r="AF2" s="7">
        <f>'IRA Calculations'!AS17</f>
        <v>12435934192771.611</v>
      </c>
      <c r="AG2" s="7">
        <f>'IRA Calculations'!AT17</f>
        <v>12428192443322.279</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2306427759376.6499</v>
      </c>
      <c r="C2" s="7">
        <f>'IRA Calculations'!P30</f>
        <v>2306427759376.6499</v>
      </c>
      <c r="D2" s="7">
        <f>'IRA Calculations'!Q30</f>
        <v>2306427759376.6499</v>
      </c>
      <c r="E2" s="7">
        <f>'IRA Calculations'!R30</f>
        <v>2298019303688.6699</v>
      </c>
      <c r="F2" s="7">
        <f>'IRA Calculations'!S30</f>
        <v>2290059398180.6509</v>
      </c>
      <c r="G2" s="7">
        <f>'IRA Calculations'!T30</f>
        <v>2284214717749.8115</v>
      </c>
      <c r="H2" s="7">
        <f>'IRA Calculations'!U30</f>
        <v>2283426713576.9932</v>
      </c>
      <c r="I2" s="7">
        <f>'IRA Calculations'!V30</f>
        <v>2288512564432.0005</v>
      </c>
      <c r="J2" s="7">
        <f>'IRA Calculations'!W30</f>
        <v>2294768357858.3926</v>
      </c>
      <c r="K2" s="7">
        <f>'IRA Calculations'!X30</f>
        <v>2300271832203.8784</v>
      </c>
      <c r="L2" s="7">
        <f>'IRA Calculations'!Y30</f>
        <v>2304540343274.312</v>
      </c>
      <c r="M2" s="7">
        <f>'IRA Calculations'!Z30</f>
        <v>2311398752121.6211</v>
      </c>
      <c r="N2" s="7">
        <f>'IRA Calculations'!AA30</f>
        <v>2320929220510.1509</v>
      </c>
      <c r="O2" s="7">
        <f>'IRA Calculations'!AB30</f>
        <v>2334081072685.4209</v>
      </c>
      <c r="P2" s="7">
        <f>'IRA Calculations'!AC30</f>
        <v>2349761749635.7959</v>
      </c>
      <c r="Q2" s="7">
        <f>'IRA Calculations'!AD30</f>
        <v>2366022176949.5166</v>
      </c>
      <c r="R2" s="7">
        <f>'IRA Calculations'!AE30</f>
        <v>2381972634008.0176</v>
      </c>
      <c r="S2" s="7">
        <f>'IRA Calculations'!AF30</f>
        <v>2395829452117.1309</v>
      </c>
      <c r="T2" s="7">
        <f>'IRA Calculations'!AG30</f>
        <v>2408010656661.0342</v>
      </c>
      <c r="U2" s="7">
        <f>'IRA Calculations'!AH30</f>
        <v>2418961033669.9575</v>
      </c>
      <c r="V2" s="7">
        <f>'IRA Calculations'!AI30</f>
        <v>2428988325544.5737</v>
      </c>
      <c r="W2" s="7">
        <f>'IRA Calculations'!AJ30</f>
        <v>2438374532814.4595</v>
      </c>
      <c r="X2" s="7">
        <f>'IRA Calculations'!AK30</f>
        <v>2438567985098.9614</v>
      </c>
      <c r="Y2" s="7">
        <f>'IRA Calculations'!AL30</f>
        <v>2439278856197.3242</v>
      </c>
      <c r="Z2" s="7">
        <f>'IRA Calculations'!AM30</f>
        <v>2440809302070.4634</v>
      </c>
      <c r="AA2" s="7">
        <f>'IRA Calculations'!AN30</f>
        <v>2443359573407.8037</v>
      </c>
      <c r="AB2" s="7">
        <f>'IRA Calculations'!AO30</f>
        <v>2446873227702.3521</v>
      </c>
      <c r="AC2" s="7">
        <f>'IRA Calculations'!AP30</f>
        <v>2451218853557.7979</v>
      </c>
      <c r="AD2" s="7">
        <f>'IRA Calculations'!AQ30</f>
        <v>2456201496405.7944</v>
      </c>
      <c r="AE2" s="7">
        <f>'IRA Calculations'!AR30</f>
        <v>2461619072103.7197</v>
      </c>
      <c r="AF2" s="7">
        <f>'IRA Calculations'!AS30</f>
        <v>2467344610582.96</v>
      </c>
      <c r="AG2" s="7">
        <f>'IRA Calculations'!AT30</f>
        <v>2473317438028.105</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16623229712302.213</v>
      </c>
      <c r="C2" s="7">
        <f>'IRA Calculations'!P43</f>
        <v>16623229712302.213</v>
      </c>
      <c r="D2" s="7">
        <f>'IRA Calculations'!Q43</f>
        <v>16623229712302.213</v>
      </c>
      <c r="E2" s="7">
        <f>'IRA Calculations'!R43</f>
        <v>16510671851425.635</v>
      </c>
      <c r="F2" s="7">
        <f>'IRA Calculations'!S43</f>
        <v>16401466110913.742</v>
      </c>
      <c r="G2" s="7">
        <f>'IRA Calculations'!T43</f>
        <v>16301933232307.881</v>
      </c>
      <c r="H2" s="7">
        <f>'IRA Calculations'!U43</f>
        <v>16216883547401.504</v>
      </c>
      <c r="I2" s="7">
        <f>'IRA Calculations'!V43</f>
        <v>16151236122975.773</v>
      </c>
      <c r="J2" s="7">
        <f>'IRA Calculations'!W43</f>
        <v>16104274231199.266</v>
      </c>
      <c r="K2" s="7">
        <f>'IRA Calculations'!X43</f>
        <v>16073872489839.365</v>
      </c>
      <c r="L2" s="7">
        <f>'IRA Calculations'!Y43</f>
        <v>16056241199610.602</v>
      </c>
      <c r="M2" s="7">
        <f>'IRA Calculations'!Z43</f>
        <v>16053626947783.783</v>
      </c>
      <c r="N2" s="7">
        <f>'IRA Calculations'!AA43</f>
        <v>16067228011438.818</v>
      </c>
      <c r="O2" s="7">
        <f>'IRA Calculations'!AB43</f>
        <v>16093383291174.5</v>
      </c>
      <c r="P2" s="7">
        <f>'IRA Calculations'!AC43</f>
        <v>16129673007833.477</v>
      </c>
      <c r="Q2" s="7">
        <f>'IRA Calculations'!AD43</f>
        <v>16178151566987.918</v>
      </c>
      <c r="R2" s="7">
        <f>'IRA Calculations'!AE43</f>
        <v>16237748423177.471</v>
      </c>
      <c r="S2" s="7">
        <f>'IRA Calculations'!AF43</f>
        <v>16306463594354.787</v>
      </c>
      <c r="T2" s="7">
        <f>'IRA Calculations'!AG43</f>
        <v>16379626698638.973</v>
      </c>
      <c r="U2" s="7">
        <f>'IRA Calculations'!AH43</f>
        <v>16455194184905.855</v>
      </c>
      <c r="V2" s="7">
        <f>'IRA Calculations'!AI43</f>
        <v>16531900205676.758</v>
      </c>
      <c r="W2" s="7">
        <f>'IRA Calculations'!AJ43</f>
        <v>16609236686275.418</v>
      </c>
      <c r="X2" s="7">
        <f>'IRA Calculations'!AK43</f>
        <v>16615321980366.699</v>
      </c>
      <c r="Y2" s="7">
        <f>'IRA Calculations'!AL43</f>
        <v>16621600677665.904</v>
      </c>
      <c r="Z2" s="7">
        <f>'IRA Calculations'!AM43</f>
        <v>16628081795966.789</v>
      </c>
      <c r="AA2" s="7">
        <f>'IRA Calculations'!AN43</f>
        <v>16634863034925.906</v>
      </c>
      <c r="AB2" s="7">
        <f>'IRA Calculations'!AO43</f>
        <v>16642092967174.648</v>
      </c>
      <c r="AC2" s="7">
        <f>'IRA Calculations'!AP43</f>
        <v>16649835263022.453</v>
      </c>
      <c r="AD2" s="7">
        <f>'IRA Calculations'!AQ43</f>
        <v>16658103925823.414</v>
      </c>
      <c r="AE2" s="7">
        <f>'IRA Calculations'!AR43</f>
        <v>16666961754329.926</v>
      </c>
      <c r="AF2" s="7">
        <f>'IRA Calculations'!AS43</f>
        <v>16676297088592.031</v>
      </c>
      <c r="AG2" s="7">
        <f>'IRA Calculations'!AT43</f>
        <v>16685996182029.602</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6726143716924.1904</v>
      </c>
      <c r="C4" s="7">
        <f>'IRA Calculations'!P45</f>
        <v>6726143716924.1904</v>
      </c>
      <c r="D4" s="7">
        <f>'IRA Calculations'!Q45</f>
        <v>6726143716924.1904</v>
      </c>
      <c r="E4" s="7">
        <f>'IRA Calculations'!R45</f>
        <v>6737406472011.7207</v>
      </c>
      <c r="F4" s="7">
        <f>'IRA Calculations'!S45</f>
        <v>6750390627247.2383</v>
      </c>
      <c r="G4" s="7">
        <f>'IRA Calculations'!T45</f>
        <v>6766521149823.8018</v>
      </c>
      <c r="H4" s="7">
        <f>'IRA Calculations'!U45</f>
        <v>6787060910099.2891</v>
      </c>
      <c r="I4" s="7">
        <f>'IRA Calculations'!V45</f>
        <v>6813478061693.874</v>
      </c>
      <c r="J4" s="7">
        <f>'IRA Calculations'!W45</f>
        <v>6844100566003.3262</v>
      </c>
      <c r="K4" s="7">
        <f>'IRA Calculations'!X45</f>
        <v>6876540322343.7266</v>
      </c>
      <c r="L4" s="7">
        <f>'IRA Calculations'!Y45</f>
        <v>6908816124576.4346</v>
      </c>
      <c r="M4" s="7">
        <f>'IRA Calculations'!Z45</f>
        <v>6942094946236.668</v>
      </c>
      <c r="N4" s="7">
        <f>'IRA Calculations'!AA45</f>
        <v>6976078256267.208</v>
      </c>
      <c r="O4" s="7">
        <f>'IRA Calculations'!AB45</f>
        <v>7008990799016.9668</v>
      </c>
      <c r="P4" s="7">
        <f>'IRA Calculations'!AC45</f>
        <v>7040953046183.1396</v>
      </c>
      <c r="Q4" s="7">
        <f>'IRA Calculations'!AD45</f>
        <v>7074465955272.8047</v>
      </c>
      <c r="R4" s="7">
        <f>'IRA Calculations'!AE45</f>
        <v>7110110795697.1895</v>
      </c>
      <c r="S4" s="7">
        <f>'IRA Calculations'!AF45</f>
        <v>7147503753277.5918</v>
      </c>
      <c r="T4" s="7">
        <f>'IRA Calculations'!AG45</f>
        <v>7185250128312.5547</v>
      </c>
      <c r="U4" s="7">
        <f>'IRA Calculations'!AH45</f>
        <v>7223212605745.0254</v>
      </c>
      <c r="V4" s="7">
        <f>'IRA Calculations'!AI45</f>
        <v>7260915681834.8457</v>
      </c>
      <c r="W4" s="7">
        <f>'IRA Calculations'!AJ45</f>
        <v>7298302694111.6768</v>
      </c>
      <c r="X4" s="7">
        <f>'IRA Calculations'!AK45</f>
        <v>7299850307531.125</v>
      </c>
      <c r="Y4" s="7">
        <f>'IRA Calculations'!AL45</f>
        <v>7301239600175.8066</v>
      </c>
      <c r="Z4" s="7">
        <f>'IRA Calculations'!AM45</f>
        <v>7302730449542.9375</v>
      </c>
      <c r="AA4" s="7">
        <f>'IRA Calculations'!AN45</f>
        <v>7304490128359.8584</v>
      </c>
      <c r="AB4" s="7">
        <f>'IRA Calculations'!AO45</f>
        <v>7306540960169.2764</v>
      </c>
      <c r="AC4" s="7">
        <f>'IRA Calculations'!AP45</f>
        <v>7308831216864.7119</v>
      </c>
      <c r="AD4" s="7">
        <f>'IRA Calculations'!AQ45</f>
        <v>7311390580757.8682</v>
      </c>
      <c r="AE4" s="7">
        <f>'IRA Calculations'!AR45</f>
        <v>7314085695299.4668</v>
      </c>
      <c r="AF4" s="7">
        <f>'IRA Calculations'!AS45</f>
        <v>7317017479108.6221</v>
      </c>
      <c r="AG4" s="7">
        <f>'IRA Calculations'!AT45</f>
        <v>7320259777264.3232</v>
      </c>
    </row>
    <row r="5" spans="1:35" x14ac:dyDescent="0.2">
      <c r="A5" s="1" t="s">
        <v>79</v>
      </c>
      <c r="B5" s="7">
        <f>'IRA Calculations'!O46</f>
        <v>252253143.97462586</v>
      </c>
      <c r="C5" s="7">
        <f>'IRA Calculations'!P46</f>
        <v>252253143.97462586</v>
      </c>
      <c r="D5" s="7">
        <f>'IRA Calculations'!Q46</f>
        <v>252253143.97462586</v>
      </c>
      <c r="E5" s="7">
        <f>'IRA Calculations'!R46</f>
        <v>242744709.98055243</v>
      </c>
      <c r="F5" s="7">
        <f>'IRA Calculations'!S46</f>
        <v>229882410.14230895</v>
      </c>
      <c r="G5" s="7">
        <f>'IRA Calculations'!T46</f>
        <v>215024882.15425277</v>
      </c>
      <c r="H5" s="7">
        <f>'IRA Calculations'!U46</f>
        <v>199663593.85938498</v>
      </c>
      <c r="I5" s="7">
        <f>'IRA Calculations'!V46</f>
        <v>185192294.17733911</v>
      </c>
      <c r="J5" s="7">
        <f>'IRA Calculations'!W46</f>
        <v>172593247.61583921</v>
      </c>
      <c r="K5" s="7">
        <f>'IRA Calculations'!X46</f>
        <v>162407143.31795126</v>
      </c>
      <c r="L5" s="7">
        <f>'IRA Calculations'!Y46</f>
        <v>154759154.96350428</v>
      </c>
      <c r="M5" s="7">
        <f>'IRA Calculations'!Z46</f>
        <v>149509355.1238341</v>
      </c>
      <c r="N5" s="7">
        <f>'IRA Calculations'!AA46</f>
        <v>146254476.47196856</v>
      </c>
      <c r="O5" s="7">
        <f>'IRA Calculations'!AB46</f>
        <v>144459494.35125262</v>
      </c>
      <c r="P5" s="7">
        <f>'IRA Calculations'!AC46</f>
        <v>143650663.00131357</v>
      </c>
      <c r="Q5" s="7">
        <f>'IRA Calculations'!AD46</f>
        <v>143501315.06898451</v>
      </c>
      <c r="R5" s="7">
        <f>'IRA Calculations'!AE46</f>
        <v>143751254.35839936</v>
      </c>
      <c r="S5" s="7">
        <f>'IRA Calculations'!AF46</f>
        <v>144219746.54739863</v>
      </c>
      <c r="T5" s="7">
        <f>'IRA Calculations'!AG46</f>
        <v>144780910.72789285</v>
      </c>
      <c r="U5" s="7">
        <f>'IRA Calculations'!AH46</f>
        <v>145385186.96347708</v>
      </c>
      <c r="V5" s="7">
        <f>'IRA Calculations'!AI46</f>
        <v>146000976.78986043</v>
      </c>
      <c r="W5" s="7">
        <f>'IRA Calculations'!AJ46</f>
        <v>146616980.00583866</v>
      </c>
      <c r="X5" s="7">
        <f>'IRA Calculations'!AK46</f>
        <v>146634182.16327307</v>
      </c>
      <c r="Y5" s="7">
        <f>'IRA Calculations'!AL46</f>
        <v>146650282.17011884</v>
      </c>
      <c r="Z5" s="7">
        <f>'IRA Calculations'!AM46</f>
        <v>146671043.78181711</v>
      </c>
      <c r="AA5" s="7">
        <f>'IRA Calculations'!AN46</f>
        <v>146700153.35029006</v>
      </c>
      <c r="AB5" s="7">
        <f>'IRA Calculations'!AO46</f>
        <v>146738207.63239855</v>
      </c>
      <c r="AC5" s="7">
        <f>'IRA Calculations'!AP46</f>
        <v>146782587.00878495</v>
      </c>
      <c r="AD5" s="7">
        <f>'IRA Calculations'!AQ46</f>
        <v>146833081.32272542</v>
      </c>
      <c r="AE5" s="7">
        <f>'IRA Calculations'!AR46</f>
        <v>146886381.12759352</v>
      </c>
      <c r="AF5" s="7">
        <f>'IRA Calculations'!AS46</f>
        <v>146943922.46739793</v>
      </c>
      <c r="AG5" s="7">
        <f>'IRA Calculations'!AT46</f>
        <v>147007753.93688339</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921651649084.89587</v>
      </c>
      <c r="C10" s="7">
        <f>'IRA Calculations'!P51</f>
        <v>921651649084.89587</v>
      </c>
      <c r="D10" s="7">
        <f>'IRA Calculations'!Q51</f>
        <v>921651649084.89587</v>
      </c>
      <c r="E10" s="7">
        <f>'IRA Calculations'!R51</f>
        <v>912862287944.49963</v>
      </c>
      <c r="F10" s="7">
        <f>'IRA Calculations'!S51</f>
        <v>907120710592.46448</v>
      </c>
      <c r="G10" s="7">
        <f>'IRA Calculations'!T51</f>
        <v>903879862810.74768</v>
      </c>
      <c r="H10" s="7">
        <f>'IRA Calculations'!U51</f>
        <v>902607042136.44519</v>
      </c>
      <c r="I10" s="7">
        <f>'IRA Calculations'!V51</f>
        <v>902964236845.99463</v>
      </c>
      <c r="J10" s="7">
        <f>'IRA Calculations'!W51</f>
        <v>904432854154.99414</v>
      </c>
      <c r="K10" s="7">
        <f>'IRA Calculations'!X51</f>
        <v>906562982543.39478</v>
      </c>
      <c r="L10" s="7">
        <f>'IRA Calculations'!Y51</f>
        <v>909019866328.00647</v>
      </c>
      <c r="M10" s="7">
        <f>'IRA Calculations'!Z51</f>
        <v>911951975419.15698</v>
      </c>
      <c r="N10" s="7">
        <f>'IRA Calculations'!AA51</f>
        <v>915292256630.69641</v>
      </c>
      <c r="O10" s="7">
        <f>'IRA Calculations'!AB51</f>
        <v>918723408378.58179</v>
      </c>
      <c r="P10" s="7">
        <f>'IRA Calculations'!AC51</f>
        <v>922099402360.52539</v>
      </c>
      <c r="Q10" s="7">
        <f>'IRA Calculations'!AD51</f>
        <v>925607861429.86841</v>
      </c>
      <c r="R10" s="7">
        <f>'IRA Calculations'!AE51</f>
        <v>929281852949.96252</v>
      </c>
      <c r="S10" s="7">
        <f>'IRA Calculations'!AF51</f>
        <v>933106176403.95776</v>
      </c>
      <c r="T10" s="7">
        <f>'IRA Calculations'!AG51</f>
        <v>936939248667.73413</v>
      </c>
      <c r="U10" s="7">
        <f>'IRA Calculations'!AH51</f>
        <v>940789776153.13586</v>
      </c>
      <c r="V10" s="7">
        <f>'IRA Calculations'!AI51</f>
        <v>944612435268.27881</v>
      </c>
      <c r="W10" s="7">
        <f>'IRA Calculations'!AJ51</f>
        <v>948392245318.61206</v>
      </c>
      <c r="X10" s="7">
        <f>'IRA Calculations'!AK51</f>
        <v>949133223731.02588</v>
      </c>
      <c r="Y10" s="7">
        <f>'IRA Calculations'!AL51</f>
        <v>949806062831.30371</v>
      </c>
      <c r="Z10" s="7">
        <f>'IRA Calculations'!AM51</f>
        <v>950434084394.10583</v>
      </c>
      <c r="AA10" s="7">
        <f>'IRA Calculations'!AN51</f>
        <v>951035936656.67493</v>
      </c>
      <c r="AB10" s="7">
        <f>'IRA Calculations'!AO51</f>
        <v>951620847196.14856</v>
      </c>
      <c r="AC10" s="7">
        <f>'IRA Calculations'!AP51</f>
        <v>952191862673.37268</v>
      </c>
      <c r="AD10" s="7">
        <f>'IRA Calculations'!AQ51</f>
        <v>952754822855.09058</v>
      </c>
      <c r="AE10" s="7">
        <f>'IRA Calculations'!AR51</f>
        <v>953306599733.52966</v>
      </c>
      <c r="AF10" s="7">
        <f>'IRA Calculations'!AS51</f>
        <v>953858584527.63074</v>
      </c>
      <c r="AG10" s="7">
        <f>'IRA Calculations'!AT51</f>
        <v>954421090791.2655</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25601210752015.621</v>
      </c>
      <c r="C2" s="7">
        <f>'IRA Calculations'!P56</f>
        <v>25601210752015.621</v>
      </c>
      <c r="D2" s="7">
        <f>'IRA Calculations'!Q56</f>
        <v>25601210752015.621</v>
      </c>
      <c r="E2" s="7">
        <f>'IRA Calculations'!R56</f>
        <v>25971877324012.133</v>
      </c>
      <c r="F2" s="7">
        <f>'IRA Calculations'!S56</f>
        <v>26344113344070.352</v>
      </c>
      <c r="G2" s="7">
        <f>'IRA Calculations'!T56</f>
        <v>26724055544863.012</v>
      </c>
      <c r="H2" s="7">
        <f>'IRA Calculations'!U56</f>
        <v>27105544592126.5</v>
      </c>
      <c r="I2" s="7">
        <f>'IRA Calculations'!V56</f>
        <v>27468818840941.973</v>
      </c>
      <c r="J2" s="7">
        <f>'IRA Calculations'!W56</f>
        <v>27841802637040.277</v>
      </c>
      <c r="K2" s="7">
        <f>'IRA Calculations'!X56</f>
        <v>28236553368145.613</v>
      </c>
      <c r="L2" s="7">
        <f>'IRA Calculations'!Y56</f>
        <v>28596336873376.008</v>
      </c>
      <c r="M2" s="7">
        <f>'IRA Calculations'!Z56</f>
        <v>28926360174571.73</v>
      </c>
      <c r="N2" s="7">
        <f>'IRA Calculations'!AA56</f>
        <v>29254445509567.211</v>
      </c>
      <c r="O2" s="7">
        <f>'IRA Calculations'!AB56</f>
        <v>29585366302305.945</v>
      </c>
      <c r="P2" s="7">
        <f>'IRA Calculations'!AC56</f>
        <v>29959772075092.676</v>
      </c>
      <c r="Q2" s="7">
        <f>'IRA Calculations'!AD56</f>
        <v>30377046814353.477</v>
      </c>
      <c r="R2" s="7">
        <f>'IRA Calculations'!AE56</f>
        <v>30814784969916.551</v>
      </c>
      <c r="S2" s="7">
        <f>'IRA Calculations'!AF56</f>
        <v>31250228342673.773</v>
      </c>
      <c r="T2" s="7">
        <f>'IRA Calculations'!AG56</f>
        <v>31690736715926.973</v>
      </c>
      <c r="U2" s="7">
        <f>'IRA Calculations'!AH56</f>
        <v>32144432396155.441</v>
      </c>
      <c r="V2" s="7">
        <f>'IRA Calculations'!AI56</f>
        <v>32576111401811.895</v>
      </c>
      <c r="W2" s="7">
        <f>'IRA Calculations'!AJ56</f>
        <v>32980632752584.105</v>
      </c>
      <c r="X2" s="7">
        <f>'IRA Calculations'!AK56</f>
        <v>33333350455489.551</v>
      </c>
      <c r="Y2" s="7">
        <f>'IRA Calculations'!AL56</f>
        <v>33692572768026.156</v>
      </c>
      <c r="Z2" s="7">
        <f>'IRA Calculations'!AM56</f>
        <v>34064328223761.148</v>
      </c>
      <c r="AA2" s="7">
        <f>'IRA Calculations'!AN56</f>
        <v>34444754675661.402</v>
      </c>
      <c r="AB2" s="7">
        <f>'IRA Calculations'!AO56</f>
        <v>34822891474194.832</v>
      </c>
      <c r="AC2" s="7">
        <f>'IRA Calculations'!AP56</f>
        <v>35199015769366.414</v>
      </c>
      <c r="AD2" s="7">
        <f>'IRA Calculations'!AQ56</f>
        <v>35559650440893.203</v>
      </c>
      <c r="AE2" s="7">
        <f>'IRA Calculations'!AR56</f>
        <v>35891080811345.031</v>
      </c>
      <c r="AF2" s="7">
        <f>'IRA Calculations'!AS56</f>
        <v>36219606797215.992</v>
      </c>
      <c r="AG2" s="7">
        <f>'IRA Calculations'!AT56</f>
        <v>36543548988094.062</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4866657037610.0654</v>
      </c>
      <c r="C2" s="7">
        <f>'IRA Calculations'!P69</f>
        <v>4866657037610.0654</v>
      </c>
      <c r="D2" s="7">
        <f>'IRA Calculations'!Q69</f>
        <v>4866657037610.0654</v>
      </c>
      <c r="E2" s="7">
        <f>'IRA Calculations'!R69</f>
        <v>4881038029122.2617</v>
      </c>
      <c r="F2" s="7">
        <f>'IRA Calculations'!S69</f>
        <v>4894840377134.2676</v>
      </c>
      <c r="G2" s="7">
        <f>'IRA Calculations'!T69</f>
        <v>4905298262530.6211</v>
      </c>
      <c r="H2" s="7">
        <f>'IRA Calculations'!U69</f>
        <v>4915635598699.3008</v>
      </c>
      <c r="I2" s="7">
        <f>'IRA Calculations'!V69</f>
        <v>4923272533142.8828</v>
      </c>
      <c r="J2" s="7">
        <f>'IRA Calculations'!W69</f>
        <v>4929701489395.5752</v>
      </c>
      <c r="K2" s="7">
        <f>'IRA Calculations'!X69</f>
        <v>4934890011725.5537</v>
      </c>
      <c r="L2" s="7">
        <f>'IRA Calculations'!Y69</f>
        <v>4936420694884.7617</v>
      </c>
      <c r="M2" s="7">
        <f>'IRA Calculations'!Z69</f>
        <v>4936073308191.8252</v>
      </c>
      <c r="N2" s="7">
        <f>'IRA Calculations'!AA69</f>
        <v>4938120516971.0898</v>
      </c>
      <c r="O2" s="7">
        <f>'IRA Calculations'!AB69</f>
        <v>4938688167820.6406</v>
      </c>
      <c r="P2" s="7">
        <f>'IRA Calculations'!AC69</f>
        <v>4937713479272.1318</v>
      </c>
      <c r="Q2" s="7">
        <f>'IRA Calculations'!AD69</f>
        <v>4938878010091.166</v>
      </c>
      <c r="R2" s="7">
        <f>'IRA Calculations'!AE69</f>
        <v>4944342557217.8633</v>
      </c>
      <c r="S2" s="7">
        <f>'IRA Calculations'!AF69</f>
        <v>4955203286373.1025</v>
      </c>
      <c r="T2" s="7">
        <f>'IRA Calculations'!AG69</f>
        <v>4967865166122.3926</v>
      </c>
      <c r="U2" s="7">
        <f>'IRA Calculations'!AH69</f>
        <v>4982790074712.6572</v>
      </c>
      <c r="V2" s="7">
        <f>'IRA Calculations'!AI69</f>
        <v>5000438313698.665</v>
      </c>
      <c r="W2" s="7">
        <f>'IRA Calculations'!AJ69</f>
        <v>5018456583642.1055</v>
      </c>
      <c r="X2" s="7">
        <f>'IRA Calculations'!AK69</f>
        <v>5005582709094.6182</v>
      </c>
      <c r="Y2" s="7">
        <f>'IRA Calculations'!AL69</f>
        <v>4994351166050.5938</v>
      </c>
      <c r="Z2" s="7">
        <f>'IRA Calculations'!AM69</f>
        <v>4981943937508.4863</v>
      </c>
      <c r="AA2" s="7">
        <f>'IRA Calculations'!AN69</f>
        <v>4969009681973.7646</v>
      </c>
      <c r="AB2" s="7">
        <f>'IRA Calculations'!AO69</f>
        <v>4955412390408.918</v>
      </c>
      <c r="AC2" s="7">
        <f>'IRA Calculations'!AP69</f>
        <v>4941373788451.1787</v>
      </c>
      <c r="AD2" s="7">
        <f>'IRA Calculations'!AQ69</f>
        <v>4928458663961.7441</v>
      </c>
      <c r="AE2" s="7">
        <f>'IRA Calculations'!AR69</f>
        <v>4914763320348.2578</v>
      </c>
      <c r="AF2" s="7">
        <f>'IRA Calculations'!AS69</f>
        <v>4901479210590.5117</v>
      </c>
      <c r="AG2" s="7">
        <f>'IRA Calculations'!AT69</f>
        <v>4888743149501.9639</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9017449408508.791</v>
      </c>
      <c r="C4" s="7">
        <f>'IRA Calculations'!P71</f>
        <v>9017449408508.791</v>
      </c>
      <c r="D4" s="7">
        <f>'IRA Calculations'!Q71</f>
        <v>9017449408508.791</v>
      </c>
      <c r="E4" s="7">
        <f>'IRA Calculations'!R71</f>
        <v>9007683451817.6309</v>
      </c>
      <c r="F4" s="7">
        <f>'IRA Calculations'!S71</f>
        <v>8705699982376.0596</v>
      </c>
      <c r="G4" s="7">
        <f>'IRA Calculations'!T71</f>
        <v>8397110880426.8174</v>
      </c>
      <c r="H4" s="7">
        <f>'IRA Calculations'!U71</f>
        <v>8087226535742.0098</v>
      </c>
      <c r="I4" s="7">
        <f>'IRA Calculations'!V71</f>
        <v>7776004033124.6699</v>
      </c>
      <c r="J4" s="7">
        <f>'IRA Calculations'!W71</f>
        <v>7466310225887.1006</v>
      </c>
      <c r="K4" s="7">
        <f>'IRA Calculations'!X71</f>
        <v>7161825795379.9531</v>
      </c>
      <c r="L4" s="7">
        <f>'IRA Calculations'!Y71</f>
        <v>6850302906389.8711</v>
      </c>
      <c r="M4" s="7">
        <f>'IRA Calculations'!Z71</f>
        <v>6538335518984.001</v>
      </c>
      <c r="N4" s="7">
        <f>'IRA Calculations'!AA71</f>
        <v>6233106768982.6152</v>
      </c>
      <c r="O4" s="7">
        <f>'IRA Calculations'!AB71</f>
        <v>5927611067593.3789</v>
      </c>
      <c r="P4" s="7">
        <f>'IRA Calculations'!AC71</f>
        <v>5906357335258.1689</v>
      </c>
      <c r="Q4" s="7">
        <f>'IRA Calculations'!AD71</f>
        <v>5886888854148.3281</v>
      </c>
      <c r="R4" s="7">
        <f>'IRA Calculations'!AE71</f>
        <v>5871693954384.6426</v>
      </c>
      <c r="S4" s="7">
        <f>'IRA Calculations'!AF71</f>
        <v>5866265000945.4941</v>
      </c>
      <c r="T4" s="7">
        <f>'IRA Calculations'!AG71</f>
        <v>5859557397501.625</v>
      </c>
      <c r="U4" s="7">
        <f>'IRA Calculations'!AH71</f>
        <v>5855964701873.7246</v>
      </c>
      <c r="V4" s="7">
        <f>'IRA Calculations'!AI71</f>
        <v>5857247272426.4385</v>
      </c>
      <c r="W4" s="7">
        <f>'IRA Calculations'!AJ71</f>
        <v>5861754604358.2295</v>
      </c>
      <c r="X4" s="7">
        <f>'IRA Calculations'!AK71</f>
        <v>5809290331207.707</v>
      </c>
      <c r="Y4" s="7">
        <f>'IRA Calculations'!AL71</f>
        <v>5764506869439.3633</v>
      </c>
      <c r="Z4" s="7">
        <f>'IRA Calculations'!AM71</f>
        <v>5722011214018.3232</v>
      </c>
      <c r="AA4" s="7">
        <f>'IRA Calculations'!AN71</f>
        <v>5684415161970.4512</v>
      </c>
      <c r="AB4" s="7">
        <f>'IRA Calculations'!AO71</f>
        <v>5651579428745.0684</v>
      </c>
      <c r="AC4" s="7">
        <f>'IRA Calculations'!AP71</f>
        <v>5622727830300.1455</v>
      </c>
      <c r="AD4" s="7">
        <f>'IRA Calculations'!AQ71</f>
        <v>5599074076299.791</v>
      </c>
      <c r="AE4" s="7">
        <f>'IRA Calculations'!AR71</f>
        <v>5574622802367.2363</v>
      </c>
      <c r="AF4" s="7">
        <f>'IRA Calculations'!AS71</f>
        <v>5550729109663.4922</v>
      </c>
      <c r="AG4" s="7">
        <f>'IRA Calculations'!AT71</f>
        <v>5526660047487.1514</v>
      </c>
    </row>
    <row r="5" spans="1:35" x14ac:dyDescent="0.2">
      <c r="A5" s="1" t="s">
        <v>79</v>
      </c>
      <c r="B5" s="7">
        <f>'IRA Calculations'!O72</f>
        <v>60673729727.788124</v>
      </c>
      <c r="C5" s="7">
        <f>'IRA Calculations'!P72</f>
        <v>60673729727.788124</v>
      </c>
      <c r="D5" s="7">
        <f>'IRA Calculations'!Q72</f>
        <v>60673729727.788124</v>
      </c>
      <c r="E5" s="7">
        <f>'IRA Calculations'!R72</f>
        <v>62492349536.000893</v>
      </c>
      <c r="F5" s="7">
        <f>'IRA Calculations'!S72</f>
        <v>63836358189.781746</v>
      </c>
      <c r="G5" s="7">
        <f>'IRA Calculations'!T72</f>
        <v>64622496721.437523</v>
      </c>
      <c r="H5" s="7">
        <f>'IRA Calculations'!U72</f>
        <v>64764679750.81945</v>
      </c>
      <c r="I5" s="7">
        <f>'IRA Calculations'!V72</f>
        <v>64178910051.278824</v>
      </c>
      <c r="J5" s="7">
        <f>'IRA Calculations'!W72</f>
        <v>62803968379.32148</v>
      </c>
      <c r="K5" s="7">
        <f>'IRA Calculations'!X72</f>
        <v>60653614575.980446</v>
      </c>
      <c r="L5" s="7">
        <f>'IRA Calculations'!Y72</f>
        <v>57664241259.519775</v>
      </c>
      <c r="M5" s="7">
        <f>'IRA Calculations'!Z72</f>
        <v>54019883975.700684</v>
      </c>
      <c r="N5" s="7">
        <f>'IRA Calculations'!AA72</f>
        <v>49953200179.198944</v>
      </c>
      <c r="O5" s="7">
        <f>'IRA Calculations'!AB72</f>
        <v>45665307768.948708</v>
      </c>
      <c r="P5" s="7">
        <f>'IRA Calculations'!AC72</f>
        <v>41365112252.548958</v>
      </c>
      <c r="Q5" s="7">
        <f>'IRA Calculations'!AD72</f>
        <v>37218736578.749557</v>
      </c>
      <c r="R5" s="7">
        <f>'IRA Calculations'!AE72</f>
        <v>33336470845.767727</v>
      </c>
      <c r="S5" s="7">
        <f>'IRA Calculations'!AF72</f>
        <v>29794099012.752552</v>
      </c>
      <c r="T5" s="7">
        <f>'IRA Calculations'!AG72</f>
        <v>26541682776.725552</v>
      </c>
      <c r="U5" s="7">
        <f>'IRA Calculations'!AH72</f>
        <v>23569245847.183517</v>
      </c>
      <c r="V5" s="7">
        <f>'IRA Calculations'!AI72</f>
        <v>20831279588.34082</v>
      </c>
      <c r="W5" s="7">
        <f>'IRA Calculations'!AJ72</f>
        <v>18281186193.983536</v>
      </c>
      <c r="X5" s="7">
        <f>'IRA Calculations'!AK72</f>
        <v>15774309089.594034</v>
      </c>
      <c r="Y5" s="7">
        <f>'IRA Calculations'!AL72</f>
        <v>13454062547.167585</v>
      </c>
      <c r="Z5" s="7">
        <f>'IRA Calculations'!AM72</f>
        <v>11310617075.498192</v>
      </c>
      <c r="AA5" s="7">
        <f>'IRA Calculations'!AN72</f>
        <v>9358508781.0567551</v>
      </c>
      <c r="AB5" s="7">
        <f>'IRA Calculations'!AO72</f>
        <v>7609373986.2068615</v>
      </c>
      <c r="AC5" s="7">
        <f>'IRA Calculations'!AP72</f>
        <v>6071448104.6584473</v>
      </c>
      <c r="AD5" s="7">
        <f>'IRA Calculations'!AQ72</f>
        <v>4749166340.9263391</v>
      </c>
      <c r="AE5" s="7">
        <f>'IRA Calculations'!AR72</f>
        <v>3636152251.1018629</v>
      </c>
      <c r="AF5" s="7">
        <f>'IRA Calculations'!AS72</f>
        <v>2723367228.3746443</v>
      </c>
      <c r="AG5" s="7">
        <f>'IRA Calculations'!AT72</f>
        <v>1994010715.7641041</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688037740738.52197</v>
      </c>
      <c r="C7" s="7">
        <f>'IRA Calculations'!P74</f>
        <v>688037740738.52197</v>
      </c>
      <c r="D7" s="7">
        <f>'IRA Calculations'!Q74</f>
        <v>688037740738.52197</v>
      </c>
      <c r="E7" s="7">
        <f>'IRA Calculations'!R74</f>
        <v>687001997459.93127</v>
      </c>
      <c r="F7" s="7">
        <f>'IRA Calculations'!S74</f>
        <v>685293932957.4552</v>
      </c>
      <c r="G7" s="7">
        <f>'IRA Calculations'!T74</f>
        <v>683220968550.91943</v>
      </c>
      <c r="H7" s="7">
        <f>'IRA Calculations'!U74</f>
        <v>681121509327.61108</v>
      </c>
      <c r="I7" s="7">
        <f>'IRA Calculations'!V74</f>
        <v>679010906415.32642</v>
      </c>
      <c r="J7" s="7">
        <f>'IRA Calculations'!W74</f>
        <v>677024165182.0022</v>
      </c>
      <c r="K7" s="7">
        <f>'IRA Calculations'!X74</f>
        <v>675448709739.45056</v>
      </c>
      <c r="L7" s="7">
        <f>'IRA Calculations'!Y74</f>
        <v>673375761996.29553</v>
      </c>
      <c r="M7" s="7">
        <f>'IRA Calculations'!Z74</f>
        <v>671314852497.12988</v>
      </c>
      <c r="N7" s="7">
        <f>'IRA Calculations'!AA74</f>
        <v>669674564922.84656</v>
      </c>
      <c r="O7" s="7">
        <f>'IRA Calculations'!AB74</f>
        <v>668055374607.45422</v>
      </c>
      <c r="P7" s="7">
        <f>'IRA Calculations'!AC74</f>
        <v>666528742708.55188</v>
      </c>
      <c r="Q7" s="7">
        <f>'IRA Calculations'!AD74</f>
        <v>665331567665.18237</v>
      </c>
      <c r="R7" s="7">
        <f>'IRA Calculations'!AE74</f>
        <v>664645977992.00757</v>
      </c>
      <c r="S7" s="7">
        <f>'IRA Calculations'!AF74</f>
        <v>665051981237.40222</v>
      </c>
      <c r="T7" s="7">
        <f>'IRA Calculations'!AG74</f>
        <v>665755049873.328</v>
      </c>
      <c r="U7" s="7">
        <f>'IRA Calculations'!AH74</f>
        <v>667093384443.32715</v>
      </c>
      <c r="V7" s="7">
        <f>'IRA Calculations'!AI74</f>
        <v>668896703535.06946</v>
      </c>
      <c r="W7" s="7">
        <f>'IRA Calculations'!AJ74</f>
        <v>670957060670.01746</v>
      </c>
      <c r="X7" s="7">
        <f>'IRA Calculations'!AK74</f>
        <v>669402526868.69031</v>
      </c>
      <c r="Y7" s="7">
        <f>'IRA Calculations'!AL74</f>
        <v>668004588641.78894</v>
      </c>
      <c r="Z7" s="7">
        <f>'IRA Calculations'!AM74</f>
        <v>666150442532.03394</v>
      </c>
      <c r="AA7" s="7">
        <f>'IRA Calculations'!AN74</f>
        <v>663916529564.89258</v>
      </c>
      <c r="AB7" s="7">
        <f>'IRA Calculations'!AO74</f>
        <v>661334841412.45288</v>
      </c>
      <c r="AC7" s="7">
        <f>'IRA Calculations'!AP74</f>
        <v>658561092657.70752</v>
      </c>
      <c r="AD7" s="7">
        <f>'IRA Calculations'!AQ74</f>
        <v>655959543479.276</v>
      </c>
      <c r="AE7" s="7">
        <f>'IRA Calculations'!AR74</f>
        <v>653249940254.75708</v>
      </c>
      <c r="AF7" s="7">
        <f>'IRA Calculations'!AS74</f>
        <v>650633495572.08118</v>
      </c>
      <c r="AG7" s="7">
        <f>'IRA Calculations'!AT74</f>
        <v>648110552003.90149</v>
      </c>
    </row>
    <row r="8" spans="1:35" x14ac:dyDescent="0.2">
      <c r="A8" s="1" t="s">
        <v>344</v>
      </c>
      <c r="B8" s="7">
        <f>'IRA Calculations'!O75</f>
        <v>4648903653.6386623</v>
      </c>
      <c r="C8" s="7">
        <f>'IRA Calculations'!P75</f>
        <v>4648903653.6386623</v>
      </c>
      <c r="D8" s="7">
        <f>'IRA Calculations'!Q75</f>
        <v>4648903653.6386623</v>
      </c>
      <c r="E8" s="7">
        <f>'IRA Calculations'!R75</f>
        <v>4661057557.1687813</v>
      </c>
      <c r="F8" s="7">
        <f>'IRA Calculations'!S75</f>
        <v>4665138547.4219208</v>
      </c>
      <c r="G8" s="7">
        <f>'IRA Calculations'!T75</f>
        <v>4661211451.9698658</v>
      </c>
      <c r="H8" s="7">
        <f>'IRA Calculations'!U75</f>
        <v>4648912775.4368849</v>
      </c>
      <c r="I8" s="7">
        <f>'IRA Calculations'!V75</f>
        <v>4625206238.2045908</v>
      </c>
      <c r="J8" s="7">
        <f>'IRA Calculations'!W75</f>
        <v>4587816851.8655005</v>
      </c>
      <c r="K8" s="7">
        <f>'IRA Calculations'!X75</f>
        <v>4535814980.296773</v>
      </c>
      <c r="L8" s="7">
        <f>'IRA Calculations'!Y75</f>
        <v>4461679816.4941635</v>
      </c>
      <c r="M8" s="7">
        <f>'IRA Calculations'!Z75</f>
        <v>4368886550.6105881</v>
      </c>
      <c r="N8" s="7">
        <f>'IRA Calculations'!AA75</f>
        <v>4261537288.7566671</v>
      </c>
      <c r="O8" s="7">
        <f>'IRA Calculations'!AB75</f>
        <v>4139883247.0900073</v>
      </c>
      <c r="P8" s="7">
        <f>'IRA Calculations'!AC75</f>
        <v>4007057931.2549276</v>
      </c>
      <c r="Q8" s="7">
        <f>'IRA Calculations'!AD75</f>
        <v>3866415469.8212299</v>
      </c>
      <c r="R8" s="7">
        <f>'IRA Calculations'!AE75</f>
        <v>3720624214.6310711</v>
      </c>
      <c r="S8" s="7">
        <f>'IRA Calculations'!AF75</f>
        <v>3574040953.2521114</v>
      </c>
      <c r="T8" s="7">
        <f>'IRA Calculations'!AG75</f>
        <v>3424253772.3106551</v>
      </c>
      <c r="U8" s="7">
        <f>'IRA Calculations'!AH75</f>
        <v>3274649992.882535</v>
      </c>
      <c r="V8" s="7">
        <f>'IRA Calculations'!AI75</f>
        <v>3126653728.4324455</v>
      </c>
      <c r="W8" s="7">
        <f>'IRA Calculations'!AJ75</f>
        <v>2981730626.4373674</v>
      </c>
      <c r="X8" s="7">
        <f>'IRA Calculations'!AK75</f>
        <v>2828431561.0150061</v>
      </c>
      <c r="Y8" s="7">
        <f>'IRA Calculations'!AL75</f>
        <v>2684652382.3137112</v>
      </c>
      <c r="Z8" s="7">
        <f>'IRA Calculations'!AM75</f>
        <v>2550070803.6490541</v>
      </c>
      <c r="AA8" s="7">
        <f>'IRA Calculations'!AN75</f>
        <v>2426806710.2733803</v>
      </c>
      <c r="AB8" s="7">
        <f>'IRA Calculations'!AO75</f>
        <v>2315978329.7083702</v>
      </c>
      <c r="AC8" s="7">
        <f>'IRA Calculations'!AP75</f>
        <v>2218355908.0485778</v>
      </c>
      <c r="AD8" s="7">
        <f>'IRA Calculations'!AQ75</f>
        <v>2134894520.075424</v>
      </c>
      <c r="AE8" s="7">
        <f>'IRA Calculations'!AR75</f>
        <v>2064164784.8228819</v>
      </c>
      <c r="AF8" s="7">
        <f>'IRA Calculations'!AS75</f>
        <v>2006166348.4659643</v>
      </c>
      <c r="AG8" s="7">
        <f>'IRA Calculations'!AT75</f>
        <v>1959850718.1694353</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1231838466453.5645</v>
      </c>
      <c r="C10" s="7">
        <f>'IRA Calculations'!P77</f>
        <v>1231838466453.5645</v>
      </c>
      <c r="D10" s="7">
        <f>'IRA Calculations'!Q77</f>
        <v>1231838466453.5645</v>
      </c>
      <c r="E10" s="7">
        <f>'IRA Calculations'!R77</f>
        <v>1233787975922.2112</v>
      </c>
      <c r="F10" s="7">
        <f>'IRA Calculations'!S77</f>
        <v>1235400308896.6282</v>
      </c>
      <c r="G10" s="7">
        <f>'IRA Calculations'!T77</f>
        <v>1237046857070.2085</v>
      </c>
      <c r="H10" s="7">
        <f>'IRA Calculations'!U77</f>
        <v>1239427283333.0056</v>
      </c>
      <c r="I10" s="7">
        <f>'IRA Calculations'!V77</f>
        <v>1241967562403.606</v>
      </c>
      <c r="J10" s="7">
        <f>'IRA Calculations'!W77</f>
        <v>1244920788191.4109</v>
      </c>
      <c r="K10" s="7">
        <f>'IRA Calculations'!X77</f>
        <v>1248623226182.6912</v>
      </c>
      <c r="L10" s="7">
        <f>'IRA Calculations'!Y77</f>
        <v>1252072628486.2959</v>
      </c>
      <c r="M10" s="7">
        <f>'IRA Calculations'!Z77</f>
        <v>1255842753990.6619</v>
      </c>
      <c r="N10" s="7">
        <f>'IRA Calculations'!AA77</f>
        <v>1260264507299.1843</v>
      </c>
      <c r="O10" s="7">
        <f>'IRA Calculations'!AB77</f>
        <v>1264235291778.3608</v>
      </c>
      <c r="P10" s="7">
        <f>'IRA Calculations'!AC77</f>
        <v>1267544121878.262</v>
      </c>
      <c r="Q10" s="7">
        <f>'IRA Calculations'!AD77</f>
        <v>1270482779850.6458</v>
      </c>
      <c r="R10" s="7">
        <f>'IRA Calculations'!AE77</f>
        <v>1272722691271.9868</v>
      </c>
      <c r="S10" s="7">
        <f>'IRA Calculations'!AF77</f>
        <v>1274775550131.293</v>
      </c>
      <c r="T10" s="7">
        <f>'IRA Calculations'!AG77</f>
        <v>1275221319450.8806</v>
      </c>
      <c r="U10" s="7">
        <f>'IRA Calculations'!AH77</f>
        <v>1275209885853.2451</v>
      </c>
      <c r="V10" s="7">
        <f>'IRA Calculations'!AI77</f>
        <v>1274955637579.3975</v>
      </c>
      <c r="W10" s="7">
        <f>'IRA Calculations'!AJ77</f>
        <v>1274798376841.7639</v>
      </c>
      <c r="X10" s="7">
        <f>'IRA Calculations'!AK77</f>
        <v>1270877240784.9839</v>
      </c>
      <c r="Y10" s="7">
        <f>'IRA Calculations'!AL77</f>
        <v>1267726657238.7131</v>
      </c>
      <c r="Z10" s="7">
        <f>'IRA Calculations'!AM77</f>
        <v>1264685873302.9832</v>
      </c>
      <c r="AA10" s="7">
        <f>'IRA Calculations'!AN77</f>
        <v>1262189953200.4685</v>
      </c>
      <c r="AB10" s="7">
        <f>'IRA Calculations'!AO77</f>
        <v>1260232201167.1965</v>
      </c>
      <c r="AC10" s="7">
        <f>'IRA Calculations'!AP77</f>
        <v>1258737757016.9304</v>
      </c>
      <c r="AD10" s="7">
        <f>'IRA Calculations'!AQ77</f>
        <v>1257982846837.2756</v>
      </c>
      <c r="AE10" s="7">
        <f>'IRA Calculations'!AR77</f>
        <v>1257134406922.0022</v>
      </c>
      <c r="AF10" s="7">
        <f>'IRA Calculations'!AS77</f>
        <v>1256454773535.5259</v>
      </c>
      <c r="AG10" s="7">
        <f>'IRA Calculations'!AT77</f>
        <v>1255855990103.9558</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8083092774680.8164</v>
      </c>
      <c r="C2" s="7">
        <f>'IRA Calculations'!P82</f>
        <v>8083092774680.8164</v>
      </c>
      <c r="D2" s="7">
        <f>'IRA Calculations'!Q82</f>
        <v>8083092774680.8164</v>
      </c>
      <c r="E2" s="7">
        <f>'IRA Calculations'!R82</f>
        <v>7899021888008.667</v>
      </c>
      <c r="F2" s="7">
        <f>'IRA Calculations'!S82</f>
        <v>7993300214411.376</v>
      </c>
      <c r="G2" s="7">
        <f>'IRA Calculations'!T82</f>
        <v>8100366374991.4365</v>
      </c>
      <c r="H2" s="7">
        <f>'IRA Calculations'!U82</f>
        <v>8221629649876.5088</v>
      </c>
      <c r="I2" s="7">
        <f>'IRA Calculations'!V82</f>
        <v>8359117961985.2529</v>
      </c>
      <c r="J2" s="7">
        <f>'IRA Calculations'!W82</f>
        <v>8512692180637.1074</v>
      </c>
      <c r="K2" s="7">
        <f>'IRA Calculations'!X82</f>
        <v>8681236666400.8252</v>
      </c>
      <c r="L2" s="7">
        <f>'IRA Calculations'!Y82</f>
        <v>8858618977343.0215</v>
      </c>
      <c r="M2" s="7">
        <f>'IRA Calculations'!Z82</f>
        <v>9050109259903.9102</v>
      </c>
      <c r="N2" s="7">
        <f>'IRA Calculations'!AA82</f>
        <v>9252270059405.9219</v>
      </c>
      <c r="O2" s="7">
        <f>'IRA Calculations'!AB82</f>
        <v>9463498190380.3125</v>
      </c>
      <c r="P2" s="7">
        <f>'IRA Calculations'!AC82</f>
        <v>9414336292503.1406</v>
      </c>
      <c r="Q2" s="7">
        <f>'IRA Calculations'!AD82</f>
        <v>9370708796103.7422</v>
      </c>
      <c r="R2" s="7">
        <f>'IRA Calculations'!AE82</f>
        <v>9332125818950.1426</v>
      </c>
      <c r="S2" s="7">
        <f>'IRA Calculations'!AF82</f>
        <v>9294794557797.498</v>
      </c>
      <c r="T2" s="7">
        <f>'IRA Calculations'!AG82</f>
        <v>9265965524204.3203</v>
      </c>
      <c r="U2" s="7">
        <f>'IRA Calculations'!AH82</f>
        <v>9241203199893.4375</v>
      </c>
      <c r="V2" s="7">
        <f>'IRA Calculations'!AI82</f>
        <v>9220000100879.6133</v>
      </c>
      <c r="W2" s="7">
        <f>'IRA Calculations'!AJ82</f>
        <v>9201778911284.4316</v>
      </c>
      <c r="X2" s="7">
        <f>'IRA Calculations'!AK82</f>
        <v>9186282418972.9473</v>
      </c>
      <c r="Y2" s="7">
        <f>'IRA Calculations'!AL82</f>
        <v>9171858553420.0156</v>
      </c>
      <c r="Z2" s="7">
        <f>'IRA Calculations'!AM82</f>
        <v>9155452085711.7949</v>
      </c>
      <c r="AA2" s="7">
        <f>'IRA Calculations'!AN82</f>
        <v>9144137920155.0664</v>
      </c>
      <c r="AB2" s="7">
        <f>'IRA Calculations'!AO82</f>
        <v>9134173399709.9961</v>
      </c>
      <c r="AC2" s="7">
        <f>'IRA Calculations'!AP82</f>
        <v>9125453097861.8945</v>
      </c>
      <c r="AD2" s="7">
        <f>'IRA Calculations'!AQ82</f>
        <v>9117863243735.4629</v>
      </c>
      <c r="AE2" s="7">
        <f>'IRA Calculations'!AR82</f>
        <v>9107733756613.7383</v>
      </c>
      <c r="AF2" s="7">
        <f>'IRA Calculations'!AS82</f>
        <v>9101748883652.252</v>
      </c>
      <c r="AG2" s="7">
        <f>'IRA Calculations'!AT82</f>
        <v>9096082043576.4941</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1688203739141.415</v>
      </c>
      <c r="C2" s="7">
        <f>'IRA Calculations'!P95</f>
        <v>1688203739141.415</v>
      </c>
      <c r="D2" s="7">
        <f>'IRA Calculations'!Q95</f>
        <v>1688203739141.415</v>
      </c>
      <c r="E2" s="7">
        <f>'IRA Calculations'!R95</f>
        <v>1682039728886.0115</v>
      </c>
      <c r="F2" s="7">
        <f>'IRA Calculations'!S95</f>
        <v>1676203864959.6257</v>
      </c>
      <c r="G2" s="7">
        <f>'IRA Calculations'!T95</f>
        <v>1671916473698.217</v>
      </c>
      <c r="H2" s="7">
        <f>'IRA Calculations'!U95</f>
        <v>1671333316282.1731</v>
      </c>
      <c r="I2" s="7">
        <f>'IRA Calculations'!V95</f>
        <v>1675048925115.8965</v>
      </c>
      <c r="J2" s="7">
        <f>'IRA Calculations'!W95</f>
        <v>1679622005849.4231</v>
      </c>
      <c r="K2" s="7">
        <f>'IRA Calculations'!X95</f>
        <v>1683646006294.7019</v>
      </c>
      <c r="L2" s="7">
        <f>'IRA Calculations'!Y95</f>
        <v>1686764682233.3188</v>
      </c>
      <c r="M2" s="7">
        <f>'IRA Calculations'!Z95</f>
        <v>1691781450606.543</v>
      </c>
      <c r="N2" s="7">
        <f>'IRA Calculations'!AA95</f>
        <v>1698752133810.0906</v>
      </c>
      <c r="O2" s="7">
        <f>'IRA Calculations'!AB95</f>
        <v>1708375403151.1858</v>
      </c>
      <c r="P2" s="7">
        <f>'IRA Calculations'!AC95</f>
        <v>1719847863209.814</v>
      </c>
      <c r="Q2" s="7">
        <f>'IRA Calculations'!AD95</f>
        <v>1731745379107.5488</v>
      </c>
      <c r="R2" s="7">
        <f>'IRA Calculations'!AE95</f>
        <v>1743418886848.8086</v>
      </c>
      <c r="S2" s="7">
        <f>'IRA Calculations'!AF95</f>
        <v>1753556422302.2043</v>
      </c>
      <c r="T2" s="7">
        <f>'IRA Calculations'!AG95</f>
        <v>1762467459293.4724</v>
      </c>
      <c r="U2" s="7">
        <f>'IRA Calculations'!AH95</f>
        <v>1770478094712.1809</v>
      </c>
      <c r="V2" s="7">
        <f>'IRA Calculations'!AI95</f>
        <v>1777810288765.3572</v>
      </c>
      <c r="W2" s="7">
        <f>'IRA Calculations'!AJ95</f>
        <v>1784673865028.0669</v>
      </c>
      <c r="X2" s="7">
        <f>'IRA Calculations'!AK95</f>
        <v>1784809812379.4136</v>
      </c>
      <c r="Y2" s="7">
        <f>'IRA Calculations'!AL95</f>
        <v>1785323327921.9434</v>
      </c>
      <c r="Z2" s="7">
        <f>'IRA Calculations'!AM95</f>
        <v>1786435993179.2573</v>
      </c>
      <c r="AA2" s="7">
        <f>'IRA Calculations'!AN95</f>
        <v>1788298232488.1665</v>
      </c>
      <c r="AB2" s="7">
        <f>'IRA Calculations'!AO95</f>
        <v>1790862301520.3306</v>
      </c>
      <c r="AC2" s="7">
        <f>'IRA Calculations'!AP95</f>
        <v>1794033078152.7969</v>
      </c>
      <c r="AD2" s="7">
        <f>'IRA Calculations'!AQ95</f>
        <v>1797674583656.8586</v>
      </c>
      <c r="AE2" s="7">
        <f>'IRA Calculations'!AR95</f>
        <v>1801631430331.1716</v>
      </c>
      <c r="AF2" s="7">
        <f>'IRA Calculations'!AS95</f>
        <v>1805815289677.8965</v>
      </c>
      <c r="AG2" s="7">
        <f>'IRA Calculations'!AT95</f>
        <v>1810187306384.6177</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12167473463161.863</v>
      </c>
      <c r="C2" s="7">
        <f>'IRA Calculations'!P108</f>
        <v>12167473463161.863</v>
      </c>
      <c r="D2" s="7">
        <f>'IRA Calculations'!Q108</f>
        <v>12167473463161.863</v>
      </c>
      <c r="E2" s="7">
        <f>'IRA Calculations'!R108</f>
        <v>12085016902548.756</v>
      </c>
      <c r="F2" s="7">
        <f>'IRA Calculations'!S108</f>
        <v>12005012705472.459</v>
      </c>
      <c r="G2" s="7">
        <f>'IRA Calculations'!T108</f>
        <v>11932090051940.332</v>
      </c>
      <c r="H2" s="7">
        <f>'IRA Calculations'!U108</f>
        <v>11869789235417.055</v>
      </c>
      <c r="I2" s="7">
        <f>'IRA Calculations'!V108</f>
        <v>11821684775451.9</v>
      </c>
      <c r="J2" s="7">
        <f>'IRA Calculations'!W108</f>
        <v>11787265706007.715</v>
      </c>
      <c r="K2" s="7">
        <f>'IRA Calculations'!X108</f>
        <v>11764979980747.607</v>
      </c>
      <c r="L2" s="7">
        <f>'IRA Calculations'!Y108</f>
        <v>11752032292556.547</v>
      </c>
      <c r="M2" s="7">
        <f>'IRA Calculations'!Z108</f>
        <v>11750093618381.162</v>
      </c>
      <c r="N2" s="7">
        <f>'IRA Calculations'!AA108</f>
        <v>11760009951746.961</v>
      </c>
      <c r="O2" s="7">
        <f>'IRA Calculations'!AB108</f>
        <v>11779128673987.297</v>
      </c>
      <c r="P2" s="7">
        <f>'IRA Calculations'!AC108</f>
        <v>11805652171066.57</v>
      </c>
      <c r="Q2" s="7">
        <f>'IRA Calculations'!AD108</f>
        <v>11841102666862.814</v>
      </c>
      <c r="R2" s="7">
        <f>'IRA Calculations'!AE108</f>
        <v>11884712377968.852</v>
      </c>
      <c r="S2" s="7">
        <f>'IRA Calculations'!AF108</f>
        <v>11934971607834.592</v>
      </c>
      <c r="T2" s="7">
        <f>'IRA Calculations'!AG108</f>
        <v>11988486832662.82</v>
      </c>
      <c r="U2" s="7">
        <f>'IRA Calculations'!AH108</f>
        <v>12043765955834.768</v>
      </c>
      <c r="V2" s="7">
        <f>'IRA Calculations'!AI108</f>
        <v>12099858594868.994</v>
      </c>
      <c r="W2" s="7">
        <f>'IRA Calculations'!AJ108</f>
        <v>12156417377782.865</v>
      </c>
      <c r="X2" s="7">
        <f>'IRA Calculations'!AK108</f>
        <v>12160830948445.797</v>
      </c>
      <c r="Y2" s="7">
        <f>'IRA Calculations'!AL108</f>
        <v>12165377623472.074</v>
      </c>
      <c r="Z2" s="7">
        <f>'IRA Calculations'!AM108</f>
        <v>12170066944806.574</v>
      </c>
      <c r="AA2" s="7">
        <f>'IRA Calculations'!AN108</f>
        <v>12174998131763.029</v>
      </c>
      <c r="AB2" s="7">
        <f>'IRA Calculations'!AO108</f>
        <v>12180233599044.396</v>
      </c>
      <c r="AC2" s="7">
        <f>'IRA Calculations'!AP108</f>
        <v>12185827656790.123</v>
      </c>
      <c r="AD2" s="7">
        <f>'IRA Calculations'!AQ108</f>
        <v>12191839024517.4</v>
      </c>
      <c r="AE2" s="7">
        <f>'IRA Calculations'!AR108</f>
        <v>12198259865238.008</v>
      </c>
      <c r="AF2" s="7">
        <f>'IRA Calculations'!AS108</f>
        <v>12205041683130.877</v>
      </c>
      <c r="AG2" s="7">
        <f>'IRA Calculations'!AT108</f>
        <v>12212141268534.701</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4923432490269.5439</v>
      </c>
      <c r="C4" s="7">
        <f>'IRA Calculations'!P110</f>
        <v>4923432490269.5439</v>
      </c>
      <c r="D4" s="7">
        <f>'IRA Calculations'!Q110</f>
        <v>4923432490269.5439</v>
      </c>
      <c r="E4" s="7">
        <f>'IRA Calculations'!R110</f>
        <v>4931676651658.5381</v>
      </c>
      <c r="F4" s="7">
        <f>'IRA Calculations'!S110</f>
        <v>4941180851157.6357</v>
      </c>
      <c r="G4" s="7">
        <f>'IRA Calculations'!T110</f>
        <v>4952988142568.709</v>
      </c>
      <c r="H4" s="7">
        <f>'IRA Calculations'!U110</f>
        <v>4968022927333.749</v>
      </c>
      <c r="I4" s="7">
        <f>'IRA Calculations'!V110</f>
        <v>4987359871046.9639</v>
      </c>
      <c r="J4" s="7">
        <f>'IRA Calculations'!W110</f>
        <v>5009775067479.835</v>
      </c>
      <c r="K4" s="7">
        <f>'IRA Calculations'!X110</f>
        <v>5033520464108.9434</v>
      </c>
      <c r="L4" s="7">
        <f>'IRA Calculations'!Y110</f>
        <v>5057145848883.6084</v>
      </c>
      <c r="M4" s="7">
        <f>'IRA Calculations'!Z110</f>
        <v>5081505428264.5264</v>
      </c>
      <c r="N4" s="7">
        <f>'IRA Calculations'!AA110</f>
        <v>5106380682165.2529</v>
      </c>
      <c r="O4" s="7">
        <f>'IRA Calculations'!AB110</f>
        <v>5130472151085.8203</v>
      </c>
      <c r="P4" s="7">
        <f>'IRA Calculations'!AC110</f>
        <v>5153868018433.1094</v>
      </c>
      <c r="Q4" s="7">
        <f>'IRA Calculations'!AD110</f>
        <v>5178398946168.1709</v>
      </c>
      <c r="R4" s="7">
        <f>'IRA Calculations'!AE110</f>
        <v>5204490414451.002</v>
      </c>
      <c r="S4" s="7">
        <f>'IRA Calculations'!AF110</f>
        <v>5231861477277.8926</v>
      </c>
      <c r="T4" s="7">
        <f>'IRA Calculations'!AG110</f>
        <v>5259491236179.6279</v>
      </c>
      <c r="U4" s="7">
        <f>'IRA Calculations'!AH110</f>
        <v>5287279178672.124</v>
      </c>
      <c r="V4" s="7">
        <f>'IRA Calculations'!AI110</f>
        <v>5314877243420.0791</v>
      </c>
      <c r="W4" s="7">
        <f>'IRA Calculations'!AJ110</f>
        <v>5342243954377.3096</v>
      </c>
      <c r="X4" s="7">
        <f>'IRA Calculations'!AK110</f>
        <v>5343376783307.5801</v>
      </c>
      <c r="Y4" s="7">
        <f>'IRA Calculations'!AL110</f>
        <v>5344393723895.4102</v>
      </c>
      <c r="Z4" s="7">
        <f>'IRA Calculations'!AM110</f>
        <v>5345485002423.0693</v>
      </c>
      <c r="AA4" s="7">
        <f>'IRA Calculations'!AN110</f>
        <v>5346773059922.9219</v>
      </c>
      <c r="AB4" s="7">
        <f>'IRA Calculations'!AO110</f>
        <v>5348274236880.7021</v>
      </c>
      <c r="AC4" s="7">
        <f>'IRA Calculations'!AP110</f>
        <v>5349950669127.7549</v>
      </c>
      <c r="AD4" s="7">
        <f>'IRA Calculations'!AQ110</f>
        <v>5351824083654.1621</v>
      </c>
      <c r="AE4" s="7">
        <f>'IRA Calculations'!AR110</f>
        <v>5353796865541.9053</v>
      </c>
      <c r="AF4" s="7">
        <f>'IRA Calculations'!AS110</f>
        <v>5355942885649.1055</v>
      </c>
      <c r="AG4" s="7">
        <f>'IRA Calculations'!AT110</f>
        <v>5358316197423.9873</v>
      </c>
    </row>
    <row r="5" spans="1:35" x14ac:dyDescent="0.2">
      <c r="A5" s="1" t="s">
        <v>79</v>
      </c>
      <c r="B5" s="7">
        <f>'IRA Calculations'!O111</f>
        <v>184645374.39072859</v>
      </c>
      <c r="C5" s="7">
        <f>'IRA Calculations'!P111</f>
        <v>184645374.39072859</v>
      </c>
      <c r="D5" s="7">
        <f>'IRA Calculations'!Q111</f>
        <v>184645374.39072859</v>
      </c>
      <c r="E5" s="7">
        <f>'IRA Calculations'!R111</f>
        <v>177685348.73141778</v>
      </c>
      <c r="F5" s="7">
        <f>'IRA Calculations'!S111</f>
        <v>168270345.4861176</v>
      </c>
      <c r="G5" s="7">
        <f>'IRA Calculations'!T111</f>
        <v>157394866.29624745</v>
      </c>
      <c r="H5" s="7">
        <f>'IRA Calculations'!U111</f>
        <v>146150642.4041754</v>
      </c>
      <c r="I5" s="7">
        <f>'IRA Calculations'!V111</f>
        <v>135557876.32162234</v>
      </c>
      <c r="J5" s="7">
        <f>'IRA Calculations'!W111</f>
        <v>126335570.37665312</v>
      </c>
      <c r="K5" s="7">
        <f>'IRA Calculations'!X111</f>
        <v>118879500.60471116</v>
      </c>
      <c r="L5" s="7">
        <f>'IRA Calculations'!Y111</f>
        <v>113281292.1907663</v>
      </c>
      <c r="M5" s="7">
        <f>'IRA Calculations'!Z111</f>
        <v>109438520.43538319</v>
      </c>
      <c r="N5" s="7">
        <f>'IRA Calculations'!AA111</f>
        <v>107055999.93315881</v>
      </c>
      <c r="O5" s="7">
        <f>'IRA Calculations'!AB111</f>
        <v>105742100.96451961</v>
      </c>
      <c r="P5" s="7">
        <f>'IRA Calculations'!AC111</f>
        <v>105150049.00799978</v>
      </c>
      <c r="Q5" s="7">
        <f>'IRA Calculations'!AD111</f>
        <v>105040728.64653718</v>
      </c>
      <c r="R5" s="7">
        <f>'IRA Calculations'!AE111</f>
        <v>105223680.31541152</v>
      </c>
      <c r="S5" s="7">
        <f>'IRA Calculations'!AF111</f>
        <v>105566609.30441791</v>
      </c>
      <c r="T5" s="7">
        <f>'IRA Calculations'!AG111</f>
        <v>105977372.74850979</v>
      </c>
      <c r="U5" s="7">
        <f>'IRA Calculations'!AH111</f>
        <v>106419693.54577245</v>
      </c>
      <c r="V5" s="7">
        <f>'IRA Calculations'!AI111</f>
        <v>106870442.11226006</v>
      </c>
      <c r="W5" s="7">
        <f>'IRA Calculations'!AJ111</f>
        <v>107321346.87660915</v>
      </c>
      <c r="X5" s="7">
        <f>'IRA Calculations'!AK111</f>
        <v>107333938.58805327</v>
      </c>
      <c r="Y5" s="7">
        <f>'IRA Calculations'!AL111</f>
        <v>107345723.54242446</v>
      </c>
      <c r="Z5" s="7">
        <f>'IRA Calculations'!AM111</f>
        <v>107360920.71897726</v>
      </c>
      <c r="AA5" s="7">
        <f>'IRA Calculations'!AN111</f>
        <v>107382228.46993072</v>
      </c>
      <c r="AB5" s="7">
        <f>'IRA Calculations'!AO111</f>
        <v>107410083.61201687</v>
      </c>
      <c r="AC5" s="7">
        <f>'IRA Calculations'!AP111</f>
        <v>107442568.62464735</v>
      </c>
      <c r="AD5" s="7">
        <f>'IRA Calculations'!AQ111</f>
        <v>107479529.67637196</v>
      </c>
      <c r="AE5" s="7">
        <f>'IRA Calculations'!AR111</f>
        <v>107518544.30378059</v>
      </c>
      <c r="AF5" s="7">
        <f>'IRA Calculations'!AS111</f>
        <v>107560663.66873169</v>
      </c>
      <c r="AG5" s="7">
        <f>'IRA Calculations'!AT111</f>
        <v>107607387.31068654</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674634659143.16333</v>
      </c>
      <c r="C10" s="7">
        <f>'IRA Calculations'!P116</f>
        <v>674634659143.16333</v>
      </c>
      <c r="D10" s="7">
        <f>'IRA Calculations'!Q116</f>
        <v>674634659143.16333</v>
      </c>
      <c r="E10" s="7">
        <f>'IRA Calculations'!R116</f>
        <v>668200983618.44104</v>
      </c>
      <c r="F10" s="7">
        <f>'IRA Calculations'!S116</f>
        <v>663998238379.84656</v>
      </c>
      <c r="G10" s="7">
        <f>'IRA Calculations'!T116</f>
        <v>661625988256.14282</v>
      </c>
      <c r="H10" s="7">
        <f>'IRA Calculations'!U116</f>
        <v>660694303337.43091</v>
      </c>
      <c r="I10" s="7">
        <f>'IRA Calculations'!V116</f>
        <v>660955764304.12463</v>
      </c>
      <c r="J10" s="7">
        <f>'IRA Calculations'!W116</f>
        <v>662030769311.33362</v>
      </c>
      <c r="K10" s="7">
        <f>'IRA Calculations'!X116</f>
        <v>663589990130.46484</v>
      </c>
      <c r="L10" s="7">
        <f>'IRA Calculations'!Y116</f>
        <v>665388390812.7959</v>
      </c>
      <c r="M10" s="7">
        <f>'IRA Calculations'!Z116</f>
        <v>667534649021.35327</v>
      </c>
      <c r="N10" s="7">
        <f>'IRA Calculations'!AA116</f>
        <v>669979682867.73828</v>
      </c>
      <c r="O10" s="7">
        <f>'IRA Calculations'!AB116</f>
        <v>672491232532.08435</v>
      </c>
      <c r="P10" s="7">
        <f>'IRA Calculations'!AC116</f>
        <v>674962407570.44006</v>
      </c>
      <c r="Q10" s="7">
        <f>'IRA Calculations'!AD116</f>
        <v>677530544990.59668</v>
      </c>
      <c r="R10" s="7">
        <f>'IRA Calculations'!AE116</f>
        <v>680219849587.74524</v>
      </c>
      <c r="S10" s="7">
        <f>'IRA Calculations'!AF116</f>
        <v>683019194820.18848</v>
      </c>
      <c r="T10" s="7">
        <f>'IRA Calculations'!AG116</f>
        <v>685824944045.19287</v>
      </c>
      <c r="U10" s="7">
        <f>'IRA Calculations'!AH116</f>
        <v>688643470220.68945</v>
      </c>
      <c r="V10" s="7">
        <f>'IRA Calculations'!AI116</f>
        <v>691441597183.00281</v>
      </c>
      <c r="W10" s="7">
        <f>'IRA Calculations'!AJ116</f>
        <v>694208359296.9364</v>
      </c>
      <c r="X10" s="7">
        <f>'IRA Calculations'!AK116</f>
        <v>694750743959.50122</v>
      </c>
      <c r="Y10" s="7">
        <f>'IRA Calculations'!AL116</f>
        <v>695243251706.35425</v>
      </c>
      <c r="Z10" s="7">
        <f>'IRA Calculations'!AM116</f>
        <v>695702953713.48059</v>
      </c>
      <c r="AA10" s="7">
        <f>'IRA Calculations'!AN116</f>
        <v>696143500200.23181</v>
      </c>
      <c r="AB10" s="7">
        <f>'IRA Calculations'!AO116</f>
        <v>696571645609.42065</v>
      </c>
      <c r="AC10" s="7">
        <f>'IRA Calculations'!AP116</f>
        <v>696989620049.35693</v>
      </c>
      <c r="AD10" s="7">
        <f>'IRA Calculations'!AQ116</f>
        <v>697401698138.38501</v>
      </c>
      <c r="AE10" s="7">
        <f>'IRA Calculations'!AR116</f>
        <v>697805590223.51123</v>
      </c>
      <c r="AF10" s="7">
        <f>'IRA Calculations'!AS116</f>
        <v>698209634499.66516</v>
      </c>
      <c r="AG10" s="7">
        <f>'IRA Calculations'!AT116</f>
        <v>698621380327.72278</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18738960950496.496</v>
      </c>
      <c r="C2" s="7">
        <f>'IRA Calculations'!P121</f>
        <v>18738960950496.496</v>
      </c>
      <c r="D2" s="7">
        <f>'IRA Calculations'!Q121</f>
        <v>18738960950496.496</v>
      </c>
      <c r="E2" s="7">
        <f>'IRA Calculations'!R121</f>
        <v>19010181528649.258</v>
      </c>
      <c r="F2" s="7">
        <f>'IRA Calculations'!S121</f>
        <v>19282548860201.52</v>
      </c>
      <c r="G2" s="7">
        <f>'IRA Calculations'!T121</f>
        <v>19560558781372.297</v>
      </c>
      <c r="H2" s="7">
        <f>'IRA Calculations'!U121</f>
        <v>19839732333462.984</v>
      </c>
      <c r="I2" s="7">
        <f>'IRA Calculations'!V121</f>
        <v>20105564010210.402</v>
      </c>
      <c r="J2" s="7">
        <f>'IRA Calculations'!W121</f>
        <v>20378515047223.043</v>
      </c>
      <c r="K2" s="7">
        <f>'IRA Calculations'!X121</f>
        <v>20667416963499.18</v>
      </c>
      <c r="L2" s="7">
        <f>'IRA Calculations'!Y121</f>
        <v>20930708423049.41</v>
      </c>
      <c r="M2" s="7">
        <f>'IRA Calculations'!Z121</f>
        <v>21172241712550.578</v>
      </c>
      <c r="N2" s="7">
        <f>'IRA Calculations'!AA121</f>
        <v>21412334339249.195</v>
      </c>
      <c r="O2" s="7">
        <f>'IRA Calculations'!AB121</f>
        <v>21654522341130.547</v>
      </c>
      <c r="P2" s="7">
        <f>'IRA Calculations'!AC121</f>
        <v>21928519918443.992</v>
      </c>
      <c r="Q2" s="7">
        <f>'IRA Calculations'!AD121</f>
        <v>22233904544148.207</v>
      </c>
      <c r="R2" s="7">
        <f>'IRA Calculations'!AE121</f>
        <v>22554300098063.27</v>
      </c>
      <c r="S2" s="7">
        <f>'IRA Calculations'!AF121</f>
        <v>22872977487907.699</v>
      </c>
      <c r="T2" s="7">
        <f>'IRA Calculations'!AG121</f>
        <v>23195362652125.496</v>
      </c>
      <c r="U2" s="7">
        <f>'IRA Calculations'!AH121</f>
        <v>23527406769463.961</v>
      </c>
      <c r="V2" s="7">
        <f>'IRA Calculations'!AI121</f>
        <v>23843304416594.211</v>
      </c>
      <c r="W2" s="7">
        <f>'IRA Calculations'!AJ121</f>
        <v>24139330255468.543</v>
      </c>
      <c r="X2" s="7">
        <f>'IRA Calculations'!AK121</f>
        <v>24397451333859.199</v>
      </c>
      <c r="Y2" s="7">
        <f>'IRA Calculations'!AL121</f>
        <v>24660320650294.492</v>
      </c>
      <c r="Z2" s="7">
        <f>'IRA Calculations'!AM121</f>
        <v>24932355526982.277</v>
      </c>
      <c r="AA2" s="7">
        <f>'IRA Calculations'!AN121</f>
        <v>25210771600030.547</v>
      </c>
      <c r="AB2" s="7">
        <f>'IRA Calculations'!AO121</f>
        <v>25487474479856.648</v>
      </c>
      <c r="AC2" s="7">
        <f>'IRA Calculations'!AP121</f>
        <v>25762678901490.434</v>
      </c>
      <c r="AD2" s="7">
        <f>'IRA Calculations'!AQ121</f>
        <v>26026594469573.527</v>
      </c>
      <c r="AE2" s="7">
        <f>'IRA Calculations'!AR121</f>
        <v>26269099389847.836</v>
      </c>
      <c r="AF2" s="7">
        <f>'IRA Calculations'!AS121</f>
        <v>26509495980418.293</v>
      </c>
      <c r="AG2" s="7">
        <f>'IRA Calculations'!AT121</f>
        <v>26746616621109.5</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1310105176720.6357</v>
      </c>
      <c r="C2" s="7">
        <f>'IRA Calculations'!P134</f>
        <v>1310105176720.6357</v>
      </c>
      <c r="D2" s="7">
        <f>'IRA Calculations'!Q134</f>
        <v>1310105176720.6357</v>
      </c>
      <c r="E2" s="7">
        <f>'IRA Calculations'!R134</f>
        <v>1315258690748.4829</v>
      </c>
      <c r="F2" s="7">
        <f>'IRA Calculations'!S134</f>
        <v>1319965279844.7446</v>
      </c>
      <c r="G2" s="7">
        <f>'IRA Calculations'!T134</f>
        <v>1323968644443.7217</v>
      </c>
      <c r="H2" s="7">
        <f>'IRA Calculations'!U134</f>
        <v>1328214689001.4717</v>
      </c>
      <c r="I2" s="7">
        <f>'IRA Calculations'!V134</f>
        <v>1332197462800.9741</v>
      </c>
      <c r="J2" s="7">
        <f>'IRA Calculations'!W134</f>
        <v>1336186906187.5249</v>
      </c>
      <c r="K2" s="7">
        <f>'IRA Calculations'!X134</f>
        <v>1340512365548.5095</v>
      </c>
      <c r="L2" s="7">
        <f>'IRA Calculations'!Y134</f>
        <v>1344845112981.3337</v>
      </c>
      <c r="M2" s="7">
        <f>'IRA Calculations'!Z134</f>
        <v>1349084065934.8225</v>
      </c>
      <c r="N2" s="7">
        <f>'IRA Calculations'!AA134</f>
        <v>1352606303252.021</v>
      </c>
      <c r="O2" s="7">
        <f>'IRA Calculations'!AB134</f>
        <v>1355368400796.6489</v>
      </c>
      <c r="P2" s="7">
        <f>'IRA Calculations'!AC134</f>
        <v>1357196370535.8708</v>
      </c>
      <c r="Q2" s="7">
        <f>'IRA Calculations'!AD134</f>
        <v>1358468694148.543</v>
      </c>
      <c r="R2" s="7">
        <f>'IRA Calculations'!AE134</f>
        <v>1358516617403.2654</v>
      </c>
      <c r="S2" s="7">
        <f>'IRA Calculations'!AF134</f>
        <v>1357655790461.1956</v>
      </c>
      <c r="T2" s="7">
        <f>'IRA Calculations'!AG134</f>
        <v>1356218678613.8508</v>
      </c>
      <c r="U2" s="7">
        <f>'IRA Calculations'!AH134</f>
        <v>1354295447719.5608</v>
      </c>
      <c r="V2" s="7">
        <f>'IRA Calculations'!AI134</f>
        <v>1351901939717.3264</v>
      </c>
      <c r="W2" s="7">
        <f>'IRA Calculations'!AJ134</f>
        <v>1349009970396.4824</v>
      </c>
      <c r="X2" s="7">
        <f>'IRA Calculations'!AK134</f>
        <v>1346229689300.9216</v>
      </c>
      <c r="Y2" s="7">
        <f>'IRA Calculations'!AL134</f>
        <v>1343345979609.4827</v>
      </c>
      <c r="Z2" s="7">
        <f>'IRA Calculations'!AM134</f>
        <v>1340662661992.4502</v>
      </c>
      <c r="AA2" s="7">
        <f>'IRA Calculations'!AN134</f>
        <v>1337906633344.354</v>
      </c>
      <c r="AB2" s="7">
        <f>'IRA Calculations'!AO134</f>
        <v>1335086341539.5183</v>
      </c>
      <c r="AC2" s="7">
        <f>'IRA Calculations'!AP134</f>
        <v>1332497624130.7773</v>
      </c>
      <c r="AD2" s="7">
        <f>'IRA Calculations'!AQ134</f>
        <v>1329567151840.1714</v>
      </c>
      <c r="AE2" s="7">
        <f>'IRA Calculations'!AR134</f>
        <v>1326558861679.0769</v>
      </c>
      <c r="AF2" s="7">
        <f>'IRA Calculations'!AS134</f>
        <v>1323466207925.7012</v>
      </c>
      <c r="AG2" s="7">
        <f>'IRA Calculations'!AT134</f>
        <v>1320426998289.9917</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8756426522514.29</v>
      </c>
      <c r="C4" s="7">
        <f>'IRA Calculations'!P136</f>
        <v>8756426522514.29</v>
      </c>
      <c r="D4" s="7">
        <f>'IRA Calculations'!Q136</f>
        <v>8756426522514.29</v>
      </c>
      <c r="E4" s="7">
        <f>'IRA Calculations'!R136</f>
        <v>8702542916519.7275</v>
      </c>
      <c r="F4" s="7">
        <f>'IRA Calculations'!S136</f>
        <v>8632770105816.084</v>
      </c>
      <c r="G4" s="7">
        <f>'IRA Calculations'!T136</f>
        <v>8560162084447.2725</v>
      </c>
      <c r="H4" s="7">
        <f>'IRA Calculations'!U136</f>
        <v>8490995912559.7031</v>
      </c>
      <c r="I4" s="7">
        <f>'IRA Calculations'!V136</f>
        <v>8423433336951.9639</v>
      </c>
      <c r="J4" s="7">
        <f>'IRA Calculations'!W136</f>
        <v>8360576361223.4941</v>
      </c>
      <c r="K4" s="7">
        <f>'IRA Calculations'!X136</f>
        <v>8306368824153.2334</v>
      </c>
      <c r="L4" s="7">
        <f>'IRA Calculations'!Y136</f>
        <v>8260761468722.0918</v>
      </c>
      <c r="M4" s="7">
        <f>'IRA Calculations'!Z136</f>
        <v>8225131464291.8105</v>
      </c>
      <c r="N4" s="7">
        <f>'IRA Calculations'!AA136</f>
        <v>8196799566485.8057</v>
      </c>
      <c r="O4" s="7">
        <f>'IRA Calculations'!AB136</f>
        <v>8176588206160.6338</v>
      </c>
      <c r="P4" s="7">
        <f>'IRA Calculations'!AC136</f>
        <v>8178043785017.5635</v>
      </c>
      <c r="Q4" s="7">
        <f>'IRA Calculations'!AD136</f>
        <v>8187969269791.8008</v>
      </c>
      <c r="R4" s="7">
        <f>'IRA Calculations'!AE136</f>
        <v>8200770854698.5459</v>
      </c>
      <c r="S4" s="7">
        <f>'IRA Calculations'!AF136</f>
        <v>8216582526524.7334</v>
      </c>
      <c r="T4" s="7">
        <f>'IRA Calculations'!AG136</f>
        <v>8235093320771.4453</v>
      </c>
      <c r="U4" s="7">
        <f>'IRA Calculations'!AH136</f>
        <v>8254549283258.4863</v>
      </c>
      <c r="V4" s="7">
        <f>'IRA Calculations'!AI136</f>
        <v>8272999377230.6631</v>
      </c>
      <c r="W4" s="7">
        <f>'IRA Calculations'!AJ136</f>
        <v>8288681201180.6113</v>
      </c>
      <c r="X4" s="7">
        <f>'IRA Calculations'!AK136</f>
        <v>8304121707216.9951</v>
      </c>
      <c r="Y4" s="7">
        <f>'IRA Calculations'!AL136</f>
        <v>8317077456218.3477</v>
      </c>
      <c r="Z4" s="7">
        <f>'IRA Calculations'!AM136</f>
        <v>8328939793403.1709</v>
      </c>
      <c r="AA4" s="7">
        <f>'IRA Calculations'!AN136</f>
        <v>8337589929383.4297</v>
      </c>
      <c r="AB4" s="7">
        <f>'IRA Calculations'!AO136</f>
        <v>8342941635495.9541</v>
      </c>
      <c r="AC4" s="7">
        <f>'IRA Calculations'!AP136</f>
        <v>8346916244066.165</v>
      </c>
      <c r="AD4" s="7">
        <f>'IRA Calculations'!AQ136</f>
        <v>8346028071479.125</v>
      </c>
      <c r="AE4" s="7">
        <f>'IRA Calculations'!AR136</f>
        <v>8342247016750.7129</v>
      </c>
      <c r="AF4" s="7">
        <f>'IRA Calculations'!AS136</f>
        <v>8335873385482.7227</v>
      </c>
      <c r="AG4" s="7">
        <f>'IRA Calculations'!AT136</f>
        <v>8328167631856.2285</v>
      </c>
    </row>
    <row r="5" spans="1:35" x14ac:dyDescent="0.2">
      <c r="A5" s="1" t="s">
        <v>79</v>
      </c>
      <c r="B5" s="7">
        <f>'IRA Calculations'!O137</f>
        <v>2142404350156.7563</v>
      </c>
      <c r="C5" s="7">
        <f>'IRA Calculations'!P137</f>
        <v>2142404350156.7563</v>
      </c>
      <c r="D5" s="7">
        <f>'IRA Calculations'!Q137</f>
        <v>2142404350156.7563</v>
      </c>
      <c r="E5" s="7">
        <f>'IRA Calculations'!R137</f>
        <v>2101545127254.3259</v>
      </c>
      <c r="F5" s="7">
        <f>'IRA Calculations'!S137</f>
        <v>2058043884137.3911</v>
      </c>
      <c r="G5" s="7">
        <f>'IRA Calculations'!T137</f>
        <v>2010496408645.3557</v>
      </c>
      <c r="H5" s="7">
        <f>'IRA Calculations'!U137</f>
        <v>1958676125397.3816</v>
      </c>
      <c r="I5" s="7">
        <f>'IRA Calculations'!V137</f>
        <v>1900134217506.6343</v>
      </c>
      <c r="J5" s="7">
        <f>'IRA Calculations'!W137</f>
        <v>1833116790501.8467</v>
      </c>
      <c r="K5" s="7">
        <f>'IRA Calculations'!X137</f>
        <v>1756249620835.1721</v>
      </c>
      <c r="L5" s="7">
        <f>'IRA Calculations'!Y137</f>
        <v>1667992256364.4792</v>
      </c>
      <c r="M5" s="7">
        <f>'IRA Calculations'!Z137</f>
        <v>1568727254652.2019</v>
      </c>
      <c r="N5" s="7">
        <f>'IRA Calculations'!AA137</f>
        <v>1459701497702.105</v>
      </c>
      <c r="O5" s="7">
        <f>'IRA Calculations'!AB137</f>
        <v>1343320507076.3875</v>
      </c>
      <c r="P5" s="7">
        <f>'IRA Calculations'!AC137</f>
        <v>1222395042402.0522</v>
      </c>
      <c r="Q5" s="7">
        <f>'IRA Calculations'!AD137</f>
        <v>1103520987641.6895</v>
      </c>
      <c r="R5" s="7">
        <f>'IRA Calculations'!AE137</f>
        <v>988310460854.49353</v>
      </c>
      <c r="S5" s="7">
        <f>'IRA Calculations'!AF137</f>
        <v>876689553434.08997</v>
      </c>
      <c r="T5" s="7">
        <f>'IRA Calculations'!AG137</f>
        <v>769168514652.86768</v>
      </c>
      <c r="U5" s="7">
        <f>'IRA Calculations'!AH137</f>
        <v>666169444631.896</v>
      </c>
      <c r="V5" s="7">
        <f>'IRA Calculations'!AI137</f>
        <v>568492193668.47351</v>
      </c>
      <c r="W5" s="7">
        <f>'IRA Calculations'!AJ137</f>
        <v>477073516634.61548</v>
      </c>
      <c r="X5" s="7">
        <f>'IRA Calculations'!AK137</f>
        <v>392915027993.49438</v>
      </c>
      <c r="Y5" s="7">
        <f>'IRA Calculations'!AL137</f>
        <v>316972698683.48651</v>
      </c>
      <c r="Z5" s="7">
        <f>'IRA Calculations'!AM137</f>
        <v>249964722133.87183</v>
      </c>
      <c r="AA5" s="7">
        <f>'IRA Calculations'!AN137</f>
        <v>192427051732.73413</v>
      </c>
      <c r="AB5" s="7">
        <f>'IRA Calculations'!AO137</f>
        <v>144461622212.73575</v>
      </c>
      <c r="AC5" s="7">
        <f>'IRA Calculations'!AP137</f>
        <v>105809404685.5112</v>
      </c>
      <c r="AD5" s="7">
        <f>'IRA Calculations'!AQ137</f>
        <v>75834324811.167526</v>
      </c>
      <c r="AE5" s="7">
        <f>'IRA Calculations'!AR137</f>
        <v>53575768758.879532</v>
      </c>
      <c r="AF5" s="7">
        <f>'IRA Calculations'!AS137</f>
        <v>37833143633.115265</v>
      </c>
      <c r="AG5" s="7">
        <f>'IRA Calculations'!AT137</f>
        <v>27281642142.190559</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292000000000</v>
      </c>
      <c r="C7" s="7">
        <f>'IRA Calculations'!P139</f>
        <v>292000000000</v>
      </c>
      <c r="D7" s="7">
        <f>'IRA Calculations'!Q139</f>
        <v>292000000000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11000000000</v>
      </c>
      <c r="C8" s="7">
        <f>'IRA Calculations'!P140</f>
        <v>11000000000</v>
      </c>
      <c r="D8" s="7">
        <f>'IRA Calculations'!Q140</f>
        <v>11000000000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25000000000</v>
      </c>
      <c r="C9" s="7">
        <f>'IRA Calculations'!P141</f>
        <v>25000000000</v>
      </c>
      <c r="D9" s="7">
        <f>'IRA Calculations'!Q141</f>
        <v>25000000000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2749000000000</v>
      </c>
      <c r="C10" s="7">
        <f>'IRA Calculations'!P142</f>
        <v>2749000000000</v>
      </c>
      <c r="D10" s="7">
        <f>'IRA Calculations'!Q142</f>
        <v>2749000000000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17661526083868.113</v>
      </c>
      <c r="C2" s="7">
        <f>'IRA Calculations'!P147</f>
        <v>17661526083868.113</v>
      </c>
      <c r="D2" s="7">
        <f>'IRA Calculations'!Q147</f>
        <v>17661526083868.113</v>
      </c>
      <c r="E2" s="7">
        <f>'IRA Calculations'!R147</f>
        <v>17628764819860.844</v>
      </c>
      <c r="F2" s="7">
        <f>'IRA Calculations'!S147</f>
        <v>17514429344805.828</v>
      </c>
      <c r="G2" s="7">
        <f>'IRA Calculations'!T147</f>
        <v>17389695851093.701</v>
      </c>
      <c r="H2" s="7">
        <f>'IRA Calculations'!U147</f>
        <v>17257310929983.387</v>
      </c>
      <c r="I2" s="7">
        <f>'IRA Calculations'!V147</f>
        <v>17114112706044.988</v>
      </c>
      <c r="J2" s="7">
        <f>'IRA Calculations'!W147</f>
        <v>16969704102678.271</v>
      </c>
      <c r="K2" s="7">
        <f>'IRA Calculations'!X147</f>
        <v>16820101625971.178</v>
      </c>
      <c r="L2" s="7">
        <f>'IRA Calculations'!Y147</f>
        <v>16670235720700.422</v>
      </c>
      <c r="M2" s="7">
        <f>'IRA Calculations'!Z147</f>
        <v>16514426192253.621</v>
      </c>
      <c r="N2" s="7">
        <f>'IRA Calculations'!AA147</f>
        <v>16363058965433.049</v>
      </c>
      <c r="O2" s="7">
        <f>'IRA Calculations'!AB147</f>
        <v>16217088047242.549</v>
      </c>
      <c r="P2" s="7">
        <f>'IRA Calculations'!AC147</f>
        <v>16145216306562.918</v>
      </c>
      <c r="Q2" s="7">
        <f>'IRA Calculations'!AD147</f>
        <v>16081658113759.73</v>
      </c>
      <c r="R2" s="7">
        <f>'IRA Calculations'!AE147</f>
        <v>16022109710333.992</v>
      </c>
      <c r="S2" s="7">
        <f>'IRA Calculations'!AF147</f>
        <v>15974050733695.783</v>
      </c>
      <c r="T2" s="7">
        <f>'IRA Calculations'!AG147</f>
        <v>15925819653165.117</v>
      </c>
      <c r="U2" s="7">
        <f>'IRA Calculations'!AH147</f>
        <v>15891027089977.361</v>
      </c>
      <c r="V2" s="7">
        <f>'IRA Calculations'!AI147</f>
        <v>15864093709038.475</v>
      </c>
      <c r="W2" s="7">
        <f>'IRA Calculations'!AJ147</f>
        <v>15851189506193.133</v>
      </c>
      <c r="X2" s="7">
        <f>'IRA Calculations'!AK147</f>
        <v>15844756297872.977</v>
      </c>
      <c r="Y2" s="7">
        <f>'IRA Calculations'!AL147</f>
        <v>15845193121227.482</v>
      </c>
      <c r="Z2" s="7">
        <f>'IRA Calculations'!AM147</f>
        <v>15855200664108.566</v>
      </c>
      <c r="AA2" s="7">
        <f>'IRA Calculations'!AN147</f>
        <v>15875574086539.641</v>
      </c>
      <c r="AB2" s="7">
        <f>'IRA Calculations'!AO147</f>
        <v>15906371584063.844</v>
      </c>
      <c r="AC2" s="7">
        <f>'IRA Calculations'!AP147</f>
        <v>15945114666780.846</v>
      </c>
      <c r="AD2" s="7">
        <f>'IRA Calculations'!AQ147</f>
        <v>15989380611979.859</v>
      </c>
      <c r="AE2" s="7">
        <f>'IRA Calculations'!AR147</f>
        <v>16039495939378.432</v>
      </c>
      <c r="AF2" s="7">
        <f>'IRA Calculations'!AS147</f>
        <v>16098528906143.73</v>
      </c>
      <c r="AG2" s="7">
        <f>'IRA Calculations'!AT147</f>
        <v>16163752988724.359</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268606421818.01883</v>
      </c>
      <c r="C4" s="7">
        <f>'IRA Calculations'!P149</f>
        <v>268606421818.01883</v>
      </c>
      <c r="D4" s="7">
        <f>'IRA Calculations'!Q149</f>
        <v>268606421818.01883</v>
      </c>
      <c r="E4" s="7">
        <f>'IRA Calculations'!R149</f>
        <v>267990458857.59329</v>
      </c>
      <c r="F4" s="7">
        <f>'IRA Calculations'!S149</f>
        <v>267177114667.88458</v>
      </c>
      <c r="G4" s="7">
        <f>'IRA Calculations'!T149</f>
        <v>266142198286.47098</v>
      </c>
      <c r="H4" s="7">
        <f>'IRA Calculations'!U149</f>
        <v>264844612090.35989</v>
      </c>
      <c r="I4" s="7">
        <f>'IRA Calculations'!V149</f>
        <v>263283718667.48386</v>
      </c>
      <c r="J4" s="7">
        <f>'IRA Calculations'!W149</f>
        <v>261429641519.17133</v>
      </c>
      <c r="K4" s="7">
        <f>'IRA Calculations'!X149</f>
        <v>259236626910.81097</v>
      </c>
      <c r="L4" s="7">
        <f>'IRA Calculations'!Y149</f>
        <v>256674111752.15417</v>
      </c>
      <c r="M4" s="7">
        <f>'IRA Calculations'!Z149</f>
        <v>253758698626.55417</v>
      </c>
      <c r="N4" s="7">
        <f>'IRA Calculations'!AA149</f>
        <v>250408763585.7883</v>
      </c>
      <c r="O4" s="7">
        <f>'IRA Calculations'!AB149</f>
        <v>246666696372.64185</v>
      </c>
      <c r="P4" s="7">
        <f>'IRA Calculations'!AC149</f>
        <v>242486348913.69595</v>
      </c>
      <c r="Q4" s="7">
        <f>'IRA Calculations'!AD149</f>
        <v>237880654756.9201</v>
      </c>
      <c r="R4" s="7">
        <f>'IRA Calculations'!AE149</f>
        <v>232827237336.09982</v>
      </c>
      <c r="S4" s="7">
        <f>'IRA Calculations'!AF149</f>
        <v>227333206682.59262</v>
      </c>
      <c r="T4" s="7">
        <f>'IRA Calculations'!AG149</f>
        <v>221437755410.17026</v>
      </c>
      <c r="U4" s="7">
        <f>'IRA Calculations'!AH149</f>
        <v>215184031592.07855</v>
      </c>
      <c r="V4" s="7">
        <f>'IRA Calculations'!AI149</f>
        <v>208624720978.53445</v>
      </c>
      <c r="W4" s="7">
        <f>'IRA Calculations'!AJ149</f>
        <v>201840335732.56442</v>
      </c>
      <c r="X4" s="7">
        <f>'IRA Calculations'!AK149</f>
        <v>194918059970.53137</v>
      </c>
      <c r="Y4" s="7">
        <f>'IRA Calculations'!AL149</f>
        <v>187944387257.82086</v>
      </c>
      <c r="Z4" s="7">
        <f>'IRA Calculations'!AM149</f>
        <v>181078247835.26773</v>
      </c>
      <c r="AA4" s="7">
        <f>'IRA Calculations'!AN149</f>
        <v>174379893727.56641</v>
      </c>
      <c r="AB4" s="7">
        <f>'IRA Calculations'!AO149</f>
        <v>167983583295.46252</v>
      </c>
      <c r="AC4" s="7">
        <f>'IRA Calculations'!AP149</f>
        <v>161957749259.26859</v>
      </c>
      <c r="AD4" s="7">
        <f>'IRA Calculations'!AQ149</f>
        <v>156346522519.91016</v>
      </c>
      <c r="AE4" s="7">
        <f>'IRA Calculations'!AR149</f>
        <v>151186931643.9035</v>
      </c>
      <c r="AF4" s="7">
        <f>'IRA Calculations'!AS149</f>
        <v>146480168239.05157</v>
      </c>
      <c r="AG4" s="7">
        <f>'IRA Calculations'!AT149</f>
        <v>142210901404.4447</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8296428316458.9922</v>
      </c>
      <c r="C2" s="7">
        <f>'IRA Calculations'!P160</f>
        <v>8296428316458.9922</v>
      </c>
      <c r="D2" s="7">
        <f>'IRA Calculations'!Q160</f>
        <v>8296428316458.9922</v>
      </c>
      <c r="E2" s="7">
        <f>'IRA Calculations'!R160</f>
        <v>8156067796012.9707</v>
      </c>
      <c r="F2" s="7">
        <f>'IRA Calculations'!S160</f>
        <v>7933231566203.2207</v>
      </c>
      <c r="G2" s="7">
        <f>'IRA Calculations'!T160</f>
        <v>7697927823395.0088</v>
      </c>
      <c r="H2" s="7">
        <f>'IRA Calculations'!U160</f>
        <v>7469503613659.4854</v>
      </c>
      <c r="I2" s="7">
        <f>'IRA Calculations'!V160</f>
        <v>7252142760463.9873</v>
      </c>
      <c r="J2" s="7">
        <f>'IRA Calculations'!W160</f>
        <v>7045598769596.6953</v>
      </c>
      <c r="K2" s="7">
        <f>'IRA Calculations'!X160</f>
        <v>6854113727366.1299</v>
      </c>
      <c r="L2" s="7">
        <f>'IRA Calculations'!Y160</f>
        <v>6680088548651.457</v>
      </c>
      <c r="M2" s="7">
        <f>'IRA Calculations'!Z160</f>
        <v>6525434448049.9941</v>
      </c>
      <c r="N2" s="7">
        <f>'IRA Calculations'!AA160</f>
        <v>6393947558584.1484</v>
      </c>
      <c r="O2" s="7">
        <f>'IRA Calculations'!AB160</f>
        <v>6285033836644.7852</v>
      </c>
      <c r="P2" s="7">
        <f>'IRA Calculations'!AC160</f>
        <v>6192101842935.2656</v>
      </c>
      <c r="Q2" s="7">
        <f>'IRA Calculations'!AD160</f>
        <v>6110772803118.5645</v>
      </c>
      <c r="R2" s="7">
        <f>'IRA Calculations'!AE160</f>
        <v>6036586064817.2969</v>
      </c>
      <c r="S2" s="7">
        <f>'IRA Calculations'!AF160</f>
        <v>5966189005914.4375</v>
      </c>
      <c r="T2" s="7">
        <f>'IRA Calculations'!AG160</f>
        <v>5902619884415.0703</v>
      </c>
      <c r="U2" s="7">
        <f>'IRA Calculations'!AH160</f>
        <v>5846761824622.2871</v>
      </c>
      <c r="V2" s="7">
        <f>'IRA Calculations'!AI160</f>
        <v>5797250882512.8447</v>
      </c>
      <c r="W2" s="7">
        <f>'IRA Calculations'!AJ160</f>
        <v>5750352467972.6055</v>
      </c>
      <c r="X2" s="7">
        <f>'IRA Calculations'!AK160</f>
        <v>5711865345675.3115</v>
      </c>
      <c r="Y2" s="7">
        <f>'IRA Calculations'!AL160</f>
        <v>5681788989263.7354</v>
      </c>
      <c r="Z2" s="7">
        <f>'IRA Calculations'!AM160</f>
        <v>5660765011127.5303</v>
      </c>
      <c r="AA2" s="7">
        <f>'IRA Calculations'!AN160</f>
        <v>5646307368340.1963</v>
      </c>
      <c r="AB2" s="7">
        <f>'IRA Calculations'!AO160</f>
        <v>5638821790323.3516</v>
      </c>
      <c r="AC2" s="7">
        <f>'IRA Calculations'!AP160</f>
        <v>5638524584595.8447</v>
      </c>
      <c r="AD2" s="7">
        <f>'IRA Calculations'!AQ160</f>
        <v>5644275837044.5693</v>
      </c>
      <c r="AE2" s="7">
        <f>'IRA Calculations'!AR160</f>
        <v>5655997313660.5254</v>
      </c>
      <c r="AF2" s="7">
        <f>'IRA Calculations'!AS160</f>
        <v>5675843247425.71</v>
      </c>
      <c r="AG2" s="7">
        <f>'IRA Calculations'!AT160</f>
        <v>5701766411122.2773</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12983337062539.295</v>
      </c>
      <c r="C2" s="7">
        <f>'IRA Calculations'!P173</f>
        <v>12983337062539.295</v>
      </c>
      <c r="D2" s="7">
        <f>'IRA Calculations'!Q173</f>
        <v>12983337062539.295</v>
      </c>
      <c r="E2" s="7">
        <f>'IRA Calculations'!R173</f>
        <v>13116211347257.289</v>
      </c>
      <c r="F2" s="7">
        <f>'IRA Calculations'!S173</f>
        <v>13235044089964.945</v>
      </c>
      <c r="G2" s="7">
        <f>'IRA Calculations'!T173</f>
        <v>13332003192193.115</v>
      </c>
      <c r="H2" s="7">
        <f>'IRA Calculations'!U173</f>
        <v>13397546526194.891</v>
      </c>
      <c r="I2" s="7">
        <f>'IRA Calculations'!V173</f>
        <v>13430398082258.76</v>
      </c>
      <c r="J2" s="7">
        <f>'IRA Calculations'!W173</f>
        <v>13435022565605.057</v>
      </c>
      <c r="K2" s="7">
        <f>'IRA Calculations'!X173</f>
        <v>13423758445437.99</v>
      </c>
      <c r="L2" s="7">
        <f>'IRA Calculations'!Y173</f>
        <v>13407513354340.484</v>
      </c>
      <c r="M2" s="7">
        <f>'IRA Calculations'!Z173</f>
        <v>13392605806792.744</v>
      </c>
      <c r="N2" s="7">
        <f>'IRA Calculations'!AA173</f>
        <v>13388541141910.188</v>
      </c>
      <c r="O2" s="7">
        <f>'IRA Calculations'!AB173</f>
        <v>13397277112067.502</v>
      </c>
      <c r="P2" s="7">
        <f>'IRA Calculations'!AC173</f>
        <v>13419829033033.844</v>
      </c>
      <c r="Q2" s="7">
        <f>'IRA Calculations'!AD173</f>
        <v>13454948849973.453</v>
      </c>
      <c r="R2" s="7">
        <f>'IRA Calculations'!AE173</f>
        <v>13498435523605.604</v>
      </c>
      <c r="S2" s="7">
        <f>'IRA Calculations'!AF173</f>
        <v>13549048013116.17</v>
      </c>
      <c r="T2" s="7">
        <f>'IRA Calculations'!AG173</f>
        <v>13605378241985.709</v>
      </c>
      <c r="U2" s="7">
        <f>'IRA Calculations'!AH173</f>
        <v>13668156017779.992</v>
      </c>
      <c r="V2" s="7">
        <f>'IRA Calculations'!AI173</f>
        <v>13737537426289.83</v>
      </c>
      <c r="W2" s="7">
        <f>'IRA Calculations'!AJ173</f>
        <v>13805642085203.199</v>
      </c>
      <c r="X2" s="7">
        <f>'IRA Calculations'!AK173</f>
        <v>13879435889236.461</v>
      </c>
      <c r="Y2" s="7">
        <f>'IRA Calculations'!AL173</f>
        <v>13960349487744.713</v>
      </c>
      <c r="Z2" s="7">
        <f>'IRA Calculations'!AM173</f>
        <v>14043909187712.689</v>
      </c>
      <c r="AA2" s="7">
        <f>'IRA Calculations'!AN173</f>
        <v>14132296939276.492</v>
      </c>
      <c r="AB2" s="7">
        <f>'IRA Calculations'!AO173</f>
        <v>14229280986442.504</v>
      </c>
      <c r="AC2" s="7">
        <f>'IRA Calculations'!AP173</f>
        <v>14327415827474.051</v>
      </c>
      <c r="AD2" s="7">
        <f>'IRA Calculations'!AQ173</f>
        <v>14431061992748.529</v>
      </c>
      <c r="AE2" s="7">
        <f>'IRA Calculations'!AR173</f>
        <v>14537317120225.129</v>
      </c>
      <c r="AF2" s="7">
        <f>'IRA Calculations'!AS173</f>
        <v>14646573002774.494</v>
      </c>
      <c r="AG2" s="7">
        <f>'IRA Calculations'!AT173</f>
        <v>14759594254215.16</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8811815967868.9961</v>
      </c>
      <c r="C4" s="7">
        <f>'IRA Calculations'!P175</f>
        <v>8811815967868.9961</v>
      </c>
      <c r="D4" s="7">
        <f>'IRA Calculations'!Q175</f>
        <v>8811815967868.9961</v>
      </c>
      <c r="E4" s="7">
        <f>'IRA Calculations'!R175</f>
        <v>8923936615227.9121</v>
      </c>
      <c r="F4" s="7">
        <f>'IRA Calculations'!S175</f>
        <v>9024323683296.0781</v>
      </c>
      <c r="G4" s="7">
        <f>'IRA Calculations'!T175</f>
        <v>9117985393188.2109</v>
      </c>
      <c r="H4" s="7">
        <f>'IRA Calculations'!U175</f>
        <v>9204141576841.5332</v>
      </c>
      <c r="I4" s="7">
        <f>'IRA Calculations'!V175</f>
        <v>9289113173988.1387</v>
      </c>
      <c r="J4" s="7">
        <f>'IRA Calculations'!W175</f>
        <v>9376714275959.9746</v>
      </c>
      <c r="K4" s="7">
        <f>'IRA Calculations'!X175</f>
        <v>9469981605178.0234</v>
      </c>
      <c r="L4" s="7">
        <f>'IRA Calculations'!Y175</f>
        <v>9568005407377.9355</v>
      </c>
      <c r="M4" s="7">
        <f>'IRA Calculations'!Z175</f>
        <v>9669547250175.8477</v>
      </c>
      <c r="N4" s="7">
        <f>'IRA Calculations'!AA175</f>
        <v>9767466829369.1738</v>
      </c>
      <c r="O4" s="7">
        <f>'IRA Calculations'!AB175</f>
        <v>9868211225863.9648</v>
      </c>
      <c r="P4" s="7">
        <f>'IRA Calculations'!AC175</f>
        <v>9969068458878.4551</v>
      </c>
      <c r="Q4" s="7">
        <f>'IRA Calculations'!AD175</f>
        <v>10070018060310.854</v>
      </c>
      <c r="R4" s="7">
        <f>'IRA Calculations'!AE175</f>
        <v>10174063042502.811</v>
      </c>
      <c r="S4" s="7">
        <f>'IRA Calculations'!AF175</f>
        <v>10274252299803.865</v>
      </c>
      <c r="T4" s="7">
        <f>'IRA Calculations'!AG175</f>
        <v>10375537079356.154</v>
      </c>
      <c r="U4" s="7">
        <f>'IRA Calculations'!AH175</f>
        <v>10475055598065.963</v>
      </c>
      <c r="V4" s="7">
        <f>'IRA Calculations'!AI175</f>
        <v>10580689545795.83</v>
      </c>
      <c r="W4" s="7">
        <f>'IRA Calculations'!AJ175</f>
        <v>10680803687678.539</v>
      </c>
      <c r="X4" s="7">
        <f>'IRA Calculations'!AK175</f>
        <v>10781546821968.316</v>
      </c>
      <c r="Y4" s="7">
        <f>'IRA Calculations'!AL175</f>
        <v>10883142868265.674</v>
      </c>
      <c r="Z4" s="7">
        <f>'IRA Calculations'!AM175</f>
        <v>10985044593637.402</v>
      </c>
      <c r="AA4" s="7">
        <f>'IRA Calculations'!AN175</f>
        <v>11086222924330.336</v>
      </c>
      <c r="AB4" s="7">
        <f>'IRA Calculations'!AO175</f>
        <v>11191155676786.074</v>
      </c>
      <c r="AC4" s="7">
        <f>'IRA Calculations'!AP175</f>
        <v>11292800933026.559</v>
      </c>
      <c r="AD4" s="7">
        <f>'IRA Calculations'!AQ175</f>
        <v>11398852880381.113</v>
      </c>
      <c r="AE4" s="7">
        <f>'IRA Calculations'!AR175</f>
        <v>11500938752746.203</v>
      </c>
      <c r="AF4" s="7">
        <f>'IRA Calculations'!AS175</f>
        <v>11602636130165.047</v>
      </c>
      <c r="AG4" s="7">
        <f>'IRA Calculations'!AT175</f>
        <v>11707961976507.695</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34281603360412.969</v>
      </c>
      <c r="C2" s="7">
        <f>'IRA Calculations'!P186</f>
        <v>34281603360412.969</v>
      </c>
      <c r="D2" s="7">
        <f>'IRA Calculations'!Q186</f>
        <v>34281603360412.969</v>
      </c>
      <c r="E2" s="7">
        <f>'IRA Calculations'!R186</f>
        <v>34620556907087.656</v>
      </c>
      <c r="F2" s="7">
        <f>'IRA Calculations'!S186</f>
        <v>35013958353602.055</v>
      </c>
      <c r="G2" s="7">
        <f>'IRA Calculations'!T186</f>
        <v>35471224742395.969</v>
      </c>
      <c r="H2" s="7">
        <f>'IRA Calculations'!U186</f>
        <v>35940697297664.664</v>
      </c>
      <c r="I2" s="7">
        <f>'IRA Calculations'!V186</f>
        <v>36442814600372.273</v>
      </c>
      <c r="J2" s="7">
        <f>'IRA Calculations'!W186</f>
        <v>36966870013095.125</v>
      </c>
      <c r="K2" s="7">
        <f>'IRA Calculations'!X186</f>
        <v>37504526154310.047</v>
      </c>
      <c r="L2" s="7">
        <f>'IRA Calculations'!Y186</f>
        <v>38065095099423.312</v>
      </c>
      <c r="M2" s="7">
        <f>'IRA Calculations'!Z186</f>
        <v>38640524377431.484</v>
      </c>
      <c r="N2" s="7">
        <f>'IRA Calculations'!AA186</f>
        <v>39227964883137.602</v>
      </c>
      <c r="O2" s="7">
        <f>'IRA Calculations'!AB186</f>
        <v>39843116685705.141</v>
      </c>
      <c r="P2" s="7">
        <f>'IRA Calculations'!AC186</f>
        <v>40472109141412.906</v>
      </c>
      <c r="Q2" s="7">
        <f>'IRA Calculations'!AD186</f>
        <v>41123504561141.648</v>
      </c>
      <c r="R2" s="7">
        <f>'IRA Calculations'!AE186</f>
        <v>41793869023364.859</v>
      </c>
      <c r="S2" s="7">
        <f>'IRA Calculations'!AF186</f>
        <v>42471326257999.039</v>
      </c>
      <c r="T2" s="7">
        <f>'IRA Calculations'!AG186</f>
        <v>43178579134875.383</v>
      </c>
      <c r="U2" s="7">
        <f>'IRA Calculations'!AH186</f>
        <v>43890465556519.203</v>
      </c>
      <c r="V2" s="7">
        <f>'IRA Calculations'!AI186</f>
        <v>44624410050502.297</v>
      </c>
      <c r="W2" s="7">
        <f>'IRA Calculations'!AJ186</f>
        <v>45378628177254.047</v>
      </c>
      <c r="X2" s="7">
        <f>'IRA Calculations'!AK186</f>
        <v>46155819089066.32</v>
      </c>
      <c r="Y2" s="7">
        <f>'IRA Calculations'!AL186</f>
        <v>46948994980561.57</v>
      </c>
      <c r="Z2" s="7">
        <f>'IRA Calculations'!AM186</f>
        <v>47767048059012</v>
      </c>
      <c r="AA2" s="7">
        <f>'IRA Calculations'!AN186</f>
        <v>48598866814149.977</v>
      </c>
      <c r="AB2" s="7">
        <f>'IRA Calculations'!AO186</f>
        <v>49439067936682.789</v>
      </c>
      <c r="AC2" s="7">
        <f>'IRA Calculations'!AP186</f>
        <v>50310309310569.992</v>
      </c>
      <c r="AD2" s="7">
        <f>'IRA Calculations'!AQ186</f>
        <v>51180411042378.609</v>
      </c>
      <c r="AE2" s="7">
        <f>'IRA Calculations'!AR186</f>
        <v>52078059122852.938</v>
      </c>
      <c r="AF2" s="7">
        <f>'IRA Calculations'!AS186</f>
        <v>52996190770163.055</v>
      </c>
      <c r="AG2" s="7">
        <f>'IRA Calculations'!AT186</f>
        <v>53939919378372.875</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8637151087798.6953</v>
      </c>
      <c r="C4" s="7">
        <f>'IRA Calculations'!P188</f>
        <v>8637151087798.6953</v>
      </c>
      <c r="D4" s="7">
        <f>'IRA Calculations'!Q188</f>
        <v>8637151087798.6953</v>
      </c>
      <c r="E4" s="7">
        <f>'IRA Calculations'!R188</f>
        <v>8607367123496.7334</v>
      </c>
      <c r="F4" s="7">
        <f>'IRA Calculations'!S188</f>
        <v>8597823844935.0107</v>
      </c>
      <c r="G4" s="7">
        <f>'IRA Calculations'!T188</f>
        <v>8585116020166.167</v>
      </c>
      <c r="H4" s="7">
        <f>'IRA Calculations'!U188</f>
        <v>8567717221019.8555</v>
      </c>
      <c r="I4" s="7">
        <f>'IRA Calculations'!V188</f>
        <v>8550082632156.0898</v>
      </c>
      <c r="J4" s="7">
        <f>'IRA Calculations'!W188</f>
        <v>8510581649500.6465</v>
      </c>
      <c r="K4" s="7">
        <f>'IRA Calculations'!X188</f>
        <v>8477161559556.8506</v>
      </c>
      <c r="L4" s="7">
        <f>'IRA Calculations'!Y188</f>
        <v>8453048958457.417</v>
      </c>
      <c r="M4" s="7">
        <f>'IRA Calculations'!Z188</f>
        <v>8442252271397.9609</v>
      </c>
      <c r="N4" s="7">
        <f>'IRA Calculations'!AA188</f>
        <v>8435575699400.2783</v>
      </c>
      <c r="O4" s="7">
        <f>'IRA Calculations'!AB188</f>
        <v>8433540461839.6436</v>
      </c>
      <c r="P4" s="7">
        <f>'IRA Calculations'!AC188</f>
        <v>8437077307600.5029</v>
      </c>
      <c r="Q4" s="7">
        <f>'IRA Calculations'!AD188</f>
        <v>8436419578388.832</v>
      </c>
      <c r="R4" s="7">
        <f>'IRA Calculations'!AE188</f>
        <v>8421626876118.875</v>
      </c>
      <c r="S4" s="7">
        <f>'IRA Calculations'!AF188</f>
        <v>8409415450755.085</v>
      </c>
      <c r="T4" s="7">
        <f>'IRA Calculations'!AG188</f>
        <v>8400666411241.3877</v>
      </c>
      <c r="U4" s="7">
        <f>'IRA Calculations'!AH188</f>
        <v>8398159594245.9805</v>
      </c>
      <c r="V4" s="7">
        <f>'IRA Calculations'!AI188</f>
        <v>8395950616893.5869</v>
      </c>
      <c r="W4" s="7">
        <f>'IRA Calculations'!AJ188</f>
        <v>8400691231211.6426</v>
      </c>
      <c r="X4" s="7">
        <f>'IRA Calculations'!AK188</f>
        <v>8404637606481.6484</v>
      </c>
      <c r="Y4" s="7">
        <f>'IRA Calculations'!AL188</f>
        <v>8402875388593.7803</v>
      </c>
      <c r="Z4" s="7">
        <f>'IRA Calculations'!AM188</f>
        <v>8394771668306.6299</v>
      </c>
      <c r="AA4" s="7">
        <f>'IRA Calculations'!AN188</f>
        <v>8384210770964.5674</v>
      </c>
      <c r="AB4" s="7">
        <f>'IRA Calculations'!AO188</f>
        <v>8372272365273.5439</v>
      </c>
      <c r="AC4" s="7">
        <f>'IRA Calculations'!AP188</f>
        <v>8361426038273.5918</v>
      </c>
      <c r="AD4" s="7">
        <f>'IRA Calculations'!AQ188</f>
        <v>8353322317986.4336</v>
      </c>
      <c r="AE4" s="7">
        <f>'IRA Calculations'!AR188</f>
        <v>8342227791283.9717</v>
      </c>
      <c r="AF4" s="7">
        <f>'IRA Calculations'!AS188</f>
        <v>8334521190520.8428</v>
      </c>
      <c r="AG4" s="7">
        <f>'IRA Calculations'!AT188</f>
        <v>8325970710769.1602</v>
      </c>
    </row>
    <row r="5" spans="1:35" x14ac:dyDescent="0.2">
      <c r="A5" s="1" t="s">
        <v>79</v>
      </c>
      <c r="B5" s="7">
        <f>'IRA Calculations'!O189</f>
        <v>8360595649843.2432</v>
      </c>
      <c r="C5" s="7">
        <f>'IRA Calculations'!P189</f>
        <v>8360595649843.2432</v>
      </c>
      <c r="D5" s="7">
        <f>'IRA Calculations'!Q189</f>
        <v>8360595649843.2432</v>
      </c>
      <c r="E5" s="7">
        <f>'IRA Calculations'!R189</f>
        <v>8369907985497.0674</v>
      </c>
      <c r="F5" s="7">
        <f>'IRA Calculations'!S189</f>
        <v>8367591964194.5684</v>
      </c>
      <c r="G5" s="7">
        <f>'IRA Calculations'!T189</f>
        <v>8357941875434.1152</v>
      </c>
      <c r="H5" s="7">
        <f>'IRA Calculations'!U189</f>
        <v>8331645383561.8516</v>
      </c>
      <c r="I5" s="7">
        <f>'IRA Calculations'!V189</f>
        <v>8306748154559.8594</v>
      </c>
      <c r="J5" s="7">
        <f>'IRA Calculations'!W189</f>
        <v>8291356262986.9355</v>
      </c>
      <c r="K5" s="7">
        <f>'IRA Calculations'!X189</f>
        <v>8293286280739.0137</v>
      </c>
      <c r="L5" s="7">
        <f>'IRA Calculations'!Y189</f>
        <v>8293045028520.0078</v>
      </c>
      <c r="M5" s="7">
        <f>'IRA Calculations'!Z189</f>
        <v>8279197151148.7402</v>
      </c>
      <c r="N5" s="7">
        <f>'IRA Calculations'!AA189</f>
        <v>8260089975403.0469</v>
      </c>
      <c r="O5" s="7">
        <f>'IRA Calculations'!AB189</f>
        <v>8238618527911.0264</v>
      </c>
      <c r="P5" s="7">
        <f>'IRA Calculations'!AC189</f>
        <v>8238136023472.9824</v>
      </c>
      <c r="Q5" s="7">
        <f>'IRA Calculations'!AD189</f>
        <v>8237460517259.7617</v>
      </c>
      <c r="R5" s="7">
        <f>'IRA Calculations'!AE189</f>
        <v>8239969540337.4717</v>
      </c>
      <c r="S5" s="7">
        <f>'IRA Calculations'!AF189</f>
        <v>8227424424948.8877</v>
      </c>
      <c r="T5" s="7">
        <f>'IRA Calculations'!AG189</f>
        <v>8226700668291.8711</v>
      </c>
      <c r="U5" s="7">
        <f>'IRA Calculations'!AH189</f>
        <v>8232249469329.1318</v>
      </c>
      <c r="V5" s="7">
        <f>'IRA Calculations'!AI189</f>
        <v>8233938234862.2041</v>
      </c>
      <c r="W5" s="7">
        <f>'IRA Calculations'!AJ189</f>
        <v>8236206005720.9082</v>
      </c>
      <c r="X5" s="7">
        <f>'IRA Calculations'!AK189</f>
        <v>8244746334273.9219</v>
      </c>
      <c r="Y5" s="7">
        <f>'IRA Calculations'!AL189</f>
        <v>8260861982503.8955</v>
      </c>
      <c r="Z5" s="7">
        <f>'IRA Calculations'!AM189</f>
        <v>8278955898929.7402</v>
      </c>
      <c r="AA5" s="7">
        <f>'IRA Calculations'!AN189</f>
        <v>8295747053372.9346</v>
      </c>
      <c r="AB5" s="7">
        <f>'IRA Calculations'!AO189</f>
        <v>8308726422755.7686</v>
      </c>
      <c r="AC5" s="7">
        <f>'IRA Calculations'!AP189</f>
        <v>8316060490213.7227</v>
      </c>
      <c r="AD5" s="7">
        <f>'IRA Calculations'!AQ189</f>
        <v>8317894007078.21</v>
      </c>
      <c r="AE5" s="7">
        <f>'IRA Calculations'!AR189</f>
        <v>8323442808115.4697</v>
      </c>
      <c r="AF5" s="7">
        <f>'IRA Calculations'!AS189</f>
        <v>8330342621579.208</v>
      </c>
      <c r="AG5" s="7">
        <f>'IRA Calculations'!AT189</f>
        <v>8332948145544.5049</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2023-12-15T19:15:06Z</dcterms:modified>
</cp:coreProperties>
</file>