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EAE1A577-C570-4CD1-805B-9868B416D49A}" xr6:coauthVersionLast="47" xr6:coauthVersionMax="47" xr10:uidLastSave="{00000000-0000-0000-0000-000000000000}"/>
  <bookViews>
    <workbookView xWindow="1800" yWindow="180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S27" i="28" s="1"/>
  <c r="Q7" i="24"/>
  <c r="G48" i="26"/>
  <c r="O48" i="26" s="1"/>
  <c r="P48" i="26" s="1"/>
  <c r="F2" i="20"/>
  <c r="M7" i="24"/>
  <c r="A3" i="25"/>
  <c r="G20" i="26"/>
  <c r="O20" i="26" s="1"/>
  <c r="P20" i="26" s="1"/>
  <c r="G22" i="26"/>
  <c r="O22" i="26" s="1"/>
  <c r="P22" i="26" s="1"/>
  <c r="G32" i="26"/>
  <c r="O32" i="26" s="1"/>
  <c r="P32" i="26" s="1"/>
  <c r="B2" i="20"/>
  <c r="G34" i="26"/>
  <c r="J34" i="26" s="1"/>
  <c r="K34" i="26" s="1"/>
  <c r="C2" i="20"/>
  <c r="L14" i="24" a="1"/>
  <c r="L14" i="24" s="1"/>
  <c r="J18" i="19" s="1"/>
  <c r="G21" i="26"/>
  <c r="G33" i="26"/>
  <c r="G49" i="26"/>
  <c r="K9" i="24"/>
  <c r="L9" i="24" s="1"/>
  <c r="J25" i="19" s="1"/>
  <c r="CL3" i="25"/>
  <c r="CM3" i="25"/>
  <c r="B3" i="20"/>
  <c r="G7" i="26"/>
  <c r="J7" i="26" s="1"/>
  <c r="K7" i="26" s="1"/>
  <c r="G23" i="26"/>
  <c r="O23" i="26" s="1"/>
  <c r="P23" i="26" s="1"/>
  <c r="G35" i="26"/>
  <c r="O35" i="26" s="1"/>
  <c r="P35" i="26" s="1"/>
  <c r="C3" i="20"/>
  <c r="G24" i="26"/>
  <c r="G36" i="26"/>
  <c r="F3" i="20"/>
  <c r="G10" i="26"/>
  <c r="G25" i="26"/>
  <c r="O25" i="26" s="1"/>
  <c r="P25" i="26" s="1"/>
  <c r="G39" i="26"/>
  <c r="O16" i="28"/>
  <c r="C18" i="28"/>
  <c r="G11" i="26"/>
  <c r="J11" i="26" s="1"/>
  <c r="K11" i="26" s="1"/>
  <c r="G28" i="26"/>
  <c r="J28" i="26" s="1"/>
  <c r="K28" i="26" s="1"/>
  <c r="G40" i="26"/>
  <c r="O40" i="26" s="1"/>
  <c r="P40" i="26" s="1"/>
  <c r="CE3" i="25"/>
  <c r="G19" i="26"/>
  <c r="J19" i="26" s="1"/>
  <c r="K19" i="26" s="1"/>
  <c r="G29" i="26"/>
  <c r="G41"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L26" i="28"/>
  <c r="V7" i="28"/>
  <c r="AD7" i="28"/>
  <c r="O12" i="28"/>
  <c r="H23" i="28"/>
  <c r="AB23" i="28"/>
  <c r="O15" i="28"/>
  <c r="K29" i="28"/>
  <c r="AF29" i="28"/>
  <c r="AH74" i="28"/>
  <c r="AG86" i="28"/>
  <c r="Y86" i="28"/>
  <c r="Y76" i="28"/>
  <c r="I74" i="28"/>
  <c r="AG73" i="28"/>
  <c r="AG71" i="28"/>
  <c r="Q67" i="28"/>
  <c r="AF86" i="28"/>
  <c r="X86" i="28"/>
  <c r="AF84" i="28"/>
  <c r="X80" i="28"/>
  <c r="AF78" i="28"/>
  <c r="X78" i="28"/>
  <c r="AF76" i="28"/>
  <c r="X72" i="28"/>
  <c r="AE86" i="28"/>
  <c r="W86" i="28"/>
  <c r="AE84" i="28"/>
  <c r="W80" i="28"/>
  <c r="AE78" i="28"/>
  <c r="W78" i="28"/>
  <c r="AE76" i="28"/>
  <c r="W72" i="28"/>
  <c r="AE70" i="28"/>
  <c r="W70" i="28"/>
  <c r="AE68" i="28"/>
  <c r="AD85" i="28"/>
  <c r="V85" i="28"/>
  <c r="AD83" i="28"/>
  <c r="V83" i="28"/>
  <c r="AD81" i="28"/>
  <c r="AD77" i="28"/>
  <c r="V77" i="28"/>
  <c r="AD75" i="28"/>
  <c r="V75" i="28"/>
  <c r="AD73" i="28"/>
  <c r="V71" i="28"/>
  <c r="AD70" i="28"/>
  <c r="AD69" i="28"/>
  <c r="V69" i="28"/>
  <c r="AD68" i="28"/>
  <c r="AC86" i="28"/>
  <c r="U86" i="28"/>
  <c r="AC85" i="28"/>
  <c r="M85" i="28"/>
  <c r="AC84" i="28"/>
  <c r="AC82" i="28"/>
  <c r="U82" i="28"/>
  <c r="AC81" i="28"/>
  <c r="M81" i="28"/>
  <c r="AC80" i="28"/>
  <c r="AC78" i="28"/>
  <c r="U78" i="28"/>
  <c r="AC77" i="28"/>
  <c r="M77" i="28"/>
  <c r="AC76" i="28"/>
  <c r="M75" i="28"/>
  <c r="AC74" i="28"/>
  <c r="U74" i="28"/>
  <c r="AC73" i="28"/>
  <c r="M73" i="28"/>
  <c r="AC72" i="28"/>
  <c r="M71" i="28"/>
  <c r="AC70" i="28"/>
  <c r="U70" i="28"/>
  <c r="AC69" i="28"/>
  <c r="M69" i="28"/>
  <c r="AC68" i="28"/>
  <c r="M67" i="28"/>
  <c r="AB87" i="28"/>
  <c r="T87" i="28"/>
  <c r="AB86" i="28"/>
  <c r="L86" i="28"/>
  <c r="AB85" i="28"/>
  <c r="L84" i="28"/>
  <c r="AB83" i="28"/>
  <c r="T83" i="28"/>
  <c r="AB82" i="28"/>
  <c r="L82" i="28"/>
  <c r="AB81" i="28"/>
  <c r="L80" i="28"/>
  <c r="AB79" i="28"/>
  <c r="T79" i="28"/>
  <c r="AB78" i="28"/>
  <c r="L78" i="28"/>
  <c r="AB77" i="28"/>
  <c r="L76" i="28"/>
  <c r="AB75" i="28"/>
  <c r="T75" i="28"/>
  <c r="AB74" i="28"/>
  <c r="L74" i="28"/>
  <c r="AB73" i="28"/>
  <c r="AB72" i="28"/>
  <c r="L72" i="28"/>
  <c r="AB71" i="28"/>
  <c r="T71" i="28"/>
  <c r="AB70" i="28"/>
  <c r="L70" i="28"/>
  <c r="AB69" i="28"/>
  <c r="AB68" i="28"/>
  <c r="L68" i="28"/>
  <c r="AB67" i="28"/>
  <c r="T67" i="28"/>
  <c r="AB66" i="28"/>
  <c r="AA85" i="28"/>
  <c r="AA83" i="28"/>
  <c r="AA81" i="28"/>
  <c r="AA79" i="28"/>
  <c r="AA77" i="28"/>
  <c r="AA75" i="28"/>
  <c r="AA73" i="28"/>
  <c r="K71" i="28"/>
  <c r="X70" i="28"/>
  <c r="AH69" i="28"/>
  <c r="K69" i="28"/>
  <c r="X68" i="28"/>
  <c r="AH67" i="28"/>
  <c r="K67" i="28"/>
  <c r="T66" i="28"/>
  <c r="L66" i="28"/>
  <c r="D66" i="28"/>
  <c r="AB65" i="28"/>
  <c r="T65" i="28"/>
  <c r="L65" i="28"/>
  <c r="D65"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G82" i="28" l="1"/>
  <c r="Z86" i="28"/>
  <c r="P4" i="28"/>
  <c r="T16" i="28"/>
  <c r="Q5" i="28"/>
  <c r="I7" i="28"/>
  <c r="H56" i="28"/>
  <c r="AC13" i="28"/>
  <c r="D11" i="28"/>
  <c r="AA7" i="28"/>
  <c r="S4" i="28"/>
  <c r="AB9" i="28"/>
  <c r="AD15" i="28"/>
  <c r="S29" i="28"/>
  <c r="T6" i="28"/>
  <c r="AG11" i="28"/>
  <c r="AB20" i="28"/>
  <c r="H36" i="28"/>
  <c r="Y8" i="28"/>
  <c r="F14" i="28"/>
  <c r="K26" i="28"/>
  <c r="D8" i="28"/>
  <c r="Q13" i="28"/>
  <c r="AB24" i="28"/>
  <c r="S7" i="28"/>
  <c r="AB12" i="28"/>
  <c r="L23" i="28"/>
  <c r="T7" i="28"/>
  <c r="AG12" i="28"/>
  <c r="S23" i="28"/>
  <c r="C7" i="28"/>
  <c r="L12" i="28"/>
  <c r="C22" i="28"/>
  <c r="H43" i="28"/>
  <c r="E4" i="28"/>
  <c r="E6" i="28"/>
  <c r="E8" i="28"/>
  <c r="E10" i="28"/>
  <c r="E12" i="28"/>
  <c r="H14" i="28"/>
  <c r="X17" i="28"/>
  <c r="C23" i="28"/>
  <c r="L28" i="28"/>
  <c r="AG33" i="28"/>
  <c r="V4" i="28"/>
  <c r="V6" i="28"/>
  <c r="V8" i="28"/>
  <c r="V10" i="28"/>
  <c r="V12" i="28"/>
  <c r="AE14" i="28"/>
  <c r="D19" i="28"/>
  <c r="P24" i="28"/>
  <c r="AA29" i="28"/>
  <c r="R36" i="28"/>
  <c r="G5" i="28"/>
  <c r="G7" i="28"/>
  <c r="G9" i="28"/>
  <c r="G11" i="28"/>
  <c r="G13" i="28"/>
  <c r="AA15" i="28"/>
  <c r="S20" i="28"/>
  <c r="AB25" i="28"/>
  <c r="H31" i="28"/>
  <c r="AF45" i="28"/>
  <c r="X5" i="28"/>
  <c r="X7" i="28"/>
  <c r="X9" i="28"/>
  <c r="X11" i="28"/>
  <c r="Y13" i="28"/>
  <c r="X16" i="28"/>
  <c r="AF21" i="28"/>
  <c r="K27" i="28"/>
  <c r="T32" i="28"/>
  <c r="AH87" i="28"/>
  <c r="AH85" i="28"/>
  <c r="AH83" i="28"/>
  <c r="AH81" i="28"/>
  <c r="AH79" i="28"/>
  <c r="AH77" i="28"/>
  <c r="AH75" i="28"/>
  <c r="AH73" i="28"/>
  <c r="AG87" i="28"/>
  <c r="AG85" i="28"/>
  <c r="AG83" i="28"/>
  <c r="AG81" i="28"/>
  <c r="D5" i="28"/>
  <c r="X18" i="28"/>
  <c r="D7" i="28"/>
  <c r="D13" i="28"/>
  <c r="I5" i="28"/>
  <c r="S10" i="28"/>
  <c r="AF16" i="28"/>
  <c r="L31" i="28"/>
  <c r="K7" i="28"/>
  <c r="T12" i="28"/>
  <c r="X22" i="28"/>
  <c r="H48" i="28"/>
  <c r="C4" i="28"/>
  <c r="L9" i="28"/>
  <c r="D15" i="28"/>
  <c r="H28" i="28"/>
  <c r="AA8" i="28"/>
  <c r="G14" i="28"/>
  <c r="X26" i="28"/>
  <c r="I8" i="28"/>
  <c r="T13" i="28"/>
  <c r="AF24" i="28"/>
  <c r="K8" i="28"/>
  <c r="U13" i="28"/>
  <c r="L25" i="28"/>
  <c r="Y7" i="28"/>
  <c r="C13" i="28"/>
  <c r="T23" i="28"/>
  <c r="M4" i="28"/>
  <c r="M6" i="28"/>
  <c r="M8" i="28"/>
  <c r="M10" i="28"/>
  <c r="M12" i="28"/>
  <c r="Q14" i="28"/>
  <c r="L18" i="28"/>
  <c r="X23" i="28"/>
  <c r="C29" i="28"/>
  <c r="AF34" i="28"/>
  <c r="AD4" i="28"/>
  <c r="AD6" i="28"/>
  <c r="AD8" i="28"/>
  <c r="AD10" i="28"/>
  <c r="AD12" i="28"/>
  <c r="L15" i="28"/>
  <c r="AA19" i="28"/>
  <c r="D25" i="28"/>
  <c r="P30" i="28"/>
  <c r="AF39" i="28"/>
  <c r="O5" i="28"/>
  <c r="O7" i="28"/>
  <c r="O9" i="28"/>
  <c r="O11" i="28"/>
  <c r="O13" i="28"/>
  <c r="G16" i="28"/>
  <c r="H21" i="28"/>
  <c r="S26" i="28"/>
  <c r="AB31" i="28"/>
  <c r="T53" i="28"/>
  <c r="AF5" i="28"/>
  <c r="AF7" i="28"/>
  <c r="AF9" i="28"/>
  <c r="AF11" i="28"/>
  <c r="C14" i="28"/>
  <c r="K17" i="28"/>
  <c r="T22" i="28"/>
  <c r="AF27" i="28"/>
  <c r="P33" i="28"/>
  <c r="Z87" i="28"/>
  <c r="Z85" i="28"/>
  <c r="Z83" i="28"/>
  <c r="Z81" i="28"/>
  <c r="Z79" i="28"/>
  <c r="Z77" i="28"/>
  <c r="Z75" i="28"/>
  <c r="Z73" i="28"/>
  <c r="Y87" i="28"/>
  <c r="Y85" i="28"/>
  <c r="Y83" i="28"/>
  <c r="Y81" i="28"/>
  <c r="T25" i="28"/>
  <c r="Q10" i="28"/>
  <c r="AB32" i="28"/>
  <c r="Q12" i="28"/>
  <c r="C24" i="28"/>
  <c r="AB5" i="28"/>
  <c r="I11" i="28"/>
  <c r="AB18" i="28"/>
  <c r="AG32" i="28"/>
  <c r="AG7" i="28"/>
  <c r="K13" i="28"/>
  <c r="K24" i="28"/>
  <c r="Y4" i="28"/>
  <c r="C10" i="28"/>
  <c r="C16" i="28"/>
  <c r="C30" i="28"/>
  <c r="D4" i="28"/>
  <c r="Q9" i="28"/>
  <c r="G15" i="28"/>
  <c r="K28" i="28"/>
  <c r="AB8" i="28"/>
  <c r="M14" i="28"/>
  <c r="AB26" i="28"/>
  <c r="AG8" i="28"/>
  <c r="O14" i="28"/>
  <c r="AF26" i="28"/>
  <c r="L8" i="28"/>
  <c r="AA13" i="28"/>
  <c r="S25" i="28"/>
  <c r="U4" i="28"/>
  <c r="U6" i="28"/>
  <c r="U8" i="28"/>
  <c r="U10" i="28"/>
  <c r="U12" i="28"/>
  <c r="AD14" i="28"/>
  <c r="C19" i="28"/>
  <c r="L24" i="28"/>
  <c r="X29" i="28"/>
  <c r="P36" i="28"/>
  <c r="F5" i="28"/>
  <c r="F7" i="28"/>
  <c r="F9" i="28"/>
  <c r="F11" i="28"/>
  <c r="F13" i="28"/>
  <c r="X15" i="28"/>
  <c r="P20" i="28"/>
  <c r="AA25" i="28"/>
  <c r="D31" i="28"/>
  <c r="H45" i="28"/>
  <c r="W5" i="28"/>
  <c r="W7" i="28"/>
  <c r="W9" i="28"/>
  <c r="W11" i="28"/>
  <c r="X13" i="28"/>
  <c r="W16" i="28"/>
  <c r="AB21" i="28"/>
  <c r="H27" i="28"/>
  <c r="S32" i="28"/>
  <c r="H4" i="28"/>
  <c r="H6" i="28"/>
  <c r="H8" i="28"/>
  <c r="H10" i="28"/>
  <c r="H12" i="28"/>
  <c r="L14" i="28"/>
  <c r="AF17" i="28"/>
  <c r="K23" i="28"/>
  <c r="T28" i="28"/>
  <c r="K34" i="28"/>
  <c r="R87" i="28"/>
  <c r="R85" i="28"/>
  <c r="R83" i="28"/>
  <c r="R81" i="28"/>
  <c r="R79" i="28"/>
  <c r="R77" i="28"/>
  <c r="R75" i="28"/>
  <c r="R73" i="28"/>
  <c r="AE16" i="28"/>
  <c r="H22" i="28"/>
  <c r="S6" i="28"/>
  <c r="AB11" i="28"/>
  <c r="X20" i="28"/>
  <c r="AA35" i="28"/>
  <c r="T8" i="28"/>
  <c r="D14" i="28"/>
  <c r="H26" i="28"/>
  <c r="L5" i="28"/>
  <c r="Y10" i="28"/>
  <c r="S17" i="28"/>
  <c r="T31" i="28"/>
  <c r="AA4" i="28"/>
  <c r="D10" i="28"/>
  <c r="K16" i="28"/>
  <c r="H30" i="28"/>
  <c r="I4" i="28"/>
  <c r="S9" i="28"/>
  <c r="H15" i="28"/>
  <c r="X28" i="28"/>
  <c r="K4" i="28"/>
  <c r="T9" i="28"/>
  <c r="P15" i="28"/>
  <c r="AB28" i="28"/>
  <c r="C9" i="28"/>
  <c r="P14" i="28"/>
  <c r="L27" i="28"/>
  <c r="AC4" i="28"/>
  <c r="AC6" i="28"/>
  <c r="AC8" i="28"/>
  <c r="AC10" i="28"/>
  <c r="AC12" i="28"/>
  <c r="K15" i="28"/>
  <c r="X19" i="28"/>
  <c r="C25" i="28"/>
  <c r="L30" i="28"/>
  <c r="H39" i="28"/>
  <c r="N5" i="28"/>
  <c r="N7" i="28"/>
  <c r="N9" i="28"/>
  <c r="N11" i="28"/>
  <c r="N13" i="28"/>
  <c r="F16" i="28"/>
  <c r="D21" i="28"/>
  <c r="P26" i="28"/>
  <c r="AA31" i="28"/>
  <c r="AC50" i="28"/>
  <c r="AE5" i="28"/>
  <c r="AE7" i="28"/>
  <c r="AE9" i="28"/>
  <c r="AE11" i="28"/>
  <c r="AG13" i="28"/>
  <c r="V15" i="28"/>
  <c r="K20" i="28"/>
  <c r="S8" i="28"/>
  <c r="AD13" i="28"/>
  <c r="C26" i="28"/>
  <c r="K5" i="28"/>
  <c r="T10" i="28"/>
  <c r="L17" i="28"/>
  <c r="S31" i="28"/>
  <c r="L7" i="28"/>
  <c r="Y12" i="28"/>
  <c r="AB22" i="28"/>
  <c r="H49" i="28"/>
  <c r="AA6" i="28"/>
  <c r="D12" i="28"/>
  <c r="L21" i="28"/>
  <c r="AF37" i="28"/>
  <c r="I6" i="28"/>
  <c r="S11" i="28"/>
  <c r="T19" i="28"/>
  <c r="Q34" i="28"/>
  <c r="K6" i="28"/>
  <c r="T11" i="28"/>
  <c r="C20" i="28"/>
  <c r="Y34" i="28"/>
  <c r="Y5" i="28"/>
  <c r="C11" i="28"/>
  <c r="K18" i="28"/>
  <c r="X32" i="28"/>
  <c r="U5" i="28"/>
  <c r="U7" i="28"/>
  <c r="U9" i="28"/>
  <c r="U11" i="28"/>
  <c r="V13" i="28"/>
  <c r="S16" i="28"/>
  <c r="X21" i="28"/>
  <c r="C27" i="28"/>
  <c r="L32" i="28"/>
  <c r="F4" i="28"/>
  <c r="F6" i="28"/>
  <c r="F8" i="28"/>
  <c r="F10" i="28"/>
  <c r="F12" i="28"/>
  <c r="I14" i="28"/>
  <c r="AA17" i="28"/>
  <c r="D23" i="28"/>
  <c r="P28" i="28"/>
  <c r="D34" i="28"/>
  <c r="W4" i="28"/>
  <c r="W6" i="28"/>
  <c r="W8" i="28"/>
  <c r="W10" i="28"/>
  <c r="W12" i="28"/>
  <c r="AF14" i="28"/>
  <c r="H19" i="28"/>
  <c r="S24" i="28"/>
  <c r="AB29" i="28"/>
  <c r="AA36" i="28"/>
  <c r="H5" i="28"/>
  <c r="H7" i="28"/>
  <c r="H9" i="28"/>
  <c r="H11" i="28"/>
  <c r="H13" i="28"/>
  <c r="AB15" i="28"/>
  <c r="T20" i="28"/>
  <c r="AF25" i="28"/>
  <c r="K31" i="28"/>
  <c r="H46" i="28"/>
  <c r="R86" i="28"/>
  <c r="R84" i="28"/>
  <c r="R82" i="28"/>
  <c r="R80" i="28"/>
  <c r="R78" i="28"/>
  <c r="R76" i="28"/>
  <c r="R74" i="28"/>
  <c r="R72" i="28"/>
  <c r="Q86" i="28"/>
  <c r="Q84" i="28"/>
  <c r="Q82" i="28"/>
  <c r="Q80" i="28"/>
  <c r="Q78" i="28"/>
  <c r="Q76" i="28"/>
  <c r="Q74" i="28"/>
  <c r="Q72" i="28"/>
  <c r="Q70" i="28"/>
  <c r="D9" i="28"/>
  <c r="L29" i="28"/>
  <c r="AA5" i="28"/>
  <c r="R35" i="28"/>
  <c r="I9" i="28"/>
  <c r="AA14" i="28"/>
  <c r="T27" i="28"/>
  <c r="AG5" i="28"/>
  <c r="K11" i="28"/>
  <c r="AF18" i="28"/>
  <c r="Q33" i="28"/>
  <c r="C8" i="28"/>
  <c r="L13" i="28"/>
  <c r="X24" i="28"/>
  <c r="Q7" i="28"/>
  <c r="AA12" i="28"/>
  <c r="AF22" i="28"/>
  <c r="AB6" i="28"/>
  <c r="I12" i="28"/>
  <c r="S21" i="28"/>
  <c r="H38" i="28"/>
  <c r="AG6" i="28"/>
  <c r="K12" i="28"/>
  <c r="T21" i="28"/>
  <c r="AF41" i="28"/>
  <c r="L6" i="28"/>
  <c r="Y11" i="28"/>
  <c r="H20" i="28"/>
  <c r="AB34" i="28"/>
  <c r="AC5" i="28"/>
  <c r="AC7" i="28"/>
  <c r="AC9" i="28"/>
  <c r="AC11" i="28"/>
  <c r="AE13" i="28"/>
  <c r="C17" i="28"/>
  <c r="L22" i="28"/>
  <c r="X27" i="28"/>
  <c r="D33" i="28"/>
  <c r="N4" i="28"/>
  <c r="N6" i="28"/>
  <c r="N8" i="28"/>
  <c r="N10" i="28"/>
  <c r="N12" i="28"/>
  <c r="S14" i="28"/>
  <c r="P18" i="28"/>
  <c r="AA23" i="28"/>
  <c r="D29" i="28"/>
  <c r="D35" i="28"/>
  <c r="AE4" i="28"/>
  <c r="AE6" i="28"/>
  <c r="AE8" i="28"/>
  <c r="AE10" i="28"/>
  <c r="AE12" i="28"/>
  <c r="N15" i="28"/>
  <c r="AB19" i="28"/>
  <c r="H25" i="28"/>
  <c r="S30" i="28"/>
  <c r="H40" i="28"/>
  <c r="P5" i="28"/>
  <c r="P7" i="28"/>
  <c r="P9" i="28"/>
  <c r="P11" i="28"/>
  <c r="P13" i="28"/>
  <c r="H16" i="28"/>
  <c r="K21" i="28"/>
  <c r="T26" i="28"/>
  <c r="AF31" i="28"/>
  <c r="T55" i="28"/>
  <c r="J86" i="28"/>
  <c r="J84" i="28"/>
  <c r="J82" i="28"/>
  <c r="J80" i="28"/>
  <c r="J78" i="28"/>
  <c r="J76" i="28"/>
  <c r="J74" i="28"/>
  <c r="J72" i="28"/>
  <c r="I86" i="28"/>
  <c r="I84" i="28"/>
  <c r="I82" i="28"/>
  <c r="I80" i="28"/>
  <c r="I78" i="28"/>
  <c r="I76" i="28"/>
  <c r="Q6" i="28"/>
  <c r="K22" i="28"/>
  <c r="C28" i="28"/>
  <c r="H37" i="28"/>
  <c r="T17" i="28"/>
  <c r="AB4" i="28"/>
  <c r="H18" i="28"/>
  <c r="C5" i="28"/>
  <c r="C1" i="28" s="1"/>
  <c r="G6" i="26" s="1"/>
  <c r="E7" i="28"/>
  <c r="W15" i="28"/>
  <c r="H44" i="28"/>
  <c r="V11" i="28"/>
  <c r="D27" i="28"/>
  <c r="G8" i="28"/>
  <c r="H17" i="28"/>
  <c r="H29" i="28"/>
  <c r="H1" i="28" s="1"/>
  <c r="X6" i="28"/>
  <c r="P12" i="28"/>
  <c r="AF19" i="28"/>
  <c r="C37" i="28"/>
  <c r="J83" i="28"/>
  <c r="Z78" i="28"/>
  <c r="AH72" i="28"/>
  <c r="AG84" i="28"/>
  <c r="AG80" i="28"/>
  <c r="AG77" i="28"/>
  <c r="Q75" i="28"/>
  <c r="I73" i="28"/>
  <c r="AG70" i="28"/>
  <c r="Y68" i="28"/>
  <c r="AF87" i="28"/>
  <c r="AF85" i="28"/>
  <c r="AF83" i="28"/>
  <c r="AF81" i="28"/>
  <c r="AF79" i="28"/>
  <c r="AF77" i="28"/>
  <c r="AF75" i="28"/>
  <c r="AF73" i="28"/>
  <c r="AE87" i="28"/>
  <c r="AE85" i="28"/>
  <c r="AE83" i="28"/>
  <c r="AE81" i="28"/>
  <c r="AE79" i="28"/>
  <c r="AE77" i="28"/>
  <c r="AE75" i="28"/>
  <c r="AE73" i="28"/>
  <c r="AE71" i="28"/>
  <c r="AE69" i="28"/>
  <c r="AE67" i="28"/>
  <c r="AD86" i="28"/>
  <c r="AD84" i="28"/>
  <c r="AD82" i="28"/>
  <c r="AD80" i="28"/>
  <c r="AD78" i="28"/>
  <c r="AD76" i="28"/>
  <c r="AD74" i="28"/>
  <c r="Q4" i="28"/>
  <c r="AA11" i="28"/>
  <c r="H24" i="28"/>
  <c r="T29" i="28"/>
  <c r="C6" i="28"/>
  <c r="S19" i="28"/>
  <c r="S5" i="28"/>
  <c r="X30" i="28"/>
  <c r="Y9" i="28"/>
  <c r="M7" i="28"/>
  <c r="D16" i="28"/>
  <c r="M50" i="28"/>
  <c r="AD11" i="28"/>
  <c r="AA27" i="28"/>
  <c r="O8" i="28"/>
  <c r="AB17" i="28"/>
  <c r="K33" i="28"/>
  <c r="AF6" i="28"/>
  <c r="X12" i="28"/>
  <c r="AF23" i="28"/>
  <c r="H41" i="28"/>
  <c r="AH82" i="28"/>
  <c r="J77" i="28"/>
  <c r="Z72" i="28"/>
  <c r="Z1" i="28" s="1"/>
  <c r="Y84" i="28"/>
  <c r="Y80" i="28"/>
  <c r="Y77" i="28"/>
  <c r="I75" i="28"/>
  <c r="AG72" i="28"/>
  <c r="Y70" i="28"/>
  <c r="Q68" i="28"/>
  <c r="X87" i="28"/>
  <c r="X85" i="28"/>
  <c r="X83" i="28"/>
  <c r="X81" i="28"/>
  <c r="X79" i="28"/>
  <c r="X77" i="28"/>
  <c r="X75" i="28"/>
  <c r="X73" i="28"/>
  <c r="W87" i="28"/>
  <c r="W85" i="28"/>
  <c r="W83" i="28"/>
  <c r="W81" i="28"/>
  <c r="W79" i="28"/>
  <c r="W77" i="28"/>
  <c r="W75" i="28"/>
  <c r="W73" i="28"/>
  <c r="W71" i="28"/>
  <c r="W69" i="28"/>
  <c r="W67" i="28"/>
  <c r="V86" i="28"/>
  <c r="V84" i="28"/>
  <c r="V82" i="28"/>
  <c r="V80" i="28"/>
  <c r="V78" i="28"/>
  <c r="V76" i="28"/>
  <c r="V74" i="28"/>
  <c r="V72" i="28"/>
  <c r="V70" i="28"/>
  <c r="V68" i="28"/>
  <c r="U87" i="28"/>
  <c r="U85" i="28"/>
  <c r="U83" i="28"/>
  <c r="U81" i="28"/>
  <c r="U79" i="28"/>
  <c r="U77" i="28"/>
  <c r="U75" i="28"/>
  <c r="U73" i="28"/>
  <c r="U71" i="28"/>
  <c r="U1" i="28" s="1"/>
  <c r="U69" i="28"/>
  <c r="U67" i="28"/>
  <c r="T86" i="28"/>
  <c r="T84" i="28"/>
  <c r="T82" i="28"/>
  <c r="T80" i="28"/>
  <c r="T78" i="28"/>
  <c r="T76" i="28"/>
  <c r="T74" i="28"/>
  <c r="T72" i="28"/>
  <c r="T70" i="28"/>
  <c r="T68" i="28"/>
  <c r="AA87" i="28"/>
  <c r="AH71" i="28"/>
  <c r="AC66" i="28"/>
  <c r="AB64" i="28"/>
  <c r="AA9" i="28"/>
  <c r="H47" i="28"/>
  <c r="Y6" i="28"/>
  <c r="C32" i="28"/>
  <c r="I10" i="28"/>
  <c r="K32" i="28"/>
  <c r="L10" i="28"/>
  <c r="E9" i="28"/>
  <c r="E1" i="28" s="1"/>
  <c r="L20" i="28"/>
  <c r="V5" i="28"/>
  <c r="W13" i="28"/>
  <c r="W1" i="28" s="1"/>
  <c r="P32" i="28"/>
  <c r="G10" i="28"/>
  <c r="S18" i="28"/>
  <c r="F34" i="28"/>
  <c r="P8" i="28"/>
  <c r="AF12" i="28"/>
  <c r="T24" i="28"/>
  <c r="J87" i="28"/>
  <c r="Z82" i="28"/>
  <c r="AH76" i="28"/>
  <c r="Q87" i="28"/>
  <c r="Q83" i="28"/>
  <c r="AG79" i="28"/>
  <c r="Q77" i="28"/>
  <c r="AG74" i="28"/>
  <c r="Y72" i="28"/>
  <c r="I70" i="28"/>
  <c r="I68" i="28"/>
  <c r="P87" i="28"/>
  <c r="P85" i="28"/>
  <c r="P83" i="28"/>
  <c r="P81" i="28"/>
  <c r="P79" i="28"/>
  <c r="P77" i="28"/>
  <c r="P75" i="28"/>
  <c r="P73" i="28"/>
  <c r="O87" i="28"/>
  <c r="O85" i="28"/>
  <c r="O83" i="28"/>
  <c r="O81" i="28"/>
  <c r="O79" i="28"/>
  <c r="O77" i="28"/>
  <c r="O75" i="28"/>
  <c r="O73" i="28"/>
  <c r="O71" i="28"/>
  <c r="O69" i="28"/>
  <c r="O67" i="28"/>
  <c r="N86" i="28"/>
  <c r="N84" i="28"/>
  <c r="N82" i="28"/>
  <c r="N80" i="28"/>
  <c r="N78" i="28"/>
  <c r="N76" i="28"/>
  <c r="N74" i="28"/>
  <c r="N72" i="28"/>
  <c r="N70" i="28"/>
  <c r="N68" i="28"/>
  <c r="M87" i="28"/>
  <c r="AF43" i="28"/>
  <c r="T4" i="28"/>
  <c r="L11" i="28"/>
  <c r="AA33" i="28"/>
  <c r="AB10" i="28"/>
  <c r="AB1" i="28" s="1"/>
  <c r="AG4" i="28"/>
  <c r="T15" i="28"/>
  <c r="M9" i="28"/>
  <c r="C21" i="28"/>
  <c r="AD5" i="28"/>
  <c r="AF13" i="28"/>
  <c r="F33" i="28"/>
  <c r="O10" i="28"/>
  <c r="O1" i="28" s="1"/>
  <c r="S22" i="28"/>
  <c r="J35" i="28"/>
  <c r="X8" i="28"/>
  <c r="X1" i="28" s="1"/>
  <c r="V14" i="28"/>
  <c r="K25" i="28"/>
  <c r="AH86" i="28"/>
  <c r="J81" i="28"/>
  <c r="Z76" i="28"/>
  <c r="I87" i="28"/>
  <c r="I83" i="28"/>
  <c r="Y79" i="28"/>
  <c r="I77" i="28"/>
  <c r="Y74" i="28"/>
  <c r="I72" i="28"/>
  <c r="AG69" i="28"/>
  <c r="AG67" i="28"/>
  <c r="H87" i="28"/>
  <c r="H85" i="28"/>
  <c r="H83" i="28"/>
  <c r="H81" i="28"/>
  <c r="H79" i="28"/>
  <c r="H77" i="28"/>
  <c r="H75" i="28"/>
  <c r="H73" i="28"/>
  <c r="G87" i="28"/>
  <c r="G85" i="28"/>
  <c r="G83" i="28"/>
  <c r="G81" i="28"/>
  <c r="G79" i="28"/>
  <c r="G77" i="28"/>
  <c r="G75" i="28"/>
  <c r="G73" i="28"/>
  <c r="G71" i="28"/>
  <c r="G69" i="28"/>
  <c r="G67" i="28"/>
  <c r="F86" i="28"/>
  <c r="F84" i="28"/>
  <c r="F82" i="28"/>
  <c r="F80" i="28"/>
  <c r="F78" i="28"/>
  <c r="F76" i="28"/>
  <c r="F74" i="28"/>
  <c r="F72" i="28"/>
  <c r="F70" i="28"/>
  <c r="F68" i="28"/>
  <c r="E87" i="28"/>
  <c r="E85" i="28"/>
  <c r="E83" i="28"/>
  <c r="E81" i="28"/>
  <c r="E79" i="28"/>
  <c r="E77" i="28"/>
  <c r="E75" i="28"/>
  <c r="E73" i="28"/>
  <c r="E71" i="28"/>
  <c r="E69" i="28"/>
  <c r="E67" i="28"/>
  <c r="D86" i="28"/>
  <c r="D84" i="28"/>
  <c r="D82" i="28"/>
  <c r="D80" i="28"/>
  <c r="D78" i="28"/>
  <c r="D76" i="28"/>
  <c r="D74" i="28"/>
  <c r="D72" i="28"/>
  <c r="D70" i="28"/>
  <c r="D68" i="28"/>
  <c r="S12" i="28"/>
  <c r="S1" i="28" s="1"/>
  <c r="AB14" i="28"/>
  <c r="AF20" i="28"/>
  <c r="AA10" i="28"/>
  <c r="K30" i="28"/>
  <c r="AG10" i="28"/>
  <c r="AG1" i="28" s="1"/>
  <c r="AB30" i="28"/>
  <c r="E5" i="28"/>
  <c r="E13" i="28"/>
  <c r="C31" i="28"/>
  <c r="V9" i="28"/>
  <c r="AA21" i="28"/>
  <c r="G6" i="28"/>
  <c r="K14" i="28"/>
  <c r="AB27" i="28"/>
  <c r="AF4" i="28"/>
  <c r="X10" i="28"/>
  <c r="T18" i="28"/>
  <c r="T30" i="28"/>
  <c r="AH84" i="28"/>
  <c r="J79" i="28"/>
  <c r="Z74" i="28"/>
  <c r="Q85" i="28"/>
  <c r="Q81" i="28"/>
  <c r="AG78" i="28"/>
  <c r="AG75" i="28"/>
  <c r="Y73" i="28"/>
  <c r="Q71" i="28"/>
  <c r="I69" i="28"/>
  <c r="I67" i="28"/>
  <c r="P86" i="28"/>
  <c r="P84" i="28"/>
  <c r="P82" i="28"/>
  <c r="P80" i="28"/>
  <c r="P78" i="28"/>
  <c r="P76" i="28"/>
  <c r="P74" i="28"/>
  <c r="P72" i="28"/>
  <c r="O86" i="28"/>
  <c r="O84" i="28"/>
  <c r="O82" i="28"/>
  <c r="O80" i="28"/>
  <c r="O78" i="28"/>
  <c r="O76" i="28"/>
  <c r="O74" i="28"/>
  <c r="O72" i="28"/>
  <c r="O70" i="28"/>
  <c r="O68" i="28"/>
  <c r="N87" i="28"/>
  <c r="N85" i="28"/>
  <c r="N83" i="28"/>
  <c r="N81" i="28"/>
  <c r="N79" i="28"/>
  <c r="N77" i="28"/>
  <c r="N75" i="28"/>
  <c r="N73" i="28"/>
  <c r="N71" i="28"/>
  <c r="N1" i="28" s="1"/>
  <c r="G8" i="26" s="1"/>
  <c r="O8" i="26" s="1"/>
  <c r="P8" i="26" s="1"/>
  <c r="N69" i="28"/>
  <c r="N67" i="28"/>
  <c r="M86" i="28"/>
  <c r="M84" i="28"/>
  <c r="M82" i="28"/>
  <c r="M80" i="28"/>
  <c r="M78" i="28"/>
  <c r="M76" i="28"/>
  <c r="M74" i="28"/>
  <c r="M72" i="28"/>
  <c r="M70" i="28"/>
  <c r="M68" i="28"/>
  <c r="L87" i="28"/>
  <c r="L85" i="28"/>
  <c r="L83" i="28"/>
  <c r="L81" i="28"/>
  <c r="L79" i="28"/>
  <c r="L77" i="28"/>
  <c r="L75" i="28"/>
  <c r="L73" i="28"/>
  <c r="L71" i="28"/>
  <c r="L69" i="28"/>
  <c r="L67" i="28"/>
  <c r="I13" i="28"/>
  <c r="I1" i="28" s="1"/>
  <c r="AF15" i="28"/>
  <c r="Z33" i="28"/>
  <c r="Q11" i="28"/>
  <c r="H32" i="28"/>
  <c r="P16" i="28"/>
  <c r="P1" i="28" s="1"/>
  <c r="L4" i="28"/>
  <c r="M5" i="28"/>
  <c r="M13" i="28"/>
  <c r="M1" i="28" s="1"/>
  <c r="X31" i="28"/>
  <c r="AD9" i="28"/>
  <c r="P22" i="28"/>
  <c r="O6" i="28"/>
  <c r="T14" i="28"/>
  <c r="S28" i="28"/>
  <c r="P6" i="28"/>
  <c r="AF10" i="28"/>
  <c r="AF1" i="28" s="1"/>
  <c r="K19" i="28"/>
  <c r="K35" i="28"/>
  <c r="Z84" i="28"/>
  <c r="AH78" i="28"/>
  <c r="AH1" i="28" s="1"/>
  <c r="J73" i="28"/>
  <c r="J1" i="28" s="1"/>
  <c r="I85" i="28"/>
  <c r="I81" i="28"/>
  <c r="Y78" i="28"/>
  <c r="Y75" i="28"/>
  <c r="Q73" i="28"/>
  <c r="I71" i="28"/>
  <c r="AG68" i="28"/>
  <c r="AG66" i="28"/>
  <c r="H86" i="28"/>
  <c r="H84" i="28"/>
  <c r="H82" i="28"/>
  <c r="H80" i="28"/>
  <c r="H78" i="28"/>
  <c r="H76" i="28"/>
  <c r="H74" i="28"/>
  <c r="H72" i="28"/>
  <c r="G86" i="28"/>
  <c r="G84" i="28"/>
  <c r="G82" i="28"/>
  <c r="G80" i="28"/>
  <c r="G78" i="28"/>
  <c r="G76" i="28"/>
  <c r="G74" i="28"/>
  <c r="G72" i="28"/>
  <c r="G70" i="28"/>
  <c r="G68" i="28"/>
  <c r="F87" i="28"/>
  <c r="F85" i="28"/>
  <c r="F83" i="28"/>
  <c r="F81" i="28"/>
  <c r="F79" i="28"/>
  <c r="F77" i="28"/>
  <c r="F75" i="28"/>
  <c r="F73" i="28"/>
  <c r="F71" i="28"/>
  <c r="F1" i="28" s="1"/>
  <c r="F69" i="28"/>
  <c r="F67" i="28"/>
  <c r="E86" i="28"/>
  <c r="E84" i="28"/>
  <c r="E82" i="28"/>
  <c r="E80" i="28"/>
  <c r="E78" i="28"/>
  <c r="E76" i="28"/>
  <c r="E74" i="28"/>
  <c r="E72" i="28"/>
  <c r="E70" i="28"/>
  <c r="E68" i="28"/>
  <c r="D87" i="28"/>
  <c r="D85" i="28"/>
  <c r="D83" i="28"/>
  <c r="D81" i="28"/>
  <c r="D79" i="28"/>
  <c r="D77" i="28"/>
  <c r="D75" i="28"/>
  <c r="D73" i="28"/>
  <c r="D71" i="28"/>
  <c r="D69" i="28"/>
  <c r="D67" i="28"/>
  <c r="AE72" i="28"/>
  <c r="AE80" i="28"/>
  <c r="AF72" i="28"/>
  <c r="AF80" i="28"/>
  <c r="Y67" i="28"/>
  <c r="AG76" i="28"/>
  <c r="J75" i="28"/>
  <c r="C15" i="28"/>
  <c r="G12" i="28"/>
  <c r="X25" i="28"/>
  <c r="K10" i="28"/>
  <c r="L19" i="28"/>
  <c r="L1" i="28" s="1"/>
  <c r="W14" i="28"/>
  <c r="M79" i="28"/>
  <c r="M83" i="28"/>
  <c r="AC87" i="28"/>
  <c r="AD71" i="28"/>
  <c r="AD1" i="28" s="1"/>
  <c r="V79" i="28"/>
  <c r="V87" i="28"/>
  <c r="W74" i="28"/>
  <c r="W82" i="28"/>
  <c r="X74" i="28"/>
  <c r="X82" i="28"/>
  <c r="Q69" i="28"/>
  <c r="I79" i="28"/>
  <c r="Z80" i="28"/>
  <c r="P10" i="28"/>
  <c r="O4" i="28"/>
  <c r="M11" i="28"/>
  <c r="T5" i="28"/>
  <c r="T1" i="28" s="1"/>
  <c r="C12" i="28"/>
  <c r="AG9" i="28"/>
  <c r="AF30" i="28"/>
  <c r="AB76" i="28"/>
  <c r="AB80" i="28"/>
  <c r="AB84" i="28"/>
  <c r="AC67" i="28"/>
  <c r="AC1" i="28" s="1"/>
  <c r="AC71" i="28"/>
  <c r="AC75" i="28"/>
  <c r="AC79" i="28"/>
  <c r="AC83" i="28"/>
  <c r="V67" i="28"/>
  <c r="AD72" i="28"/>
  <c r="AD79" i="28"/>
  <c r="AD87" i="28"/>
  <c r="AE74" i="28"/>
  <c r="AE82" i="28"/>
  <c r="AF74" i="28"/>
  <c r="AF82" i="28"/>
  <c r="Y69" i="28"/>
  <c r="Q79" i="28"/>
  <c r="AH80" i="28"/>
  <c r="AF8" i="28"/>
  <c r="G4" i="28"/>
  <c r="G1" i="28" s="1"/>
  <c r="E11" i="28"/>
  <c r="AF28" i="28"/>
  <c r="K9" i="28"/>
  <c r="K1" i="28" s="1"/>
  <c r="T69" i="28"/>
  <c r="T73" i="28"/>
  <c r="T77" i="28"/>
  <c r="T81" i="28"/>
  <c r="T85" i="28"/>
  <c r="U68" i="28"/>
  <c r="U72" i="28"/>
  <c r="U76" i="28"/>
  <c r="U80" i="28"/>
  <c r="U84" i="28"/>
  <c r="AD67" i="28"/>
  <c r="V73" i="28"/>
  <c r="V81" i="28"/>
  <c r="V1" i="28" s="1"/>
  <c r="W68" i="28"/>
  <c r="W76" i="28"/>
  <c r="W84" i="28"/>
  <c r="X76" i="28"/>
  <c r="X84" i="28"/>
  <c r="Y71" i="28"/>
  <c r="Y82" i="28"/>
  <c r="J85" i="28"/>
  <c r="X4" i="28"/>
  <c r="D17" i="28"/>
  <c r="AA16" i="28"/>
  <c r="AA1" i="28" s="1"/>
  <c r="D6" i="28"/>
  <c r="D1" i="28" s="1"/>
  <c r="AB7" i="28"/>
  <c r="L7" i="24"/>
  <c r="J42" i="19" s="1"/>
  <c r="O2" i="24"/>
  <c r="Q8" i="28"/>
  <c r="Q1" i="28" s="1"/>
  <c r="J22" i="26"/>
  <c r="K22" i="26" s="1"/>
  <c r="M13" i="24"/>
  <c r="K2" i="24"/>
  <c r="N13" i="24"/>
  <c r="Q13" i="24"/>
  <c r="J10" i="26"/>
  <c r="K10" i="26" s="1"/>
  <c r="O10" i="26"/>
  <c r="P10" i="26" s="1"/>
  <c r="J24" i="26"/>
  <c r="K24" i="26" s="1"/>
  <c r="O24" i="26"/>
  <c r="P24" i="26" s="1"/>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R1" i="28"/>
  <c r="Y1" i="28"/>
  <c r="AE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<sst xmlns="http://schemas.openxmlformats.org/spreadsheetml/2006/main" count="35267" uniqueCount="4365">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</sst>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3766</v>
      </c>
      <c r="C1" s="349">
        <v>45516</v>
      </c>
      <c r="G1" s="350" t="s">
        <v>3761</v>
      </c>
      <c r="H1" s="350" t="s">
        <v>3762</v>
      </c>
    </row>
    <row r="2" spans="1:8" x14ac:dyDescent="0.75">
      <c r="B2" t="str">
        <f>_xlfn.XLOOKUP(B1,H:H,G:G,0,0,1)</f>
        <v>AL</v>
      </c>
      <c r="C2" t="str">
        <f>_xlfn.XLOOKUP(B2,G:G, H:H, 0,0,1)</f>
        <v>Alabama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Alabama.</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6%.</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Alabama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PV:**Alabama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Wind:**Alabama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Alabama.</v>
      </c>
      <c r="L9" s="291" t="str">
        <f>J9&amp;K9</f>
        <v>**Description:** This policy prevents new capacity of the selected type(s) from being built or deployed.  // **Guidance for setting values:**No new coal is planned in Alabama.</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290"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291"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Alabama</v>
      </c>
      <c r="B3" s="388">
        <f>ROUND(SUMIFS(B$4:B$54, $A$4:$A$54, $A$3),0)</f>
        <v>121652</v>
      </c>
      <c r="C3" s="389">
        <f t="shared" ref="C3" si="0">ROUND(SUMIFS(C$4:C$54, $A$4:$A$54, $A$3),0)</f>
        <v>122</v>
      </c>
      <c r="D3" s="388">
        <f>SUMIFS(D$4:D$54, $A$4:$A$54, $A$3)</f>
        <v>0</v>
      </c>
      <c r="E3" s="388">
        <f>SUMIFS(E$4:E$54, $A$4:$A$54, $A$3)</f>
        <v>0</v>
      </c>
      <c r="F3" s="390">
        <f>ROUND(SUMIFS(F$4:F$54,$A$4:$A$54,$A$3)*100,0)</f>
        <v>0</v>
      </c>
      <c r="G3" s="174">
        <f>SUMIFS(G$4:G$54, $A$4:$A$54, $A$3)</f>
        <v>44550279</v>
      </c>
      <c r="H3" s="174">
        <f>SUMIFS(H$4:H$54, $A$4:$A$54, $A$3)</f>
        <v>47230739</v>
      </c>
      <c r="I3" s="390">
        <f>ROUND(SUMIFS(I$4:I$54,$A$4:$A$54,$A$3)*100,0)</f>
        <v>6</v>
      </c>
      <c r="J3" s="390">
        <f>ROUND(SUMIFS(J$4:J$54, $A$4:$A$54, $A$3),0)</f>
        <v>5933</v>
      </c>
      <c r="K3" s="174">
        <f t="shared" ref="K3:AI3" si="1">ROUND(SUMIFS(K$4:K$54, $A$4:$A$54, $A$3),0)</f>
        <v>2159</v>
      </c>
      <c r="L3" s="390">
        <f t="shared" si="1"/>
        <v>2838</v>
      </c>
      <c r="M3" s="174">
        <f t="shared" si="1"/>
        <v>0</v>
      </c>
      <c r="N3" s="174">
        <f t="shared" si="1"/>
        <v>1550</v>
      </c>
      <c r="O3" s="174">
        <f t="shared" si="1"/>
        <v>0</v>
      </c>
      <c r="P3" s="174">
        <f t="shared" si="1"/>
        <v>0</v>
      </c>
      <c r="Q3" s="174">
        <f t="shared" si="1"/>
        <v>0</v>
      </c>
      <c r="R3" s="174">
        <f t="shared" si="1"/>
        <v>50</v>
      </c>
      <c r="S3" s="390">
        <f t="shared" si="1"/>
        <v>0</v>
      </c>
      <c r="T3" s="174">
        <f t="shared" si="1"/>
        <v>5284</v>
      </c>
      <c r="U3" s="174">
        <f t="shared" si="1"/>
        <v>9664</v>
      </c>
      <c r="V3" s="174">
        <f t="shared" si="1"/>
        <v>5525</v>
      </c>
      <c r="W3" s="174">
        <f t="shared" si="1"/>
        <v>3292</v>
      </c>
      <c r="X3" s="174">
        <f t="shared" si="1"/>
        <v>0</v>
      </c>
      <c r="Y3" s="174">
        <f t="shared" si="1"/>
        <v>194</v>
      </c>
      <c r="Z3" s="174">
        <f t="shared" si="1"/>
        <v>0</v>
      </c>
      <c r="AA3" s="174">
        <f t="shared" si="1"/>
        <v>6</v>
      </c>
      <c r="AB3" s="174">
        <f t="shared" si="1"/>
        <v>0</v>
      </c>
      <c r="AC3" s="174">
        <f t="shared" si="1"/>
        <v>43</v>
      </c>
      <c r="AD3" s="174">
        <f t="shared" si="1"/>
        <v>4334</v>
      </c>
      <c r="AE3" s="174">
        <f t="shared" si="1"/>
        <v>0</v>
      </c>
      <c r="AF3" s="174">
        <f t="shared" si="1"/>
        <v>0</v>
      </c>
      <c r="AG3" s="174">
        <f t="shared" si="1"/>
        <v>0</v>
      </c>
      <c r="AH3" s="174">
        <f t="shared" si="1"/>
        <v>0</v>
      </c>
      <c r="AI3" s="390">
        <f t="shared" si="1"/>
        <v>0</v>
      </c>
      <c r="AJ3" s="174">
        <f>ROUND(SUMIFS(AJ$4:AJ$54,$A$4:$A$54,$A$3)*100,0)</f>
        <v>40</v>
      </c>
      <c r="AK3" s="174">
        <f t="shared" ref="AK3:AL3" si="2">ROUND(SUMIFS(AK$4:AK$54,$A$4:$A$54,$A$3)*100,0)</f>
        <v>40</v>
      </c>
      <c r="AL3" s="174">
        <f t="shared" si="2"/>
        <v>40</v>
      </c>
      <c r="AM3" s="174">
        <f>SUMIFS(AM$4:AM$54, $A$4:$A$54, $A$3)</f>
        <v>0</v>
      </c>
      <c r="AN3" s="174">
        <f t="shared" ref="AN3:AQ3" si="3">SUMIFS(AN$4:AN$54, $A$4:$A$54, $A$3)</f>
        <v>0</v>
      </c>
      <c r="AO3" s="390">
        <f t="shared" si="3"/>
        <v>0</v>
      </c>
      <c r="AP3" s="390">
        <f t="shared" si="3"/>
        <v>480</v>
      </c>
      <c r="AQ3" s="390">
        <f t="shared" si="3"/>
        <v>5143033</v>
      </c>
      <c r="AR3" s="390">
        <f>ROUND(SUMIFS(AR$4:AR$54,$A$4:$A$54,$A$3),2)</f>
        <v>9.33</v>
      </c>
      <c r="AS3" s="174">
        <f>SUMIFS(AS$4:AS$54, $A$4:$A$54, $A$3)</f>
        <v>27155635000000</v>
      </c>
      <c r="AT3" s="174">
        <f t="shared" ref="AT3:BH3" si="4">SUMIFS(AT$4:AT$54, $A$4:$A$54, $A$3)</f>
        <v>5059944575163</v>
      </c>
      <c r="AU3" s="174">
        <f t="shared" si="4"/>
        <v>0</v>
      </c>
      <c r="AV3" s="174">
        <f t="shared" si="4"/>
        <v>0</v>
      </c>
      <c r="AW3" s="174">
        <f t="shared" si="4"/>
        <v>76619246504258.594</v>
      </c>
      <c r="AX3" s="174">
        <f t="shared" si="4"/>
        <v>0</v>
      </c>
      <c r="AY3" s="174">
        <f t="shared" si="4"/>
        <v>0</v>
      </c>
      <c r="AZ3" s="174">
        <f t="shared" si="4"/>
        <v>0</v>
      </c>
      <c r="BA3" s="174">
        <f t="shared" si="4"/>
        <v>28777061532959.602</v>
      </c>
      <c r="BB3" s="174">
        <f t="shared" si="4"/>
        <v>290930930237375</v>
      </c>
      <c r="BC3" s="174">
        <f t="shared" si="4"/>
        <v>5488073861132.6104</v>
      </c>
      <c r="BD3" s="174">
        <f t="shared" si="4"/>
        <v>29520178386628.102</v>
      </c>
      <c r="BE3" s="174">
        <f t="shared" si="4"/>
        <v>88177522699640</v>
      </c>
      <c r="BF3" s="174">
        <f t="shared" si="4"/>
        <v>139449382056794</v>
      </c>
      <c r="BG3" s="174">
        <f t="shared" si="4"/>
        <v>94233094924585.594</v>
      </c>
      <c r="BH3" s="174">
        <f t="shared" si="4"/>
        <v>65296837093409.203</v>
      </c>
      <c r="BI3" s="174">
        <f>ROUND(SUMIFS(BI$4:BI$54,$A$4:$A$54,$A$3),2)</f>
        <v>94.37</v>
      </c>
      <c r="BJ3" s="174">
        <f t="shared" ref="BJ3:BP3" si="5">ROUND(SUMIFS(BJ$4:BJ$54,$A$4:$A$54,$A$3),2)</f>
        <v>1.74</v>
      </c>
      <c r="BK3" s="174">
        <f t="shared" si="5"/>
        <v>0</v>
      </c>
      <c r="BL3" s="174">
        <f t="shared" si="5"/>
        <v>0</v>
      </c>
      <c r="BM3" s="174">
        <f t="shared" si="5"/>
        <v>86.89</v>
      </c>
      <c r="BN3" s="174">
        <f t="shared" si="5"/>
        <v>0</v>
      </c>
      <c r="BO3" s="174">
        <f t="shared" si="5"/>
        <v>0</v>
      </c>
      <c r="BP3" s="390">
        <f t="shared" si="5"/>
        <v>0</v>
      </c>
      <c r="BQ3" s="390">
        <f t="shared" ref="BQ3:BR3" si="6">ROUND(SUMIFS(BQ$4:BQ$54,$A$4:$A$54,$A$3)*100,0)</f>
        <v>9</v>
      </c>
      <c r="BR3" s="390">
        <f t="shared" si="6"/>
        <v>11</v>
      </c>
      <c r="BS3" s="390">
        <f>ROUND(SUMIFS(BS$4:BS$54,$A$4:$A$54,$A$3)*100,0)</f>
        <v>60</v>
      </c>
      <c r="BT3" s="390">
        <f>ROUND(SUMIFS(BT$4:BT$54,$A$4:$A$54,$A$3)*100,0)</f>
        <v>58</v>
      </c>
      <c r="BU3" s="390">
        <f t="shared" ref="BU3:CH3" si="7">ROUND(SUMIFS(BU$4:BU$54,$A$4:$A$54,$A$3)*100,0)</f>
        <v>67</v>
      </c>
      <c r="BV3" s="390">
        <f t="shared" si="7"/>
        <v>77</v>
      </c>
      <c r="BW3" s="390">
        <f t="shared" si="7"/>
        <v>31</v>
      </c>
      <c r="BX3" s="390">
        <f t="shared" si="7"/>
        <v>41</v>
      </c>
      <c r="BY3" s="390">
        <f t="shared" si="7"/>
        <v>69</v>
      </c>
      <c r="BZ3" s="390">
        <f>ROUND(SUMIFS(BZ$4:BZ$54,$A$4:$A$54,$A$3)*100,0)</f>
        <v>68</v>
      </c>
      <c r="CA3" s="390">
        <f>ROUND(SUMIFS(CA$4:CA$54,$A$4:$A$54,$A$3)*100,0)</f>
        <v>100</v>
      </c>
      <c r="CB3" s="390">
        <f>ROUND(SUMIFS(CB$4:CB$54,$A$4:$A$54,$A$3)*100,0)</f>
        <v>100</v>
      </c>
      <c r="CC3" s="390">
        <f t="shared" si="7"/>
        <v>31</v>
      </c>
      <c r="CD3" s="390">
        <f t="shared" si="7"/>
        <v>41</v>
      </c>
      <c r="CE3" s="390">
        <f t="shared" si="7"/>
        <v>69</v>
      </c>
      <c r="CF3" s="390">
        <f t="shared" si="7"/>
        <v>68</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Alabama.</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Alabama.</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Alabama.</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Alabama.</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Alabama.</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Alabama.</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Alabama.</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Alabama.</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Alabama.</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Alabama.</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Alabama.</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Alabama.</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Alabama.</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Alabama.</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Alabama.</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Alabama.</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Alabama.</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Alabama.</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Alabama.</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Alabama.</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Alabama.</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Alabama.</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Alabama.</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Alabama.</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AL</v>
      </c>
      <c r="C1" s="415">
        <f>SUM(C4:C87)</f>
        <v>109.03445777092242</v>
      </c>
      <c r="D1" s="415">
        <f t="shared" ref="D1:AG1" si="0">SUM(D4:D87)</f>
        <v>112.61516604051377</v>
      </c>
      <c r="E1" s="415">
        <f t="shared" si="0"/>
        <v>119.196633917828</v>
      </c>
      <c r="F1" s="415">
        <f t="shared" si="0"/>
        <v>124.43101208833301</v>
      </c>
      <c r="G1" s="415">
        <f t="shared" si="0"/>
        <v>123.29548411052158</v>
      </c>
      <c r="H1" s="415">
        <f t="shared" si="0"/>
        <v>132.01032615269764</v>
      </c>
      <c r="I1" s="415">
        <f t="shared" si="0"/>
        <v>137.95174174796929</v>
      </c>
      <c r="J1" s="415">
        <f t="shared" si="0"/>
        <v>135.46248209490054</v>
      </c>
      <c r="K1" s="415">
        <f t="shared" si="0"/>
        <v>138.36187875508784</v>
      </c>
      <c r="L1" s="415">
        <f t="shared" si="0"/>
        <v>140.62398160518373</v>
      </c>
      <c r="M1" s="415">
        <f t="shared" si="0"/>
        <v>147.27663173446879</v>
      </c>
      <c r="N1" s="415">
        <f t="shared" si="0"/>
        <v>139.59612044543496</v>
      </c>
      <c r="O1" s="415">
        <f t="shared" si="0"/>
        <v>145.61947771451048</v>
      </c>
      <c r="P1" s="415">
        <f t="shared" si="0"/>
        <v>146.94368771476528</v>
      </c>
      <c r="Q1" s="415">
        <f t="shared" si="0"/>
        <v>147.88342277832402</v>
      </c>
      <c r="R1" s="415">
        <f t="shared" si="0"/>
        <v>149.4759297945979</v>
      </c>
      <c r="S1" s="415">
        <f t="shared" si="0"/>
        <v>152.12673807256741</v>
      </c>
      <c r="T1" s="415">
        <f t="shared" si="0"/>
        <v>153.8237858630057</v>
      </c>
      <c r="U1" s="415">
        <f t="shared" si="0"/>
        <v>146.10349224859951</v>
      </c>
      <c r="V1" s="415">
        <f t="shared" si="0"/>
        <v>125.34272905616321</v>
      </c>
      <c r="W1" s="415">
        <f t="shared" si="0"/>
        <v>137.11222051291509</v>
      </c>
      <c r="X1" s="415">
        <f t="shared" si="0"/>
        <v>134.33506333853842</v>
      </c>
      <c r="Y1" s="415">
        <f t="shared" si="0"/>
        <v>126.5715083490592</v>
      </c>
      <c r="Z1" s="415">
        <f t="shared" si="0"/>
        <v>125.19199249750392</v>
      </c>
      <c r="AA1" s="415">
        <f t="shared" si="0"/>
        <v>128.03262350617379</v>
      </c>
      <c r="AB1" s="415">
        <f t="shared" si="0"/>
        <v>124.40897562501019</v>
      </c>
      <c r="AC1" s="415">
        <f t="shared" si="0"/>
        <v>118.75576859302832</v>
      </c>
      <c r="AD1" s="415">
        <f t="shared" si="0"/>
        <v>112.5588954202784</v>
      </c>
      <c r="AE1" s="415">
        <f t="shared" si="0"/>
        <v>117.02222276014841</v>
      </c>
      <c r="AF1" s="415">
        <f t="shared" si="0"/>
        <v>111.08495030569121</v>
      </c>
      <c r="AG1" s="415">
        <f t="shared" si="0"/>
        <v>104.18968886229882</v>
      </c>
      <c r="AH1" s="415">
        <f>SUM(AH4:AH87)</f>
        <v>115.7426599346296</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75">
      <c r="A5" s="419" t="s">
        <v>2220</v>
      </c>
      <c r="B5" s="392" t="s">
        <v>4122</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75">
      <c r="A6" s="419" t="s">
        <v>2220</v>
      </c>
      <c r="B6" s="392" t="s">
        <v>4126</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75">
      <c r="A7" s="419" t="s">
        <v>2220</v>
      </c>
      <c r="B7" s="392" t="s">
        <v>4128</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75">
      <c r="A8" s="419" t="s">
        <v>2220</v>
      </c>
      <c r="B8" s="392" t="s">
        <v>4130</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75">
      <c r="A9" s="419" t="s">
        <v>2220</v>
      </c>
      <c r="B9" s="392" t="s">
        <v>4140</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75">
      <c r="A10" s="419" t="s">
        <v>2220</v>
      </c>
      <c r="B10" s="392" t="s">
        <v>4149</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75">
      <c r="A11" s="419" t="s">
        <v>2220</v>
      </c>
      <c r="B11" s="392" t="s">
        <v>4144</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75">
      <c r="A12" s="419" t="s">
        <v>2220</v>
      </c>
      <c r="B12" s="392" t="s">
        <v>4155</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75">
      <c r="A13" s="419" t="s">
        <v>2220</v>
      </c>
      <c r="B13" s="392" t="s">
        <v>4159</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75">
      <c r="A14" s="419" t="s">
        <v>2220</v>
      </c>
      <c r="B14" s="392" t="s">
        <v>4177</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75">
      <c r="A17" s="419" t="s">
        <v>2220</v>
      </c>
      <c r="B17" s="392" t="s">
        <v>4157</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75">
      <c r="A22" s="419" t="s">
        <v>2220</v>
      </c>
      <c r="B22" s="392" t="s">
        <v>4153</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75">
      <c r="A23" s="419" t="s">
        <v>2220</v>
      </c>
      <c r="B23" s="392" t="s">
        <v>4165</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75">
      <c r="A26" s="419" t="s">
        <v>2220</v>
      </c>
      <c r="B26" s="392" t="s">
        <v>4185</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75">
      <c r="A27" s="419" t="s">
        <v>2220</v>
      </c>
      <c r="B27" s="392" t="s">
        <v>4183</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75">
      <c r="A29" s="419" t="s">
        <v>2220</v>
      </c>
      <c r="B29" s="392" t="s">
        <v>4146</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75">
      <c r="A30" s="419" t="s">
        <v>2220</v>
      </c>
      <c r="B30" s="392" t="s">
        <v>4190</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75">
      <c r="A33" s="419" t="s">
        <v>2220</v>
      </c>
      <c r="B33" s="392" t="s">
        <v>4167</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420">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0.119950617962</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420">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420">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2024-08-12T23:19:30Z</dcterms:modified>
</cp:coreProperties>
</file>