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08"/>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AL/bldgs/BCEU/"/>
    </mc:Choice>
  </mc:AlternateContent>
  <xr:revisionPtr revIDLastSave="0" documentId="8_{44BCA8BA-50F9-1347-BB10-43BEEA65204A}" xr6:coauthVersionLast="47" xr6:coauthVersionMax="47" xr10:uidLastSave="{00000000-0000-0000-0000-000000000000}"/>
  <bookViews>
    <workbookView xWindow="0" yWindow="500" windowWidth="28800" windowHeight="15840" firstSheet="5" activeTab="13"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 i="36" l="1"/>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I82" i="36"/>
  <c r="L82" i="36"/>
  <c r="M82" i="36"/>
  <c r="I83" i="36"/>
  <c r="L83" i="36"/>
  <c r="M83" i="36"/>
  <c r="I84" i="36"/>
  <c r="J84" i="36"/>
  <c r="L84" i="36"/>
  <c r="M84" i="36"/>
  <c r="I85" i="36"/>
  <c r="L85" i="36"/>
  <c r="M85" i="36"/>
  <c r="I86" i="36"/>
  <c r="L86" i="36"/>
  <c r="M86" i="36"/>
  <c r="I87" i="36"/>
  <c r="L87" i="36"/>
  <c r="M87" i="36"/>
  <c r="I88" i="36"/>
  <c r="L88" i="36"/>
  <c r="M88" i="36"/>
  <c r="I89" i="36"/>
  <c r="L89" i="36"/>
  <c r="M89" i="36"/>
  <c r="I90" i="36"/>
  <c r="L90" i="36"/>
  <c r="M90" i="36"/>
  <c r="I91"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l="1"/>
  <c r="S158" i="30"/>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42" i="30"/>
  <c r="J141" i="30"/>
  <c r="J140" i="30"/>
  <c r="J139"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7" i="36" l="1"/>
  <c r="J30" i="36"/>
  <c r="J82" i="36"/>
  <c r="J136" i="36"/>
  <c r="J135" i="36"/>
  <c r="J166" i="36"/>
  <c r="Q177" i="30"/>
  <c r="J177" i="36"/>
  <c r="J188" i="36"/>
  <c r="Q151" i="30"/>
  <c r="P151" i="30" s="1"/>
  <c r="O151" i="30" s="1"/>
  <c r="J151" i="36"/>
  <c r="J137" i="36"/>
  <c r="J147" i="36"/>
  <c r="J167" i="36"/>
  <c r="J178" i="36"/>
  <c r="J189" i="36"/>
  <c r="J95"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J43" i="36"/>
  <c r="J108" i="36"/>
  <c r="J139" i="36"/>
  <c r="J161"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180" i="36"/>
  <c r="J191" i="36"/>
  <c r="Q156" i="30"/>
  <c r="P156" i="30" s="1"/>
  <c r="O156" i="30" s="1"/>
  <c r="J156" i="36"/>
  <c r="J148" i="36"/>
  <c r="J155" i="36"/>
  <c r="J140" i="36"/>
  <c r="J173" i="36"/>
  <c r="J192" i="36"/>
  <c r="J121" i="36"/>
  <c r="J141" i="36"/>
  <c r="J163" i="36"/>
  <c r="J174" i="36"/>
  <c r="Q182" i="30"/>
  <c r="R182" i="30" s="1"/>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J182" i="36"/>
  <c r="J193" i="36"/>
  <c r="J154" i="36"/>
  <c r="J56" i="36"/>
  <c r="J162" i="36"/>
  <c r="J181" i="36"/>
  <c r="J69" i="36"/>
  <c r="J142" i="36"/>
  <c r="Q164" i="30"/>
  <c r="P164" i="30" s="1"/>
  <c r="O164" i="30" s="1"/>
  <c r="J164" i="36"/>
  <c r="J175" i="36"/>
  <c r="J186" i="36"/>
  <c r="J194" i="36"/>
  <c r="J153"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R177" i="30"/>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P177" i="30"/>
  <c r="O177" i="30" s="1"/>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P169" i="30"/>
  <c r="O169" i="30" s="1"/>
  <c r="P182" i="30"/>
  <c r="O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Q2" i="30" l="1"/>
  <c r="D20" i="41"/>
  <c r="Q11" i="38"/>
  <c r="R151" i="30"/>
  <c r="S151" i="30" s="1"/>
  <c r="T151" i="30" s="1"/>
  <c r="U151" i="30" s="1"/>
  <c r="F5" i="1"/>
  <c r="F7" i="1" s="1"/>
  <c r="D28" i="37"/>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R151" i="36"/>
  <c r="E6" i="14" s="1"/>
  <c r="S151" i="36"/>
  <c r="F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R156" i="36"/>
  <c r="E11" i="14" s="1"/>
  <c r="S156" i="36"/>
  <c r="F11" i="14" s="1"/>
  <c r="T156" i="36"/>
  <c r="G11" i="14" s="1"/>
  <c r="U156" i="36"/>
  <c r="H11" i="14" s="1"/>
  <c r="V156" i="36"/>
  <c r="I11" i="14" s="1"/>
  <c r="W156" i="36"/>
  <c r="J11" i="14" s="1"/>
  <c r="X156" i="36"/>
  <c r="K11" i="14" s="1"/>
  <c r="Y156" i="36"/>
  <c r="L11" i="14" s="1"/>
  <c r="Z156" i="36"/>
  <c r="M11" i="14" s="1"/>
  <c r="AA156" i="36"/>
  <c r="N11" i="14" s="1"/>
  <c r="AB156" i="36"/>
  <c r="O11" i="14" s="1"/>
  <c r="AC156" i="36"/>
  <c r="P11" i="14" s="1"/>
  <c r="AD156" i="36"/>
  <c r="Q11" i="14" s="1"/>
  <c r="AE156" i="36"/>
  <c r="R11" i="14" s="1"/>
  <c r="AF156" i="36"/>
  <c r="S11" i="14" s="1"/>
  <c r="AG156" i="36"/>
  <c r="T11" i="14" s="1"/>
  <c r="AH156" i="36"/>
  <c r="U11" i="14" s="1"/>
  <c r="AI156" i="36"/>
  <c r="V11" i="14" s="1"/>
  <c r="AJ156" i="36"/>
  <c r="W11" i="14" s="1"/>
  <c r="AK156" i="36"/>
  <c r="X11" i="14" s="1"/>
  <c r="AL156" i="36"/>
  <c r="Y11" i="14" s="1"/>
  <c r="AM156" i="36"/>
  <c r="Z11" i="14" s="1"/>
  <c r="AN156" i="36"/>
  <c r="AA11" i="14" s="1"/>
  <c r="AO156" i="36"/>
  <c r="AB11" i="14" s="1"/>
  <c r="AP156" i="36"/>
  <c r="AC11" i="14" s="1"/>
  <c r="AQ156" i="36"/>
  <c r="AD11" i="14" s="1"/>
  <c r="AR156" i="36"/>
  <c r="AE11" i="14" s="1"/>
  <c r="AS156" i="36"/>
  <c r="AF11" i="14" s="1"/>
  <c r="AT156" i="36"/>
  <c r="AG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V151" i="30" l="1"/>
  <c r="U151" i="36"/>
  <c r="H6" i="14" s="1"/>
  <c r="T151" i="36"/>
  <c r="G6" i="14" s="1"/>
  <c r="C12" i="30"/>
  <c r="R11" i="38"/>
  <c r="B12" i="30" s="1"/>
  <c r="F26" i="41"/>
  <c r="F34" i="41"/>
  <c r="F27" i="41"/>
  <c r="F35" i="41"/>
  <c r="F28" i="41"/>
  <c r="F36" i="41"/>
  <c r="F29" i="41"/>
  <c r="F37" i="41"/>
  <c r="F30" i="41"/>
  <c r="F38" i="41"/>
  <c r="F31" i="41"/>
  <c r="F39" i="41"/>
  <c r="F24" i="41"/>
  <c r="F32" i="41"/>
  <c r="F40" i="41"/>
  <c r="F25" i="41"/>
  <c r="F33" i="41"/>
  <c r="F23" i="4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80" i="30" l="1"/>
  <c r="Q141" i="30"/>
  <c r="Q167" i="30"/>
  <c r="Q193" i="30"/>
  <c r="Q154"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50" i="30"/>
  <c r="Q163"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Q135" i="30"/>
  <c r="Q161" i="30"/>
  <c r="Q174" i="30"/>
  <c r="Q148"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62" i="30"/>
  <c r="Q136" i="30"/>
  <c r="R136" i="30" s="1"/>
  <c r="S136" i="30" s="1"/>
  <c r="T136" i="30" s="1"/>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K48" i="30"/>
  <c r="K33" i="30"/>
  <c r="K12" i="30"/>
  <c r="K57" i="30"/>
  <c r="K45" i="30"/>
  <c r="K31" i="30"/>
  <c r="K60" i="30"/>
  <c r="K37" i="30"/>
  <c r="K22" i="30"/>
  <c r="K62" i="30"/>
  <c r="K46" i="30"/>
  <c r="K34" i="30"/>
  <c r="K20" i="30"/>
  <c r="K49" i="30"/>
  <c r="K26" i="30"/>
  <c r="K7" i="30"/>
  <c r="K51" i="30"/>
  <c r="K35" i="30"/>
  <c r="K23" i="30"/>
  <c r="K9" i="30"/>
  <c r="K19" i="30"/>
  <c r="K63" i="30"/>
  <c r="K36" i="30"/>
  <c r="K21" i="30"/>
  <c r="K13" i="30"/>
  <c r="K61" i="30"/>
  <c r="K10" i="30"/>
  <c r="K52" i="30"/>
  <c r="K25" i="30"/>
  <c r="K8" i="30"/>
  <c r="K64" i="30"/>
  <c r="K50" i="30"/>
  <c r="K59" i="30"/>
  <c r="K44" i="30"/>
  <c r="K17" i="30"/>
  <c r="K65" i="30"/>
  <c r="K56" i="30"/>
  <c r="K39" i="30"/>
  <c r="K58" i="30"/>
  <c r="K47" i="30"/>
  <c r="K43" i="30"/>
  <c r="K38" i="30"/>
  <c r="K24" i="30"/>
  <c r="K30" i="30"/>
  <c r="K5" i="30"/>
  <c r="K11" i="30"/>
  <c r="K32" i="30"/>
  <c r="K6" i="30"/>
  <c r="K18" i="30"/>
  <c r="K4" i="30"/>
  <c r="B12" i="36"/>
  <c r="Q178" i="30"/>
  <c r="Q152" i="30"/>
  <c r="Q191" i="30"/>
  <c r="Q139" i="30"/>
  <c r="Q165" i="30"/>
  <c r="K130" i="30"/>
  <c r="K75" i="30"/>
  <c r="K84" i="30"/>
  <c r="K73" i="30"/>
  <c r="K98" i="30"/>
  <c r="K129" i="30"/>
  <c r="K78" i="30"/>
  <c r="K117" i="30"/>
  <c r="K112" i="30"/>
  <c r="K124" i="30"/>
  <c r="K86" i="30"/>
  <c r="K109" i="30"/>
  <c r="K115" i="30"/>
  <c r="K70" i="30"/>
  <c r="K113" i="30"/>
  <c r="K123" i="30"/>
  <c r="K108" i="30"/>
  <c r="K128" i="30"/>
  <c r="K71" i="30"/>
  <c r="K100" i="30"/>
  <c r="K76" i="30"/>
  <c r="K90" i="30"/>
  <c r="K83" i="30"/>
  <c r="K116" i="30"/>
  <c r="K88" i="30"/>
  <c r="K111" i="30"/>
  <c r="K77" i="30"/>
  <c r="K125" i="30"/>
  <c r="K72" i="30"/>
  <c r="K110" i="30"/>
  <c r="K85" i="30"/>
  <c r="K95" i="30"/>
  <c r="K114" i="30"/>
  <c r="K101" i="30"/>
  <c r="K127" i="30"/>
  <c r="K99" i="30"/>
  <c r="K74" i="30"/>
  <c r="K122" i="30"/>
  <c r="K102" i="30"/>
  <c r="K103" i="30"/>
  <c r="K87" i="30"/>
  <c r="K121" i="30"/>
  <c r="K96" i="30"/>
  <c r="K104" i="30"/>
  <c r="K82" i="30"/>
  <c r="K91" i="30"/>
  <c r="K97" i="30"/>
  <c r="K69" i="30"/>
  <c r="K126" i="30"/>
  <c r="K89" i="30"/>
  <c r="C12" i="36"/>
  <c r="Q166" i="30"/>
  <c r="Q192" i="30"/>
  <c r="Q179" i="30"/>
  <c r="Q153" i="30"/>
  <c r="Q140" i="30"/>
  <c r="W151" i="30"/>
  <c r="V151" i="36"/>
  <c r="I6" i="14" s="1"/>
  <c r="B14" i="35"/>
  <c r="C13" i="35" s="1"/>
  <c r="B13" i="35"/>
  <c r="B12" i="35"/>
  <c r="C12" i="35" s="1"/>
  <c r="B11" i="35"/>
  <c r="C11" i="35" s="1"/>
  <c r="B10" i="35"/>
  <c r="C10" i="35" s="1"/>
  <c r="P163" i="30" l="1"/>
  <c r="R163" i="30"/>
  <c r="Q163" i="36"/>
  <c r="D5" i="15" s="1"/>
  <c r="Q89" i="30"/>
  <c r="K89" i="36"/>
  <c r="R121" i="30"/>
  <c r="K121" i="36"/>
  <c r="Q121" i="30"/>
  <c r="Q101" i="30"/>
  <c r="K101" i="36"/>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75" i="36"/>
  <c r="Q75" i="30"/>
  <c r="K4" i="36"/>
  <c r="Q2" i="36" s="1"/>
  <c r="Q4" i="30"/>
  <c r="Q38" i="30"/>
  <c r="K38" i="36"/>
  <c r="Q44" i="30"/>
  <c r="K44" i="36"/>
  <c r="Q61" i="30"/>
  <c r="K61" i="36"/>
  <c r="Q35" i="30"/>
  <c r="K35" i="36"/>
  <c r="Q62" i="30"/>
  <c r="K62" i="36"/>
  <c r="Q33" i="30"/>
  <c r="K33" i="36"/>
  <c r="P148" i="30"/>
  <c r="R148" i="30"/>
  <c r="Q148" i="36"/>
  <c r="D3" i="14" s="1"/>
  <c r="P150" i="30"/>
  <c r="R150" i="30"/>
  <c r="Q150" i="36"/>
  <c r="D5" i="14" s="1"/>
  <c r="R161" i="30"/>
  <c r="P161" i="30"/>
  <c r="Q161" i="36"/>
  <c r="D3" i="15" s="1"/>
  <c r="P179" i="30"/>
  <c r="R179" i="30"/>
  <c r="Q179" i="36"/>
  <c r="D8" i="16" s="1"/>
  <c r="K91" i="36"/>
  <c r="Q91" i="30"/>
  <c r="Q122" i="30"/>
  <c r="K122"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K90" i="36"/>
  <c r="Q90" i="30"/>
  <c r="Q70" i="30"/>
  <c r="K70"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R191" i="30"/>
  <c r="P191" i="30"/>
  <c r="Q191" i="36"/>
  <c r="D7" i="17" s="1"/>
  <c r="Q11" i="30"/>
  <c r="K11" i="36"/>
  <c r="Q39" i="30"/>
  <c r="K39" i="36"/>
  <c r="Q8" i="30"/>
  <c r="K8" i="36"/>
  <c r="Q63" i="30"/>
  <c r="K63" i="36"/>
  <c r="Q49" i="30"/>
  <c r="K49" i="36"/>
  <c r="Q31" i="30"/>
  <c r="K31" i="36"/>
  <c r="P192" i="30"/>
  <c r="R192" i="30"/>
  <c r="Q192" i="36"/>
  <c r="D8" i="17" s="1"/>
  <c r="R82" i="30"/>
  <c r="K82" i="36"/>
  <c r="Q82" i="30"/>
  <c r="Q82" i="36" s="1"/>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76" i="36"/>
  <c r="Q76" i="30"/>
  <c r="Q115" i="30"/>
  <c r="K115" i="36"/>
  <c r="K98" i="36"/>
  <c r="Q98" i="30"/>
  <c r="P152" i="30"/>
  <c r="R152" i="30"/>
  <c r="Q152" i="36"/>
  <c r="D7" i="14" s="1"/>
  <c r="Q5" i="30"/>
  <c r="K5" i="36"/>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0" i="30"/>
  <c r="K20" i="36"/>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X151" i="30"/>
  <c r="W151" i="36"/>
  <c r="J6" i="14" s="1"/>
  <c r="Q126" i="30"/>
  <c r="K126" i="36"/>
  <c r="Q87" i="30"/>
  <c r="K87" i="36"/>
  <c r="K114" i="36"/>
  <c r="Q114" i="30"/>
  <c r="K88" i="36"/>
  <c r="Q88" i="30"/>
  <c r="R108" i="30"/>
  <c r="K108" i="36"/>
  <c r="Q108" i="30"/>
  <c r="K112" i="36"/>
  <c r="Q112" i="30"/>
  <c r="K130" i="36"/>
  <c r="Q130" i="30"/>
  <c r="Q18" i="30"/>
  <c r="K18"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13" i="30"/>
  <c r="K13"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Q48" i="30"/>
  <c r="K48" i="36"/>
  <c r="R174" i="30"/>
  <c r="P174" i="30"/>
  <c r="Q174" i="36"/>
  <c r="D3" i="16" s="1"/>
  <c r="P140" i="30"/>
  <c r="R140" i="30"/>
  <c r="Q140" i="36"/>
  <c r="D8" i="21" s="1"/>
  <c r="K69" i="36"/>
  <c r="Q69" i="30"/>
  <c r="K103" i="36"/>
  <c r="Q103" i="30"/>
  <c r="K95" i="36"/>
  <c r="Q95" i="30"/>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17" i="30"/>
  <c r="K117" i="36"/>
  <c r="R165" i="30"/>
  <c r="P165" i="30"/>
  <c r="Q165" i="36"/>
  <c r="D7" i="15" s="1"/>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47" i="30"/>
  <c r="K47" i="36"/>
  <c r="Q50" i="30"/>
  <c r="K50" i="36"/>
  <c r="Q21" i="30"/>
  <c r="K21" i="36"/>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P153" i="30"/>
  <c r="R153" i="30"/>
  <c r="Q153" i="36"/>
  <c r="D8" i="14" s="1"/>
  <c r="Q97" i="30"/>
  <c r="K97" i="36"/>
  <c r="K102" i="36"/>
  <c r="Q102" i="30"/>
  <c r="Q85" i="30"/>
  <c r="K85" i="36"/>
  <c r="K83" i="36"/>
  <c r="Q83" i="30"/>
  <c r="Q113" i="30"/>
  <c r="K113" i="36"/>
  <c r="Q78" i="30"/>
  <c r="K78" i="36"/>
  <c r="P139" i="30"/>
  <c r="R139" i="30"/>
  <c r="Q139" i="36"/>
  <c r="D7" i="21" s="1"/>
  <c r="Q32" i="30"/>
  <c r="K32"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26" i="30"/>
  <c r="K26" i="36"/>
  <c r="Q60" i="30"/>
  <c r="K60" i="36"/>
  <c r="R135" i="30"/>
  <c r="P135" i="30"/>
  <c r="Q135" i="36"/>
  <c r="D3" i="21" s="1"/>
  <c r="P155" i="30"/>
  <c r="R155" i="30"/>
  <c r="Q155" i="36"/>
  <c r="D10" i="14" s="1"/>
  <c r="P154" i="30"/>
  <c r="R154" i="30"/>
  <c r="Q154" i="36"/>
  <c r="D9" i="14" s="1"/>
  <c r="R168" i="30"/>
  <c r="P168" i="30"/>
  <c r="Q168" i="36"/>
  <c r="D10" i="15" s="1"/>
  <c r="P193" i="30"/>
  <c r="R193" i="30"/>
  <c r="Q193" i="36"/>
  <c r="D9" i="17" s="1"/>
  <c r="R167" i="30"/>
  <c r="P167" i="30"/>
  <c r="Q167" i="36"/>
  <c r="D9" i="15" s="1"/>
  <c r="P166" i="30"/>
  <c r="R166" i="30"/>
  <c r="Q166" i="36"/>
  <c r="D8" i="15" s="1"/>
  <c r="Q104" i="30"/>
  <c r="K104" i="36"/>
  <c r="Q99" i="30"/>
  <c r="K99" i="36"/>
  <c r="K125" i="36"/>
  <c r="Q125" i="30"/>
  <c r="Q100" i="30"/>
  <c r="K100" i="36"/>
  <c r="Q109" i="30"/>
  <c r="K109" i="36"/>
  <c r="K73" i="36"/>
  <c r="Q73" i="30"/>
  <c r="P178" i="30"/>
  <c r="R178" i="30"/>
  <c r="Q178" i="36"/>
  <c r="D7" i="16" s="1"/>
  <c r="K30" i="36"/>
  <c r="Q30" i="30"/>
  <c r="R30" i="30" s="1"/>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Q65" i="30"/>
  <c r="K65" i="36"/>
  <c r="Q52" i="30"/>
  <c r="K52"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Q57" i="30"/>
  <c r="K57" i="36"/>
  <c r="P162" i="30"/>
  <c r="R162" i="30"/>
  <c r="Q162" i="36"/>
  <c r="D4" i="15" s="1"/>
  <c r="P141" i="30"/>
  <c r="R141" i="30"/>
  <c r="Q141" i="36"/>
  <c r="D9" i="21" s="1"/>
  <c r="K96" i="36"/>
  <c r="Q96" i="30"/>
  <c r="K127" i="36"/>
  <c r="Q127"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24" i="30"/>
  <c r="K24"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0" i="30"/>
  <c r="K10"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R180" i="30"/>
  <c r="P180" i="30"/>
  <c r="Q180" i="36"/>
  <c r="D9" i="16" s="1"/>
  <c r="D12" i="35"/>
  <c r="C14" i="35"/>
  <c r="D13" i="35" s="1"/>
  <c r="O162" i="30" l="1"/>
  <c r="P162" i="36"/>
  <c r="Q52" i="36"/>
  <c r="D11" i="12" s="1"/>
  <c r="P52" i="30"/>
  <c r="R52" i="30"/>
  <c r="O178" i="30"/>
  <c r="P178" i="36"/>
  <c r="S168" i="30"/>
  <c r="R168" i="36"/>
  <c r="E10" i="15" s="1"/>
  <c r="O135" i="30"/>
  <c r="P135" i="36"/>
  <c r="O139" i="30"/>
  <c r="P139" i="36"/>
  <c r="R85" i="30"/>
  <c r="P85" i="30"/>
  <c r="Q85" i="36"/>
  <c r="D5" i="24" s="1"/>
  <c r="P117" i="30"/>
  <c r="R117" i="30"/>
  <c r="Q117" i="36"/>
  <c r="D11" i="26" s="1"/>
  <c r="S174" i="30"/>
  <c r="R174" i="36"/>
  <c r="E3" i="16" s="1"/>
  <c r="Q13" i="36"/>
  <c r="C11" i="18" s="1"/>
  <c r="P13" i="30"/>
  <c r="R13" i="30"/>
  <c r="P130" i="30"/>
  <c r="R130" i="30"/>
  <c r="Q130" i="36"/>
  <c r="D11" i="27" s="1"/>
  <c r="Y151" i="30"/>
  <c r="X151" i="36"/>
  <c r="K6" i="14" s="1"/>
  <c r="Q25" i="36"/>
  <c r="D10" i="20" s="1"/>
  <c r="R25" i="30"/>
  <c r="P25" i="30"/>
  <c r="O152" i="30"/>
  <c r="P152" i="36"/>
  <c r="O192" i="30"/>
  <c r="P192" i="36"/>
  <c r="Q8" i="36"/>
  <c r="C6" i="18" s="1"/>
  <c r="P8" i="30"/>
  <c r="R8" i="30"/>
  <c r="O161" i="30"/>
  <c r="P161" i="36"/>
  <c r="Q121" i="36"/>
  <c r="Q48" i="36"/>
  <c r="D7" i="12" s="1"/>
  <c r="R48" i="30"/>
  <c r="P48" i="30"/>
  <c r="O180" i="30"/>
  <c r="P180" i="36"/>
  <c r="S180" i="30"/>
  <c r="R180" i="36"/>
  <c r="E9" i="16" s="1"/>
  <c r="Q10" i="36"/>
  <c r="C8" i="18" s="1"/>
  <c r="R10" i="30"/>
  <c r="P10" i="30"/>
  <c r="P86" i="30"/>
  <c r="R86" i="30"/>
  <c r="Q86" i="36"/>
  <c r="D6" i="24" s="1"/>
  <c r="P96" i="30"/>
  <c r="R96" i="30"/>
  <c r="Q96" i="36"/>
  <c r="D3" i="25" s="1"/>
  <c r="P73" i="30"/>
  <c r="R73" i="30"/>
  <c r="Q73" i="36"/>
  <c r="D6" i="23" s="1"/>
  <c r="O167" i="30"/>
  <c r="P167" i="36"/>
  <c r="S135" i="30"/>
  <c r="R135" i="36"/>
  <c r="E3" i="21" s="1"/>
  <c r="R102" i="30"/>
  <c r="Q102" i="36"/>
  <c r="D9" i="25" s="1"/>
  <c r="P102" i="30"/>
  <c r="Q37" i="36"/>
  <c r="D9" i="11" s="1"/>
  <c r="R37" i="30"/>
  <c r="P37" i="30"/>
  <c r="Q47" i="36"/>
  <c r="D6" i="12" s="1"/>
  <c r="P47" i="30"/>
  <c r="R47" i="30"/>
  <c r="Q69" i="36"/>
  <c r="R69" i="30"/>
  <c r="P114" i="30"/>
  <c r="R114" i="30"/>
  <c r="Q114" i="36"/>
  <c r="D8" i="26" s="1"/>
  <c r="R98" i="30"/>
  <c r="P98" i="30"/>
  <c r="Q98" i="36"/>
  <c r="D5" i="25" s="1"/>
  <c r="R122" i="30"/>
  <c r="P122" i="30"/>
  <c r="Q122" i="36"/>
  <c r="D3" i="27" s="1"/>
  <c r="S161" i="30"/>
  <c r="R161" i="36"/>
  <c r="E3" i="15" s="1"/>
  <c r="Q33" i="36"/>
  <c r="D5" i="11" s="1"/>
  <c r="P33" i="30"/>
  <c r="R33" i="30"/>
  <c r="Q44" i="36"/>
  <c r="D3" i="12" s="1"/>
  <c r="R44" i="30"/>
  <c r="P44" i="30"/>
  <c r="P112" i="30"/>
  <c r="R112" i="30"/>
  <c r="Q112" i="36"/>
  <c r="D6" i="26" s="1"/>
  <c r="Q31" i="36"/>
  <c r="D3" i="11" s="1"/>
  <c r="R31" i="30"/>
  <c r="P31" i="30"/>
  <c r="Q39" i="36"/>
  <c r="D11" i="11" s="1"/>
  <c r="R39" i="30"/>
  <c r="P39" i="30"/>
  <c r="P91" i="30"/>
  <c r="R91" i="30"/>
  <c r="Q91" i="36"/>
  <c r="D11" i="24" s="1"/>
  <c r="S121" i="30"/>
  <c r="R121" i="36"/>
  <c r="R70" i="30"/>
  <c r="P70" i="30"/>
  <c r="Q70" i="36"/>
  <c r="D3" i="23" s="1"/>
  <c r="S150" i="30"/>
  <c r="R150" i="36"/>
  <c r="E5" i="14" s="1"/>
  <c r="Q62" i="36"/>
  <c r="D8" i="13" s="1"/>
  <c r="R62" i="30"/>
  <c r="P62" i="30"/>
  <c r="Q38" i="36"/>
  <c r="D10" i="11" s="1"/>
  <c r="R38" i="30"/>
  <c r="P38" i="30"/>
  <c r="Q128" i="36"/>
  <c r="D9" i="27" s="1"/>
  <c r="P128" i="30"/>
  <c r="R128" i="30"/>
  <c r="O154" i="30"/>
  <c r="P154" i="36"/>
  <c r="Q60" i="36"/>
  <c r="D6" i="13" s="1"/>
  <c r="P60" i="30"/>
  <c r="R60" i="30"/>
  <c r="S141" i="30"/>
  <c r="R141" i="36"/>
  <c r="E9" i="21" s="1"/>
  <c r="Q34" i="36"/>
  <c r="D6" i="11" s="1"/>
  <c r="P34" i="30"/>
  <c r="R34" i="30"/>
  <c r="P109" i="30"/>
  <c r="R109" i="30"/>
  <c r="Q109" i="36"/>
  <c r="D3" i="26" s="1"/>
  <c r="P104" i="30"/>
  <c r="R104" i="30"/>
  <c r="Q104" i="36"/>
  <c r="D11" i="25" s="1"/>
  <c r="S193" i="30"/>
  <c r="R193" i="36"/>
  <c r="E9" i="17" s="1"/>
  <c r="R113" i="30"/>
  <c r="P113" i="30"/>
  <c r="Q113" i="36"/>
  <c r="D7" i="26" s="1"/>
  <c r="P97" i="30"/>
  <c r="R97" i="30"/>
  <c r="Q97" i="36"/>
  <c r="D4" i="25" s="1"/>
  <c r="S140" i="30"/>
  <c r="R140" i="36"/>
  <c r="E8" i="21" s="1"/>
  <c r="Q22" i="36"/>
  <c r="D7" i="20" s="1"/>
  <c r="P22" i="30"/>
  <c r="R22" i="30"/>
  <c r="Q108" i="36"/>
  <c r="R87" i="30"/>
  <c r="P87" i="30"/>
  <c r="Q87" i="36"/>
  <c r="D7" i="24" s="1"/>
  <c r="Q20" i="36"/>
  <c r="D5" i="20" s="1"/>
  <c r="P20" i="30"/>
  <c r="R20" i="30"/>
  <c r="P115" i="30"/>
  <c r="R115" i="30"/>
  <c r="Q115" i="36"/>
  <c r="D9" i="26" s="1"/>
  <c r="Q49" i="36"/>
  <c r="D8" i="12" s="1"/>
  <c r="R49" i="30"/>
  <c r="P49" i="30"/>
  <c r="Q11" i="36"/>
  <c r="C9" i="18" s="1"/>
  <c r="R11" i="30"/>
  <c r="P11" i="30"/>
  <c r="R90" i="30"/>
  <c r="P90" i="30"/>
  <c r="Q90" i="36"/>
  <c r="D10" i="24" s="1"/>
  <c r="O150" i="30"/>
  <c r="P150" i="36"/>
  <c r="Q4" i="36"/>
  <c r="R4" i="30"/>
  <c r="Q89" i="36"/>
  <c r="D9" i="24" s="1"/>
  <c r="R89" i="30"/>
  <c r="P89" i="30"/>
  <c r="O141" i="30"/>
  <c r="P141" i="36"/>
  <c r="O193" i="30"/>
  <c r="P193" i="36"/>
  <c r="S155" i="30"/>
  <c r="R155" i="36"/>
  <c r="E10" i="14" s="1"/>
  <c r="Q26" i="36"/>
  <c r="D11" i="20" s="1"/>
  <c r="R26" i="30"/>
  <c r="P26" i="30"/>
  <c r="P32" i="30"/>
  <c r="R32" i="30"/>
  <c r="Q32" i="36"/>
  <c r="D4" i="11" s="1"/>
  <c r="R83" i="30"/>
  <c r="P83" i="30"/>
  <c r="Q83" i="36"/>
  <c r="D3" i="24" s="1"/>
  <c r="Q21" i="36"/>
  <c r="D6" i="20" s="1"/>
  <c r="R21" i="30"/>
  <c r="P21" i="30"/>
  <c r="O165" i="30"/>
  <c r="P165" i="36"/>
  <c r="Q95" i="36"/>
  <c r="R95" i="30"/>
  <c r="O140" i="30"/>
  <c r="P140" i="36"/>
  <c r="P5" i="30"/>
  <c r="Q5" i="36"/>
  <c r="C3" i="18" s="1"/>
  <c r="R5" i="30"/>
  <c r="P76" i="30"/>
  <c r="R76" i="30"/>
  <c r="Q76" i="36"/>
  <c r="D9" i="23" s="1"/>
  <c r="S82" i="30"/>
  <c r="R82" i="36"/>
  <c r="S179" i="30"/>
  <c r="R179" i="36"/>
  <c r="E8" i="16" s="1"/>
  <c r="Q35" i="36"/>
  <c r="D7" i="11" s="1"/>
  <c r="P35" i="30"/>
  <c r="R35" i="30"/>
  <c r="P57" i="30"/>
  <c r="R57" i="30"/>
  <c r="Q57" i="36"/>
  <c r="D3" i="13" s="1"/>
  <c r="R65" i="30"/>
  <c r="P65" i="30"/>
  <c r="Q65" i="36"/>
  <c r="D11" i="13" s="1"/>
  <c r="R99" i="30"/>
  <c r="P99" i="30"/>
  <c r="Q99" i="36"/>
  <c r="D6" i="25" s="1"/>
  <c r="S167" i="30"/>
  <c r="R167" i="36"/>
  <c r="E9" i="15" s="1"/>
  <c r="S154" i="30"/>
  <c r="R154" i="36"/>
  <c r="E9" i="14" s="1"/>
  <c r="P78" i="30"/>
  <c r="R78" i="30"/>
  <c r="Q78" i="36"/>
  <c r="D11" i="23" s="1"/>
  <c r="Q100" i="36"/>
  <c r="D7" i="25" s="1"/>
  <c r="P100" i="30"/>
  <c r="R100" i="30"/>
  <c r="S166" i="30"/>
  <c r="R166" i="36"/>
  <c r="E8" i="15" s="1"/>
  <c r="O155" i="30"/>
  <c r="P155" i="36"/>
  <c r="S153" i="30"/>
  <c r="R153" i="36"/>
  <c r="E8" i="14" s="1"/>
  <c r="S165" i="30"/>
  <c r="R165" i="36"/>
  <c r="E7" i="15" s="1"/>
  <c r="S108" i="30"/>
  <c r="R108" i="36"/>
  <c r="R126" i="30"/>
  <c r="P126" i="30"/>
  <c r="Q126" i="36"/>
  <c r="D7" i="27" s="1"/>
  <c r="Q63" i="36"/>
  <c r="D9" i="13" s="1"/>
  <c r="P63" i="30"/>
  <c r="R63" i="30"/>
  <c r="O191" i="30"/>
  <c r="P191" i="36"/>
  <c r="O179" i="30"/>
  <c r="P179" i="36"/>
  <c r="S148" i="30"/>
  <c r="R148" i="36"/>
  <c r="E3" i="14" s="1"/>
  <c r="P75" i="30"/>
  <c r="R75" i="30"/>
  <c r="Q75" i="36"/>
  <c r="D8" i="23" s="1"/>
  <c r="S163" i="30"/>
  <c r="R163" i="36"/>
  <c r="E5" i="15" s="1"/>
  <c r="Q24" i="36"/>
  <c r="D9" i="20" s="1"/>
  <c r="R24" i="30"/>
  <c r="P24" i="30"/>
  <c r="Q23" i="36"/>
  <c r="D8" i="20" s="1"/>
  <c r="R23" i="30"/>
  <c r="P23" i="30"/>
  <c r="P127" i="30"/>
  <c r="R127" i="30"/>
  <c r="Q127" i="36"/>
  <c r="D8" i="27" s="1"/>
  <c r="S162" i="30"/>
  <c r="R162" i="36"/>
  <c r="E4" i="15" s="1"/>
  <c r="S178" i="30"/>
  <c r="R178" i="36"/>
  <c r="E7" i="16" s="1"/>
  <c r="R125" i="30"/>
  <c r="P125" i="30"/>
  <c r="Q125" i="36"/>
  <c r="D6" i="27" s="1"/>
  <c r="O166" i="30"/>
  <c r="P166" i="36"/>
  <c r="O168" i="30"/>
  <c r="P168" i="36"/>
  <c r="R36" i="30"/>
  <c r="P36" i="30"/>
  <c r="Q36" i="36"/>
  <c r="D8" i="11" s="1"/>
  <c r="S139" i="30"/>
  <c r="R139" i="36"/>
  <c r="E7" i="21" s="1"/>
  <c r="O153" i="30"/>
  <c r="P153" i="36"/>
  <c r="Q50" i="36"/>
  <c r="D9" i="12" s="1"/>
  <c r="P50" i="30"/>
  <c r="R50" i="30"/>
  <c r="P103" i="30"/>
  <c r="R103" i="30"/>
  <c r="Q103" i="36"/>
  <c r="D10" i="25" s="1"/>
  <c r="O174" i="30"/>
  <c r="P174" i="36"/>
  <c r="Q18" i="36"/>
  <c r="D3" i="20" s="1"/>
  <c r="P18" i="30"/>
  <c r="R18" i="30"/>
  <c r="P88" i="30"/>
  <c r="R88" i="30"/>
  <c r="Q88" i="36"/>
  <c r="D8" i="24" s="1"/>
  <c r="S152" i="30"/>
  <c r="R152" i="36"/>
  <c r="E7" i="14" s="1"/>
  <c r="S192" i="30"/>
  <c r="R192" i="36"/>
  <c r="E8" i="17" s="1"/>
  <c r="S191" i="30"/>
  <c r="R191" i="36"/>
  <c r="E7" i="17" s="1"/>
  <c r="O148" i="30"/>
  <c r="P148" i="36"/>
  <c r="Q61" i="36"/>
  <c r="D7" i="13" s="1"/>
  <c r="P61" i="30"/>
  <c r="R61" i="30"/>
  <c r="Q101" i="36"/>
  <c r="D8" i="25" s="1"/>
  <c r="R101" i="30"/>
  <c r="P101" i="30"/>
  <c r="O163" i="30"/>
  <c r="P163" i="36"/>
  <c r="D11" i="35"/>
  <c r="D10" i="35"/>
  <c r="S23" i="30" l="1"/>
  <c r="R23" i="36"/>
  <c r="E8" i="20" s="1"/>
  <c r="S63" i="30"/>
  <c r="R63" i="36"/>
  <c r="E9" i="13" s="1"/>
  <c r="S100" i="30"/>
  <c r="R100" i="36"/>
  <c r="E7" i="25" s="1"/>
  <c r="O140" i="36"/>
  <c r="B8" i="21" s="1"/>
  <c r="C8" i="21"/>
  <c r="S26" i="30"/>
  <c r="R26" i="36"/>
  <c r="E11" i="20" s="1"/>
  <c r="O89" i="30"/>
  <c r="P89" i="36"/>
  <c r="O90" i="30"/>
  <c r="P90" i="36"/>
  <c r="S87" i="30"/>
  <c r="R87" i="36"/>
  <c r="E7" i="24" s="1"/>
  <c r="S97" i="30"/>
  <c r="R97" i="36"/>
  <c r="E4" i="25" s="1"/>
  <c r="S104" i="30"/>
  <c r="R104" i="36"/>
  <c r="E11" i="25" s="1"/>
  <c r="O128" i="30"/>
  <c r="P128" i="36"/>
  <c r="S91" i="30"/>
  <c r="R91" i="36"/>
  <c r="E11" i="24" s="1"/>
  <c r="S98" i="30"/>
  <c r="R98" i="36"/>
  <c r="E5" i="25" s="1"/>
  <c r="T135" i="30"/>
  <c r="S135" i="36"/>
  <c r="F3" i="21" s="1"/>
  <c r="O96" i="30"/>
  <c r="P96" i="36"/>
  <c r="T180" i="30"/>
  <c r="S180" i="36"/>
  <c r="F9" i="16" s="1"/>
  <c r="P25" i="36"/>
  <c r="O25" i="30"/>
  <c r="S13" i="30"/>
  <c r="R13" i="36"/>
  <c r="D11" i="18" s="1"/>
  <c r="T168" i="30"/>
  <c r="S168" i="36"/>
  <c r="F10" i="15" s="1"/>
  <c r="R61" i="36"/>
  <c r="E7" i="13" s="1"/>
  <c r="S61" i="30"/>
  <c r="T165" i="30"/>
  <c r="S165" i="36"/>
  <c r="F7" i="15" s="1"/>
  <c r="O100" i="30"/>
  <c r="P100" i="36"/>
  <c r="R57" i="36"/>
  <c r="E3" i="13" s="1"/>
  <c r="S57" i="30"/>
  <c r="T82" i="30"/>
  <c r="S89" i="30"/>
  <c r="R89" i="36"/>
  <c r="E9" i="24" s="1"/>
  <c r="S90" i="30"/>
  <c r="R90" i="36"/>
  <c r="E10" i="24" s="1"/>
  <c r="S115" i="30"/>
  <c r="R115" i="36"/>
  <c r="E9" i="26" s="1"/>
  <c r="O97" i="30"/>
  <c r="P97" i="36"/>
  <c r="O104" i="30"/>
  <c r="P104" i="36"/>
  <c r="T141" i="30"/>
  <c r="S141" i="36"/>
  <c r="F9" i="21" s="1"/>
  <c r="T150" i="30"/>
  <c r="S150" i="36"/>
  <c r="F5" i="14" s="1"/>
  <c r="O91" i="30"/>
  <c r="P91" i="36"/>
  <c r="S112" i="30"/>
  <c r="R112" i="36"/>
  <c r="E6" i="26" s="1"/>
  <c r="P37" i="36"/>
  <c r="O37" i="30"/>
  <c r="C9" i="15"/>
  <c r="O167" i="36"/>
  <c r="B9" i="15" s="1"/>
  <c r="C9" i="16"/>
  <c r="O180" i="36"/>
  <c r="B9" i="16" s="1"/>
  <c r="S8" i="30"/>
  <c r="R8" i="36"/>
  <c r="D6" i="18" s="1"/>
  <c r="S25" i="30"/>
  <c r="R25" i="36"/>
  <c r="E10" i="20" s="1"/>
  <c r="O13" i="30"/>
  <c r="O13" i="36" s="1"/>
  <c r="P13" i="36"/>
  <c r="B11" i="18" s="1"/>
  <c r="O85" i="30"/>
  <c r="P85" i="36"/>
  <c r="O178" i="36"/>
  <c r="B7" i="16" s="1"/>
  <c r="C7" i="16"/>
  <c r="T192" i="30"/>
  <c r="S192" i="36"/>
  <c r="F8" i="17" s="1"/>
  <c r="O168" i="36"/>
  <c r="B10" i="15" s="1"/>
  <c r="C10" i="15"/>
  <c r="T178" i="30"/>
  <c r="S178" i="36"/>
  <c r="F7" i="16" s="1"/>
  <c r="O75" i="30"/>
  <c r="P75" i="36"/>
  <c r="O63" i="30"/>
  <c r="P63" i="36"/>
  <c r="T167" i="30"/>
  <c r="S167" i="36"/>
  <c r="F9" i="15" s="1"/>
  <c r="P61" i="36"/>
  <c r="O61" i="30"/>
  <c r="C3" i="16"/>
  <c r="O174" i="36"/>
  <c r="B3" i="16" s="1"/>
  <c r="C8" i="14"/>
  <c r="O153" i="36"/>
  <c r="B8" i="14" s="1"/>
  <c r="P24" i="36"/>
  <c r="O24" i="30"/>
  <c r="P57" i="36"/>
  <c r="O57" i="30"/>
  <c r="S95" i="30"/>
  <c r="R95" i="36"/>
  <c r="O83" i="30"/>
  <c r="P83" i="36"/>
  <c r="O11" i="30"/>
  <c r="O11" i="36" s="1"/>
  <c r="P11" i="36"/>
  <c r="B9" i="18" s="1"/>
  <c r="O115" i="30"/>
  <c r="P115" i="36"/>
  <c r="R22" i="36"/>
  <c r="E7" i="20" s="1"/>
  <c r="S22" i="30"/>
  <c r="S60" i="30"/>
  <c r="R60" i="36"/>
  <c r="E6" i="13" s="1"/>
  <c r="O38" i="30"/>
  <c r="P38" i="36"/>
  <c r="O39" i="30"/>
  <c r="P39" i="36"/>
  <c r="O112" i="30"/>
  <c r="P112" i="36"/>
  <c r="T161" i="30"/>
  <c r="S161" i="36"/>
  <c r="F3" i="15" s="1"/>
  <c r="S114" i="30"/>
  <c r="R114" i="36"/>
  <c r="E8" i="26" s="1"/>
  <c r="S37" i="30"/>
  <c r="R37" i="36"/>
  <c r="E9" i="11" s="1"/>
  <c r="S86" i="30"/>
  <c r="R86" i="36"/>
  <c r="E6" i="24" s="1"/>
  <c r="P8" i="36"/>
  <c r="B6" i="18" s="1"/>
  <c r="O8" i="30"/>
  <c r="O8" i="36" s="1"/>
  <c r="S85" i="30"/>
  <c r="R85" i="36"/>
  <c r="E5" i="24" s="1"/>
  <c r="S36" i="30"/>
  <c r="R36" i="36"/>
  <c r="E8" i="11" s="1"/>
  <c r="T162" i="30"/>
  <c r="S162" i="36"/>
  <c r="F4" i="15" s="1"/>
  <c r="T153" i="30"/>
  <c r="S153" i="36"/>
  <c r="F8" i="14" s="1"/>
  <c r="O99" i="30"/>
  <c r="P99" i="36"/>
  <c r="S76" i="30"/>
  <c r="R76" i="36"/>
  <c r="E9" i="23" s="1"/>
  <c r="S83" i="30"/>
  <c r="R83" i="36"/>
  <c r="E3" i="24" s="1"/>
  <c r="T155" i="30"/>
  <c r="S155" i="36"/>
  <c r="F10" i="14" s="1"/>
  <c r="R4" i="36"/>
  <c r="S4" i="30"/>
  <c r="S11" i="30"/>
  <c r="R11" i="36"/>
  <c r="D9" i="18" s="1"/>
  <c r="R20" i="36"/>
  <c r="E5" i="20" s="1"/>
  <c r="S20" i="30"/>
  <c r="P22" i="36"/>
  <c r="O22" i="30"/>
  <c r="O113" i="30"/>
  <c r="P113" i="36"/>
  <c r="S109" i="30"/>
  <c r="R109" i="36"/>
  <c r="E3" i="26" s="1"/>
  <c r="O60" i="30"/>
  <c r="P60" i="36"/>
  <c r="S38" i="30"/>
  <c r="R38" i="36"/>
  <c r="E10" i="11" s="1"/>
  <c r="O70" i="30"/>
  <c r="P70" i="36"/>
  <c r="R39" i="36"/>
  <c r="E11" i="11" s="1"/>
  <c r="S39" i="30"/>
  <c r="O44" i="30"/>
  <c r="P44" i="36"/>
  <c r="O114" i="30"/>
  <c r="P114" i="36"/>
  <c r="O86" i="30"/>
  <c r="P86" i="36"/>
  <c r="O48" i="30"/>
  <c r="P48" i="36"/>
  <c r="O139" i="36"/>
  <c r="B7" i="21" s="1"/>
  <c r="C7" i="21"/>
  <c r="R52" i="36"/>
  <c r="E11" i="12" s="1"/>
  <c r="S52" i="30"/>
  <c r="S75" i="30"/>
  <c r="R75" i="36"/>
  <c r="E8" i="23" s="1"/>
  <c r="S24" i="30"/>
  <c r="R24" i="36"/>
  <c r="E9" i="20" s="1"/>
  <c r="S35" i="30"/>
  <c r="R35" i="36"/>
  <c r="E7" i="11" s="1"/>
  <c r="C5" i="15"/>
  <c r="O163" i="36"/>
  <c r="B5" i="15" s="1"/>
  <c r="O148" i="36"/>
  <c r="B3" i="14" s="1"/>
  <c r="C3" i="14"/>
  <c r="O179" i="36"/>
  <c r="B8" i="16" s="1"/>
  <c r="C8" i="16"/>
  <c r="O126" i="30"/>
  <c r="P126" i="36"/>
  <c r="C10" i="14"/>
  <c r="O155" i="36"/>
  <c r="B10" i="14" s="1"/>
  <c r="S78" i="30"/>
  <c r="R78" i="36"/>
  <c r="E11" i="23" s="1"/>
  <c r="S99" i="30"/>
  <c r="R99" i="36"/>
  <c r="E6" i="25" s="1"/>
  <c r="P35" i="36"/>
  <c r="O35" i="30"/>
  <c r="O76" i="30"/>
  <c r="P76" i="36"/>
  <c r="C7" i="15"/>
  <c r="O165" i="36"/>
  <c r="B7" i="15" s="1"/>
  <c r="C9" i="17"/>
  <c r="O193" i="36"/>
  <c r="B9" i="17" s="1"/>
  <c r="P20" i="36"/>
  <c r="O20" i="30"/>
  <c r="S113" i="30"/>
  <c r="R113" i="36"/>
  <c r="E7" i="26" s="1"/>
  <c r="O109" i="30"/>
  <c r="P109" i="36"/>
  <c r="S70" i="30"/>
  <c r="R70" i="36"/>
  <c r="E3" i="23" s="1"/>
  <c r="S44" i="30"/>
  <c r="R44" i="36"/>
  <c r="E3" i="12" s="1"/>
  <c r="O122" i="30"/>
  <c r="P122" i="36"/>
  <c r="S69" i="30"/>
  <c r="R69" i="36"/>
  <c r="O102" i="30"/>
  <c r="P102" i="36"/>
  <c r="S73" i="30"/>
  <c r="R73" i="36"/>
  <c r="E6" i="23" s="1"/>
  <c r="P10" i="36"/>
  <c r="B8" i="18" s="1"/>
  <c r="O10" i="30"/>
  <c r="O10" i="36" s="1"/>
  <c r="S48" i="30"/>
  <c r="R48" i="36"/>
  <c r="E7" i="12" s="1"/>
  <c r="C8" i="17"/>
  <c r="O192" i="36"/>
  <c r="B8" i="17" s="1"/>
  <c r="Z151" i="30"/>
  <c r="Y151" i="36"/>
  <c r="L6" i="14" s="1"/>
  <c r="T174" i="30"/>
  <c r="S174" i="36"/>
  <c r="F3" i="16" s="1"/>
  <c r="O52" i="30"/>
  <c r="P52" i="36"/>
  <c r="T152" i="30"/>
  <c r="S152" i="36"/>
  <c r="F7" i="14" s="1"/>
  <c r="C8" i="15"/>
  <c r="O166" i="36"/>
  <c r="B8" i="15" s="1"/>
  <c r="T148" i="30"/>
  <c r="S148" i="36"/>
  <c r="F3" i="14" s="1"/>
  <c r="S88" i="30"/>
  <c r="R88" i="36"/>
  <c r="E8" i="24" s="1"/>
  <c r="S103" i="30"/>
  <c r="R103" i="36"/>
  <c r="E10" i="25" s="1"/>
  <c r="T139" i="30"/>
  <c r="S139" i="36"/>
  <c r="F7" i="21" s="1"/>
  <c r="S127" i="30"/>
  <c r="R127" i="36"/>
  <c r="E8" i="27" s="1"/>
  <c r="S126" i="30"/>
  <c r="R126" i="36"/>
  <c r="E7" i="27" s="1"/>
  <c r="O78" i="30"/>
  <c r="P78" i="36"/>
  <c r="R5" i="36"/>
  <c r="D3" i="18" s="1"/>
  <c r="S5" i="30"/>
  <c r="R32" i="36"/>
  <c r="E4" i="11" s="1"/>
  <c r="S32" i="30"/>
  <c r="O150" i="36"/>
  <c r="B5" i="14" s="1"/>
  <c r="C5" i="14"/>
  <c r="O49" i="30"/>
  <c r="P49" i="36"/>
  <c r="R34" i="36"/>
  <c r="E6" i="11" s="1"/>
  <c r="S34" i="30"/>
  <c r="C9" i="14"/>
  <c r="O154" i="36"/>
  <c r="B9" i="14" s="1"/>
  <c r="O62" i="30"/>
  <c r="P62" i="36"/>
  <c r="O31" i="30"/>
  <c r="P31" i="36"/>
  <c r="S122" i="30"/>
  <c r="R122" i="36"/>
  <c r="E3" i="27" s="1"/>
  <c r="O73" i="30"/>
  <c r="P73" i="36"/>
  <c r="S10" i="30"/>
  <c r="R10" i="36"/>
  <c r="D8" i="18" s="1"/>
  <c r="C3" i="21"/>
  <c r="O135" i="36"/>
  <c r="B3" i="21" s="1"/>
  <c r="S101" i="30"/>
  <c r="R101" i="36"/>
  <c r="E8" i="25" s="1"/>
  <c r="O18" i="30"/>
  <c r="P18" i="36"/>
  <c r="P50" i="36"/>
  <c r="O50" i="30"/>
  <c r="O101" i="30"/>
  <c r="P101" i="36"/>
  <c r="O88" i="30"/>
  <c r="P88" i="36"/>
  <c r="O103" i="30"/>
  <c r="P103" i="36"/>
  <c r="O125" i="30"/>
  <c r="P125" i="36"/>
  <c r="O127" i="30"/>
  <c r="P127" i="36"/>
  <c r="T163" i="30"/>
  <c r="S163" i="36"/>
  <c r="F5" i="15" s="1"/>
  <c r="C7" i="17"/>
  <c r="O191" i="36"/>
  <c r="B7" i="17" s="1"/>
  <c r="O65" i="30"/>
  <c r="P65" i="36"/>
  <c r="P21" i="36"/>
  <c r="O21" i="30"/>
  <c r="P32" i="36"/>
  <c r="O32" i="30"/>
  <c r="O141" i="36"/>
  <c r="B9" i="21" s="1"/>
  <c r="C9" i="21"/>
  <c r="R49" i="36"/>
  <c r="E8" i="12" s="1"/>
  <c r="S49" i="30"/>
  <c r="T140" i="30"/>
  <c r="S140" i="36"/>
  <c r="F8" i="21" s="1"/>
  <c r="T193" i="30"/>
  <c r="S193" i="36"/>
  <c r="F9" i="17" s="1"/>
  <c r="P34" i="36"/>
  <c r="O34" i="30"/>
  <c r="S62" i="30"/>
  <c r="R62" i="36"/>
  <c r="E8" i="13" s="1"/>
  <c r="T121" i="30"/>
  <c r="S121" i="36"/>
  <c r="S31" i="30"/>
  <c r="R31" i="36"/>
  <c r="E3" i="11" s="1"/>
  <c r="R33" i="36"/>
  <c r="E5" i="11" s="1"/>
  <c r="S33" i="30"/>
  <c r="R47" i="36"/>
  <c r="E6" i="12" s="1"/>
  <c r="S47" i="30"/>
  <c r="S102" i="30"/>
  <c r="R102" i="36"/>
  <c r="E9" i="25" s="1"/>
  <c r="C7" i="14"/>
  <c r="O152" i="36"/>
  <c r="B7" i="14" s="1"/>
  <c r="S130" i="30"/>
  <c r="R130" i="36"/>
  <c r="E11" i="27" s="1"/>
  <c r="S117" i="30"/>
  <c r="R117" i="36"/>
  <c r="E11" i="26" s="1"/>
  <c r="O162" i="36"/>
  <c r="B4" i="15" s="1"/>
  <c r="C4" i="15"/>
  <c r="T191" i="30"/>
  <c r="S191" i="36"/>
  <c r="F7" i="17" s="1"/>
  <c r="R18" i="36"/>
  <c r="E3" i="20" s="1"/>
  <c r="S18" i="30"/>
  <c r="R50" i="36"/>
  <c r="E9" i="12" s="1"/>
  <c r="S50" i="30"/>
  <c r="P36" i="36"/>
  <c r="O36" i="30"/>
  <c r="S125" i="30"/>
  <c r="R125" i="36"/>
  <c r="E6" i="27" s="1"/>
  <c r="O23" i="30"/>
  <c r="P23" i="36"/>
  <c r="T108" i="30"/>
  <c r="S108" i="36"/>
  <c r="T166" i="30"/>
  <c r="S166" i="36"/>
  <c r="F8" i="15" s="1"/>
  <c r="T154" i="30"/>
  <c r="S154" i="36"/>
  <c r="F9" i="14" s="1"/>
  <c r="R65" i="36"/>
  <c r="E11" i="13" s="1"/>
  <c r="S65" i="30"/>
  <c r="T179" i="30"/>
  <c r="S179" i="36"/>
  <c r="F8" i="16" s="1"/>
  <c r="P5" i="36"/>
  <c r="B3" i="18" s="1"/>
  <c r="O5" i="30"/>
  <c r="O5" i="36" s="1"/>
  <c r="R21" i="36"/>
  <c r="E6" i="20" s="1"/>
  <c r="S21" i="30"/>
  <c r="P26" i="36"/>
  <c r="O26" i="30"/>
  <c r="O87" i="30"/>
  <c r="P87" i="36"/>
  <c r="S128" i="30"/>
  <c r="R128" i="36"/>
  <c r="E9" i="27" s="1"/>
  <c r="P33" i="36"/>
  <c r="O33" i="30"/>
  <c r="O98" i="30"/>
  <c r="P98" i="36"/>
  <c r="O47" i="30"/>
  <c r="P47" i="36"/>
  <c r="S96" i="30"/>
  <c r="R96" i="36"/>
  <c r="E3" i="25" s="1"/>
  <c r="C3" i="15"/>
  <c r="O161" i="36"/>
  <c r="B3" i="15" s="1"/>
  <c r="O130" i="30"/>
  <c r="P130" i="36"/>
  <c r="O117" i="30"/>
  <c r="P117" i="36"/>
  <c r="AE9" i="34"/>
  <c r="AD9" i="34"/>
  <c r="AC9" i="34"/>
  <c r="W9" i="34"/>
  <c r="V9" i="34"/>
  <c r="U9" i="34"/>
  <c r="O9" i="34"/>
  <c r="N9" i="34"/>
  <c r="M9" i="34"/>
  <c r="G9" i="34"/>
  <c r="F9" i="34"/>
  <c r="E9" i="34"/>
  <c r="H6" i="34"/>
  <c r="G6" i="34"/>
  <c r="AJ9" i="34" s="1"/>
  <c r="F6" i="34"/>
  <c r="T9" i="34" s="1"/>
  <c r="E6" i="34"/>
  <c r="L9" i="34" s="1"/>
  <c r="D6" i="34"/>
  <c r="D9" i="34" s="1"/>
  <c r="C6" i="34"/>
  <c r="B6" i="34"/>
  <c r="U193" i="30" l="1"/>
  <c r="T193" i="36"/>
  <c r="G9" i="17" s="1"/>
  <c r="C4" i="11"/>
  <c r="O32" i="36"/>
  <c r="B4" i="11" s="1"/>
  <c r="T101" i="30"/>
  <c r="S101" i="36"/>
  <c r="F8" i="25" s="1"/>
  <c r="T122" i="30"/>
  <c r="S122" i="36"/>
  <c r="F3" i="27" s="1"/>
  <c r="AA151" i="30"/>
  <c r="Z151" i="36"/>
  <c r="M6" i="14" s="1"/>
  <c r="T44" i="30"/>
  <c r="S44" i="36"/>
  <c r="F3" i="12" s="1"/>
  <c r="O20" i="36"/>
  <c r="B5" i="20" s="1"/>
  <c r="C5" i="20"/>
  <c r="C7" i="11"/>
  <c r="O35" i="36"/>
  <c r="B7" i="11" s="1"/>
  <c r="T83" i="30"/>
  <c r="S83" i="36"/>
  <c r="F3" i="24" s="1"/>
  <c r="T86" i="30"/>
  <c r="S86" i="36"/>
  <c r="F6" i="24" s="1"/>
  <c r="T8" i="30"/>
  <c r="S8" i="36"/>
  <c r="E6" i="18" s="1"/>
  <c r="T89" i="30"/>
  <c r="S89" i="36"/>
  <c r="F9" i="24" s="1"/>
  <c r="T98" i="30"/>
  <c r="S98" i="36"/>
  <c r="F5" i="25" s="1"/>
  <c r="C8" i="27"/>
  <c r="O127" i="36"/>
  <c r="B8" i="27" s="1"/>
  <c r="O101" i="36"/>
  <c r="B8" i="25" s="1"/>
  <c r="C8" i="25"/>
  <c r="C3" i="11"/>
  <c r="O31" i="36"/>
  <c r="B3" i="11" s="1"/>
  <c r="O49" i="36"/>
  <c r="B8" i="12" s="1"/>
  <c r="C8" i="12"/>
  <c r="C11" i="23"/>
  <c r="O78" i="36"/>
  <c r="B11" i="23" s="1"/>
  <c r="O102" i="36"/>
  <c r="B9" i="25" s="1"/>
  <c r="C9" i="25"/>
  <c r="O48" i="36"/>
  <c r="B7" i="12" s="1"/>
  <c r="C7" i="12"/>
  <c r="T39" i="30"/>
  <c r="S39" i="36"/>
  <c r="F11" i="11" s="1"/>
  <c r="C11" i="11"/>
  <c r="O39" i="36"/>
  <c r="B11" i="11" s="1"/>
  <c r="C9" i="26"/>
  <c r="O115" i="36"/>
  <c r="B9" i="26" s="1"/>
  <c r="C5" i="24"/>
  <c r="O85" i="36"/>
  <c r="B5" i="24" s="1"/>
  <c r="C11" i="24"/>
  <c r="O91" i="36"/>
  <c r="B11" i="24" s="1"/>
  <c r="O97" i="36"/>
  <c r="B4" i="25" s="1"/>
  <c r="C4" i="25"/>
  <c r="T61" i="30"/>
  <c r="S61" i="36"/>
  <c r="F7" i="13" s="1"/>
  <c r="T96" i="30"/>
  <c r="S96" i="36"/>
  <c r="F3" i="25" s="1"/>
  <c r="U121" i="30"/>
  <c r="T121" i="36"/>
  <c r="T103" i="30"/>
  <c r="S103" i="36"/>
  <c r="F10" i="25" s="1"/>
  <c r="T99" i="30"/>
  <c r="S99" i="36"/>
  <c r="F6" i="25" s="1"/>
  <c r="T109" i="30"/>
  <c r="S109" i="36"/>
  <c r="F3" i="26" s="1"/>
  <c r="T76" i="30"/>
  <c r="S76" i="36"/>
  <c r="F9" i="23" s="1"/>
  <c r="T37" i="30"/>
  <c r="S37" i="36"/>
  <c r="F9" i="11" s="1"/>
  <c r="C3" i="13"/>
  <c r="O57" i="36"/>
  <c r="B3" i="13" s="1"/>
  <c r="O61" i="36"/>
  <c r="B7" i="13" s="1"/>
  <c r="C7" i="13"/>
  <c r="U178" i="30"/>
  <c r="T178" i="36"/>
  <c r="G7" i="16" s="1"/>
  <c r="U82" i="30"/>
  <c r="U180" i="30"/>
  <c r="T180" i="36"/>
  <c r="G9" i="16" s="1"/>
  <c r="T91" i="30"/>
  <c r="S91" i="36"/>
  <c r="F11" i="24" s="1"/>
  <c r="T87" i="30"/>
  <c r="S87" i="36"/>
  <c r="F7" i="24" s="1"/>
  <c r="C5" i="11"/>
  <c r="O33" i="36"/>
  <c r="B5" i="11" s="1"/>
  <c r="U166" i="30"/>
  <c r="T166" i="36"/>
  <c r="G8" i="15" s="1"/>
  <c r="C8" i="11"/>
  <c r="O36" i="36"/>
  <c r="B8" i="11" s="1"/>
  <c r="U140" i="30"/>
  <c r="T140" i="36"/>
  <c r="G8" i="21" s="1"/>
  <c r="C6" i="20"/>
  <c r="O21" i="36"/>
  <c r="B6" i="20" s="1"/>
  <c r="U152" i="30"/>
  <c r="T152" i="36"/>
  <c r="G7" i="14" s="1"/>
  <c r="T70" i="30"/>
  <c r="S70" i="36"/>
  <c r="F3" i="23" s="1"/>
  <c r="S24" i="36"/>
  <c r="F9" i="20" s="1"/>
  <c r="T24" i="30"/>
  <c r="T11" i="30"/>
  <c r="S11" i="36"/>
  <c r="E9" i="18" s="1"/>
  <c r="T36" i="30"/>
  <c r="S36" i="36"/>
  <c r="F8" i="11" s="1"/>
  <c r="O117" i="36"/>
  <c r="B11" i="26" s="1"/>
  <c r="C11" i="26"/>
  <c r="O47" i="36"/>
  <c r="B6" i="12" s="1"/>
  <c r="C6" i="12"/>
  <c r="C7" i="24"/>
  <c r="O87" i="36"/>
  <c r="B7" i="24" s="1"/>
  <c r="T50" i="30"/>
  <c r="S50" i="36"/>
  <c r="F9" i="12" s="1"/>
  <c r="T47" i="30"/>
  <c r="S47" i="36"/>
  <c r="F6" i="12" s="1"/>
  <c r="T49" i="30"/>
  <c r="S49" i="36"/>
  <c r="F8" i="12" s="1"/>
  <c r="O65" i="36"/>
  <c r="B11" i="13" s="1"/>
  <c r="C11" i="13"/>
  <c r="O125" i="36"/>
  <c r="B6" i="27" s="1"/>
  <c r="C6" i="27"/>
  <c r="C8" i="13"/>
  <c r="O62" i="36"/>
  <c r="B8" i="13" s="1"/>
  <c r="C11" i="12"/>
  <c r="O52" i="36"/>
  <c r="B11" i="12" s="1"/>
  <c r="O109" i="36"/>
  <c r="B3" i="26" s="1"/>
  <c r="C3" i="26"/>
  <c r="O86" i="36"/>
  <c r="B6" i="24" s="1"/>
  <c r="C6" i="24"/>
  <c r="C3" i="23"/>
  <c r="O70" i="36"/>
  <c r="B3" i="23" s="1"/>
  <c r="C7" i="26"/>
  <c r="O113" i="36"/>
  <c r="B7" i="26" s="1"/>
  <c r="T4" i="30"/>
  <c r="C6" i="25"/>
  <c r="O99" i="36"/>
  <c r="B6" i="25" s="1"/>
  <c r="C10" i="11"/>
  <c r="O38" i="36"/>
  <c r="B10" i="11" s="1"/>
  <c r="S57" i="36"/>
  <c r="F3" i="13" s="1"/>
  <c r="T57" i="30"/>
  <c r="C3" i="25"/>
  <c r="O96" i="36"/>
  <c r="B3" i="25" s="1"/>
  <c r="C9" i="27"/>
  <c r="O128" i="36"/>
  <c r="B9" i="27" s="1"/>
  <c r="O90" i="36"/>
  <c r="B10" i="24" s="1"/>
  <c r="C10" i="24"/>
  <c r="T128" i="30"/>
  <c r="S128" i="36"/>
  <c r="F9" i="27" s="1"/>
  <c r="U108" i="30"/>
  <c r="T108" i="36"/>
  <c r="T62" i="30"/>
  <c r="S62" i="36"/>
  <c r="F8" i="13" s="1"/>
  <c r="C9" i="12"/>
  <c r="O50" i="36"/>
  <c r="B9" i="12" s="1"/>
  <c r="T126" i="30"/>
  <c r="S126" i="36"/>
  <c r="F7" i="27" s="1"/>
  <c r="T48" i="30"/>
  <c r="S48" i="36"/>
  <c r="F7" i="12" s="1"/>
  <c r="T78" i="30"/>
  <c r="S78" i="36"/>
  <c r="F11" i="23" s="1"/>
  <c r="T85" i="30"/>
  <c r="S85" i="36"/>
  <c r="F5" i="24" s="1"/>
  <c r="U167" i="30"/>
  <c r="T167" i="36"/>
  <c r="G9" i="15" s="1"/>
  <c r="U150" i="30"/>
  <c r="T150" i="36"/>
  <c r="G5" i="14" s="1"/>
  <c r="T115" i="30"/>
  <c r="S115" i="36"/>
  <c r="F9" i="26" s="1"/>
  <c r="U168" i="30"/>
  <c r="T168" i="36"/>
  <c r="G10" i="15" s="1"/>
  <c r="T100" i="30"/>
  <c r="S100" i="36"/>
  <c r="F7" i="25" s="1"/>
  <c r="T31" i="30"/>
  <c r="S31" i="36"/>
  <c r="F3" i="11" s="1"/>
  <c r="U179" i="30"/>
  <c r="T179" i="36"/>
  <c r="G8" i="16" s="1"/>
  <c r="T117" i="30"/>
  <c r="S117" i="36"/>
  <c r="F11" i="26" s="1"/>
  <c r="T10" i="30"/>
  <c r="S10" i="36"/>
  <c r="E8" i="18" s="1"/>
  <c r="T88" i="30"/>
  <c r="S88" i="36"/>
  <c r="F8" i="24" s="1"/>
  <c r="T69" i="30"/>
  <c r="T75" i="30"/>
  <c r="S75" i="36"/>
  <c r="F8" i="23" s="1"/>
  <c r="T114" i="30"/>
  <c r="S114" i="36"/>
  <c r="F8" i="26" s="1"/>
  <c r="C9" i="20"/>
  <c r="O24" i="36"/>
  <c r="B9" i="20" s="1"/>
  <c r="C11" i="27"/>
  <c r="O130" i="36"/>
  <c r="B11" i="27" s="1"/>
  <c r="C5" i="25"/>
  <c r="O98" i="36"/>
  <c r="B5" i="25" s="1"/>
  <c r="T65" i="30"/>
  <c r="S65" i="36"/>
  <c r="F11" i="13" s="1"/>
  <c r="O23" i="36"/>
  <c r="B8" i="20" s="1"/>
  <c r="C8" i="20"/>
  <c r="T18" i="30"/>
  <c r="S18" i="36"/>
  <c r="F3" i="20" s="1"/>
  <c r="T33" i="30"/>
  <c r="S33" i="36"/>
  <c r="F5" i="11" s="1"/>
  <c r="O103" i="36"/>
  <c r="B10" i="25" s="1"/>
  <c r="C10" i="25"/>
  <c r="C3" i="20"/>
  <c r="O18" i="36"/>
  <c r="B3" i="20" s="1"/>
  <c r="O73" i="36"/>
  <c r="B6" i="23" s="1"/>
  <c r="C6" i="23"/>
  <c r="S32" i="36"/>
  <c r="F4" i="11" s="1"/>
  <c r="T32" i="30"/>
  <c r="C3" i="27"/>
  <c r="O122" i="36"/>
  <c r="B3" i="27" s="1"/>
  <c r="C9" i="23"/>
  <c r="O76" i="36"/>
  <c r="B9" i="23" s="1"/>
  <c r="T52" i="30"/>
  <c r="S52" i="36"/>
  <c r="F11" i="12" s="1"/>
  <c r="O114" i="36"/>
  <c r="B8" i="26" s="1"/>
  <c r="C8" i="26"/>
  <c r="O83" i="36"/>
  <c r="B3" i="24" s="1"/>
  <c r="C3" i="24"/>
  <c r="C9" i="13"/>
  <c r="O63" i="36"/>
  <c r="B9" i="13" s="1"/>
  <c r="O100" i="36"/>
  <c r="B7" i="25" s="1"/>
  <c r="C7" i="25"/>
  <c r="C9" i="24"/>
  <c r="O89" i="36"/>
  <c r="B9" i="24" s="1"/>
  <c r="U154" i="30"/>
  <c r="T154" i="36"/>
  <c r="G9" i="14" s="1"/>
  <c r="T102" i="30"/>
  <c r="S102" i="36"/>
  <c r="F9" i="25" s="1"/>
  <c r="C11" i="20"/>
  <c r="O26" i="36"/>
  <c r="B11" i="20" s="1"/>
  <c r="T127" i="30"/>
  <c r="S127" i="36"/>
  <c r="F8" i="27" s="1"/>
  <c r="U174" i="30"/>
  <c r="T174" i="36"/>
  <c r="G3" i="16" s="1"/>
  <c r="S38" i="36"/>
  <c r="F10" i="11" s="1"/>
  <c r="T38" i="30"/>
  <c r="O22" i="36"/>
  <c r="B7" i="20" s="1"/>
  <c r="C7" i="20"/>
  <c r="U153" i="30"/>
  <c r="T153" i="36"/>
  <c r="G8" i="14" s="1"/>
  <c r="S60" i="36"/>
  <c r="F6" i="13" s="1"/>
  <c r="T60" i="30"/>
  <c r="S25" i="36"/>
  <c r="F10" i="20" s="1"/>
  <c r="T25" i="30"/>
  <c r="C9" i="11"/>
  <c r="O37" i="36"/>
  <c r="B9" i="11" s="1"/>
  <c r="T90" i="30"/>
  <c r="S90" i="36"/>
  <c r="F10" i="24" s="1"/>
  <c r="S13" i="36"/>
  <c r="E11" i="18" s="1"/>
  <c r="T13" i="30"/>
  <c r="U135" i="30"/>
  <c r="T135" i="36"/>
  <c r="G3" i="21" s="1"/>
  <c r="T104" i="30"/>
  <c r="S104" i="36"/>
  <c r="F11" i="25" s="1"/>
  <c r="T63" i="30"/>
  <c r="S63" i="36"/>
  <c r="F9" i="13" s="1"/>
  <c r="T125" i="30"/>
  <c r="S125" i="36"/>
  <c r="F6" i="27" s="1"/>
  <c r="T130" i="30"/>
  <c r="S130" i="36"/>
  <c r="F11" i="27" s="1"/>
  <c r="O34" i="36"/>
  <c r="B6" i="11" s="1"/>
  <c r="C6" i="11"/>
  <c r="U148" i="30"/>
  <c r="T148" i="36"/>
  <c r="G3" i="14" s="1"/>
  <c r="T113" i="30"/>
  <c r="S113" i="36"/>
  <c r="F7" i="26" s="1"/>
  <c r="U155" i="30"/>
  <c r="T155" i="36"/>
  <c r="G10" i="14" s="1"/>
  <c r="U161" i="30"/>
  <c r="T161" i="36"/>
  <c r="G3" i="15" s="1"/>
  <c r="U192" i="30"/>
  <c r="T192" i="36"/>
  <c r="G8" i="17" s="1"/>
  <c r="U141" i="30"/>
  <c r="T141" i="36"/>
  <c r="G9" i="21" s="1"/>
  <c r="S21" i="36"/>
  <c r="F6" i="20" s="1"/>
  <c r="T21" i="30"/>
  <c r="C8" i="24"/>
  <c r="O88" i="36"/>
  <c r="B8" i="24" s="1"/>
  <c r="S34" i="36"/>
  <c r="F6" i="11" s="1"/>
  <c r="T34" i="30"/>
  <c r="T5" i="30"/>
  <c r="S5" i="36"/>
  <c r="E3" i="18" s="1"/>
  <c r="C7" i="27"/>
  <c r="O126" i="36"/>
  <c r="B7" i="27" s="1"/>
  <c r="C3" i="12"/>
  <c r="O44" i="36"/>
  <c r="B3" i="12" s="1"/>
  <c r="O60" i="36"/>
  <c r="B6" i="13" s="1"/>
  <c r="C6" i="13"/>
  <c r="T20" i="30"/>
  <c r="S20" i="36"/>
  <c r="F5" i="20" s="1"/>
  <c r="O112" i="36"/>
  <c r="B6" i="26" s="1"/>
  <c r="C6" i="26"/>
  <c r="T22" i="30"/>
  <c r="S22" i="36"/>
  <c r="F7" i="20" s="1"/>
  <c r="O75" i="36"/>
  <c r="B8" i="23" s="1"/>
  <c r="C8" i="23"/>
  <c r="C11" i="25"/>
  <c r="O104" i="36"/>
  <c r="B11" i="25" s="1"/>
  <c r="U191" i="30"/>
  <c r="T191" i="36"/>
  <c r="G7" i="17" s="1"/>
  <c r="U163" i="30"/>
  <c r="T163" i="36"/>
  <c r="G5" i="15" s="1"/>
  <c r="U139" i="30"/>
  <c r="T139" i="36"/>
  <c r="G7" i="21" s="1"/>
  <c r="T73" i="30"/>
  <c r="S73" i="36"/>
  <c r="F6" i="23" s="1"/>
  <c r="T35" i="30"/>
  <c r="S35" i="36"/>
  <c r="F7" i="11" s="1"/>
  <c r="U162" i="30"/>
  <c r="T162" i="36"/>
  <c r="G4" i="15" s="1"/>
  <c r="T95" i="30"/>
  <c r="S95" i="36"/>
  <c r="T112" i="30"/>
  <c r="S112" i="36"/>
  <c r="F6" i="26" s="1"/>
  <c r="U165" i="30"/>
  <c r="T165" i="36"/>
  <c r="G7" i="15" s="1"/>
  <c r="O25" i="36"/>
  <c r="B10" i="20" s="1"/>
  <c r="C10" i="20"/>
  <c r="T97" i="30"/>
  <c r="S97" i="36"/>
  <c r="F4" i="25" s="1"/>
  <c r="T26" i="30"/>
  <c r="S26" i="36"/>
  <c r="F11" i="20" s="1"/>
  <c r="T23" i="30"/>
  <c r="S23" i="36"/>
  <c r="F8" i="20" s="1"/>
  <c r="H9" i="34"/>
  <c r="P9" i="34"/>
  <c r="X9" i="34"/>
  <c r="AF9" i="34"/>
  <c r="I9" i="34"/>
  <c r="Q9" i="34"/>
  <c r="Y9" i="34"/>
  <c r="AG9" i="34"/>
  <c r="J9" i="34"/>
  <c r="R9" i="34"/>
  <c r="Z9" i="34"/>
  <c r="AH9" i="34"/>
  <c r="K9" i="34"/>
  <c r="S9" i="34"/>
  <c r="AA9" i="34"/>
  <c r="AI9" i="34"/>
  <c r="AB9" i="34"/>
  <c r="U73" i="30" l="1"/>
  <c r="T73" i="36"/>
  <c r="G6" i="23" s="1"/>
  <c r="U113" i="30"/>
  <c r="T113" i="36"/>
  <c r="G7" i="26" s="1"/>
  <c r="V154" i="30"/>
  <c r="U154" i="36"/>
  <c r="H9" i="14" s="1"/>
  <c r="U114" i="30"/>
  <c r="T114" i="36"/>
  <c r="G8" i="26" s="1"/>
  <c r="U10" i="30"/>
  <c r="T10" i="36"/>
  <c r="F8" i="18" s="1"/>
  <c r="V167" i="30"/>
  <c r="U167" i="36"/>
  <c r="H9" i="15" s="1"/>
  <c r="U128" i="30"/>
  <c r="T128" i="36"/>
  <c r="G9" i="27" s="1"/>
  <c r="V140" i="30"/>
  <c r="U140" i="36"/>
  <c r="H8" i="21" s="1"/>
  <c r="V178" i="30"/>
  <c r="U178" i="36"/>
  <c r="H7" i="16" s="1"/>
  <c r="V121" i="30"/>
  <c r="U121" i="36"/>
  <c r="U98" i="30"/>
  <c r="T98" i="36"/>
  <c r="G5" i="25" s="1"/>
  <c r="T34" i="36"/>
  <c r="G6" i="11" s="1"/>
  <c r="U34" i="30"/>
  <c r="T32" i="36"/>
  <c r="G4" i="11" s="1"/>
  <c r="U32" i="30"/>
  <c r="V141" i="30"/>
  <c r="U141" i="36"/>
  <c r="H9" i="21" s="1"/>
  <c r="V174" i="30"/>
  <c r="U174" i="36"/>
  <c r="H3" i="16" s="1"/>
  <c r="U95" i="30"/>
  <c r="T95" i="36"/>
  <c r="V192" i="30"/>
  <c r="U192" i="36"/>
  <c r="H8" i="17" s="1"/>
  <c r="T63" i="36"/>
  <c r="G9" i="13" s="1"/>
  <c r="U63" i="30"/>
  <c r="V153" i="30"/>
  <c r="U153" i="36"/>
  <c r="H8" i="14" s="1"/>
  <c r="U33" i="30"/>
  <c r="T33" i="36"/>
  <c r="G5" i="11" s="1"/>
  <c r="U117" i="30"/>
  <c r="T117" i="36"/>
  <c r="G11" i="26" s="1"/>
  <c r="U85" i="30"/>
  <c r="T85" i="36"/>
  <c r="G5" i="24" s="1"/>
  <c r="U91" i="30"/>
  <c r="T91" i="36"/>
  <c r="G11" i="24" s="1"/>
  <c r="U96" i="30"/>
  <c r="T96" i="36"/>
  <c r="G3" i="25" s="1"/>
  <c r="U122" i="30"/>
  <c r="T122" i="36"/>
  <c r="G3" i="27" s="1"/>
  <c r="T5" i="36"/>
  <c r="F3" i="18" s="1"/>
  <c r="U5" i="30"/>
  <c r="U97" i="30"/>
  <c r="T97" i="36"/>
  <c r="G4" i="25" s="1"/>
  <c r="V139" i="30"/>
  <c r="U139" i="36"/>
  <c r="H7" i="21" s="1"/>
  <c r="V148" i="30"/>
  <c r="U148" i="36"/>
  <c r="H3" i="14" s="1"/>
  <c r="U90" i="30"/>
  <c r="T90" i="36"/>
  <c r="G10" i="24" s="1"/>
  <c r="U127" i="30"/>
  <c r="T127" i="36"/>
  <c r="G8" i="27" s="1"/>
  <c r="U75" i="30"/>
  <c r="T75" i="36"/>
  <c r="G8" i="23" s="1"/>
  <c r="V168" i="30"/>
  <c r="U168" i="36"/>
  <c r="H10" i="15" s="1"/>
  <c r="U47" i="30"/>
  <c r="T47" i="36"/>
  <c r="G6" i="12" s="1"/>
  <c r="U70" i="30"/>
  <c r="T70" i="36"/>
  <c r="G3" i="23" s="1"/>
  <c r="U109" i="30"/>
  <c r="T109" i="36"/>
  <c r="G3" i="26" s="1"/>
  <c r="U89" i="30"/>
  <c r="T89" i="36"/>
  <c r="G9" i="24" s="1"/>
  <c r="V162" i="30"/>
  <c r="U162" i="36"/>
  <c r="H4" i="15" s="1"/>
  <c r="T22" i="36"/>
  <c r="G7" i="20" s="1"/>
  <c r="U22" i="30"/>
  <c r="U104" i="30"/>
  <c r="T104" i="36"/>
  <c r="G11" i="25" s="1"/>
  <c r="U18" i="30"/>
  <c r="T18" i="36"/>
  <c r="G3" i="20" s="1"/>
  <c r="V179" i="30"/>
  <c r="U179" i="36"/>
  <c r="H8" i="16" s="1"/>
  <c r="U62" i="30"/>
  <c r="T62" i="36"/>
  <c r="G8" i="13" s="1"/>
  <c r="T50" i="36"/>
  <c r="G9" i="12" s="1"/>
  <c r="U50" i="30"/>
  <c r="V166" i="30"/>
  <c r="U166" i="36"/>
  <c r="H8" i="15" s="1"/>
  <c r="U99" i="30"/>
  <c r="T99" i="36"/>
  <c r="G6" i="25" s="1"/>
  <c r="T61" i="36"/>
  <c r="G7" i="13" s="1"/>
  <c r="U61" i="30"/>
  <c r="T8" i="36"/>
  <c r="F6" i="18" s="1"/>
  <c r="U8" i="30"/>
  <c r="U101" i="30"/>
  <c r="T101" i="36"/>
  <c r="G8" i="25" s="1"/>
  <c r="U112" i="30"/>
  <c r="T112" i="36"/>
  <c r="G6" i="26" s="1"/>
  <c r="V163" i="30"/>
  <c r="U163" i="36"/>
  <c r="H5" i="15" s="1"/>
  <c r="V161" i="30"/>
  <c r="U161" i="36"/>
  <c r="H3" i="15" s="1"/>
  <c r="T52" i="36"/>
  <c r="G11" i="12" s="1"/>
  <c r="U52" i="30"/>
  <c r="U69" i="30"/>
  <c r="U115" i="30"/>
  <c r="T115" i="36"/>
  <c r="G9" i="26" s="1"/>
  <c r="U78" i="30"/>
  <c r="T78" i="36"/>
  <c r="G11" i="23" s="1"/>
  <c r="U36" i="30"/>
  <c r="T36" i="36"/>
  <c r="G8" i="11" s="1"/>
  <c r="V152" i="30"/>
  <c r="U152" i="36"/>
  <c r="H7" i="14" s="1"/>
  <c r="V180" i="30"/>
  <c r="U180" i="36"/>
  <c r="H9" i="16" s="1"/>
  <c r="U21" i="30"/>
  <c r="T21" i="36"/>
  <c r="G6" i="20" s="1"/>
  <c r="U25" i="30"/>
  <c r="T25" i="36"/>
  <c r="G10" i="20" s="1"/>
  <c r="U38" i="30"/>
  <c r="T38" i="36"/>
  <c r="G10" i="11" s="1"/>
  <c r="T26" i="36"/>
  <c r="G11" i="20" s="1"/>
  <c r="U26" i="30"/>
  <c r="V165" i="30"/>
  <c r="U165" i="36"/>
  <c r="H7" i="15" s="1"/>
  <c r="U35" i="30"/>
  <c r="T35" i="36"/>
  <c r="G7" i="11" s="1"/>
  <c r="V155" i="30"/>
  <c r="U155" i="36"/>
  <c r="H10" i="14" s="1"/>
  <c r="U102" i="30"/>
  <c r="T102" i="36"/>
  <c r="G9" i="25" s="1"/>
  <c r="T31" i="36"/>
  <c r="G3" i="11" s="1"/>
  <c r="U31" i="30"/>
  <c r="U48" i="30"/>
  <c r="T48" i="36"/>
  <c r="G7" i="12" s="1"/>
  <c r="U4" i="30"/>
  <c r="U11" i="30"/>
  <c r="T11" i="36"/>
  <c r="F9" i="18" s="1"/>
  <c r="T37" i="36"/>
  <c r="G9" i="11" s="1"/>
  <c r="U37" i="30"/>
  <c r="U103" i="30"/>
  <c r="T103" i="36"/>
  <c r="G10" i="25" s="1"/>
  <c r="U86" i="30"/>
  <c r="T86" i="36"/>
  <c r="G6" i="24" s="1"/>
  <c r="T44" i="36"/>
  <c r="G3" i="12" s="1"/>
  <c r="U44" i="30"/>
  <c r="T23" i="36"/>
  <c r="G8" i="20" s="1"/>
  <c r="U23" i="30"/>
  <c r="V191" i="30"/>
  <c r="U191" i="36"/>
  <c r="H7" i="17" s="1"/>
  <c r="U130" i="30"/>
  <c r="T130" i="36"/>
  <c r="G11" i="27" s="1"/>
  <c r="V135" i="30"/>
  <c r="U135" i="36"/>
  <c r="H3" i="21" s="1"/>
  <c r="U88" i="30"/>
  <c r="T88" i="36"/>
  <c r="G8" i="24" s="1"/>
  <c r="V150" i="30"/>
  <c r="U150" i="36"/>
  <c r="H5" i="14" s="1"/>
  <c r="V108" i="30"/>
  <c r="U108" i="36"/>
  <c r="V82" i="30"/>
  <c r="T13" i="36"/>
  <c r="F11" i="18" s="1"/>
  <c r="U13" i="30"/>
  <c r="U60" i="30"/>
  <c r="T60" i="36"/>
  <c r="G6" i="13" s="1"/>
  <c r="U57" i="30"/>
  <c r="T57" i="36"/>
  <c r="G3" i="13" s="1"/>
  <c r="T24" i="36"/>
  <c r="G9" i="20" s="1"/>
  <c r="U24" i="30"/>
  <c r="U20" i="30"/>
  <c r="T20" i="36"/>
  <c r="G5" i="20" s="1"/>
  <c r="U125" i="30"/>
  <c r="T125" i="36"/>
  <c r="G6" i="27" s="1"/>
  <c r="T65" i="36"/>
  <c r="G11" i="13" s="1"/>
  <c r="U65" i="30"/>
  <c r="U100" i="30"/>
  <c r="T100" i="36"/>
  <c r="G7" i="25" s="1"/>
  <c r="U126" i="30"/>
  <c r="T126" i="36"/>
  <c r="G7" i="27" s="1"/>
  <c r="U49" i="30"/>
  <c r="T49" i="36"/>
  <c r="G8" i="12" s="1"/>
  <c r="U87" i="30"/>
  <c r="T87" i="36"/>
  <c r="G7" i="24" s="1"/>
  <c r="U76" i="30"/>
  <c r="T76" i="36"/>
  <c r="G9" i="23" s="1"/>
  <c r="T39" i="36"/>
  <c r="G11" i="11" s="1"/>
  <c r="U39" i="30"/>
  <c r="U83" i="30"/>
  <c r="T83" i="36"/>
  <c r="G3" i="24" s="1"/>
  <c r="AB151" i="30"/>
  <c r="AA151" i="36"/>
  <c r="N6" i="14" s="1"/>
  <c r="V193" i="30"/>
  <c r="U193" i="36"/>
  <c r="H9" i="17"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60" i="30" l="1"/>
  <c r="U60" i="36"/>
  <c r="H6" i="13" s="1"/>
  <c r="V48" i="30"/>
  <c r="U48" i="36"/>
  <c r="H7" i="12" s="1"/>
  <c r="V36" i="30"/>
  <c r="U36" i="36"/>
  <c r="H8" i="11" s="1"/>
  <c r="W166" i="30"/>
  <c r="V166" i="36"/>
  <c r="I8" i="15" s="1"/>
  <c r="V39" i="30"/>
  <c r="U39" i="36"/>
  <c r="H11" i="11" s="1"/>
  <c r="V13" i="30"/>
  <c r="U13" i="36"/>
  <c r="G11" i="18" s="1"/>
  <c r="V23" i="30"/>
  <c r="U23" i="36"/>
  <c r="H8" i="20" s="1"/>
  <c r="U37" i="36"/>
  <c r="H9" i="11" s="1"/>
  <c r="V37" i="30"/>
  <c r="V31" i="30"/>
  <c r="U31" i="36"/>
  <c r="H3" i="11" s="1"/>
  <c r="V8" i="30"/>
  <c r="U8" i="36"/>
  <c r="G6" i="18" s="1"/>
  <c r="U50" i="36"/>
  <c r="H9" i="12" s="1"/>
  <c r="V50" i="30"/>
  <c r="V34" i="30"/>
  <c r="U34" i="36"/>
  <c r="H6" i="11" s="1"/>
  <c r="V83" i="30"/>
  <c r="U83" i="36"/>
  <c r="H3" i="24" s="1"/>
  <c r="V25" i="30"/>
  <c r="U25" i="36"/>
  <c r="H10" i="20" s="1"/>
  <c r="V126" i="30"/>
  <c r="U126" i="36"/>
  <c r="H7" i="27" s="1"/>
  <c r="V88" i="30"/>
  <c r="U88" i="36"/>
  <c r="H8" i="24" s="1"/>
  <c r="U21" i="36"/>
  <c r="H6" i="20" s="1"/>
  <c r="V21" i="30"/>
  <c r="W161" i="30"/>
  <c r="V161" i="36"/>
  <c r="I3" i="15" s="1"/>
  <c r="V109" i="30"/>
  <c r="U109" i="36"/>
  <c r="H3" i="26" s="1"/>
  <c r="W139" i="30"/>
  <c r="V139" i="36"/>
  <c r="I7" i="21" s="1"/>
  <c r="V96" i="30"/>
  <c r="U96" i="36"/>
  <c r="H3" i="25" s="1"/>
  <c r="V33" i="30"/>
  <c r="U33" i="36"/>
  <c r="H5" i="11" s="1"/>
  <c r="V95" i="30"/>
  <c r="U95" i="36"/>
  <c r="W140" i="30"/>
  <c r="V140" i="36"/>
  <c r="I8" i="21" s="1"/>
  <c r="V114" i="30"/>
  <c r="U114" i="36"/>
  <c r="H8" i="26" s="1"/>
  <c r="V103" i="30"/>
  <c r="U103" i="36"/>
  <c r="H10" i="25" s="1"/>
  <c r="U20" i="36"/>
  <c r="H5" i="20" s="1"/>
  <c r="V20" i="30"/>
  <c r="W165" i="30"/>
  <c r="V165" i="36"/>
  <c r="I7" i="15" s="1"/>
  <c r="V78" i="30"/>
  <c r="U78" i="36"/>
  <c r="H11" i="23" s="1"/>
  <c r="V104" i="30"/>
  <c r="U104" i="36"/>
  <c r="H11" i="25" s="1"/>
  <c r="V75" i="30"/>
  <c r="U75" i="36"/>
  <c r="H8" i="23" s="1"/>
  <c r="V24" i="30"/>
  <c r="U24" i="36"/>
  <c r="H9" i="20" s="1"/>
  <c r="V44" i="30"/>
  <c r="U44" i="36"/>
  <c r="H3" i="12" s="1"/>
  <c r="V26" i="30"/>
  <c r="U26" i="36"/>
  <c r="H11" i="20" s="1"/>
  <c r="V61" i="30"/>
  <c r="U61" i="36"/>
  <c r="H7" i="13" s="1"/>
  <c r="U22" i="36"/>
  <c r="H7" i="20" s="1"/>
  <c r="V22" i="30"/>
  <c r="V49" i="30"/>
  <c r="U49" i="36"/>
  <c r="H8" i="12" s="1"/>
  <c r="V76" i="30"/>
  <c r="U76" i="36"/>
  <c r="H9" i="23" s="1"/>
  <c r="W135" i="30"/>
  <c r="V135" i="36"/>
  <c r="I3" i="21" s="1"/>
  <c r="V102" i="30"/>
  <c r="U102" i="36"/>
  <c r="H9" i="25" s="1"/>
  <c r="W163" i="30"/>
  <c r="V163" i="36"/>
  <c r="I5" i="15" s="1"/>
  <c r="V70" i="30"/>
  <c r="U70" i="36"/>
  <c r="H3" i="23" s="1"/>
  <c r="V127" i="30"/>
  <c r="U127" i="36"/>
  <c r="H8" i="27" s="1"/>
  <c r="V97" i="30"/>
  <c r="U97" i="36"/>
  <c r="H4" i="25" s="1"/>
  <c r="W153" i="30"/>
  <c r="V153" i="36"/>
  <c r="I8" i="14" s="1"/>
  <c r="V98" i="30"/>
  <c r="U98" i="36"/>
  <c r="H5" i="25" s="1"/>
  <c r="V128" i="30"/>
  <c r="U128" i="36"/>
  <c r="H9" i="27" s="1"/>
  <c r="W154" i="30"/>
  <c r="V154" i="36"/>
  <c r="I9" i="14" s="1"/>
  <c r="V125" i="30"/>
  <c r="U125" i="36"/>
  <c r="H6" i="27" s="1"/>
  <c r="W82" i="30"/>
  <c r="V11" i="30"/>
  <c r="U11" i="36"/>
  <c r="G9" i="18" s="1"/>
  <c r="W180" i="30"/>
  <c r="V180" i="36"/>
  <c r="I9" i="16" s="1"/>
  <c r="V115" i="30"/>
  <c r="U115" i="36"/>
  <c r="H9" i="26" s="1"/>
  <c r="U62" i="36"/>
  <c r="H8" i="13" s="1"/>
  <c r="V62" i="30"/>
  <c r="V91" i="30"/>
  <c r="U91" i="36"/>
  <c r="H11" i="24" s="1"/>
  <c r="W174" i="30"/>
  <c r="V174" i="36"/>
  <c r="I3" i="16" s="1"/>
  <c r="U65" i="36"/>
  <c r="H11" i="13" s="1"/>
  <c r="V65" i="30"/>
  <c r="V5" i="30"/>
  <c r="U5" i="36"/>
  <c r="G3" i="18" s="1"/>
  <c r="V63" i="30"/>
  <c r="U63" i="36"/>
  <c r="H9" i="13" s="1"/>
  <c r="W193" i="30"/>
  <c r="V193" i="36"/>
  <c r="I9" i="17" s="1"/>
  <c r="AC151" i="30"/>
  <c r="AB151" i="36"/>
  <c r="O6" i="14" s="1"/>
  <c r="V57" i="30"/>
  <c r="U57" i="36"/>
  <c r="H3" i="13" s="1"/>
  <c r="V130" i="30"/>
  <c r="U130" i="36"/>
  <c r="H11" i="27" s="1"/>
  <c r="V4" i="30"/>
  <c r="V38" i="30"/>
  <c r="U38" i="36"/>
  <c r="H10" i="11" s="1"/>
  <c r="V69" i="30"/>
  <c r="V99" i="30"/>
  <c r="U99" i="36"/>
  <c r="H6" i="25" s="1"/>
  <c r="W179" i="30"/>
  <c r="V179" i="36"/>
  <c r="I8" i="16" s="1"/>
  <c r="V90" i="30"/>
  <c r="U90" i="36"/>
  <c r="H10" i="24" s="1"/>
  <c r="W141" i="30"/>
  <c r="V141" i="36"/>
  <c r="I9" i="21" s="1"/>
  <c r="W167" i="30"/>
  <c r="V167" i="36"/>
  <c r="I9" i="15" s="1"/>
  <c r="V113" i="30"/>
  <c r="U113" i="36"/>
  <c r="H7" i="26" s="1"/>
  <c r="W150" i="30"/>
  <c r="V150" i="36"/>
  <c r="I5" i="14" s="1"/>
  <c r="V100" i="30"/>
  <c r="U100" i="36"/>
  <c r="H7" i="25" s="1"/>
  <c r="V87" i="30"/>
  <c r="U87" i="36"/>
  <c r="H7" i="24" s="1"/>
  <c r="W108" i="30"/>
  <c r="V108" i="36"/>
  <c r="V86" i="30"/>
  <c r="U86" i="36"/>
  <c r="H6" i="24" s="1"/>
  <c r="W155" i="30"/>
  <c r="V155" i="36"/>
  <c r="I10" i="14" s="1"/>
  <c r="W152" i="30"/>
  <c r="V152" i="36"/>
  <c r="I7" i="14" s="1"/>
  <c r="V112" i="30"/>
  <c r="U112" i="36"/>
  <c r="H6" i="26" s="1"/>
  <c r="W162" i="30"/>
  <c r="V162" i="36"/>
  <c r="I4" i="15" s="1"/>
  <c r="V47" i="30"/>
  <c r="U47" i="36"/>
  <c r="H6" i="12" s="1"/>
  <c r="V85" i="30"/>
  <c r="U85" i="36"/>
  <c r="H5" i="24" s="1"/>
  <c r="W121" i="30"/>
  <c r="V121" i="36"/>
  <c r="V52" i="30"/>
  <c r="U52" i="36"/>
  <c r="H11" i="12" s="1"/>
  <c r="U32" i="36"/>
  <c r="H4" i="11" s="1"/>
  <c r="V32" i="30"/>
  <c r="W191" i="30"/>
  <c r="V191" i="36"/>
  <c r="I7" i="17" s="1"/>
  <c r="V35" i="30"/>
  <c r="U35" i="36"/>
  <c r="H7" i="11" s="1"/>
  <c r="V101" i="30"/>
  <c r="U101" i="36"/>
  <c r="H8" i="25" s="1"/>
  <c r="V18" i="30"/>
  <c r="U18" i="36"/>
  <c r="H3" i="20" s="1"/>
  <c r="V89" i="30"/>
  <c r="U89" i="36"/>
  <c r="H9" i="24" s="1"/>
  <c r="W168" i="30"/>
  <c r="V168" i="36"/>
  <c r="I10" i="15" s="1"/>
  <c r="W148" i="30"/>
  <c r="V148" i="36"/>
  <c r="I3" i="14" s="1"/>
  <c r="V122" i="30"/>
  <c r="U122" i="36"/>
  <c r="H3" i="27" s="1"/>
  <c r="V117" i="30"/>
  <c r="U117" i="36"/>
  <c r="H11" i="26" s="1"/>
  <c r="W192" i="30"/>
  <c r="V192" i="36"/>
  <c r="I8" i="17" s="1"/>
  <c r="W178" i="30"/>
  <c r="V178" i="36"/>
  <c r="I7" i="16" s="1"/>
  <c r="V10" i="30"/>
  <c r="U10" i="36"/>
  <c r="G8" i="18" s="1"/>
  <c r="V73" i="30"/>
  <c r="U73" i="36"/>
  <c r="H6" i="23" s="1"/>
  <c r="B103" i="1"/>
  <c r="V10" i="36" l="1"/>
  <c r="H8" i="18" s="1"/>
  <c r="W10" i="30"/>
  <c r="X162" i="30"/>
  <c r="W162" i="36"/>
  <c r="J4" i="15" s="1"/>
  <c r="X150" i="30"/>
  <c r="W150" i="36"/>
  <c r="J5" i="14" s="1"/>
  <c r="W38" i="30"/>
  <c r="V38" i="36"/>
  <c r="I10" i="11" s="1"/>
  <c r="W115" i="30"/>
  <c r="V115" i="36"/>
  <c r="I9" i="26" s="1"/>
  <c r="X153" i="30"/>
  <c r="W153" i="36"/>
  <c r="J8" i="14" s="1"/>
  <c r="W49" i="30"/>
  <c r="V49" i="36"/>
  <c r="I8" i="12" s="1"/>
  <c r="W44" i="30"/>
  <c r="V44" i="36"/>
  <c r="I3" i="12" s="1"/>
  <c r="W78" i="30"/>
  <c r="V78" i="36"/>
  <c r="I11" i="23" s="1"/>
  <c r="W83" i="30"/>
  <c r="V83" i="36"/>
  <c r="I3" i="24" s="1"/>
  <c r="V22" i="36"/>
  <c r="I7" i="20" s="1"/>
  <c r="W22" i="30"/>
  <c r="W37" i="30"/>
  <c r="V37" i="36"/>
  <c r="I9" i="11" s="1"/>
  <c r="X148" i="30"/>
  <c r="W148" i="36"/>
  <c r="J3" i="14" s="1"/>
  <c r="X192" i="30"/>
  <c r="W192" i="36"/>
  <c r="J8" i="17" s="1"/>
  <c r="W35" i="30"/>
  <c r="V35" i="36"/>
  <c r="I7" i="11" s="1"/>
  <c r="W112" i="30"/>
  <c r="V112" i="36"/>
  <c r="I6" i="26" s="1"/>
  <c r="W4" i="30"/>
  <c r="X174" i="30"/>
  <c r="W174" i="36"/>
  <c r="J3" i="16" s="1"/>
  <c r="X154" i="30"/>
  <c r="W154" i="36"/>
  <c r="J9" i="14" s="1"/>
  <c r="W102" i="30"/>
  <c r="V102" i="36"/>
  <c r="I9" i="25" s="1"/>
  <c r="X165" i="30"/>
  <c r="W165" i="36"/>
  <c r="J7" i="15" s="1"/>
  <c r="W88" i="30"/>
  <c r="V88" i="36"/>
  <c r="I8" i="24" s="1"/>
  <c r="W34" i="30"/>
  <c r="V34" i="36"/>
  <c r="I6" i="11" s="1"/>
  <c r="X166" i="30"/>
  <c r="W166" i="36"/>
  <c r="J8" i="15" s="1"/>
  <c r="W101" i="30"/>
  <c r="V101" i="36"/>
  <c r="I8" i="25" s="1"/>
  <c r="X168" i="30"/>
  <c r="W168" i="36"/>
  <c r="J10" i="15" s="1"/>
  <c r="X121" i="30"/>
  <c r="W121" i="36"/>
  <c r="X108" i="30"/>
  <c r="W108" i="36"/>
  <c r="W113" i="30"/>
  <c r="V113" i="36"/>
  <c r="I7" i="26" s="1"/>
  <c r="X179" i="30"/>
  <c r="W179" i="36"/>
  <c r="J8" i="16" s="1"/>
  <c r="X193" i="30"/>
  <c r="W193" i="36"/>
  <c r="J9" i="17" s="1"/>
  <c r="X180" i="30"/>
  <c r="W180" i="36"/>
  <c r="J9" i="16" s="1"/>
  <c r="W97" i="30"/>
  <c r="V97" i="36"/>
  <c r="I4" i="25" s="1"/>
  <c r="W24" i="30"/>
  <c r="V24" i="36"/>
  <c r="I9" i="20" s="1"/>
  <c r="X140" i="30"/>
  <c r="W140" i="36"/>
  <c r="J8" i="21" s="1"/>
  <c r="X139" i="30"/>
  <c r="W139" i="36"/>
  <c r="J7" i="21" s="1"/>
  <c r="W20" i="30"/>
  <c r="V20" i="36"/>
  <c r="I5" i="20" s="1"/>
  <c r="W50" i="30"/>
  <c r="V50" i="36"/>
  <c r="I9" i="12" s="1"/>
  <c r="X178" i="30"/>
  <c r="W178" i="36"/>
  <c r="J7" i="16" s="1"/>
  <c r="W117" i="30"/>
  <c r="V117" i="36"/>
  <c r="I11" i="26" s="1"/>
  <c r="X191" i="30"/>
  <c r="W191" i="36"/>
  <c r="J7" i="17" s="1"/>
  <c r="W85" i="30"/>
  <c r="V85" i="36"/>
  <c r="I5" i="24" s="1"/>
  <c r="X152" i="30"/>
  <c r="W152" i="36"/>
  <c r="J7" i="14" s="1"/>
  <c r="X167" i="30"/>
  <c r="W167" i="36"/>
  <c r="J9" i="15" s="1"/>
  <c r="W63" i="30"/>
  <c r="V63" i="36"/>
  <c r="I9" i="13" s="1"/>
  <c r="W11" i="30"/>
  <c r="V11" i="36"/>
  <c r="H9" i="18" s="1"/>
  <c r="W128" i="30"/>
  <c r="V128" i="36"/>
  <c r="I9" i="27" s="1"/>
  <c r="W61" i="30"/>
  <c r="V61" i="36"/>
  <c r="I7" i="13" s="1"/>
  <c r="W75" i="30"/>
  <c r="V75" i="36"/>
  <c r="I8" i="23" s="1"/>
  <c r="W126" i="30"/>
  <c r="V126" i="36"/>
  <c r="I7" i="27" s="1"/>
  <c r="V23" i="36"/>
  <c r="I8" i="20" s="1"/>
  <c r="W23" i="30"/>
  <c r="W36" i="30"/>
  <c r="V36" i="36"/>
  <c r="I8" i="11" s="1"/>
  <c r="W73" i="30"/>
  <c r="V73" i="36"/>
  <c r="I6" i="23" s="1"/>
  <c r="W89" i="30"/>
  <c r="V89" i="36"/>
  <c r="I9" i="24" s="1"/>
  <c r="W87" i="30"/>
  <c r="V87" i="36"/>
  <c r="I7" i="24" s="1"/>
  <c r="W99" i="30"/>
  <c r="V99" i="36"/>
  <c r="I6" i="25" s="1"/>
  <c r="W130" i="30"/>
  <c r="V130" i="36"/>
  <c r="I11" i="27" s="1"/>
  <c r="W91" i="30"/>
  <c r="V91" i="36"/>
  <c r="I11" i="24" s="1"/>
  <c r="W127" i="30"/>
  <c r="V127" i="36"/>
  <c r="I8" i="27" s="1"/>
  <c r="X135" i="30"/>
  <c r="W135" i="36"/>
  <c r="J3" i="21" s="1"/>
  <c r="W95" i="30"/>
  <c r="V95" i="36"/>
  <c r="W109" i="30"/>
  <c r="V109" i="36"/>
  <c r="I3" i="26" s="1"/>
  <c r="V32" i="36"/>
  <c r="I4" i="11" s="1"/>
  <c r="W32" i="30"/>
  <c r="W62" i="30"/>
  <c r="V62" i="36"/>
  <c r="I8" i="13" s="1"/>
  <c r="W47" i="30"/>
  <c r="V47" i="36"/>
  <c r="I6" i="12" s="1"/>
  <c r="W100" i="30"/>
  <c r="V100" i="36"/>
  <c r="I7" i="25" s="1"/>
  <c r="W69" i="30"/>
  <c r="V5" i="36"/>
  <c r="H3" i="18" s="1"/>
  <c r="W5" i="30"/>
  <c r="W98" i="30"/>
  <c r="V98" i="36"/>
  <c r="I5" i="25" s="1"/>
  <c r="W76" i="30"/>
  <c r="V76" i="36"/>
  <c r="I9" i="23" s="1"/>
  <c r="V26" i="36"/>
  <c r="I11" i="20" s="1"/>
  <c r="W26" i="30"/>
  <c r="W33" i="30"/>
  <c r="V33" i="36"/>
  <c r="I5" i="11" s="1"/>
  <c r="W25" i="30"/>
  <c r="V25" i="36"/>
  <c r="I10" i="20" s="1"/>
  <c r="W13" i="30"/>
  <c r="V13" i="36"/>
  <c r="H11" i="18" s="1"/>
  <c r="W122" i="30"/>
  <c r="V122" i="36"/>
  <c r="I3" i="27" s="1"/>
  <c r="W18" i="30"/>
  <c r="V18" i="36"/>
  <c r="I3" i="20" s="1"/>
  <c r="X155" i="30"/>
  <c r="W155" i="36"/>
  <c r="J10" i="14" s="1"/>
  <c r="X141" i="30"/>
  <c r="W141" i="36"/>
  <c r="J9" i="21" s="1"/>
  <c r="W57" i="30"/>
  <c r="V57" i="36"/>
  <c r="I3" i="13" s="1"/>
  <c r="X82" i="30"/>
  <c r="W70" i="30"/>
  <c r="V70" i="36"/>
  <c r="I3" i="23" s="1"/>
  <c r="W104" i="30"/>
  <c r="V104" i="36"/>
  <c r="I11" i="25" s="1"/>
  <c r="W103" i="30"/>
  <c r="V103" i="36"/>
  <c r="I10" i="25" s="1"/>
  <c r="X161" i="30"/>
  <c r="W161" i="36"/>
  <c r="J3" i="15" s="1"/>
  <c r="V8" i="36"/>
  <c r="H6" i="18" s="1"/>
  <c r="W8" i="30"/>
  <c r="V48" i="36"/>
  <c r="I7" i="12" s="1"/>
  <c r="W48" i="30"/>
  <c r="W65" i="30"/>
  <c r="V65" i="36"/>
  <c r="I11" i="13" s="1"/>
  <c r="W21" i="30"/>
  <c r="V21" i="36"/>
  <c r="I6" i="20" s="1"/>
  <c r="W52" i="30"/>
  <c r="V52" i="36"/>
  <c r="I11" i="12" s="1"/>
  <c r="W86" i="30"/>
  <c r="V86" i="36"/>
  <c r="I6" i="24" s="1"/>
  <c r="W90" i="30"/>
  <c r="V90" i="36"/>
  <c r="I10" i="24" s="1"/>
  <c r="AD151" i="30"/>
  <c r="AC151" i="36"/>
  <c r="P6" i="14" s="1"/>
  <c r="W125" i="30"/>
  <c r="V125" i="36"/>
  <c r="I6" i="27" s="1"/>
  <c r="X163" i="30"/>
  <c r="W163" i="36"/>
  <c r="J5" i="15" s="1"/>
  <c r="W114" i="30"/>
  <c r="V114" i="36"/>
  <c r="I8" i="26" s="1"/>
  <c r="V96" i="36"/>
  <c r="I3" i="25" s="1"/>
  <c r="W96" i="30"/>
  <c r="V31" i="36"/>
  <c r="I3" i="11" s="1"/>
  <c r="W31" i="30"/>
  <c r="W39" i="30"/>
  <c r="V39" i="36"/>
  <c r="I11" i="11" s="1"/>
  <c r="W60" i="30"/>
  <c r="V60" i="36"/>
  <c r="I6" i="13" s="1"/>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X39" i="30" l="1"/>
  <c r="W39" i="36"/>
  <c r="J11" i="11" s="1"/>
  <c r="X125" i="30"/>
  <c r="W125" i="36"/>
  <c r="J6" i="27" s="1"/>
  <c r="X70" i="30"/>
  <c r="W70" i="36"/>
  <c r="J3" i="23" s="1"/>
  <c r="Y155" i="30"/>
  <c r="X155" i="36"/>
  <c r="K10" i="14" s="1"/>
  <c r="X98" i="30"/>
  <c r="W98" i="36"/>
  <c r="J5" i="25" s="1"/>
  <c r="X47" i="30"/>
  <c r="W47" i="36"/>
  <c r="J6" i="12" s="1"/>
  <c r="W63" i="36"/>
  <c r="J9" i="13" s="1"/>
  <c r="X63" i="30"/>
  <c r="X20" i="30"/>
  <c r="W20" i="36"/>
  <c r="J5" i="20" s="1"/>
  <c r="X101" i="30"/>
  <c r="W101" i="36"/>
  <c r="J8" i="25" s="1"/>
  <c r="X4" i="30"/>
  <c r="X96" i="30"/>
  <c r="W96" i="36"/>
  <c r="J3" i="25" s="1"/>
  <c r="W5" i="36"/>
  <c r="I3" i="18" s="1"/>
  <c r="X5" i="30"/>
  <c r="X33" i="30"/>
  <c r="W33" i="36"/>
  <c r="J5" i="11" s="1"/>
  <c r="X36" i="30"/>
  <c r="W36" i="36"/>
  <c r="J8" i="11" s="1"/>
  <c r="Y167" i="30"/>
  <c r="X167" i="36"/>
  <c r="K9" i="15" s="1"/>
  <c r="Y139" i="30"/>
  <c r="X139" i="36"/>
  <c r="K7" i="21" s="1"/>
  <c r="Y108" i="30"/>
  <c r="X108" i="36"/>
  <c r="Y166" i="30"/>
  <c r="X166" i="36"/>
  <c r="K8" i="15" s="1"/>
  <c r="X102" i="30"/>
  <c r="W102" i="36"/>
  <c r="J9" i="25" s="1"/>
  <c r="X112" i="30"/>
  <c r="W112" i="36"/>
  <c r="J6" i="26" s="1"/>
  <c r="W37" i="36"/>
  <c r="J9" i="11" s="1"/>
  <c r="X37" i="30"/>
  <c r="X44" i="30"/>
  <c r="W44" i="36"/>
  <c r="J3" i="12" s="1"/>
  <c r="X38" i="30"/>
  <c r="W38" i="36"/>
  <c r="J10" i="11" s="1"/>
  <c r="AE151" i="30"/>
  <c r="AD151" i="36"/>
  <c r="Q6" i="14" s="1"/>
  <c r="X18" i="30"/>
  <c r="W18" i="36"/>
  <c r="J3" i="20" s="1"/>
  <c r="X62" i="30"/>
  <c r="W62" i="36"/>
  <c r="J8" i="13" s="1"/>
  <c r="Y135" i="30"/>
  <c r="X135" i="36"/>
  <c r="K3" i="21" s="1"/>
  <c r="X99" i="30"/>
  <c r="W99" i="36"/>
  <c r="J6" i="25" s="1"/>
  <c r="X61" i="30"/>
  <c r="W61" i="36"/>
  <c r="J7" i="13" s="1"/>
  <c r="X117" i="30"/>
  <c r="W117" i="36"/>
  <c r="J11" i="26" s="1"/>
  <c r="Y180" i="30"/>
  <c r="X180" i="36"/>
  <c r="K9" i="16" s="1"/>
  <c r="X26" i="30"/>
  <c r="W26" i="36"/>
  <c r="J11" i="20" s="1"/>
  <c r="X32" i="30"/>
  <c r="W32" i="36"/>
  <c r="J4" i="11" s="1"/>
  <c r="W23" i="36"/>
  <c r="J8" i="20" s="1"/>
  <c r="X23" i="30"/>
  <c r="X22" i="30"/>
  <c r="W22" i="36"/>
  <c r="J7" i="20" s="1"/>
  <c r="X21" i="30"/>
  <c r="W21" i="36"/>
  <c r="J6" i="20" s="1"/>
  <c r="Y82" i="30"/>
  <c r="X114" i="30"/>
  <c r="W114" i="36"/>
  <c r="J8" i="26" s="1"/>
  <c r="X90" i="30"/>
  <c r="W90" i="36"/>
  <c r="J10" i="24" s="1"/>
  <c r="X65" i="30"/>
  <c r="W65" i="36"/>
  <c r="J11" i="13" s="1"/>
  <c r="X57" i="30"/>
  <c r="W57" i="36"/>
  <c r="J3" i="13" s="1"/>
  <c r="X69" i="30"/>
  <c r="X127" i="30"/>
  <c r="W127" i="36"/>
  <c r="J8" i="27" s="1"/>
  <c r="Y178" i="30"/>
  <c r="X178" i="36"/>
  <c r="K7" i="16" s="1"/>
  <c r="Y193" i="30"/>
  <c r="X193" i="36"/>
  <c r="K9" i="17" s="1"/>
  <c r="Y154" i="30"/>
  <c r="X154" i="36"/>
  <c r="K9" i="14" s="1"/>
  <c r="W49" i="36"/>
  <c r="J8" i="12" s="1"/>
  <c r="X49" i="30"/>
  <c r="Y150" i="30"/>
  <c r="X150" i="36"/>
  <c r="K5" i="14" s="1"/>
  <c r="Y161" i="30"/>
  <c r="X161" i="36"/>
  <c r="K3" i="15" s="1"/>
  <c r="X60" i="30"/>
  <c r="W60" i="36"/>
  <c r="J6" i="13" s="1"/>
  <c r="X103" i="30"/>
  <c r="W103" i="36"/>
  <c r="J10" i="25" s="1"/>
  <c r="X122" i="30"/>
  <c r="W122" i="36"/>
  <c r="J3" i="27" s="1"/>
  <c r="X87" i="30"/>
  <c r="W87" i="36"/>
  <c r="J7" i="24" s="1"/>
  <c r="X128" i="30"/>
  <c r="W128" i="36"/>
  <c r="J9" i="27" s="1"/>
  <c r="Y152" i="30"/>
  <c r="X152" i="36"/>
  <c r="K7" i="14" s="1"/>
  <c r="Y140" i="30"/>
  <c r="X140" i="36"/>
  <c r="K8" i="21" s="1"/>
  <c r="Y121" i="30"/>
  <c r="X121" i="36"/>
  <c r="X34" i="30"/>
  <c r="W34" i="36"/>
  <c r="J6" i="11" s="1"/>
  <c r="W35" i="36"/>
  <c r="J7" i="11" s="1"/>
  <c r="X35" i="30"/>
  <c r="W48" i="36"/>
  <c r="J7" i="12" s="1"/>
  <c r="X48" i="30"/>
  <c r="Y141" i="30"/>
  <c r="X141" i="36"/>
  <c r="K9" i="21" s="1"/>
  <c r="X76" i="30"/>
  <c r="W76" i="36"/>
  <c r="J9" i="23" s="1"/>
  <c r="X109" i="30"/>
  <c r="W109" i="36"/>
  <c r="J3" i="26" s="1"/>
  <c r="X91" i="30"/>
  <c r="W91" i="36"/>
  <c r="J11" i="24" s="1"/>
  <c r="X89" i="30"/>
  <c r="W89" i="36"/>
  <c r="J9" i="24" s="1"/>
  <c r="X85" i="30"/>
  <c r="W85" i="36"/>
  <c r="J5" i="24" s="1"/>
  <c r="W24" i="36"/>
  <c r="J9" i="20" s="1"/>
  <c r="X24" i="30"/>
  <c r="Y179" i="30"/>
  <c r="X179" i="36"/>
  <c r="K8" i="16" s="1"/>
  <c r="X88" i="30"/>
  <c r="W88" i="36"/>
  <c r="J8" i="24" s="1"/>
  <c r="Y192" i="30"/>
  <c r="X192" i="36"/>
  <c r="K8" i="17" s="1"/>
  <c r="X83" i="30"/>
  <c r="W83" i="36"/>
  <c r="J3" i="24" s="1"/>
  <c r="Y153" i="30"/>
  <c r="X153" i="36"/>
  <c r="K8" i="14" s="1"/>
  <c r="Y162" i="30"/>
  <c r="X162" i="36"/>
  <c r="K4" i="15" s="1"/>
  <c r="Y163" i="30"/>
  <c r="X163" i="36"/>
  <c r="K5" i="15" s="1"/>
  <c r="X86" i="30"/>
  <c r="W86" i="36"/>
  <c r="J6" i="24" s="1"/>
  <c r="X104" i="30"/>
  <c r="W104" i="36"/>
  <c r="J11" i="25" s="1"/>
  <c r="W13" i="36"/>
  <c r="I11" i="18" s="1"/>
  <c r="X13" i="30"/>
  <c r="X100" i="30"/>
  <c r="W100" i="36"/>
  <c r="J7" i="25" s="1"/>
  <c r="X126" i="30"/>
  <c r="W126" i="36"/>
  <c r="J7" i="27" s="1"/>
  <c r="X11" i="30"/>
  <c r="W11" i="36"/>
  <c r="I9" i="18" s="1"/>
  <c r="X50" i="30"/>
  <c r="W50" i="36"/>
  <c r="J9" i="12" s="1"/>
  <c r="Y168" i="30"/>
  <c r="X168" i="36"/>
  <c r="K10" i="15" s="1"/>
  <c r="Y174" i="30"/>
  <c r="X174" i="36"/>
  <c r="K3" i="16" s="1"/>
  <c r="X31" i="30"/>
  <c r="W31" i="36"/>
  <c r="J3" i="11" s="1"/>
  <c r="X8" i="30"/>
  <c r="W8" i="36"/>
  <c r="I6" i="18" s="1"/>
  <c r="X10" i="30"/>
  <c r="W10" i="36"/>
  <c r="I8" i="18" s="1"/>
  <c r="X52" i="30"/>
  <c r="W52" i="36"/>
  <c r="J11" i="12" s="1"/>
  <c r="X25" i="30"/>
  <c r="W25" i="36"/>
  <c r="J10" i="20" s="1"/>
  <c r="X95" i="30"/>
  <c r="W95" i="36"/>
  <c r="X130" i="30"/>
  <c r="W130" i="36"/>
  <c r="J11" i="27" s="1"/>
  <c r="X73" i="30"/>
  <c r="W73" i="36"/>
  <c r="J6" i="23" s="1"/>
  <c r="X75" i="30"/>
  <c r="W75" i="36"/>
  <c r="J8" i="23" s="1"/>
  <c r="Y191" i="30"/>
  <c r="X191" i="36"/>
  <c r="K7" i="17" s="1"/>
  <c r="X97" i="30"/>
  <c r="W97" i="36"/>
  <c r="J4" i="25" s="1"/>
  <c r="X113" i="30"/>
  <c r="W113" i="36"/>
  <c r="J7" i="26" s="1"/>
  <c r="Y165" i="30"/>
  <c r="X165" i="36"/>
  <c r="K7" i="15" s="1"/>
  <c r="Y148" i="30"/>
  <c r="X148" i="36"/>
  <c r="K3" i="14" s="1"/>
  <c r="X78" i="30"/>
  <c r="W78" i="36"/>
  <c r="J11" i="23" s="1"/>
  <c r="X115" i="30"/>
  <c r="W115" i="36"/>
  <c r="J9" i="26"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1" i="30" l="1"/>
  <c r="Y191" i="36"/>
  <c r="L7" i="17" s="1"/>
  <c r="Y8" i="30"/>
  <c r="X8" i="36"/>
  <c r="J6" i="18" s="1"/>
  <c r="Z162" i="30"/>
  <c r="Y162" i="36"/>
  <c r="L4" i="15" s="1"/>
  <c r="Y89" i="30"/>
  <c r="X89" i="36"/>
  <c r="K9" i="24" s="1"/>
  <c r="Z121" i="30"/>
  <c r="Y121" i="36"/>
  <c r="Y87" i="30"/>
  <c r="X87" i="36"/>
  <c r="K7" i="24" s="1"/>
  <c r="Z193" i="30"/>
  <c r="Y193" i="36"/>
  <c r="L9" i="17" s="1"/>
  <c r="Y32" i="30"/>
  <c r="X32" i="36"/>
  <c r="K4" i="11" s="1"/>
  <c r="Y18" i="30"/>
  <c r="X18" i="36"/>
  <c r="K3" i="20" s="1"/>
  <c r="Y33" i="30"/>
  <c r="X33" i="36"/>
  <c r="K5" i="11" s="1"/>
  <c r="Y48" i="30"/>
  <c r="X48" i="36"/>
  <c r="K7" i="12" s="1"/>
  <c r="Y5" i="30"/>
  <c r="X5" i="36"/>
  <c r="J3" i="18" s="1"/>
  <c r="Y11" i="30"/>
  <c r="X11" i="36"/>
  <c r="J9" i="18" s="1"/>
  <c r="Z153" i="30"/>
  <c r="Y153" i="36"/>
  <c r="L8" i="14" s="1"/>
  <c r="Z179" i="30"/>
  <c r="Y179" i="36"/>
  <c r="L8" i="16" s="1"/>
  <c r="Z140" i="30"/>
  <c r="Y140" i="36"/>
  <c r="L8" i="21" s="1"/>
  <c r="Z150" i="30"/>
  <c r="Y150" i="36"/>
  <c r="L5" i="14" s="1"/>
  <c r="X65" i="36"/>
  <c r="K11" i="13" s="1"/>
  <c r="Y65" i="30"/>
  <c r="Y26" i="30"/>
  <c r="X26" i="36"/>
  <c r="K11" i="20" s="1"/>
  <c r="Y99" i="30"/>
  <c r="X99" i="36"/>
  <c r="K6" i="25" s="1"/>
  <c r="AF151" i="30"/>
  <c r="AE151" i="36"/>
  <c r="R6" i="14" s="1"/>
  <c r="Y112" i="30"/>
  <c r="X112" i="36"/>
  <c r="K6" i="26" s="1"/>
  <c r="Z139" i="30"/>
  <c r="Y139" i="36"/>
  <c r="L7" i="21" s="1"/>
  <c r="X20" i="36"/>
  <c r="K5" i="20" s="1"/>
  <c r="Y20" i="30"/>
  <c r="Z155" i="30"/>
  <c r="Y155" i="36"/>
  <c r="L10" i="14" s="1"/>
  <c r="Z165" i="30"/>
  <c r="Y165" i="36"/>
  <c r="L7" i="15" s="1"/>
  <c r="Y25" i="30"/>
  <c r="X25" i="36"/>
  <c r="K10" i="20" s="1"/>
  <c r="Y31" i="30"/>
  <c r="X31" i="36"/>
  <c r="K3" i="11" s="1"/>
  <c r="Y104" i="30"/>
  <c r="X104" i="36"/>
  <c r="K11" i="25" s="1"/>
  <c r="Y91" i="30"/>
  <c r="X91" i="36"/>
  <c r="K11" i="24" s="1"/>
  <c r="Y122" i="30"/>
  <c r="X122" i="36"/>
  <c r="K3" i="27" s="1"/>
  <c r="Z178" i="30"/>
  <c r="Y178" i="36"/>
  <c r="L7" i="16" s="1"/>
  <c r="X21" i="36"/>
  <c r="K6" i="20" s="1"/>
  <c r="Y21" i="30"/>
  <c r="Y24" i="30"/>
  <c r="X24" i="36"/>
  <c r="K9" i="20" s="1"/>
  <c r="X35" i="36"/>
  <c r="K7" i="11" s="1"/>
  <c r="Y35" i="30"/>
  <c r="Y49" i="30"/>
  <c r="X49" i="36"/>
  <c r="K8" i="12" s="1"/>
  <c r="Y63" i="30"/>
  <c r="X63" i="36"/>
  <c r="K9" i="13" s="1"/>
  <c r="Z148" i="30"/>
  <c r="Y148" i="36"/>
  <c r="L3" i="14" s="1"/>
  <c r="Y115" i="30"/>
  <c r="X115" i="36"/>
  <c r="K9" i="26" s="1"/>
  <c r="Y73" i="30"/>
  <c r="X73" i="36"/>
  <c r="K6" i="23" s="1"/>
  <c r="Y126" i="30"/>
  <c r="X126" i="36"/>
  <c r="K7" i="27" s="1"/>
  <c r="Y86" i="30"/>
  <c r="X86" i="36"/>
  <c r="K6" i="24" s="1"/>
  <c r="Y109" i="30"/>
  <c r="X109" i="36"/>
  <c r="K3" i="26" s="1"/>
  <c r="Y103" i="30"/>
  <c r="X103" i="36"/>
  <c r="K10" i="25" s="1"/>
  <c r="Y22" i="30"/>
  <c r="X22" i="36"/>
  <c r="K7" i="20" s="1"/>
  <c r="Z135" i="30"/>
  <c r="Y135" i="36"/>
  <c r="L3" i="21" s="1"/>
  <c r="Y38" i="30"/>
  <c r="X38" i="36"/>
  <c r="K10" i="11" s="1"/>
  <c r="Z167" i="30"/>
  <c r="Y167" i="36"/>
  <c r="L9" i="15" s="1"/>
  <c r="Y75" i="30"/>
  <c r="X75" i="36"/>
  <c r="K8" i="23" s="1"/>
  <c r="Y113" i="30"/>
  <c r="X113" i="36"/>
  <c r="K7" i="26" s="1"/>
  <c r="Y52" i="30"/>
  <c r="X52" i="36"/>
  <c r="K11" i="12" s="1"/>
  <c r="Z174" i="30"/>
  <c r="Y174" i="36"/>
  <c r="L3" i="16" s="1"/>
  <c r="Y83" i="30"/>
  <c r="X83" i="36"/>
  <c r="K3" i="24" s="1"/>
  <c r="Z152" i="30"/>
  <c r="Y152" i="36"/>
  <c r="L7" i="14" s="1"/>
  <c r="Y127" i="30"/>
  <c r="X127" i="36"/>
  <c r="K8" i="27" s="1"/>
  <c r="Y90" i="30"/>
  <c r="X90" i="36"/>
  <c r="K10" i="24" s="1"/>
  <c r="Z180" i="30"/>
  <c r="Y180" i="36"/>
  <c r="L9" i="16" s="1"/>
  <c r="Y102" i="30"/>
  <c r="X102" i="36"/>
  <c r="K9" i="25" s="1"/>
  <c r="Y96" i="30"/>
  <c r="X96" i="36"/>
  <c r="K3" i="25" s="1"/>
  <c r="Y70" i="30"/>
  <c r="X70" i="36"/>
  <c r="K3" i="23" s="1"/>
  <c r="Y23" i="30"/>
  <c r="X23" i="36"/>
  <c r="K8" i="20" s="1"/>
  <c r="Y97" i="30"/>
  <c r="X97" i="36"/>
  <c r="K4" i="25" s="1"/>
  <c r="Z168" i="30"/>
  <c r="Y168" i="36"/>
  <c r="L10" i="15" s="1"/>
  <c r="Z163" i="30"/>
  <c r="Y163" i="36"/>
  <c r="L5" i="15" s="1"/>
  <c r="Z192" i="30"/>
  <c r="Y192" i="36"/>
  <c r="L8" i="17" s="1"/>
  <c r="Y76" i="30"/>
  <c r="X76" i="36"/>
  <c r="K9" i="23" s="1"/>
  <c r="Y128" i="30"/>
  <c r="X128" i="36"/>
  <c r="K9" i="27" s="1"/>
  <c r="Z154" i="30"/>
  <c r="Y154" i="36"/>
  <c r="L9" i="14" s="1"/>
  <c r="Y114" i="30"/>
  <c r="X114" i="36"/>
  <c r="K8" i="26" s="1"/>
  <c r="Y62" i="30"/>
  <c r="X62" i="36"/>
  <c r="K8" i="13" s="1"/>
  <c r="Z166" i="30"/>
  <c r="Y166" i="36"/>
  <c r="L8" i="15" s="1"/>
  <c r="Y4" i="30"/>
  <c r="Y125" i="30"/>
  <c r="X125" i="36"/>
  <c r="K6" i="27" s="1"/>
  <c r="Y130" i="30"/>
  <c r="X130" i="36"/>
  <c r="K11" i="27" s="1"/>
  <c r="Y10" i="30"/>
  <c r="X10" i="36"/>
  <c r="J8" i="18" s="1"/>
  <c r="Y100" i="30"/>
  <c r="X100" i="36"/>
  <c r="K7" i="25" s="1"/>
  <c r="Y85" i="30"/>
  <c r="X85" i="36"/>
  <c r="K5" i="24" s="1"/>
  <c r="Y34" i="30"/>
  <c r="X34" i="36"/>
  <c r="K6" i="11" s="1"/>
  <c r="X60" i="36"/>
  <c r="K6" i="13" s="1"/>
  <c r="Y60" i="30"/>
  <c r="Y69" i="30"/>
  <c r="Y117" i="30"/>
  <c r="X117" i="36"/>
  <c r="K11" i="26" s="1"/>
  <c r="X44" i="36"/>
  <c r="K3" i="12" s="1"/>
  <c r="Y44" i="30"/>
  <c r="X36" i="36"/>
  <c r="K8" i="11" s="1"/>
  <c r="Y36" i="30"/>
  <c r="Y47" i="30"/>
  <c r="X47" i="36"/>
  <c r="K6" i="12" s="1"/>
  <c r="X13" i="36"/>
  <c r="J11" i="18" s="1"/>
  <c r="Y13" i="30"/>
  <c r="Y37" i="30"/>
  <c r="X37" i="36"/>
  <c r="K9" i="11" s="1"/>
  <c r="Y78" i="30"/>
  <c r="X78" i="36"/>
  <c r="K11" i="23" s="1"/>
  <c r="Y95" i="30"/>
  <c r="X95" i="36"/>
  <c r="Y50" i="30"/>
  <c r="X50" i="36"/>
  <c r="K9" i="12" s="1"/>
  <c r="Y88" i="30"/>
  <c r="X88" i="36"/>
  <c r="K8" i="24" s="1"/>
  <c r="Z141" i="30"/>
  <c r="Y141" i="36"/>
  <c r="L9" i="21" s="1"/>
  <c r="Z161" i="30"/>
  <c r="Y161" i="36"/>
  <c r="L3" i="15" s="1"/>
  <c r="Y57" i="30"/>
  <c r="X57" i="36"/>
  <c r="K3" i="13" s="1"/>
  <c r="Z82" i="30"/>
  <c r="Y61" i="30"/>
  <c r="X61" i="36"/>
  <c r="K7" i="13" s="1"/>
  <c r="Z108" i="30"/>
  <c r="Y108" i="36"/>
  <c r="Y101" i="30"/>
  <c r="X101" i="36"/>
  <c r="K8" i="25" s="1"/>
  <c r="Y98" i="30"/>
  <c r="X98" i="36"/>
  <c r="K5" i="25" s="1"/>
  <c r="X39" i="36"/>
  <c r="K11" i="11" s="1"/>
  <c r="Y39" i="30"/>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L2" i="27"/>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L2" i="26"/>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AA108" i="30" l="1"/>
  <c r="Z108" i="36"/>
  <c r="M2" i="26" s="1"/>
  <c r="Z101" i="30"/>
  <c r="Y101" i="36"/>
  <c r="L8" i="25" s="1"/>
  <c r="Z50" i="30"/>
  <c r="Y50" i="36"/>
  <c r="L9" i="12" s="1"/>
  <c r="Z114" i="30"/>
  <c r="Y114" i="36"/>
  <c r="L8" i="26" s="1"/>
  <c r="AA192" i="30"/>
  <c r="Z192" i="36"/>
  <c r="M8" i="17" s="1"/>
  <c r="Z83" i="30"/>
  <c r="Y83" i="36"/>
  <c r="L3" i="24" s="1"/>
  <c r="Z22" i="30"/>
  <c r="Y22" i="36"/>
  <c r="L7" i="20" s="1"/>
  <c r="Z126" i="30"/>
  <c r="Y126" i="36"/>
  <c r="L7" i="27" s="1"/>
  <c r="Z104" i="30"/>
  <c r="Y104" i="36"/>
  <c r="L11" i="25" s="1"/>
  <c r="AG151" i="30"/>
  <c r="AF151" i="36"/>
  <c r="S6" i="14" s="1"/>
  <c r="Z11" i="30"/>
  <c r="Y11" i="36"/>
  <c r="K9" i="18" s="1"/>
  <c r="Y18" i="36"/>
  <c r="L3" i="20" s="1"/>
  <c r="Z18" i="30"/>
  <c r="Y20" i="36"/>
  <c r="L5" i="20" s="1"/>
  <c r="Z20" i="30"/>
  <c r="Z95" i="30"/>
  <c r="Y95" i="36"/>
  <c r="L2" i="25" s="1"/>
  <c r="Z100" i="30"/>
  <c r="Y100" i="36"/>
  <c r="L7" i="25" s="1"/>
  <c r="Z4" i="30"/>
  <c r="AA163" i="30"/>
  <c r="Z163" i="36"/>
  <c r="M5" i="15" s="1"/>
  <c r="Z90" i="30"/>
  <c r="Y90" i="36"/>
  <c r="L10" i="24" s="1"/>
  <c r="AA167" i="30"/>
  <c r="Z167" i="36"/>
  <c r="M9" i="15" s="1"/>
  <c r="Z73" i="30"/>
  <c r="Y73" i="36"/>
  <c r="L6" i="23" s="1"/>
  <c r="AA178" i="30"/>
  <c r="Z178" i="36"/>
  <c r="M7" i="16" s="1"/>
  <c r="Z99" i="30"/>
  <c r="Y99" i="36"/>
  <c r="L6" i="25" s="1"/>
  <c r="AA140" i="30"/>
  <c r="Z140" i="36"/>
  <c r="M8" i="21" s="1"/>
  <c r="Z5" i="30"/>
  <c r="Y5" i="36"/>
  <c r="K3" i="18" s="1"/>
  <c r="Y32" i="36"/>
  <c r="L4" i="11" s="1"/>
  <c r="Z32" i="30"/>
  <c r="Z89" i="30"/>
  <c r="Y89" i="36"/>
  <c r="L9" i="24" s="1"/>
  <c r="Z47" i="30"/>
  <c r="Y47" i="36"/>
  <c r="L6" i="12" s="1"/>
  <c r="AA154" i="30"/>
  <c r="Z154" i="36"/>
  <c r="M9" i="14" s="1"/>
  <c r="Z70" i="30"/>
  <c r="Y70" i="36"/>
  <c r="L3" i="23" s="1"/>
  <c r="AA174" i="30"/>
  <c r="Z174" i="36"/>
  <c r="M3" i="16" s="1"/>
  <c r="Z103" i="30"/>
  <c r="Y103" i="36"/>
  <c r="L10" i="25" s="1"/>
  <c r="Y49" i="36"/>
  <c r="L8" i="12" s="1"/>
  <c r="Z49" i="30"/>
  <c r="Z31" i="30"/>
  <c r="Y31" i="36"/>
  <c r="L3" i="11" s="1"/>
  <c r="Z39" i="30"/>
  <c r="Y39" i="36"/>
  <c r="L11" i="11" s="1"/>
  <c r="Y36" i="36"/>
  <c r="L8" i="11" s="1"/>
  <c r="Z36" i="30"/>
  <c r="Z60" i="30"/>
  <c r="Y60" i="36"/>
  <c r="L6" i="13" s="1"/>
  <c r="Z35" i="30"/>
  <c r="Y35" i="36"/>
  <c r="L7" i="11" s="1"/>
  <c r="AA161" i="30"/>
  <c r="Z161" i="36"/>
  <c r="M3" i="15" s="1"/>
  <c r="Z69" i="30"/>
  <c r="Z199" i="30" s="1"/>
  <c r="Z199" i="36" s="1"/>
  <c r="Z78" i="30"/>
  <c r="Y78" i="36"/>
  <c r="L11" i="23" s="1"/>
  <c r="Z10" i="30"/>
  <c r="Y10" i="36"/>
  <c r="K8" i="18" s="1"/>
  <c r="Z128" i="30"/>
  <c r="Y128" i="36"/>
  <c r="L9" i="27" s="1"/>
  <c r="Z96" i="30"/>
  <c r="Y96" i="36"/>
  <c r="L3" i="25" s="1"/>
  <c r="Z52" i="30"/>
  <c r="Y52" i="36"/>
  <c r="L11" i="12" s="1"/>
  <c r="Z109" i="30"/>
  <c r="Y109" i="36"/>
  <c r="L3" i="26" s="1"/>
  <c r="Z25" i="30"/>
  <c r="Y25" i="36"/>
  <c r="L10" i="20" s="1"/>
  <c r="Z48" i="30"/>
  <c r="Y48" i="36"/>
  <c r="L7" i="12" s="1"/>
  <c r="AA193" i="30"/>
  <c r="Z193" i="36"/>
  <c r="M9" i="17" s="1"/>
  <c r="AA162" i="30"/>
  <c r="Z162" i="36"/>
  <c r="M4" i="15" s="1"/>
  <c r="Z61" i="30"/>
  <c r="Y61" i="36"/>
  <c r="L7" i="13" s="1"/>
  <c r="AA141" i="30"/>
  <c r="Z141" i="36"/>
  <c r="M9" i="21" s="1"/>
  <c r="AA166" i="30"/>
  <c r="Z166" i="36"/>
  <c r="M8" i="15" s="1"/>
  <c r="AA168" i="30"/>
  <c r="Z168" i="36"/>
  <c r="M10" i="15" s="1"/>
  <c r="Z127" i="30"/>
  <c r="Y127" i="36"/>
  <c r="L8" i="27" s="1"/>
  <c r="Y38" i="36"/>
  <c r="L10" i="11" s="1"/>
  <c r="Z38" i="30"/>
  <c r="Z115" i="30"/>
  <c r="Y115" i="36"/>
  <c r="L9" i="26" s="1"/>
  <c r="Z122" i="30"/>
  <c r="Y122" i="36"/>
  <c r="L3" i="27" s="1"/>
  <c r="AA139" i="30"/>
  <c r="Z139" i="36"/>
  <c r="M7" i="21" s="1"/>
  <c r="Z26" i="30"/>
  <c r="Y26" i="36"/>
  <c r="L11" i="20" s="1"/>
  <c r="AA179" i="30"/>
  <c r="Z179" i="36"/>
  <c r="M8" i="16" s="1"/>
  <c r="Z44" i="30"/>
  <c r="Y44" i="36"/>
  <c r="L3" i="12" s="1"/>
  <c r="Z65" i="30"/>
  <c r="Y65" i="36"/>
  <c r="L11" i="13" s="1"/>
  <c r="Z98" i="30"/>
  <c r="Y98" i="36"/>
  <c r="L5" i="25" s="1"/>
  <c r="Y37" i="36"/>
  <c r="L9" i="11" s="1"/>
  <c r="Z37" i="30"/>
  <c r="Y62" i="36"/>
  <c r="L8" i="13" s="1"/>
  <c r="Z62" i="30"/>
  <c r="Z97" i="30"/>
  <c r="Y97" i="36"/>
  <c r="L4" i="25" s="1"/>
  <c r="AA152" i="30"/>
  <c r="Z152" i="36"/>
  <c r="M7" i="14" s="1"/>
  <c r="AA135" i="30"/>
  <c r="Z135" i="36"/>
  <c r="M3" i="21" s="1"/>
  <c r="Z86" i="30"/>
  <c r="Y86" i="36"/>
  <c r="L6" i="24" s="1"/>
  <c r="Y24" i="36"/>
  <c r="L9" i="20" s="1"/>
  <c r="Z24" i="30"/>
  <c r="Z91" i="30"/>
  <c r="Y91" i="36"/>
  <c r="L11" i="24" s="1"/>
  <c r="Z112" i="30"/>
  <c r="Y112" i="36"/>
  <c r="L6" i="26" s="1"/>
  <c r="Z33" i="30"/>
  <c r="Y33" i="36"/>
  <c r="L5" i="11" s="1"/>
  <c r="Z87" i="30"/>
  <c r="Y87" i="36"/>
  <c r="L7" i="24" s="1"/>
  <c r="Z8" i="30"/>
  <c r="Y8" i="36"/>
  <c r="K6" i="18" s="1"/>
  <c r="Z88" i="30"/>
  <c r="Y88" i="36"/>
  <c r="L8" i="24" s="1"/>
  <c r="Z34" i="30"/>
  <c r="Y34" i="36"/>
  <c r="L6" i="11" s="1"/>
  <c r="Z130" i="30"/>
  <c r="Y130" i="36"/>
  <c r="L11" i="27" s="1"/>
  <c r="Z76" i="30"/>
  <c r="Y76" i="36"/>
  <c r="L9" i="23" s="1"/>
  <c r="Z102" i="30"/>
  <c r="Y102" i="36"/>
  <c r="L9" i="25" s="1"/>
  <c r="Z113" i="30"/>
  <c r="Y113" i="36"/>
  <c r="L7" i="26" s="1"/>
  <c r="AA148" i="30"/>
  <c r="Z148" i="36"/>
  <c r="M3" i="14" s="1"/>
  <c r="AA165" i="30"/>
  <c r="Z165" i="36"/>
  <c r="M7" i="15" s="1"/>
  <c r="AA153" i="30"/>
  <c r="Z153" i="36"/>
  <c r="M8" i="14" s="1"/>
  <c r="Z13" i="30"/>
  <c r="Y13" i="36"/>
  <c r="K11" i="18" s="1"/>
  <c r="Z21" i="30"/>
  <c r="Y21" i="36"/>
  <c r="L6" i="20" s="1"/>
  <c r="AA82" i="30"/>
  <c r="O82" i="30"/>
  <c r="P82" i="36"/>
  <c r="Z57" i="30"/>
  <c r="Y57" i="36"/>
  <c r="L3" i="13" s="1"/>
  <c r="Z117" i="30"/>
  <c r="Y117" i="36"/>
  <c r="L11" i="26" s="1"/>
  <c r="Z85" i="30"/>
  <c r="Y85" i="36"/>
  <c r="L5" i="24" s="1"/>
  <c r="Z125" i="30"/>
  <c r="Y125" i="36"/>
  <c r="L6" i="27" s="1"/>
  <c r="Z23" i="30"/>
  <c r="Y23" i="36"/>
  <c r="L8" i="20" s="1"/>
  <c r="AA180" i="30"/>
  <c r="Z180" i="36"/>
  <c r="M9" i="16" s="1"/>
  <c r="Z75" i="30"/>
  <c r="Y75" i="36"/>
  <c r="L8" i="23" s="1"/>
  <c r="Z63" i="30"/>
  <c r="Y63" i="36"/>
  <c r="L9" i="13" s="1"/>
  <c r="AA155" i="30"/>
  <c r="Z155" i="36"/>
  <c r="M10" i="14" s="1"/>
  <c r="AA150" i="30"/>
  <c r="Z150" i="36"/>
  <c r="M5" i="14" s="1"/>
  <c r="AA121" i="30"/>
  <c r="Z121" i="36"/>
  <c r="M2" i="27" s="1"/>
  <c r="AA191" i="30"/>
  <c r="Z191" i="36"/>
  <c r="M7"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AA57" i="30" l="1"/>
  <c r="Z57" i="36"/>
  <c r="M3" i="13" s="1"/>
  <c r="AA34" i="30"/>
  <c r="Z34" i="36"/>
  <c r="M6" i="11" s="1"/>
  <c r="AA86" i="30"/>
  <c r="Z86" i="36"/>
  <c r="M6" i="24" s="1"/>
  <c r="AA122" i="30"/>
  <c r="Z122" i="36"/>
  <c r="M3" i="27" s="1"/>
  <c r="AB162" i="30"/>
  <c r="AA162" i="36"/>
  <c r="N4" i="15" s="1"/>
  <c r="AA10" i="30"/>
  <c r="Z10" i="36"/>
  <c r="L8" i="18" s="1"/>
  <c r="AA31" i="30"/>
  <c r="Z31" i="36"/>
  <c r="M3" i="11" s="1"/>
  <c r="AA70" i="30"/>
  <c r="Z70" i="36"/>
  <c r="M3" i="23" s="1"/>
  <c r="AA37" i="30"/>
  <c r="Z37" i="36"/>
  <c r="M9" i="11" s="1"/>
  <c r="AA49" i="30"/>
  <c r="Z49" i="36"/>
  <c r="M8" i="12" s="1"/>
  <c r="AA18" i="30"/>
  <c r="Z18" i="36"/>
  <c r="M3" i="20" s="1"/>
  <c r="AA23" i="30"/>
  <c r="Z23" i="36"/>
  <c r="M8" i="20" s="1"/>
  <c r="AA113" i="30"/>
  <c r="Z113" i="36"/>
  <c r="M7" i="26" s="1"/>
  <c r="AA63" i="30"/>
  <c r="Z63" i="36"/>
  <c r="M9" i="13" s="1"/>
  <c r="AB153" i="30"/>
  <c r="AA153" i="36"/>
  <c r="N8" i="14" s="1"/>
  <c r="AA88" i="30"/>
  <c r="Z88" i="36"/>
  <c r="M8" i="24" s="1"/>
  <c r="AB179" i="30"/>
  <c r="AA179" i="36"/>
  <c r="N8" i="16" s="1"/>
  <c r="AB193" i="30"/>
  <c r="AA193" i="36"/>
  <c r="N9" i="17" s="1"/>
  <c r="Z60" i="36"/>
  <c r="M6" i="13" s="1"/>
  <c r="AA60" i="30"/>
  <c r="AB154" i="30"/>
  <c r="AA154" i="36"/>
  <c r="N9" i="14" s="1"/>
  <c r="AA4" i="30"/>
  <c r="AA126" i="30"/>
  <c r="Z126" i="36"/>
  <c r="M7" i="27" s="1"/>
  <c r="AA114" i="30"/>
  <c r="Z114" i="36"/>
  <c r="M8" i="26" s="1"/>
  <c r="AB155" i="30"/>
  <c r="AA155" i="36"/>
  <c r="N10" i="14" s="1"/>
  <c r="AB191" i="30"/>
  <c r="AA191" i="36"/>
  <c r="N7" i="17" s="1"/>
  <c r="AA125" i="30"/>
  <c r="Z125" i="36"/>
  <c r="M6" i="27" s="1"/>
  <c r="AA102" i="30"/>
  <c r="Z102" i="36"/>
  <c r="M9" i="25" s="1"/>
  <c r="AA112" i="30"/>
  <c r="Z112" i="36"/>
  <c r="M6" i="26" s="1"/>
  <c r="AB135" i="30"/>
  <c r="AA135" i="36"/>
  <c r="N3" i="21" s="1"/>
  <c r="AA115" i="30"/>
  <c r="Z115" i="36"/>
  <c r="M9" i="26" s="1"/>
  <c r="AB166" i="30"/>
  <c r="AA166" i="36"/>
  <c r="N8" i="15" s="1"/>
  <c r="AA52" i="30"/>
  <c r="Z52" i="36"/>
  <c r="M11" i="12" s="1"/>
  <c r="AA78" i="30"/>
  <c r="Z78" i="36"/>
  <c r="M11" i="23" s="1"/>
  <c r="Z5" i="36"/>
  <c r="L3" i="18" s="1"/>
  <c r="AA5" i="30"/>
  <c r="AA73" i="30"/>
  <c r="Z73" i="36"/>
  <c r="M6" i="23" s="1"/>
  <c r="AA38" i="30"/>
  <c r="Z38" i="36"/>
  <c r="M10" i="11" s="1"/>
  <c r="Z36" i="36"/>
  <c r="M8" i="11" s="1"/>
  <c r="AA36" i="30"/>
  <c r="AB121" i="30"/>
  <c r="AA121" i="36"/>
  <c r="N2" i="27" s="1"/>
  <c r="AA85" i="30"/>
  <c r="Z85" i="36"/>
  <c r="M5" i="24" s="1"/>
  <c r="AB165" i="30"/>
  <c r="AA165" i="36"/>
  <c r="N7" i="15" s="1"/>
  <c r="AA8" i="30"/>
  <c r="Z8" i="36"/>
  <c r="L6" i="18" s="1"/>
  <c r="AA98" i="30"/>
  <c r="Z98" i="36"/>
  <c r="M5" i="25" s="1"/>
  <c r="AB141" i="30"/>
  <c r="AA141" i="36"/>
  <c r="N9" i="21" s="1"/>
  <c r="AA103" i="30"/>
  <c r="Z103" i="36"/>
  <c r="M10" i="25" s="1"/>
  <c r="Z47" i="36"/>
  <c r="M6" i="12" s="1"/>
  <c r="AA47" i="30"/>
  <c r="AB140" i="30"/>
  <c r="AA140" i="36"/>
  <c r="N8" i="21" s="1"/>
  <c r="AA100" i="30"/>
  <c r="Z100" i="36"/>
  <c r="M7" i="25" s="1"/>
  <c r="AA22" i="30"/>
  <c r="Z22" i="36"/>
  <c r="M7" i="20" s="1"/>
  <c r="AA50" i="30"/>
  <c r="Z50" i="36"/>
  <c r="M9" i="12" s="1"/>
  <c r="AB180" i="30"/>
  <c r="AA180" i="36"/>
  <c r="N9" i="16" s="1"/>
  <c r="AA75" i="30"/>
  <c r="Z75" i="36"/>
  <c r="M8" i="23" s="1"/>
  <c r="AB82" i="30"/>
  <c r="AA76" i="30"/>
  <c r="Z76" i="36"/>
  <c r="M9" i="23" s="1"/>
  <c r="AA91" i="30"/>
  <c r="Z91" i="36"/>
  <c r="M11" i="24" s="1"/>
  <c r="AB152" i="30"/>
  <c r="AA152" i="36"/>
  <c r="N7" i="14" s="1"/>
  <c r="Z26" i="36"/>
  <c r="M11" i="20" s="1"/>
  <c r="AA26" i="30"/>
  <c r="Z48" i="36"/>
  <c r="M7" i="12" s="1"/>
  <c r="AA48" i="30"/>
  <c r="AA96" i="30"/>
  <c r="Z96" i="36"/>
  <c r="M3" i="25" s="1"/>
  <c r="AA69" i="30"/>
  <c r="AB167" i="30"/>
  <c r="AA167" i="36"/>
  <c r="N9" i="15" s="1"/>
  <c r="Z11" i="36"/>
  <c r="L9" i="18" s="1"/>
  <c r="AA11" i="30"/>
  <c r="AA24" i="30"/>
  <c r="Z24" i="36"/>
  <c r="M9" i="20" s="1"/>
  <c r="AA117" i="30"/>
  <c r="Z117" i="36"/>
  <c r="M11" i="26" s="1"/>
  <c r="AB148" i="30"/>
  <c r="AA148" i="36"/>
  <c r="N3" i="14" s="1"/>
  <c r="AA87" i="30"/>
  <c r="Z87" i="36"/>
  <c r="M7" i="24" s="1"/>
  <c r="AA97" i="30"/>
  <c r="Z97" i="36"/>
  <c r="M4" i="25" s="1"/>
  <c r="AB139" i="30"/>
  <c r="AA139" i="36"/>
  <c r="N7" i="21" s="1"/>
  <c r="AA61" i="30"/>
  <c r="Z61" i="36"/>
  <c r="M7" i="13" s="1"/>
  <c r="AA128" i="30"/>
  <c r="Z128" i="36"/>
  <c r="M9" i="27" s="1"/>
  <c r="AA39" i="30"/>
  <c r="Z39" i="36"/>
  <c r="M11" i="11" s="1"/>
  <c r="AA89" i="30"/>
  <c r="Z89" i="36"/>
  <c r="M9" i="24" s="1"/>
  <c r="AA95" i="30"/>
  <c r="Z95" i="36"/>
  <c r="M2" i="25" s="1"/>
  <c r="AA83" i="30"/>
  <c r="Z83" i="36"/>
  <c r="M3" i="24" s="1"/>
  <c r="AA101" i="30"/>
  <c r="Z101" i="36"/>
  <c r="M8" i="25" s="1"/>
  <c r="AA21" i="30"/>
  <c r="Z21" i="36"/>
  <c r="M6" i="20" s="1"/>
  <c r="AA130" i="30"/>
  <c r="Z130" i="36"/>
  <c r="M11" i="27" s="1"/>
  <c r="Z65" i="36"/>
  <c r="M11" i="13" s="1"/>
  <c r="AA65" i="30"/>
  <c r="AA127" i="30"/>
  <c r="Z127" i="36"/>
  <c r="M8" i="27" s="1"/>
  <c r="AA25" i="30"/>
  <c r="Z25" i="36"/>
  <c r="M10" i="20" s="1"/>
  <c r="AB161" i="30"/>
  <c r="AA161" i="36"/>
  <c r="N3" i="15" s="1"/>
  <c r="AB174" i="30"/>
  <c r="AA174" i="36"/>
  <c r="N3" i="16" s="1"/>
  <c r="AA99" i="30"/>
  <c r="Z99" i="36"/>
  <c r="M6" i="25" s="1"/>
  <c r="AA90" i="30"/>
  <c r="Z90" i="36"/>
  <c r="M10" i="24" s="1"/>
  <c r="AH151" i="30"/>
  <c r="AG151" i="36"/>
  <c r="T6" i="14" s="1"/>
  <c r="AA62" i="30"/>
  <c r="Z62" i="36"/>
  <c r="M8" i="13" s="1"/>
  <c r="AA32" i="30"/>
  <c r="Z32" i="36"/>
  <c r="M4" i="11" s="1"/>
  <c r="Z20" i="36"/>
  <c r="M5" i="20" s="1"/>
  <c r="AA20" i="30"/>
  <c r="AB150" i="30"/>
  <c r="AA150" i="36"/>
  <c r="N5" i="14" s="1"/>
  <c r="AA13" i="30"/>
  <c r="Z13" i="36"/>
  <c r="L11" i="18" s="1"/>
  <c r="AA33" i="30"/>
  <c r="Z33" i="36"/>
  <c r="M5" i="11" s="1"/>
  <c r="AA44" i="30"/>
  <c r="Z44" i="36"/>
  <c r="M3" i="12" s="1"/>
  <c r="AB168" i="30"/>
  <c r="AA168" i="36"/>
  <c r="N10" i="15" s="1"/>
  <c r="AA109" i="30"/>
  <c r="Z109" i="36"/>
  <c r="M3" i="26" s="1"/>
  <c r="AA35" i="30"/>
  <c r="Z35" i="36"/>
  <c r="M7" i="11" s="1"/>
  <c r="AB178" i="30"/>
  <c r="AA178" i="36"/>
  <c r="N7" i="16" s="1"/>
  <c r="AB163" i="30"/>
  <c r="AA163" i="36"/>
  <c r="N5" i="15" s="1"/>
  <c r="AA104" i="30"/>
  <c r="Z104" i="36"/>
  <c r="M11" i="25" s="1"/>
  <c r="AB192" i="30"/>
  <c r="AA192" i="36"/>
  <c r="N8" i="17" s="1"/>
  <c r="AB108" i="30"/>
  <c r="AA108" i="36"/>
  <c r="N2" i="26"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B99" i="30" l="1"/>
  <c r="AA99" i="36"/>
  <c r="N6" i="25" s="1"/>
  <c r="AB97" i="30"/>
  <c r="AA97" i="36"/>
  <c r="N4" i="25" s="1"/>
  <c r="AB104" i="30"/>
  <c r="AA104" i="36"/>
  <c r="N11" i="25" s="1"/>
  <c r="AA13" i="36"/>
  <c r="M11" i="18" s="1"/>
  <c r="AB13" i="30"/>
  <c r="AC174" i="30"/>
  <c r="AB174" i="36"/>
  <c r="O3" i="16" s="1"/>
  <c r="AB128" i="30"/>
  <c r="AA128" i="36"/>
  <c r="N9" i="27" s="1"/>
  <c r="AB76" i="30"/>
  <c r="AA76" i="36"/>
  <c r="N9" i="23" s="1"/>
  <c r="AB8" i="30"/>
  <c r="AA8" i="36"/>
  <c r="M6" i="18" s="1"/>
  <c r="AC135" i="30"/>
  <c r="AB135" i="36"/>
  <c r="O3" i="21" s="1"/>
  <c r="AB4" i="30"/>
  <c r="AA199" i="30"/>
  <c r="AA199" i="36" s="1"/>
  <c r="AB113" i="30"/>
  <c r="AA113" i="36"/>
  <c r="N7" i="26" s="1"/>
  <c r="AC162" i="30"/>
  <c r="AB162" i="36"/>
  <c r="O4" i="15" s="1"/>
  <c r="AB26" i="30"/>
  <c r="AA26" i="36"/>
  <c r="N11" i="20" s="1"/>
  <c r="AC168" i="30"/>
  <c r="AB168" i="36"/>
  <c r="O10" i="15" s="1"/>
  <c r="AC161" i="30"/>
  <c r="AB161" i="36"/>
  <c r="O3" i="15" s="1"/>
  <c r="AB95" i="30"/>
  <c r="AA95" i="36"/>
  <c r="N2" i="25" s="1"/>
  <c r="AC148" i="30"/>
  <c r="AB148" i="36"/>
  <c r="O3" i="14" s="1"/>
  <c r="AB103" i="30"/>
  <c r="AA103" i="36"/>
  <c r="N10" i="25" s="1"/>
  <c r="AB38" i="30"/>
  <c r="AA38" i="36"/>
  <c r="N10" i="11" s="1"/>
  <c r="AB112" i="30"/>
  <c r="AA112" i="36"/>
  <c r="N6" i="26" s="1"/>
  <c r="AC154" i="30"/>
  <c r="AB154" i="36"/>
  <c r="O9" i="14" s="1"/>
  <c r="AB88" i="30"/>
  <c r="AA88" i="36"/>
  <c r="N8" i="24" s="1"/>
  <c r="AB23" i="30"/>
  <c r="AA23" i="36"/>
  <c r="N8" i="20" s="1"/>
  <c r="AB70" i="30"/>
  <c r="AA70" i="36"/>
  <c r="N3" i="23" s="1"/>
  <c r="AB122" i="30"/>
  <c r="AA122" i="36"/>
  <c r="N3" i="27" s="1"/>
  <c r="AI151" i="30"/>
  <c r="AH151" i="36"/>
  <c r="U6" i="14" s="1"/>
  <c r="AB130" i="30"/>
  <c r="AA130" i="36"/>
  <c r="N11" i="27" s="1"/>
  <c r="AA61" i="36"/>
  <c r="N7" i="13" s="1"/>
  <c r="AB61" i="30"/>
  <c r="AC167" i="30"/>
  <c r="AB167" i="36"/>
  <c r="O9" i="15" s="1"/>
  <c r="AC82" i="30"/>
  <c r="AA22" i="36"/>
  <c r="N7" i="20" s="1"/>
  <c r="AB22" i="30"/>
  <c r="AC165" i="30"/>
  <c r="AB165" i="36"/>
  <c r="O7" i="15" s="1"/>
  <c r="AB52" i="30"/>
  <c r="AA52" i="36"/>
  <c r="N11" i="12" s="1"/>
  <c r="AC155" i="30"/>
  <c r="AB155" i="36"/>
  <c r="O10" i="14" s="1"/>
  <c r="AB20" i="30"/>
  <c r="AA20" i="36"/>
  <c r="N5" i="20" s="1"/>
  <c r="AA60" i="36"/>
  <c r="N6" i="13" s="1"/>
  <c r="AB60" i="30"/>
  <c r="AC178" i="30"/>
  <c r="AB178" i="36"/>
  <c r="O7" i="16" s="1"/>
  <c r="AA44" i="36"/>
  <c r="N3" i="12" s="1"/>
  <c r="AB44" i="30"/>
  <c r="AB90" i="30"/>
  <c r="AA90" i="36"/>
  <c r="N10" i="24" s="1"/>
  <c r="AA21" i="36"/>
  <c r="N6" i="20" s="1"/>
  <c r="AB21" i="30"/>
  <c r="AB117" i="30"/>
  <c r="AA117" i="36"/>
  <c r="N11" i="26" s="1"/>
  <c r="AC152" i="30"/>
  <c r="AB152" i="36"/>
  <c r="O7" i="14" s="1"/>
  <c r="AB75" i="30"/>
  <c r="AA75" i="36"/>
  <c r="N8" i="23" s="1"/>
  <c r="AB100" i="30"/>
  <c r="AA100" i="36"/>
  <c r="N7" i="25" s="1"/>
  <c r="AB85" i="30"/>
  <c r="AA85" i="36"/>
  <c r="N5" i="24" s="1"/>
  <c r="AB102" i="30"/>
  <c r="AA102" i="36"/>
  <c r="N9" i="25" s="1"/>
  <c r="AC153" i="30"/>
  <c r="AB153" i="36"/>
  <c r="O8" i="14" s="1"/>
  <c r="AB18" i="30"/>
  <c r="AA18" i="36"/>
  <c r="N3" i="20" s="1"/>
  <c r="AB86" i="30"/>
  <c r="AA86" i="36"/>
  <c r="N6" i="24" s="1"/>
  <c r="AC150" i="30"/>
  <c r="AB150" i="36"/>
  <c r="O5" i="14" s="1"/>
  <c r="AC108" i="30"/>
  <c r="AB108" i="36"/>
  <c r="O2" i="26" s="1"/>
  <c r="AB25" i="30"/>
  <c r="AA25" i="36"/>
  <c r="N10" i="20" s="1"/>
  <c r="AB89" i="30"/>
  <c r="AA89" i="36"/>
  <c r="N9" i="24" s="1"/>
  <c r="AC139" i="30"/>
  <c r="AB139" i="36"/>
  <c r="O7" i="21" s="1"/>
  <c r="AB69" i="30"/>
  <c r="AC141" i="30"/>
  <c r="AB141" i="36"/>
  <c r="O9" i="21" s="1"/>
  <c r="AB73" i="30"/>
  <c r="AA73" i="36"/>
  <c r="N6" i="23" s="1"/>
  <c r="AC166" i="30"/>
  <c r="AB166" i="36"/>
  <c r="O8" i="15" s="1"/>
  <c r="AB114" i="30"/>
  <c r="AA114" i="36"/>
  <c r="N8" i="26" s="1"/>
  <c r="AB31" i="30"/>
  <c r="AA31" i="36"/>
  <c r="N3" i="11" s="1"/>
  <c r="AB5" i="30"/>
  <c r="AA5" i="36"/>
  <c r="M3" i="18" s="1"/>
  <c r="AB35" i="30"/>
  <c r="AA35" i="36"/>
  <c r="N7" i="11" s="1"/>
  <c r="AB127" i="30"/>
  <c r="AA127" i="36"/>
  <c r="N8" i="27" s="1"/>
  <c r="AA24" i="36"/>
  <c r="N9" i="20" s="1"/>
  <c r="AB24" i="30"/>
  <c r="AB96" i="30"/>
  <c r="AA96" i="36"/>
  <c r="N3" i="25" s="1"/>
  <c r="AC180" i="30"/>
  <c r="AB180" i="36"/>
  <c r="O9" i="16" s="1"/>
  <c r="AB98" i="30"/>
  <c r="AA98" i="36"/>
  <c r="N5" i="25" s="1"/>
  <c r="AB115" i="30"/>
  <c r="AA115" i="36"/>
  <c r="N9" i="26" s="1"/>
  <c r="AB126" i="30"/>
  <c r="AA126" i="36"/>
  <c r="N7" i="27" s="1"/>
  <c r="AC193" i="30"/>
  <c r="AB193" i="36"/>
  <c r="O9" i="17" s="1"/>
  <c r="AB63" i="30"/>
  <c r="AA63" i="36"/>
  <c r="N9" i="13" s="1"/>
  <c r="AB49" i="30"/>
  <c r="AA49" i="36"/>
  <c r="N8" i="12" s="1"/>
  <c r="AB10" i="30"/>
  <c r="AA10" i="36"/>
  <c r="M8" i="18" s="1"/>
  <c r="AB34" i="30"/>
  <c r="AA34" i="36"/>
  <c r="N6" i="11" s="1"/>
  <c r="AC192" i="30"/>
  <c r="AB192" i="36"/>
  <c r="O8" i="17" s="1"/>
  <c r="AB32" i="30"/>
  <c r="AA32" i="36"/>
  <c r="N4" i="11" s="1"/>
  <c r="AB39" i="30"/>
  <c r="AA39" i="36"/>
  <c r="N11" i="11" s="1"/>
  <c r="AB91" i="30"/>
  <c r="AA91" i="36"/>
  <c r="N11" i="24" s="1"/>
  <c r="AC140" i="30"/>
  <c r="AB140" i="36"/>
  <c r="O8" i="21" s="1"/>
  <c r="AC121" i="30"/>
  <c r="AB121" i="36"/>
  <c r="O2" i="27" s="1"/>
  <c r="AB125" i="30"/>
  <c r="AA125" i="36"/>
  <c r="N6" i="27" s="1"/>
  <c r="AB65" i="30"/>
  <c r="AA65" i="36"/>
  <c r="N11" i="13" s="1"/>
  <c r="AA11" i="36"/>
  <c r="M9" i="18" s="1"/>
  <c r="AB11" i="30"/>
  <c r="AB48" i="30"/>
  <c r="AA48" i="36"/>
  <c r="N7" i="12" s="1"/>
  <c r="AB47" i="30"/>
  <c r="AA47" i="36"/>
  <c r="N6" i="12" s="1"/>
  <c r="AB36" i="30"/>
  <c r="AA36" i="36"/>
  <c r="N8" i="11" s="1"/>
  <c r="AC163" i="30"/>
  <c r="AB163" i="36"/>
  <c r="O5" i="15" s="1"/>
  <c r="AA33" i="36"/>
  <c r="N5" i="11" s="1"/>
  <c r="AB33" i="30"/>
  <c r="AB101" i="30"/>
  <c r="AA101" i="36"/>
  <c r="N8" i="25" s="1"/>
  <c r="AB109" i="30"/>
  <c r="AA109" i="36"/>
  <c r="N3" i="26" s="1"/>
  <c r="AB62" i="30"/>
  <c r="AA62" i="36"/>
  <c r="N8" i="13" s="1"/>
  <c r="AB83" i="30"/>
  <c r="AA83" i="36"/>
  <c r="N3" i="24" s="1"/>
  <c r="AB87" i="30"/>
  <c r="AA87" i="36"/>
  <c r="N7" i="24" s="1"/>
  <c r="AB50" i="30"/>
  <c r="AA50" i="36"/>
  <c r="N9" i="12" s="1"/>
  <c r="AB78" i="30"/>
  <c r="AA78" i="36"/>
  <c r="N11" i="23" s="1"/>
  <c r="AC191" i="30"/>
  <c r="AB191" i="36"/>
  <c r="O7" i="17" s="1"/>
  <c r="AC179" i="30"/>
  <c r="AB179" i="36"/>
  <c r="O8" i="16" s="1"/>
  <c r="AB37" i="30"/>
  <c r="AA37" i="36"/>
  <c r="N9" i="11" s="1"/>
  <c r="AB57" i="30"/>
  <c r="AA57" i="36"/>
  <c r="N3" i="13" s="1"/>
  <c r="D29" i="37"/>
  <c r="D33" i="37" s="1"/>
  <c r="D39" i="37" s="1"/>
  <c r="AA71" i="36" s="1"/>
  <c r="E29" i="37"/>
  <c r="E32" i="37" s="1"/>
  <c r="E38" i="37" s="1"/>
  <c r="AS147" i="36" s="1"/>
  <c r="AF2" i="14" s="1"/>
  <c r="C29" i="37"/>
  <c r="C32" i="37" s="1"/>
  <c r="C38" i="37" s="1"/>
  <c r="S17" i="36" s="1"/>
  <c r="F29" i="37"/>
  <c r="F32" i="37" s="1"/>
  <c r="F38" i="37" s="1"/>
  <c r="AN136" i="36" s="1"/>
  <c r="AA4" i="21"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AA4" i="36" s="1"/>
  <c r="AB39" i="36" l="1"/>
  <c r="O11" i="11" s="1"/>
  <c r="AC39" i="30"/>
  <c r="AD191" i="30"/>
  <c r="AC191" i="36"/>
  <c r="P7" i="17" s="1"/>
  <c r="AC83" i="30"/>
  <c r="AB83" i="36"/>
  <c r="O3" i="24" s="1"/>
  <c r="AD121" i="30"/>
  <c r="AC121" i="36"/>
  <c r="P2" i="27" s="1"/>
  <c r="AC49" i="30"/>
  <c r="AB49" i="36"/>
  <c r="O8" i="12" s="1"/>
  <c r="AC31" i="30"/>
  <c r="AB31" i="36"/>
  <c r="O3" i="11" s="1"/>
  <c r="AB25" i="36"/>
  <c r="O10" i="20" s="1"/>
  <c r="AC25" i="30"/>
  <c r="AC100" i="30"/>
  <c r="AB100" i="36"/>
  <c r="O7" i="25" s="1"/>
  <c r="AC70" i="30"/>
  <c r="AB70" i="36"/>
  <c r="O3" i="23" s="1"/>
  <c r="AC95" i="30"/>
  <c r="AB95" i="36"/>
  <c r="O2" i="25" s="1"/>
  <c r="AD162" i="30"/>
  <c r="AC162" i="36"/>
  <c r="P4" i="15" s="1"/>
  <c r="AB13" i="36"/>
  <c r="N11" i="18" s="1"/>
  <c r="AC13" i="30"/>
  <c r="S69" i="36"/>
  <c r="T69" i="36"/>
  <c r="U69" i="36"/>
  <c r="V69" i="36"/>
  <c r="W69" i="36"/>
  <c r="X69" i="36"/>
  <c r="Y69" i="36"/>
  <c r="Z69" i="36"/>
  <c r="AC47" i="30"/>
  <c r="AB47" i="36"/>
  <c r="O6" i="12" s="1"/>
  <c r="AC126" i="30"/>
  <c r="AB126" i="36"/>
  <c r="O7" i="27" s="1"/>
  <c r="AC48" i="30"/>
  <c r="AB48" i="36"/>
  <c r="O7" i="12" s="1"/>
  <c r="AB32" i="36"/>
  <c r="O4" i="11" s="1"/>
  <c r="AC32" i="30"/>
  <c r="AC115" i="30"/>
  <c r="AB115" i="36"/>
  <c r="O9" i="26" s="1"/>
  <c r="AD141" i="30"/>
  <c r="AC141" i="36"/>
  <c r="P9" i="21" s="1"/>
  <c r="AB18" i="36"/>
  <c r="O3" i="20" s="1"/>
  <c r="AC18" i="30"/>
  <c r="AD165" i="30"/>
  <c r="AC165" i="36"/>
  <c r="P7" i="15" s="1"/>
  <c r="AC112" i="30"/>
  <c r="AB112" i="36"/>
  <c r="O6" i="26" s="1"/>
  <c r="AC11" i="30"/>
  <c r="AB11" i="36"/>
  <c r="N9" i="18" s="1"/>
  <c r="AA69" i="36"/>
  <c r="AB22" i="36"/>
  <c r="O7" i="20" s="1"/>
  <c r="AC22" i="30"/>
  <c r="AC8" i="30"/>
  <c r="AB8" i="36"/>
  <c r="N6" i="18" s="1"/>
  <c r="AC87" i="30"/>
  <c r="AB87" i="36"/>
  <c r="O7" i="24" s="1"/>
  <c r="AC78" i="30"/>
  <c r="AB78" i="36"/>
  <c r="O11" i="23" s="1"/>
  <c r="AD163" i="30"/>
  <c r="AC163" i="36"/>
  <c r="P5" i="15" s="1"/>
  <c r="AD192" i="30"/>
  <c r="AC192" i="36"/>
  <c r="P8" i="17" s="1"/>
  <c r="AC98" i="30"/>
  <c r="AB98" i="36"/>
  <c r="O5" i="25" s="1"/>
  <c r="AC114" i="30"/>
  <c r="AB114" i="36"/>
  <c r="O8" i="26" s="1"/>
  <c r="AD108" i="30"/>
  <c r="AC108" i="36"/>
  <c r="P2" i="26" s="1"/>
  <c r="AC75" i="30"/>
  <c r="AB75" i="36"/>
  <c r="O8" i="23" s="1"/>
  <c r="AB20" i="36"/>
  <c r="O5" i="20" s="1"/>
  <c r="AC20" i="30"/>
  <c r="AB23" i="36"/>
  <c r="O8" i="20" s="1"/>
  <c r="AC23" i="30"/>
  <c r="AC38" i="30"/>
  <c r="AB38" i="36"/>
  <c r="O10" i="11" s="1"/>
  <c r="AD161" i="30"/>
  <c r="AC161" i="36"/>
  <c r="P3" i="15" s="1"/>
  <c r="AC113" i="30"/>
  <c r="AB113" i="36"/>
  <c r="O7" i="26" s="1"/>
  <c r="AB57" i="36"/>
  <c r="O3" i="13" s="1"/>
  <c r="AC57" i="30"/>
  <c r="AC62" i="30"/>
  <c r="AB62" i="36"/>
  <c r="O8" i="13" s="1"/>
  <c r="AD140" i="30"/>
  <c r="AC140" i="36"/>
  <c r="P8" i="21" s="1"/>
  <c r="AC63" i="30"/>
  <c r="AB63" i="36"/>
  <c r="O9" i="13" s="1"/>
  <c r="AC127" i="30"/>
  <c r="AB127" i="36"/>
  <c r="O8" i="27" s="1"/>
  <c r="AC69" i="30"/>
  <c r="AB69" i="36"/>
  <c r="AD153" i="30"/>
  <c r="AC153" i="36"/>
  <c r="P8" i="14" s="1"/>
  <c r="AC90" i="30"/>
  <c r="AB90" i="36"/>
  <c r="O10" i="24" s="1"/>
  <c r="AC130" i="30"/>
  <c r="AB130" i="36"/>
  <c r="O11" i="27" s="1"/>
  <c r="AB44" i="36"/>
  <c r="O3" i="12" s="1"/>
  <c r="AC44" i="30"/>
  <c r="AC76" i="30"/>
  <c r="AB76" i="36"/>
  <c r="O9" i="23" s="1"/>
  <c r="AC104" i="30"/>
  <c r="AB104" i="36"/>
  <c r="O11" i="25" s="1"/>
  <c r="AC37" i="30"/>
  <c r="AB37" i="36"/>
  <c r="O9" i="11" s="1"/>
  <c r="AB36" i="36"/>
  <c r="O8" i="11" s="1"/>
  <c r="AC36" i="30"/>
  <c r="AB65" i="36"/>
  <c r="O11" i="13" s="1"/>
  <c r="AC65" i="30"/>
  <c r="AC34" i="30"/>
  <c r="AB34" i="36"/>
  <c r="O6" i="11" s="1"/>
  <c r="AD180" i="30"/>
  <c r="AC180" i="36"/>
  <c r="P9" i="16" s="1"/>
  <c r="AD166" i="30"/>
  <c r="AC166" i="36"/>
  <c r="P8" i="15" s="1"/>
  <c r="AD150" i="30"/>
  <c r="AC150" i="36"/>
  <c r="P5" i="14" s="1"/>
  <c r="AD152" i="30"/>
  <c r="AC152" i="36"/>
  <c r="P7" i="14" s="1"/>
  <c r="AD82" i="30"/>
  <c r="AC88" i="30"/>
  <c r="AB88" i="36"/>
  <c r="O8" i="24" s="1"/>
  <c r="AC103" i="30"/>
  <c r="AB103" i="36"/>
  <c r="O10" i="25" s="1"/>
  <c r="AD168" i="30"/>
  <c r="AC168" i="36"/>
  <c r="P10" i="15" s="1"/>
  <c r="AD179" i="30"/>
  <c r="AC179" i="36"/>
  <c r="P8" i="16" s="1"/>
  <c r="AC50" i="30"/>
  <c r="AB50" i="36"/>
  <c r="O9" i="12" s="1"/>
  <c r="AC109" i="30"/>
  <c r="AB109" i="36"/>
  <c r="O3" i="26" s="1"/>
  <c r="AC91" i="30"/>
  <c r="AB91" i="36"/>
  <c r="O11" i="24" s="1"/>
  <c r="AD193" i="30"/>
  <c r="AC193" i="36"/>
  <c r="P9" i="17" s="1"/>
  <c r="AB35" i="36"/>
  <c r="O7" i="11" s="1"/>
  <c r="AC35" i="30"/>
  <c r="AD139" i="30"/>
  <c r="AC139" i="36"/>
  <c r="P7" i="21" s="1"/>
  <c r="AC102" i="30"/>
  <c r="AB102" i="36"/>
  <c r="O9" i="25" s="1"/>
  <c r="AD155" i="30"/>
  <c r="AC155" i="36"/>
  <c r="P10" i="14" s="1"/>
  <c r="AJ151" i="30"/>
  <c r="AI151" i="36"/>
  <c r="V6" i="14" s="1"/>
  <c r="S4" i="36"/>
  <c r="E2" i="18" s="1"/>
  <c r="T4" i="36"/>
  <c r="U4" i="36"/>
  <c r="V4" i="36"/>
  <c r="W4" i="36"/>
  <c r="X4" i="36"/>
  <c r="Y4" i="36"/>
  <c r="Z4" i="36"/>
  <c r="L2" i="18" s="1"/>
  <c r="AC4" i="30"/>
  <c r="AB4" i="36"/>
  <c r="AB199" i="30"/>
  <c r="AB199" i="36" s="1"/>
  <c r="AC128" i="30"/>
  <c r="AB128" i="36"/>
  <c r="O9" i="27" s="1"/>
  <c r="AC97" i="30"/>
  <c r="AB97" i="36"/>
  <c r="O4" i="25" s="1"/>
  <c r="AC101" i="30"/>
  <c r="AB101" i="36"/>
  <c r="O8" i="25" s="1"/>
  <c r="AC10" i="30"/>
  <c r="AB10" i="36"/>
  <c r="N8" i="18" s="1"/>
  <c r="AC5" i="30"/>
  <c r="AB5" i="36"/>
  <c r="N3" i="18" s="1"/>
  <c r="AC89" i="30"/>
  <c r="AB89" i="36"/>
  <c r="O9" i="24" s="1"/>
  <c r="AC85" i="30"/>
  <c r="AB85" i="36"/>
  <c r="O5" i="24" s="1"/>
  <c r="AC117" i="30"/>
  <c r="AB117" i="36"/>
  <c r="O11" i="26" s="1"/>
  <c r="AD178" i="30"/>
  <c r="AC178" i="36"/>
  <c r="P7" i="16" s="1"/>
  <c r="AB52" i="36"/>
  <c r="O11" i="12" s="1"/>
  <c r="AC52" i="30"/>
  <c r="AD167" i="30"/>
  <c r="AC167" i="36"/>
  <c r="P9" i="15" s="1"/>
  <c r="AC122" i="30"/>
  <c r="AB122" i="36"/>
  <c r="O3" i="27" s="1"/>
  <c r="AD154" i="30"/>
  <c r="AC154" i="36"/>
  <c r="P9" i="14" s="1"/>
  <c r="AD148" i="30"/>
  <c r="AC148" i="36"/>
  <c r="P3" i="14" s="1"/>
  <c r="AB26" i="36"/>
  <c r="O11" i="20" s="1"/>
  <c r="AC26" i="30"/>
  <c r="AC125" i="30"/>
  <c r="AB125" i="36"/>
  <c r="O6" i="27" s="1"/>
  <c r="AC96" i="30"/>
  <c r="AB96" i="36"/>
  <c r="O3" i="25" s="1"/>
  <c r="AC73" i="30"/>
  <c r="AB73" i="36"/>
  <c r="O6" i="23" s="1"/>
  <c r="AC86" i="30"/>
  <c r="AB86" i="36"/>
  <c r="O6" i="24" s="1"/>
  <c r="AB33" i="36"/>
  <c r="O5" i="11" s="1"/>
  <c r="AC33" i="30"/>
  <c r="AC24" i="30"/>
  <c r="AB24" i="36"/>
  <c r="O9" i="20" s="1"/>
  <c r="AB21" i="36"/>
  <c r="O6" i="20" s="1"/>
  <c r="AC21" i="30"/>
  <c r="AC60" i="30"/>
  <c r="AB60" i="36"/>
  <c r="O6" i="13" s="1"/>
  <c r="AC61" i="30"/>
  <c r="AB61" i="36"/>
  <c r="O7" i="13" s="1"/>
  <c r="AD135" i="30"/>
  <c r="AC135" i="36"/>
  <c r="P3" i="21" s="1"/>
  <c r="AD174" i="30"/>
  <c r="AC174" i="36"/>
  <c r="P3" i="16" s="1"/>
  <c r="AC99" i="30"/>
  <c r="AB99" i="36"/>
  <c r="O6" i="25" s="1"/>
  <c r="D32" i="37"/>
  <c r="D38" i="37" s="1"/>
  <c r="AI147" i="36"/>
  <c r="V2" i="14" s="1"/>
  <c r="AO147" i="36"/>
  <c r="AB2" i="14" s="1"/>
  <c r="W147" i="36"/>
  <c r="J2" i="14" s="1"/>
  <c r="C33" i="37"/>
  <c r="C39" i="37" s="1"/>
  <c r="AC82" i="36"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S136" i="36"/>
  <c r="F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N2" i="18"/>
  <c r="M2" i="18"/>
  <c r="I2" i="18"/>
  <c r="F2" i="18"/>
  <c r="J2" i="18"/>
  <c r="H2" i="18"/>
  <c r="G2" i="18"/>
  <c r="K2" i="18"/>
  <c r="M2" i="23"/>
  <c r="I2" i="23"/>
  <c r="G2" i="23"/>
  <c r="H2" i="23"/>
  <c r="N2" i="23"/>
  <c r="J2" i="23"/>
  <c r="K2" i="23"/>
  <c r="F2" i="23"/>
  <c r="L2" i="23"/>
  <c r="O2" i="23"/>
  <c r="AA6" i="36"/>
  <c r="M4" i="18" s="1"/>
  <c r="AB6" i="36"/>
  <c r="N4" i="18" s="1"/>
  <c r="AG6" i="36"/>
  <c r="S4" i="18" s="1"/>
  <c r="V6" i="36"/>
  <c r="H4" i="18" s="1"/>
  <c r="AI6" i="36"/>
  <c r="U4" i="18" s="1"/>
  <c r="U6" i="36"/>
  <c r="G4" i="18" s="1"/>
  <c r="W6" i="36"/>
  <c r="I4" i="18" s="1"/>
  <c r="X6" i="36"/>
  <c r="J4" i="18" s="1"/>
  <c r="AL6" i="36"/>
  <c r="X4" i="18" s="1"/>
  <c r="Y6" i="36"/>
  <c r="K4" i="18" s="1"/>
  <c r="Z6" i="36"/>
  <c r="L4" i="18" s="1"/>
  <c r="AC6" i="36"/>
  <c r="O4" i="18" s="1"/>
  <c r="AD6" i="36"/>
  <c r="P4" i="18" s="1"/>
  <c r="AS6" i="36"/>
  <c r="AE4" i="18" s="1"/>
  <c r="AM6" i="36"/>
  <c r="Y4" i="18" s="1"/>
  <c r="AJ6" i="36"/>
  <c r="V4" i="18" s="1"/>
  <c r="AF6" i="36"/>
  <c r="R4" i="18" s="1"/>
  <c r="AK6" i="36"/>
  <c r="W4" i="18" s="1"/>
  <c r="S6" i="36"/>
  <c r="E4" i="18" s="1"/>
  <c r="T6" i="36"/>
  <c r="F4" i="18" s="1"/>
  <c r="AO6" i="36"/>
  <c r="AA4" i="18" s="1"/>
  <c r="AH6" i="36"/>
  <c r="T4" i="18" s="1"/>
  <c r="AN6" i="36"/>
  <c r="Z4" i="18" s="1"/>
  <c r="AQ6" i="36"/>
  <c r="AC4" i="18" s="1"/>
  <c r="AP6" i="36"/>
  <c r="AB4" i="18" s="1"/>
  <c r="AE6" i="36"/>
  <c r="Q4" i="18" s="1"/>
  <c r="AT6" i="36"/>
  <c r="AF4" i="18" s="1"/>
  <c r="AR6" i="36"/>
  <c r="AD4" i="18" s="1"/>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E150" i="30" l="1"/>
  <c r="AD150" i="36"/>
  <c r="Q5" i="14" s="1"/>
  <c r="AE140" i="30"/>
  <c r="AD140" i="36"/>
  <c r="Q8" i="21" s="1"/>
  <c r="AE161" i="30"/>
  <c r="AD161" i="36"/>
  <c r="Q3" i="15" s="1"/>
  <c r="AD75" i="30"/>
  <c r="AC75" i="36"/>
  <c r="P8" i="23" s="1"/>
  <c r="AE192" i="30"/>
  <c r="AD192" i="36"/>
  <c r="Q8" i="17" s="1"/>
  <c r="AD8" i="30"/>
  <c r="AC8" i="36"/>
  <c r="O6" i="18" s="1"/>
  <c r="AD32" i="30"/>
  <c r="AC32" i="36"/>
  <c r="P4" i="11" s="1"/>
  <c r="AC13" i="36"/>
  <c r="O11" i="18" s="1"/>
  <c r="AD13" i="30"/>
  <c r="AC26" i="36"/>
  <c r="P11" i="20" s="1"/>
  <c r="AD26" i="30"/>
  <c r="AD99" i="30"/>
  <c r="AC99" i="36"/>
  <c r="P6" i="25" s="1"/>
  <c r="AD85" i="30"/>
  <c r="AC85" i="36"/>
  <c r="P5" i="24" s="1"/>
  <c r="AD101" i="30"/>
  <c r="AC101" i="36"/>
  <c r="P8" i="25" s="1"/>
  <c r="AD35" i="30"/>
  <c r="AC35" i="36"/>
  <c r="P7" i="11" s="1"/>
  <c r="AD36" i="30"/>
  <c r="AC36" i="36"/>
  <c r="P8" i="11" s="1"/>
  <c r="AC44" i="36"/>
  <c r="P3" i="12" s="1"/>
  <c r="AD44" i="30"/>
  <c r="AD22" i="30"/>
  <c r="AC22" i="36"/>
  <c r="P7" i="20" s="1"/>
  <c r="AE165" i="30"/>
  <c r="AD165" i="36"/>
  <c r="Q7" i="15" s="1"/>
  <c r="AD100" i="30"/>
  <c r="AC100" i="36"/>
  <c r="P7" i="25" s="1"/>
  <c r="AE121" i="30"/>
  <c r="AD121" i="36"/>
  <c r="Q2" i="27" s="1"/>
  <c r="AD103" i="30"/>
  <c r="AC103" i="36"/>
  <c r="P10" i="25" s="1"/>
  <c r="AD21" i="30"/>
  <c r="AC21" i="36"/>
  <c r="P6" i="20" s="1"/>
  <c r="AD50" i="30"/>
  <c r="AC50" i="36"/>
  <c r="P9" i="12" s="1"/>
  <c r="AD88" i="30"/>
  <c r="AC88" i="36"/>
  <c r="P8" i="24" s="1"/>
  <c r="AE166" i="30"/>
  <c r="AD166" i="36"/>
  <c r="Q8" i="15" s="1"/>
  <c r="AD69" i="30"/>
  <c r="AC69" i="36"/>
  <c r="P2" i="23" s="1"/>
  <c r="AD62" i="30"/>
  <c r="AC62" i="36"/>
  <c r="P8" i="13" s="1"/>
  <c r="AC38" i="36"/>
  <c r="P10" i="11" s="1"/>
  <c r="AD38" i="30"/>
  <c r="AE108" i="30"/>
  <c r="AD108" i="36"/>
  <c r="Q2" i="26" s="1"/>
  <c r="AE163" i="30"/>
  <c r="AD163" i="36"/>
  <c r="Q5" i="15" s="1"/>
  <c r="AC18" i="36"/>
  <c r="P3" i="20" s="1"/>
  <c r="AD18" i="30"/>
  <c r="AD25" i="30"/>
  <c r="AC25" i="36"/>
  <c r="P10" i="20" s="1"/>
  <c r="AE153" i="30"/>
  <c r="AD153" i="36"/>
  <c r="Q8" i="14" s="1"/>
  <c r="AK151" i="30"/>
  <c r="AJ151" i="36"/>
  <c r="W6" i="14" s="1"/>
  <c r="AD73" i="30"/>
  <c r="AC73" i="36"/>
  <c r="P6" i="23" s="1"/>
  <c r="AE148" i="30"/>
  <c r="AD148" i="36"/>
  <c r="Q3" i="14" s="1"/>
  <c r="AD97" i="30"/>
  <c r="AC97" i="36"/>
  <c r="P4" i="25" s="1"/>
  <c r="AD57" i="30"/>
  <c r="AC57" i="36"/>
  <c r="P3" i="13" s="1"/>
  <c r="AD23" i="30"/>
  <c r="AC23" i="36"/>
  <c r="P8" i="20" s="1"/>
  <c r="AD48" i="30"/>
  <c r="AC48" i="36"/>
  <c r="P7" i="12" s="1"/>
  <c r="AE162" i="30"/>
  <c r="AD162" i="36"/>
  <c r="Q4" i="15" s="1"/>
  <c r="AD83" i="30"/>
  <c r="AC83" i="36"/>
  <c r="P3" i="24" s="1"/>
  <c r="AD76" i="30"/>
  <c r="AC76" i="36"/>
  <c r="P9" i="23" s="1"/>
  <c r="AD52" i="30"/>
  <c r="AC52" i="36"/>
  <c r="P11" i="12" s="1"/>
  <c r="AE174" i="30"/>
  <c r="AD174" i="36"/>
  <c r="Q3" i="16" s="1"/>
  <c r="AD89" i="30"/>
  <c r="AC89" i="36"/>
  <c r="P9" i="24" s="1"/>
  <c r="AE155" i="30"/>
  <c r="AD155" i="36"/>
  <c r="Q10" i="14" s="1"/>
  <c r="AE193" i="30"/>
  <c r="AD193" i="36"/>
  <c r="Q9" i="17" s="1"/>
  <c r="AE179" i="30"/>
  <c r="AD179" i="36"/>
  <c r="Q8" i="16" s="1"/>
  <c r="AE82" i="30"/>
  <c r="AD82" i="36"/>
  <c r="AE180" i="30"/>
  <c r="AD180" i="36"/>
  <c r="Q9" i="16" s="1"/>
  <c r="AD37" i="30"/>
  <c r="AC37" i="36"/>
  <c r="P9" i="11" s="1"/>
  <c r="AD130" i="30"/>
  <c r="AC130" i="36"/>
  <c r="P11" i="27" s="1"/>
  <c r="AD127" i="30"/>
  <c r="AC127" i="36"/>
  <c r="P8" i="27" s="1"/>
  <c r="AD114" i="30"/>
  <c r="AC114" i="36"/>
  <c r="P8" i="26" s="1"/>
  <c r="AD78" i="30"/>
  <c r="AC78" i="36"/>
  <c r="P11" i="23" s="1"/>
  <c r="AE139" i="30"/>
  <c r="AD139" i="36"/>
  <c r="Q7" i="21" s="1"/>
  <c r="AD86" i="30"/>
  <c r="AC86" i="36"/>
  <c r="P6" i="24" s="1"/>
  <c r="AE135" i="30"/>
  <c r="AD135" i="36"/>
  <c r="Q3" i="21" s="1"/>
  <c r="AE178" i="30"/>
  <c r="AD178" i="36"/>
  <c r="Q7" i="16" s="1"/>
  <c r="AC5" i="36"/>
  <c r="O3" i="18" s="1"/>
  <c r="AD5" i="30"/>
  <c r="AD128" i="30"/>
  <c r="AC128" i="36"/>
  <c r="P9" i="27" s="1"/>
  <c r="AD20" i="30"/>
  <c r="AC20" i="36"/>
  <c r="P5" i="20" s="1"/>
  <c r="AD11" i="30"/>
  <c r="AC11" i="36"/>
  <c r="O9" i="18" s="1"/>
  <c r="AE141" i="30"/>
  <c r="AD141" i="36"/>
  <c r="Q9" i="21" s="1"/>
  <c r="AD126" i="30"/>
  <c r="AC126" i="36"/>
  <c r="P7" i="27" s="1"/>
  <c r="AD95" i="30"/>
  <c r="AC95" i="36"/>
  <c r="P2" i="25" s="1"/>
  <c r="AD31" i="30"/>
  <c r="AC31" i="36"/>
  <c r="P3" i="11" s="1"/>
  <c r="AE191" i="30"/>
  <c r="AD191" i="36"/>
  <c r="Q7" i="17" s="1"/>
  <c r="AD109" i="30"/>
  <c r="AC109" i="36"/>
  <c r="P3" i="26" s="1"/>
  <c r="AE167" i="30"/>
  <c r="AD167" i="36"/>
  <c r="Q9" i="15" s="1"/>
  <c r="F2" i="24"/>
  <c r="S82" i="36"/>
  <c r="T82" i="36"/>
  <c r="G2" i="24" s="1"/>
  <c r="U82" i="36"/>
  <c r="V82" i="36"/>
  <c r="I2" i="24" s="1"/>
  <c r="W82" i="36"/>
  <c r="X82" i="36"/>
  <c r="Y82" i="36"/>
  <c r="Z82" i="36"/>
  <c r="AA82" i="36"/>
  <c r="AB82" i="36"/>
  <c r="O2" i="24" s="1"/>
  <c r="AC96" i="36"/>
  <c r="P3" i="25" s="1"/>
  <c r="AD96" i="30"/>
  <c r="AD102" i="30"/>
  <c r="AC102" i="36"/>
  <c r="P9" i="25" s="1"/>
  <c r="AE168" i="30"/>
  <c r="AD168" i="36"/>
  <c r="Q10" i="15" s="1"/>
  <c r="AE152" i="30"/>
  <c r="AD152" i="36"/>
  <c r="Q7" i="14" s="1"/>
  <c r="AD34" i="30"/>
  <c r="AC34" i="36"/>
  <c r="P6" i="11" s="1"/>
  <c r="AD104" i="30"/>
  <c r="AC104" i="36"/>
  <c r="P11" i="25" s="1"/>
  <c r="AD90" i="30"/>
  <c r="AC90" i="36"/>
  <c r="P10" i="24" s="1"/>
  <c r="AD63" i="30"/>
  <c r="AC63" i="36"/>
  <c r="P9" i="13" s="1"/>
  <c r="AD113" i="30"/>
  <c r="AC113" i="36"/>
  <c r="P7" i="26" s="1"/>
  <c r="AD98" i="30"/>
  <c r="AC98" i="36"/>
  <c r="P5" i="25" s="1"/>
  <c r="AD87" i="30"/>
  <c r="AC87" i="36"/>
  <c r="P7" i="24" s="1"/>
  <c r="AD39" i="30"/>
  <c r="AC39" i="36"/>
  <c r="P11" i="11" s="1"/>
  <c r="AD4" i="30"/>
  <c r="AC4" i="36"/>
  <c r="O2" i="18" s="1"/>
  <c r="AC199" i="30"/>
  <c r="AC199" i="36" s="1"/>
  <c r="AD60" i="30"/>
  <c r="AC60" i="36"/>
  <c r="P6" i="13" s="1"/>
  <c r="AC24" i="36"/>
  <c r="P9" i="20" s="1"/>
  <c r="AD24" i="30"/>
  <c r="AE154" i="30"/>
  <c r="AD154" i="36"/>
  <c r="Q9" i="14" s="1"/>
  <c r="AD33" i="30"/>
  <c r="AC33" i="36"/>
  <c r="P5" i="11" s="1"/>
  <c r="AD91" i="30"/>
  <c r="AC91" i="36"/>
  <c r="P11" i="24" s="1"/>
  <c r="AD61" i="30"/>
  <c r="AC61" i="36"/>
  <c r="P7" i="13" s="1"/>
  <c r="AD125" i="30"/>
  <c r="AC125" i="36"/>
  <c r="P6" i="27" s="1"/>
  <c r="AD122" i="30"/>
  <c r="AC122" i="36"/>
  <c r="P3" i="27" s="1"/>
  <c r="AD117" i="30"/>
  <c r="AC117" i="36"/>
  <c r="P11" i="26" s="1"/>
  <c r="AD10" i="30"/>
  <c r="AC10" i="36"/>
  <c r="O8" i="18" s="1"/>
  <c r="AD65" i="30"/>
  <c r="AC65" i="36"/>
  <c r="P11" i="13" s="1"/>
  <c r="AD112" i="30"/>
  <c r="AC112" i="36"/>
  <c r="P6" i="26" s="1"/>
  <c r="AD115" i="30"/>
  <c r="AC115" i="36"/>
  <c r="P9" i="26" s="1"/>
  <c r="AC47" i="36"/>
  <c r="P6" i="12" s="1"/>
  <c r="AD47" i="30"/>
  <c r="AD70" i="30"/>
  <c r="AC70" i="36"/>
  <c r="P3" i="23" s="1"/>
  <c r="AD49" i="30"/>
  <c r="AC49" i="36"/>
  <c r="P8" i="12" s="1"/>
  <c r="J2" i="24"/>
  <c r="K2" i="24"/>
  <c r="M2" i="24"/>
  <c r="P2" i="24"/>
  <c r="Q2" i="24"/>
  <c r="N2" i="24"/>
  <c r="L2" i="24"/>
  <c r="H2" i="24"/>
  <c r="AD33" i="36" l="1"/>
  <c r="Q5" i="11" s="1"/>
  <c r="AE33" i="30"/>
  <c r="AE126" i="30"/>
  <c r="AD126" i="36"/>
  <c r="Q7" i="27" s="1"/>
  <c r="AE127" i="30"/>
  <c r="AD127" i="36"/>
  <c r="Q8" i="27" s="1"/>
  <c r="AE89" i="30"/>
  <c r="AD89" i="36"/>
  <c r="Q9" i="24" s="1"/>
  <c r="AD57" i="36"/>
  <c r="Q3" i="13" s="1"/>
  <c r="AE57" i="30"/>
  <c r="AE4" i="30"/>
  <c r="AD4" i="36"/>
  <c r="P2" i="18" s="1"/>
  <c r="AD199" i="30"/>
  <c r="AD199" i="36" s="1"/>
  <c r="AE113" i="30"/>
  <c r="AD113" i="36"/>
  <c r="Q7" i="26" s="1"/>
  <c r="AD34" i="36"/>
  <c r="Q6" i="11" s="1"/>
  <c r="AE34" i="30"/>
  <c r="AE5" i="30"/>
  <c r="AD5" i="36"/>
  <c r="P3" i="18" s="1"/>
  <c r="AD13" i="36"/>
  <c r="P11" i="18" s="1"/>
  <c r="AE13" i="30"/>
  <c r="AE122" i="30"/>
  <c r="AD122" i="36"/>
  <c r="Q3" i="27" s="1"/>
  <c r="AD65" i="36"/>
  <c r="Q11" i="13" s="1"/>
  <c r="AE65" i="30"/>
  <c r="AF191" i="30"/>
  <c r="AE191" i="36"/>
  <c r="R7" i="17" s="1"/>
  <c r="AE130" i="30"/>
  <c r="AD130" i="36"/>
  <c r="Q11" i="27" s="1"/>
  <c r="AF174" i="30"/>
  <c r="AE174" i="36"/>
  <c r="R3" i="16" s="1"/>
  <c r="AF162" i="30"/>
  <c r="AE162" i="36"/>
  <c r="R4" i="15" s="1"/>
  <c r="AF153" i="30"/>
  <c r="AE153" i="36"/>
  <c r="R8" i="14" s="1"/>
  <c r="AF108" i="30"/>
  <c r="AE108" i="36"/>
  <c r="R2" i="26" s="1"/>
  <c r="AF166" i="30"/>
  <c r="AE166" i="36"/>
  <c r="R8" i="15" s="1"/>
  <c r="AE103" i="30"/>
  <c r="AD103" i="36"/>
  <c r="Q10" i="25" s="1"/>
  <c r="AE22" i="30"/>
  <c r="AD22" i="36"/>
  <c r="Q7" i="20" s="1"/>
  <c r="AE101" i="30"/>
  <c r="AD101" i="36"/>
  <c r="Q8" i="25" s="1"/>
  <c r="AE75" i="30"/>
  <c r="AD75" i="36"/>
  <c r="Q8" i="23" s="1"/>
  <c r="AD49" i="36"/>
  <c r="Q8" i="12" s="1"/>
  <c r="AE49" i="30"/>
  <c r="AE70" i="30"/>
  <c r="AD70" i="36"/>
  <c r="Q3" i="23" s="1"/>
  <c r="AF154" i="30"/>
  <c r="AE154" i="36"/>
  <c r="R9" i="14" s="1"/>
  <c r="AF139" i="30"/>
  <c r="AE139" i="36"/>
  <c r="R7" i="21" s="1"/>
  <c r="AF179" i="30"/>
  <c r="AE179" i="36"/>
  <c r="R8" i="16" s="1"/>
  <c r="AE97" i="30"/>
  <c r="AD97" i="36"/>
  <c r="Q4" i="25" s="1"/>
  <c r="AD47" i="36"/>
  <c r="Q6" i="12" s="1"/>
  <c r="AE47" i="30"/>
  <c r="AE24" i="30"/>
  <c r="AD24" i="36"/>
  <c r="Q9" i="20" s="1"/>
  <c r="AE39" i="30"/>
  <c r="AD39" i="36"/>
  <c r="Q11" i="11" s="1"/>
  <c r="AD63" i="36"/>
  <c r="Q9" i="13" s="1"/>
  <c r="AE63" i="30"/>
  <c r="AF152" i="30"/>
  <c r="AE152" i="36"/>
  <c r="R7" i="14" s="1"/>
  <c r="AD38" i="36"/>
  <c r="Q10" i="11" s="1"/>
  <c r="AE38" i="30"/>
  <c r="AD44" i="36"/>
  <c r="Q3" i="12" s="1"/>
  <c r="AE44" i="30"/>
  <c r="AD96" i="36"/>
  <c r="Q3" i="25" s="1"/>
  <c r="AE96" i="30"/>
  <c r="AD61" i="36"/>
  <c r="Q7" i="13" s="1"/>
  <c r="AE61" i="30"/>
  <c r="AE11" i="30"/>
  <c r="AD11" i="36"/>
  <c r="P9" i="18" s="1"/>
  <c r="AE37" i="30"/>
  <c r="AD37" i="36"/>
  <c r="Q9" i="11" s="1"/>
  <c r="AD52" i="36"/>
  <c r="Q11" i="12" s="1"/>
  <c r="AE52" i="30"/>
  <c r="AF148" i="30"/>
  <c r="AE148" i="36"/>
  <c r="R3" i="14" s="1"/>
  <c r="AE25" i="30"/>
  <c r="AD25" i="36"/>
  <c r="Q10" i="20" s="1"/>
  <c r="AE88" i="30"/>
  <c r="AD88" i="36"/>
  <c r="Q8" i="24" s="1"/>
  <c r="AF121" i="30"/>
  <c r="AE121" i="36"/>
  <c r="R2" i="27" s="1"/>
  <c r="AE85" i="30"/>
  <c r="AD85" i="36"/>
  <c r="Q5" i="24" s="1"/>
  <c r="AE32" i="30"/>
  <c r="AD32" i="36"/>
  <c r="Q4" i="11" s="1"/>
  <c r="AF161" i="30"/>
  <c r="AE161" i="36"/>
  <c r="R3" i="15" s="1"/>
  <c r="AE115" i="30"/>
  <c r="AD115" i="36"/>
  <c r="Q9" i="26" s="1"/>
  <c r="AE109" i="30"/>
  <c r="AD109" i="36"/>
  <c r="Q3" i="26" s="1"/>
  <c r="AE125" i="30"/>
  <c r="AD125" i="36"/>
  <c r="Q6" i="27" s="1"/>
  <c r="AF141" i="30"/>
  <c r="AE141" i="36"/>
  <c r="R9" i="21" s="1"/>
  <c r="AE10" i="30"/>
  <c r="AD10" i="36"/>
  <c r="P8" i="18" s="1"/>
  <c r="AE31" i="30"/>
  <c r="AD31" i="36"/>
  <c r="Q3" i="11" s="1"/>
  <c r="AF178" i="30"/>
  <c r="AE178" i="36"/>
  <c r="R7" i="16" s="1"/>
  <c r="AE78" i="30"/>
  <c r="AD78" i="36"/>
  <c r="Q11" i="23" s="1"/>
  <c r="AF193" i="30"/>
  <c r="AE193" i="36"/>
  <c r="R9" i="17" s="1"/>
  <c r="AE48" i="30"/>
  <c r="AD48" i="36"/>
  <c r="Q7" i="12" s="1"/>
  <c r="AE87" i="30"/>
  <c r="AD87" i="36"/>
  <c r="Q7" i="24" s="1"/>
  <c r="AE90" i="30"/>
  <c r="AD90" i="36"/>
  <c r="Q10" i="24" s="1"/>
  <c r="AF168" i="30"/>
  <c r="AE168" i="36"/>
  <c r="R10" i="15" s="1"/>
  <c r="AD18" i="36"/>
  <c r="Q3" i="20" s="1"/>
  <c r="AE18" i="30"/>
  <c r="AE117" i="30"/>
  <c r="AD117" i="36"/>
  <c r="Q11" i="26" s="1"/>
  <c r="AE60" i="30"/>
  <c r="AD60" i="36"/>
  <c r="Q6" i="13" s="1"/>
  <c r="AF167" i="30"/>
  <c r="AE167" i="36"/>
  <c r="R9" i="15" s="1"/>
  <c r="AD20" i="36"/>
  <c r="Q5" i="20" s="1"/>
  <c r="AE20" i="30"/>
  <c r="AE114" i="30"/>
  <c r="AD114" i="36"/>
  <c r="Q8" i="26" s="1"/>
  <c r="AF155" i="30"/>
  <c r="AE155" i="36"/>
  <c r="R10" i="14" s="1"/>
  <c r="AE73" i="30"/>
  <c r="AD73" i="36"/>
  <c r="Q6" i="23" s="1"/>
  <c r="AE50" i="30"/>
  <c r="AD50" i="36"/>
  <c r="Q9" i="12" s="1"/>
  <c r="AE100" i="30"/>
  <c r="AD100" i="36"/>
  <c r="Q7" i="25" s="1"/>
  <c r="AE36" i="30"/>
  <c r="AD36" i="36"/>
  <c r="Q8" i="11" s="1"/>
  <c r="AE99" i="30"/>
  <c r="AD99" i="36"/>
  <c r="Q6" i="25" s="1"/>
  <c r="AD8" i="36"/>
  <c r="P6" i="18" s="1"/>
  <c r="AE8" i="30"/>
  <c r="AF140" i="30"/>
  <c r="AE140" i="36"/>
  <c r="R8" i="21" s="1"/>
  <c r="AE91" i="30"/>
  <c r="AD91" i="36"/>
  <c r="Q11" i="24" s="1"/>
  <c r="AE95" i="30"/>
  <c r="AD95" i="36"/>
  <c r="Q2" i="25" s="1"/>
  <c r="AF135" i="30"/>
  <c r="AE135" i="36"/>
  <c r="R3" i="21" s="1"/>
  <c r="AF180" i="30"/>
  <c r="AE180" i="36"/>
  <c r="R9" i="16" s="1"/>
  <c r="AE76" i="30"/>
  <c r="AD76" i="36"/>
  <c r="Q9" i="23" s="1"/>
  <c r="AD23" i="36"/>
  <c r="Q8" i="20" s="1"/>
  <c r="AE23" i="30"/>
  <c r="AE62" i="30"/>
  <c r="AD62" i="36"/>
  <c r="Q8" i="13" s="1"/>
  <c r="AE98" i="30"/>
  <c r="AD98" i="36"/>
  <c r="Q5" i="25" s="1"/>
  <c r="AE104" i="30"/>
  <c r="AD104" i="36"/>
  <c r="Q11" i="25" s="1"/>
  <c r="AE102" i="30"/>
  <c r="AD102" i="36"/>
  <c r="Q9" i="25" s="1"/>
  <c r="AE26" i="30"/>
  <c r="AD26" i="36"/>
  <c r="Q11" i="20" s="1"/>
  <c r="AE112" i="30"/>
  <c r="AD112" i="36"/>
  <c r="Q6" i="26" s="1"/>
  <c r="AE128" i="30"/>
  <c r="AD128" i="36"/>
  <c r="Q9" i="27" s="1"/>
  <c r="AE86" i="30"/>
  <c r="AD86" i="36"/>
  <c r="Q6" i="24" s="1"/>
  <c r="AF82" i="30"/>
  <c r="AE82" i="36"/>
  <c r="R2" i="24" s="1"/>
  <c r="AE83" i="30"/>
  <c r="AD83" i="36"/>
  <c r="Q3" i="24" s="1"/>
  <c r="AL151" i="30"/>
  <c r="AK151" i="36"/>
  <c r="X6" i="14" s="1"/>
  <c r="AF163" i="30"/>
  <c r="AE163" i="36"/>
  <c r="R5" i="15" s="1"/>
  <c r="AE69" i="30"/>
  <c r="AD69" i="36"/>
  <c r="Q2" i="23" s="1"/>
  <c r="AD21" i="36"/>
  <c r="Q6" i="20" s="1"/>
  <c r="AE21" i="30"/>
  <c r="AF165" i="30"/>
  <c r="AE165" i="36"/>
  <c r="R7" i="15" s="1"/>
  <c r="AD35" i="36"/>
  <c r="Q7" i="11" s="1"/>
  <c r="AE35" i="30"/>
  <c r="AF192" i="30"/>
  <c r="AE192" i="36"/>
  <c r="R8" i="17" s="1"/>
  <c r="AF150" i="30"/>
  <c r="AE150" i="36"/>
  <c r="R5" i="14" s="1"/>
  <c r="AG165" i="30" l="1"/>
  <c r="AF165" i="36"/>
  <c r="S7" i="15" s="1"/>
  <c r="AF128" i="30"/>
  <c r="AE128" i="36"/>
  <c r="R9" i="27" s="1"/>
  <c r="AF76" i="30"/>
  <c r="AE76" i="36"/>
  <c r="R9" i="23" s="1"/>
  <c r="AF36" i="30"/>
  <c r="AE36" i="36"/>
  <c r="R8" i="11" s="1"/>
  <c r="AF60" i="30"/>
  <c r="AE60" i="36"/>
  <c r="R6" i="13" s="1"/>
  <c r="AF78" i="30"/>
  <c r="AE78" i="36"/>
  <c r="R11" i="23" s="1"/>
  <c r="AG161" i="30"/>
  <c r="AF161" i="36"/>
  <c r="S3" i="15" s="1"/>
  <c r="AF37" i="30"/>
  <c r="AE37" i="36"/>
  <c r="R9" i="11" s="1"/>
  <c r="AG179" i="30"/>
  <c r="AF179" i="36"/>
  <c r="S8" i="16" s="1"/>
  <c r="AF103" i="30"/>
  <c r="AE103" i="36"/>
  <c r="R10" i="25" s="1"/>
  <c r="AG162" i="30"/>
  <c r="AF162" i="36"/>
  <c r="S4" i="15" s="1"/>
  <c r="AF98" i="30"/>
  <c r="AE98" i="36"/>
  <c r="R5" i="25" s="1"/>
  <c r="AM151" i="30"/>
  <c r="AL151" i="36"/>
  <c r="Y6" i="14" s="1"/>
  <c r="AF104" i="30"/>
  <c r="AE104" i="36"/>
  <c r="R11" i="25" s="1"/>
  <c r="AF91" i="30"/>
  <c r="AE91" i="36"/>
  <c r="R11" i="24" s="1"/>
  <c r="AG155" i="30"/>
  <c r="AF155" i="36"/>
  <c r="S10" i="14" s="1"/>
  <c r="AF90" i="30"/>
  <c r="AE90" i="36"/>
  <c r="R10" i="24" s="1"/>
  <c r="AG141" i="30"/>
  <c r="AF141" i="36"/>
  <c r="S9" i="21" s="1"/>
  <c r="AF88" i="30"/>
  <c r="AE88" i="36"/>
  <c r="R8" i="24" s="1"/>
  <c r="AF39" i="30"/>
  <c r="AE39" i="36"/>
  <c r="R11" i="11" s="1"/>
  <c r="AF21" i="30"/>
  <c r="AE21" i="36"/>
  <c r="R6" i="20" s="1"/>
  <c r="AE38" i="36"/>
  <c r="R10" i="11" s="1"/>
  <c r="AF38" i="30"/>
  <c r="AF89" i="30"/>
  <c r="AE89" i="36"/>
  <c r="R9" i="24" s="1"/>
  <c r="AF83" i="30"/>
  <c r="AE83" i="36"/>
  <c r="R3" i="24" s="1"/>
  <c r="AG140" i="30"/>
  <c r="AF140" i="36"/>
  <c r="S8" i="21" s="1"/>
  <c r="AF117" i="30"/>
  <c r="AE117" i="36"/>
  <c r="R11" i="26" s="1"/>
  <c r="AG178" i="30"/>
  <c r="AF178" i="36"/>
  <c r="S7" i="16" s="1"/>
  <c r="AF32" i="30"/>
  <c r="AE32" i="36"/>
  <c r="R4" i="11" s="1"/>
  <c r="AF11" i="30"/>
  <c r="AE11" i="36"/>
  <c r="Q9" i="18" s="1"/>
  <c r="AE24" i="36"/>
  <c r="R9" i="20" s="1"/>
  <c r="AF24" i="30"/>
  <c r="AG139" i="30"/>
  <c r="AF139" i="36"/>
  <c r="S7" i="21" s="1"/>
  <c r="AF75" i="30"/>
  <c r="AE75" i="36"/>
  <c r="R8" i="23" s="1"/>
  <c r="AG166" i="30"/>
  <c r="AF166" i="36"/>
  <c r="S8" i="15" s="1"/>
  <c r="AG174" i="30"/>
  <c r="AF174" i="36"/>
  <c r="S3" i="16" s="1"/>
  <c r="AF122" i="30"/>
  <c r="AE122" i="36"/>
  <c r="R3" i="27" s="1"/>
  <c r="AF113" i="30"/>
  <c r="AE113" i="36"/>
  <c r="R7" i="26" s="1"/>
  <c r="AG180" i="30"/>
  <c r="AF180" i="36"/>
  <c r="S9" i="16" s="1"/>
  <c r="AF114" i="30"/>
  <c r="AE114" i="36"/>
  <c r="R8" i="26" s="1"/>
  <c r="AF87" i="30"/>
  <c r="AE87" i="36"/>
  <c r="R7" i="24" s="1"/>
  <c r="AF125" i="30"/>
  <c r="AE125" i="36"/>
  <c r="R6" i="27" s="1"/>
  <c r="AF25" i="30"/>
  <c r="AE25" i="36"/>
  <c r="R10" i="20" s="1"/>
  <c r="AF8" i="30"/>
  <c r="AE8" i="36"/>
  <c r="Q6" i="18" s="1"/>
  <c r="AF20" i="30"/>
  <c r="AE20" i="36"/>
  <c r="R5" i="20" s="1"/>
  <c r="AE18" i="36"/>
  <c r="R3" i="20" s="1"/>
  <c r="AF18" i="30"/>
  <c r="AF61" i="30"/>
  <c r="AE61" i="36"/>
  <c r="R7" i="13" s="1"/>
  <c r="AE47" i="36"/>
  <c r="R6" i="12" s="1"/>
  <c r="AF47" i="30"/>
  <c r="AF13" i="30"/>
  <c r="AE13" i="36"/>
  <c r="Q11" i="18" s="1"/>
  <c r="AF127" i="30"/>
  <c r="AE127" i="36"/>
  <c r="R8" i="27" s="1"/>
  <c r="AF100" i="30"/>
  <c r="AE100" i="36"/>
  <c r="R7" i="25" s="1"/>
  <c r="AF69" i="30"/>
  <c r="AE69" i="36"/>
  <c r="R2" i="23" s="1"/>
  <c r="AE26" i="36"/>
  <c r="R11" i="20" s="1"/>
  <c r="AF26" i="30"/>
  <c r="AG135" i="30"/>
  <c r="AF135" i="36"/>
  <c r="S3" i="21" s="1"/>
  <c r="AE48" i="36"/>
  <c r="R7" i="12" s="1"/>
  <c r="AF48" i="30"/>
  <c r="AF109" i="30"/>
  <c r="AE109" i="36"/>
  <c r="R3" i="26" s="1"/>
  <c r="AF85" i="30"/>
  <c r="AE85" i="36"/>
  <c r="R5" i="24" s="1"/>
  <c r="AG148" i="30"/>
  <c r="AF148" i="36"/>
  <c r="S3" i="14" s="1"/>
  <c r="AG152" i="30"/>
  <c r="AF152" i="36"/>
  <c r="S7" i="14" s="1"/>
  <c r="AG154" i="30"/>
  <c r="AF154" i="36"/>
  <c r="S9" i="14" s="1"/>
  <c r="AF101" i="30"/>
  <c r="AE101" i="36"/>
  <c r="R8" i="25" s="1"/>
  <c r="AG108" i="30"/>
  <c r="AF108" i="36"/>
  <c r="S2" i="26" s="1"/>
  <c r="AF130" i="30"/>
  <c r="AE130" i="36"/>
  <c r="R11" i="27" s="1"/>
  <c r="AF112" i="30"/>
  <c r="AE112" i="36"/>
  <c r="R6" i="26" s="1"/>
  <c r="AG192" i="30"/>
  <c r="AF192" i="36"/>
  <c r="S8" i="17" s="1"/>
  <c r="AG82" i="30"/>
  <c r="AF82" i="36"/>
  <c r="S2" i="24" s="1"/>
  <c r="AF62" i="30"/>
  <c r="AE62" i="36"/>
  <c r="R8" i="13" s="1"/>
  <c r="AF50" i="30"/>
  <c r="AE50" i="36"/>
  <c r="R9" i="12" s="1"/>
  <c r="AF31" i="30"/>
  <c r="AE31" i="36"/>
  <c r="R3" i="11" s="1"/>
  <c r="AF35" i="30"/>
  <c r="AE35" i="36"/>
  <c r="R7" i="11" s="1"/>
  <c r="AE23" i="36"/>
  <c r="R8" i="20" s="1"/>
  <c r="AF23" i="30"/>
  <c r="AF52" i="30"/>
  <c r="AE52" i="36"/>
  <c r="R11" i="12" s="1"/>
  <c r="AF96" i="30"/>
  <c r="AE96" i="36"/>
  <c r="R3" i="25" s="1"/>
  <c r="AF63" i="30"/>
  <c r="AE63" i="36"/>
  <c r="R9" i="13" s="1"/>
  <c r="AF4" i="30"/>
  <c r="AE4" i="36"/>
  <c r="Q2" i="18" s="1"/>
  <c r="AE199" i="30"/>
  <c r="AE199" i="36" s="1"/>
  <c r="AF126" i="30"/>
  <c r="AE126" i="36"/>
  <c r="R7" i="27" s="1"/>
  <c r="AG150" i="30"/>
  <c r="AF150" i="36"/>
  <c r="S5" i="14" s="1"/>
  <c r="AF86" i="30"/>
  <c r="AE86" i="36"/>
  <c r="R6" i="24" s="1"/>
  <c r="AF95" i="30"/>
  <c r="AE95" i="36"/>
  <c r="R2" i="25" s="1"/>
  <c r="AF73" i="30"/>
  <c r="AE73" i="36"/>
  <c r="R6" i="23" s="1"/>
  <c r="AG168" i="30"/>
  <c r="AF168" i="36"/>
  <c r="S10" i="15" s="1"/>
  <c r="AE10" i="36"/>
  <c r="Q8" i="18" s="1"/>
  <c r="AF10" i="30"/>
  <c r="AG121" i="30"/>
  <c r="AF121" i="36"/>
  <c r="S2" i="27" s="1"/>
  <c r="AF70" i="30"/>
  <c r="AE70" i="36"/>
  <c r="R3" i="23" s="1"/>
  <c r="AG153" i="30"/>
  <c r="AF153" i="36"/>
  <c r="S8" i="14" s="1"/>
  <c r="AG191" i="30"/>
  <c r="AF191" i="36"/>
  <c r="S7" i="17" s="1"/>
  <c r="AF5" i="30"/>
  <c r="AE5" i="36"/>
  <c r="Q3" i="18" s="1"/>
  <c r="AF57" i="30"/>
  <c r="AE57" i="36"/>
  <c r="R3" i="13" s="1"/>
  <c r="AF33" i="30"/>
  <c r="AE33" i="36"/>
  <c r="R5" i="11" s="1"/>
  <c r="AG163" i="30"/>
  <c r="AF163" i="36"/>
  <c r="S5" i="15" s="1"/>
  <c r="AF102" i="30"/>
  <c r="AE102" i="36"/>
  <c r="R9" i="25" s="1"/>
  <c r="AF99" i="30"/>
  <c r="AE99" i="36"/>
  <c r="R6" i="25" s="1"/>
  <c r="AG167" i="30"/>
  <c r="AF167" i="36"/>
  <c r="S9" i="15" s="1"/>
  <c r="AG193" i="30"/>
  <c r="AF193" i="36"/>
  <c r="S9" i="17" s="1"/>
  <c r="AF115" i="30"/>
  <c r="AE115" i="36"/>
  <c r="R9" i="26" s="1"/>
  <c r="AF97" i="30"/>
  <c r="AE97" i="36"/>
  <c r="R4" i="25" s="1"/>
  <c r="AF22" i="30"/>
  <c r="AE22" i="36"/>
  <c r="R7" i="20" s="1"/>
  <c r="AF44" i="30"/>
  <c r="AE44" i="36"/>
  <c r="R3" i="12" s="1"/>
  <c r="AF49" i="30"/>
  <c r="AE49" i="36"/>
  <c r="R8" i="12" s="1"/>
  <c r="AF65" i="30"/>
  <c r="AE65" i="36"/>
  <c r="R11" i="13" s="1"/>
  <c r="AF34" i="30"/>
  <c r="AE34" i="36"/>
  <c r="R6" i="11" s="1"/>
  <c r="AH192" i="30" l="1"/>
  <c r="AG192" i="36"/>
  <c r="T8" i="17" s="1"/>
  <c r="AF10" i="36"/>
  <c r="R8" i="18" s="1"/>
  <c r="AG10" i="30"/>
  <c r="AF62" i="36"/>
  <c r="S8" i="13" s="1"/>
  <c r="AG62" i="30"/>
  <c r="AH152" i="30"/>
  <c r="AG152" i="36"/>
  <c r="T7" i="14" s="1"/>
  <c r="AF61" i="36"/>
  <c r="S7" i="13" s="1"/>
  <c r="AG61" i="30"/>
  <c r="AH180" i="30"/>
  <c r="AG180" i="36"/>
  <c r="T9" i="16" s="1"/>
  <c r="AF11" i="36"/>
  <c r="R9" i="18" s="1"/>
  <c r="AG11" i="30"/>
  <c r="AG44" i="30"/>
  <c r="AF44" i="36"/>
  <c r="S3" i="12" s="1"/>
  <c r="AH193" i="30"/>
  <c r="AG193" i="36"/>
  <c r="T9" i="17" s="1"/>
  <c r="AH163" i="30"/>
  <c r="AG163" i="36"/>
  <c r="T5" i="15" s="1"/>
  <c r="AH191" i="30"/>
  <c r="AG191" i="36"/>
  <c r="T7" i="17" s="1"/>
  <c r="AG86" i="30"/>
  <c r="AF86" i="36"/>
  <c r="S6" i="24" s="1"/>
  <c r="AG18" i="30"/>
  <c r="AF18" i="36"/>
  <c r="S3" i="20" s="1"/>
  <c r="AH82" i="30"/>
  <c r="AG82" i="36"/>
  <c r="T2" i="24" s="1"/>
  <c r="AH108" i="30"/>
  <c r="AG108" i="36"/>
  <c r="T2" i="26" s="1"/>
  <c r="AH135" i="30"/>
  <c r="AG135" i="36"/>
  <c r="T3" i="21" s="1"/>
  <c r="AG125" i="30"/>
  <c r="AF125" i="36"/>
  <c r="S6" i="27" s="1"/>
  <c r="AG75" i="30"/>
  <c r="AF75" i="36"/>
  <c r="S8" i="23" s="1"/>
  <c r="AF32" i="36"/>
  <c r="S4" i="11" s="1"/>
  <c r="AG32" i="30"/>
  <c r="AG83" i="30"/>
  <c r="AF83" i="36"/>
  <c r="S3" i="24" s="1"/>
  <c r="AF39" i="36"/>
  <c r="S11" i="11" s="1"/>
  <c r="AG39" i="30"/>
  <c r="AH155" i="30"/>
  <c r="AG155" i="36"/>
  <c r="T10" i="14" s="1"/>
  <c r="AG98" i="30"/>
  <c r="AF98" i="36"/>
  <c r="S5" i="25" s="1"/>
  <c r="AG37" i="30"/>
  <c r="AF37" i="36"/>
  <c r="S9" i="11" s="1"/>
  <c r="AG36" i="30"/>
  <c r="AF36" i="36"/>
  <c r="S8" i="11" s="1"/>
  <c r="AF35" i="36"/>
  <c r="S7" i="11" s="1"/>
  <c r="AG35" i="30"/>
  <c r="AH148" i="30"/>
  <c r="AG148" i="36"/>
  <c r="T3" i="14" s="1"/>
  <c r="AG127" i="30"/>
  <c r="AF127" i="36"/>
  <c r="S8" i="27" s="1"/>
  <c r="AG113" i="30"/>
  <c r="AF113" i="36"/>
  <c r="S7" i="26" s="1"/>
  <c r="AG34" i="30"/>
  <c r="AF34" i="36"/>
  <c r="S6" i="11" s="1"/>
  <c r="AG22" i="30"/>
  <c r="AF22" i="36"/>
  <c r="S7" i="20" s="1"/>
  <c r="AH167" i="30"/>
  <c r="AG167" i="36"/>
  <c r="T9" i="15" s="1"/>
  <c r="AF33" i="36"/>
  <c r="S5" i="11" s="1"/>
  <c r="AG33" i="30"/>
  <c r="AH153" i="30"/>
  <c r="AG153" i="36"/>
  <c r="T8" i="14" s="1"/>
  <c r="AH168" i="30"/>
  <c r="AG168" i="36"/>
  <c r="T10" i="15" s="1"/>
  <c r="AH150" i="30"/>
  <c r="AG150" i="36"/>
  <c r="T5" i="14" s="1"/>
  <c r="AG26" i="30"/>
  <c r="AF26" i="36"/>
  <c r="S11" i="20" s="1"/>
  <c r="AG96" i="30"/>
  <c r="AF96" i="36"/>
  <c r="S3" i="25" s="1"/>
  <c r="AG101" i="30"/>
  <c r="AF101" i="36"/>
  <c r="S8" i="25" s="1"/>
  <c r="AF13" i="36"/>
  <c r="R11" i="18" s="1"/>
  <c r="AG13" i="30"/>
  <c r="AG87" i="30"/>
  <c r="AF87" i="36"/>
  <c r="S7" i="24" s="1"/>
  <c r="AG122" i="30"/>
  <c r="AF122" i="36"/>
  <c r="S3" i="27" s="1"/>
  <c r="AH139" i="30"/>
  <c r="AG139" i="36"/>
  <c r="T7" i="21" s="1"/>
  <c r="AH178" i="30"/>
  <c r="AG178" i="36"/>
  <c r="T7" i="16" s="1"/>
  <c r="AG89" i="30"/>
  <c r="AF89" i="36"/>
  <c r="S9" i="24" s="1"/>
  <c r="AG88" i="30"/>
  <c r="AF88" i="36"/>
  <c r="S8" i="24" s="1"/>
  <c r="AG91" i="30"/>
  <c r="AF91" i="36"/>
  <c r="S11" i="24" s="1"/>
  <c r="AH162" i="30"/>
  <c r="AG162" i="36"/>
  <c r="T4" i="15" s="1"/>
  <c r="AH161" i="30"/>
  <c r="AG161" i="36"/>
  <c r="T3" i="15" s="1"/>
  <c r="AG76" i="30"/>
  <c r="AF76" i="36"/>
  <c r="S9" i="23" s="1"/>
  <c r="AG31" i="30"/>
  <c r="AF31" i="36"/>
  <c r="S3" i="11" s="1"/>
  <c r="AG85" i="30"/>
  <c r="AF85" i="36"/>
  <c r="S5" i="24" s="1"/>
  <c r="AG20" i="30"/>
  <c r="AF20" i="36"/>
  <c r="S5" i="20" s="1"/>
  <c r="AG65" i="30"/>
  <c r="AF65" i="36"/>
  <c r="S11" i="13" s="1"/>
  <c r="AG97" i="30"/>
  <c r="AF97" i="36"/>
  <c r="S4" i="25" s="1"/>
  <c r="AG99" i="30"/>
  <c r="AF99" i="36"/>
  <c r="S6" i="25" s="1"/>
  <c r="AG57" i="30"/>
  <c r="AF57" i="36"/>
  <c r="S3" i="13" s="1"/>
  <c r="AG70" i="30"/>
  <c r="AF70" i="36"/>
  <c r="S3" i="23" s="1"/>
  <c r="AG73" i="30"/>
  <c r="AF73" i="36"/>
  <c r="S6" i="23" s="1"/>
  <c r="AG126" i="30"/>
  <c r="AF126" i="36"/>
  <c r="S7" i="27" s="1"/>
  <c r="AF47" i="36"/>
  <c r="S6" i="12" s="1"/>
  <c r="AG47" i="30"/>
  <c r="AG24" i="30"/>
  <c r="AF24" i="36"/>
  <c r="S9" i="20" s="1"/>
  <c r="AF38" i="36"/>
  <c r="S10" i="11" s="1"/>
  <c r="AG38" i="30"/>
  <c r="AG63" i="30"/>
  <c r="AF63" i="36"/>
  <c r="S9" i="13" s="1"/>
  <c r="AG112" i="30"/>
  <c r="AF112" i="36"/>
  <c r="S6" i="26" s="1"/>
  <c r="AG109" i="30"/>
  <c r="AF109" i="36"/>
  <c r="S3" i="26" s="1"/>
  <c r="AG8" i="30"/>
  <c r="AF8" i="36"/>
  <c r="R6" i="18" s="1"/>
  <c r="AH174" i="30"/>
  <c r="AG174" i="36"/>
  <c r="T3" i="16" s="1"/>
  <c r="AG117" i="30"/>
  <c r="AF117" i="36"/>
  <c r="S11" i="26" s="1"/>
  <c r="AH141" i="30"/>
  <c r="AG141" i="36"/>
  <c r="T9" i="21" s="1"/>
  <c r="AG104" i="30"/>
  <c r="AF104" i="36"/>
  <c r="S11" i="25" s="1"/>
  <c r="AG103" i="30"/>
  <c r="AF103" i="36"/>
  <c r="S10" i="25" s="1"/>
  <c r="AG78" i="30"/>
  <c r="AF78" i="36"/>
  <c r="S11" i="23" s="1"/>
  <c r="AG128" i="30"/>
  <c r="AF128" i="36"/>
  <c r="S9" i="27" s="1"/>
  <c r="AF50" i="36"/>
  <c r="S9" i="12" s="1"/>
  <c r="AG50" i="30"/>
  <c r="AH154" i="30"/>
  <c r="AG154" i="36"/>
  <c r="T9" i="14" s="1"/>
  <c r="AG69" i="30"/>
  <c r="AF69" i="36"/>
  <c r="S2" i="23" s="1"/>
  <c r="AG114" i="30"/>
  <c r="AF114" i="36"/>
  <c r="S8" i="26" s="1"/>
  <c r="AG49" i="30"/>
  <c r="AF49" i="36"/>
  <c r="S8" i="12" s="1"/>
  <c r="AG115" i="30"/>
  <c r="AF115" i="36"/>
  <c r="S9" i="26" s="1"/>
  <c r="AG102" i="30"/>
  <c r="AF102" i="36"/>
  <c r="S9" i="25" s="1"/>
  <c r="AF5" i="36"/>
  <c r="R3" i="18" s="1"/>
  <c r="AG5" i="30"/>
  <c r="AH121" i="30"/>
  <c r="AG121" i="36"/>
  <c r="T2" i="27" s="1"/>
  <c r="AG95" i="30"/>
  <c r="AF95" i="36"/>
  <c r="S2" i="25" s="1"/>
  <c r="AF23" i="36"/>
  <c r="S8" i="20" s="1"/>
  <c r="AG23" i="30"/>
  <c r="AG48" i="30"/>
  <c r="AF48" i="36"/>
  <c r="S7" i="12" s="1"/>
  <c r="AF52" i="36"/>
  <c r="S11" i="12" s="1"/>
  <c r="AG52" i="30"/>
  <c r="AG4" i="30"/>
  <c r="AF4" i="36"/>
  <c r="R2" i="18" s="1"/>
  <c r="AF199" i="30"/>
  <c r="AF199" i="36" s="1"/>
  <c r="AG130" i="30"/>
  <c r="AF130" i="36"/>
  <c r="S11" i="27" s="1"/>
  <c r="AG100" i="30"/>
  <c r="AF100" i="36"/>
  <c r="S7" i="25" s="1"/>
  <c r="AG25" i="30"/>
  <c r="AF25" i="36"/>
  <c r="S10" i="20" s="1"/>
  <c r="AH166" i="30"/>
  <c r="AG166" i="36"/>
  <c r="T8" i="15" s="1"/>
  <c r="AH140" i="30"/>
  <c r="AG140" i="36"/>
  <c r="T8" i="21" s="1"/>
  <c r="AF21" i="36"/>
  <c r="S6" i="20" s="1"/>
  <c r="AG21" i="30"/>
  <c r="AG90" i="30"/>
  <c r="AF90" i="36"/>
  <c r="S10" i="24" s="1"/>
  <c r="AN151" i="30"/>
  <c r="AM151" i="36"/>
  <c r="Z6" i="14" s="1"/>
  <c r="AH179" i="30"/>
  <c r="AG179" i="36"/>
  <c r="T8" i="16" s="1"/>
  <c r="AF60" i="36"/>
  <c r="S6" i="13" s="1"/>
  <c r="AG60" i="30"/>
  <c r="AH165" i="30"/>
  <c r="AG165" i="36"/>
  <c r="T7" i="15" s="1"/>
  <c r="AH115" i="30" l="1"/>
  <c r="AG115" i="36"/>
  <c r="T9" i="26" s="1"/>
  <c r="AH128" i="30"/>
  <c r="AG128" i="36"/>
  <c r="T9" i="27" s="1"/>
  <c r="AH70" i="30"/>
  <c r="AG70" i="36"/>
  <c r="T3" i="23" s="1"/>
  <c r="AH69" i="30"/>
  <c r="AG69" i="36"/>
  <c r="T2" i="23" s="1"/>
  <c r="AH117" i="30"/>
  <c r="AG117" i="36"/>
  <c r="T11" i="26" s="1"/>
  <c r="AG57" i="36"/>
  <c r="T3" i="13" s="1"/>
  <c r="AH57" i="30"/>
  <c r="AI161" i="30"/>
  <c r="AH161" i="36"/>
  <c r="U3" i="15" s="1"/>
  <c r="AH87" i="30"/>
  <c r="AG87" i="36"/>
  <c r="T7" i="24" s="1"/>
  <c r="AH113" i="30"/>
  <c r="AG113" i="36"/>
  <c r="T7" i="26" s="1"/>
  <c r="AH125" i="30"/>
  <c r="AG125" i="36"/>
  <c r="T6" i="27" s="1"/>
  <c r="AO151" i="30"/>
  <c r="AN151" i="36"/>
  <c r="AA6" i="14" s="1"/>
  <c r="AI166" i="30"/>
  <c r="AH166" i="36"/>
  <c r="U8" i="15" s="1"/>
  <c r="AG13" i="36"/>
  <c r="S11" i="18" s="1"/>
  <c r="AH13" i="30"/>
  <c r="AI174" i="30"/>
  <c r="AH174" i="36"/>
  <c r="U3" i="16" s="1"/>
  <c r="AH85" i="30"/>
  <c r="AG85" i="36"/>
  <c r="T5" i="24" s="1"/>
  <c r="AI178" i="30"/>
  <c r="AH178" i="36"/>
  <c r="U7" i="16" s="1"/>
  <c r="AI150" i="30"/>
  <c r="AH150" i="36"/>
  <c r="U5" i="14" s="1"/>
  <c r="AI167" i="30"/>
  <c r="AH167" i="36"/>
  <c r="U9" i="15" s="1"/>
  <c r="AH127" i="30"/>
  <c r="AG127" i="36"/>
  <c r="T8" i="27" s="1"/>
  <c r="AH37" i="30"/>
  <c r="AG37" i="36"/>
  <c r="T9" i="11" s="1"/>
  <c r="AH83" i="30"/>
  <c r="AG83" i="36"/>
  <c r="T3" i="24" s="1"/>
  <c r="AI135" i="30"/>
  <c r="AH135" i="36"/>
  <c r="U3" i="21" s="1"/>
  <c r="AH86" i="30"/>
  <c r="AG86" i="36"/>
  <c r="T6" i="24" s="1"/>
  <c r="AG44" i="36"/>
  <c r="T3" i="12" s="1"/>
  <c r="AH44" i="30"/>
  <c r="AI152" i="30"/>
  <c r="AH152" i="36"/>
  <c r="U7" i="14" s="1"/>
  <c r="AH103" i="30"/>
  <c r="AG103" i="36"/>
  <c r="T10" i="25" s="1"/>
  <c r="AH99" i="30"/>
  <c r="AG99" i="36"/>
  <c r="T6" i="25" s="1"/>
  <c r="AI162" i="30"/>
  <c r="AH162" i="36"/>
  <c r="U4" i="15" s="1"/>
  <c r="AI165" i="30"/>
  <c r="AH165" i="36"/>
  <c r="U7" i="15" s="1"/>
  <c r="AH90" i="30"/>
  <c r="AG90" i="36"/>
  <c r="T10" i="24" s="1"/>
  <c r="AH25" i="30"/>
  <c r="AG25" i="36"/>
  <c r="T10" i="20" s="1"/>
  <c r="AH52" i="30"/>
  <c r="AG52" i="36"/>
  <c r="T11" i="12" s="1"/>
  <c r="AH50" i="30"/>
  <c r="AG50" i="36"/>
  <c r="T9" i="12" s="1"/>
  <c r="AH38" i="30"/>
  <c r="AG38" i="36"/>
  <c r="T10" i="11" s="1"/>
  <c r="AG32" i="36"/>
  <c r="T4" i="11" s="1"/>
  <c r="AH32" i="30"/>
  <c r="AH11" i="30"/>
  <c r="AG11" i="36"/>
  <c r="S9" i="18" s="1"/>
  <c r="AG62" i="36"/>
  <c r="T8" i="13" s="1"/>
  <c r="AH62" i="30"/>
  <c r="AI154" i="30"/>
  <c r="AH154" i="36"/>
  <c r="U9" i="14" s="1"/>
  <c r="AG60" i="36"/>
  <c r="T6" i="13" s="1"/>
  <c r="AH60" i="30"/>
  <c r="AI121" i="30"/>
  <c r="AH121" i="36"/>
  <c r="U2" i="27" s="1"/>
  <c r="AH104" i="30"/>
  <c r="AG104" i="36"/>
  <c r="T11" i="25" s="1"/>
  <c r="AH97" i="30"/>
  <c r="AG97" i="36"/>
  <c r="T4" i="25" s="1"/>
  <c r="AH91" i="30"/>
  <c r="AG91" i="36"/>
  <c r="T11" i="24" s="1"/>
  <c r="AI139" i="30"/>
  <c r="AH139" i="36"/>
  <c r="U7" i="21" s="1"/>
  <c r="AI168" i="30"/>
  <c r="AH168" i="36"/>
  <c r="U10" i="15" s="1"/>
  <c r="AI148" i="30"/>
  <c r="AH148" i="36"/>
  <c r="U3" i="14" s="1"/>
  <c r="AH98" i="30"/>
  <c r="AG98" i="36"/>
  <c r="T5" i="25" s="1"/>
  <c r="AI108" i="30"/>
  <c r="AH108" i="36"/>
  <c r="U2" i="26" s="1"/>
  <c r="AI191" i="30"/>
  <c r="AH191" i="36"/>
  <c r="U7" i="17" s="1"/>
  <c r="AG63" i="36"/>
  <c r="T9" i="13" s="1"/>
  <c r="AH63" i="30"/>
  <c r="AG21" i="36"/>
  <c r="T6" i="20" s="1"/>
  <c r="AH21" i="30"/>
  <c r="AG49" i="36"/>
  <c r="T8" i="12" s="1"/>
  <c r="AH49" i="30"/>
  <c r="AG8" i="36"/>
  <c r="S6" i="18" s="1"/>
  <c r="AH8" i="30"/>
  <c r="AH73" i="30"/>
  <c r="AG73" i="36"/>
  <c r="T6" i="23" s="1"/>
  <c r="AH31" i="30"/>
  <c r="AG31" i="36"/>
  <c r="T3" i="11" s="1"/>
  <c r="AH101" i="30"/>
  <c r="AG101" i="36"/>
  <c r="T8" i="25" s="1"/>
  <c r="AH22" i="30"/>
  <c r="AG22" i="36"/>
  <c r="T7" i="20" s="1"/>
  <c r="AH100" i="30"/>
  <c r="AG100" i="36"/>
  <c r="T7" i="25" s="1"/>
  <c r="AH5" i="30"/>
  <c r="AG5" i="36"/>
  <c r="S3" i="18" s="1"/>
  <c r="AG35" i="36"/>
  <c r="T7" i="11" s="1"/>
  <c r="AH35" i="30"/>
  <c r="AG10" i="36"/>
  <c r="S8" i="18" s="1"/>
  <c r="AH10" i="30"/>
  <c r="AH126" i="30"/>
  <c r="AG126" i="36"/>
  <c r="T7" i="27" s="1"/>
  <c r="AI141" i="30"/>
  <c r="AH141" i="36"/>
  <c r="U9" i="21" s="1"/>
  <c r="AG65" i="36"/>
  <c r="T11" i="13" s="1"/>
  <c r="AH65" i="30"/>
  <c r="AH88" i="30"/>
  <c r="AG88" i="36"/>
  <c r="T8" i="24" s="1"/>
  <c r="AG96" i="36"/>
  <c r="T3" i="25" s="1"/>
  <c r="AH96" i="30"/>
  <c r="AI153" i="30"/>
  <c r="AH153" i="36"/>
  <c r="U8" i="14" s="1"/>
  <c r="AG34" i="36"/>
  <c r="T6" i="11" s="1"/>
  <c r="AH34" i="30"/>
  <c r="AI155" i="30"/>
  <c r="AH155" i="36"/>
  <c r="U10" i="14" s="1"/>
  <c r="AH75" i="30"/>
  <c r="AG75" i="36"/>
  <c r="T8" i="23" s="1"/>
  <c r="AI82" i="30"/>
  <c r="AH82" i="36"/>
  <c r="U2" i="24" s="1"/>
  <c r="AI163" i="30"/>
  <c r="AH163" i="36"/>
  <c r="U5" i="15" s="1"/>
  <c r="AI180" i="30"/>
  <c r="AH180" i="36"/>
  <c r="U9" i="16" s="1"/>
  <c r="AH95" i="30"/>
  <c r="AG95" i="36"/>
  <c r="T2" i="25" s="1"/>
  <c r="AH114" i="30"/>
  <c r="AG114" i="36"/>
  <c r="T8" i="26" s="1"/>
  <c r="AH24" i="30"/>
  <c r="AG24" i="36"/>
  <c r="T9" i="20" s="1"/>
  <c r="AH76" i="30"/>
  <c r="AG76" i="36"/>
  <c r="T9" i="23" s="1"/>
  <c r="AH122" i="30"/>
  <c r="AG122" i="36"/>
  <c r="T3" i="27" s="1"/>
  <c r="AI179" i="30"/>
  <c r="AH179" i="36"/>
  <c r="U8" i="16" s="1"/>
  <c r="AI140" i="30"/>
  <c r="AH140" i="36"/>
  <c r="U8" i="21" s="1"/>
  <c r="AH130" i="30"/>
  <c r="AG130" i="36"/>
  <c r="T11" i="27" s="1"/>
  <c r="AH23" i="30"/>
  <c r="AG23" i="36"/>
  <c r="T8" i="20" s="1"/>
  <c r="AG47" i="36"/>
  <c r="T6" i="12" s="1"/>
  <c r="AH47" i="30"/>
  <c r="AH33" i="30"/>
  <c r="AG33" i="36"/>
  <c r="T5" i="11" s="1"/>
  <c r="AH39" i="30"/>
  <c r="AG39" i="36"/>
  <c r="T11" i="11" s="1"/>
  <c r="AH61" i="30"/>
  <c r="AG61" i="36"/>
  <c r="T7" i="13" s="1"/>
  <c r="AH4" i="30"/>
  <c r="AG4" i="36"/>
  <c r="S2" i="18" s="1"/>
  <c r="AG199" i="30"/>
  <c r="AG199" i="36" s="1"/>
  <c r="AG48" i="36"/>
  <c r="T7" i="12" s="1"/>
  <c r="AH48" i="30"/>
  <c r="AH109" i="30"/>
  <c r="AG109" i="36"/>
  <c r="T3" i="26" s="1"/>
  <c r="AH102" i="30"/>
  <c r="AG102" i="36"/>
  <c r="T9" i="25" s="1"/>
  <c r="AH78" i="30"/>
  <c r="AG78" i="36"/>
  <c r="T11" i="23" s="1"/>
  <c r="AH112" i="30"/>
  <c r="AG112" i="36"/>
  <c r="T6" i="26" s="1"/>
  <c r="AG20" i="36"/>
  <c r="T5" i="20" s="1"/>
  <c r="AH20" i="30"/>
  <c r="AH89" i="30"/>
  <c r="AG89" i="36"/>
  <c r="T9" i="24" s="1"/>
  <c r="AH26" i="30"/>
  <c r="AG26" i="36"/>
  <c r="T11" i="20" s="1"/>
  <c r="AH36" i="30"/>
  <c r="AG36" i="36"/>
  <c r="T8" i="11" s="1"/>
  <c r="AH18" i="30"/>
  <c r="AG18" i="36"/>
  <c r="T3" i="20" s="1"/>
  <c r="AI193" i="30"/>
  <c r="AH193" i="36"/>
  <c r="U9" i="17" s="1"/>
  <c r="AI192" i="30"/>
  <c r="AH192" i="36"/>
  <c r="U8" i="17" s="1"/>
  <c r="AH39" i="36" l="1"/>
  <c r="U11" i="11" s="1"/>
  <c r="AI39" i="30"/>
  <c r="AJ180" i="30"/>
  <c r="AI180" i="36"/>
  <c r="V9" i="16" s="1"/>
  <c r="AI88" i="30"/>
  <c r="AH88" i="36"/>
  <c r="U8" i="24" s="1"/>
  <c r="AJ191" i="30"/>
  <c r="AI191" i="36"/>
  <c r="V7" i="17" s="1"/>
  <c r="AI104" i="30"/>
  <c r="AH104" i="36"/>
  <c r="U11" i="25" s="1"/>
  <c r="AH36" i="36"/>
  <c r="U8" i="11" s="1"/>
  <c r="AI36" i="30"/>
  <c r="AI112" i="30"/>
  <c r="AH112" i="36"/>
  <c r="U6" i="26" s="1"/>
  <c r="AI34" i="30"/>
  <c r="AH34" i="36"/>
  <c r="U6" i="11" s="1"/>
  <c r="AI65" i="30"/>
  <c r="AH65" i="36"/>
  <c r="U11" i="13" s="1"/>
  <c r="AI35" i="30"/>
  <c r="AH35" i="36"/>
  <c r="U7" i="11" s="1"/>
  <c r="AI49" i="30"/>
  <c r="AH49" i="36"/>
  <c r="U8" i="12" s="1"/>
  <c r="AH44" i="36"/>
  <c r="U3" i="12" s="1"/>
  <c r="AI44" i="30"/>
  <c r="AI61" i="30"/>
  <c r="AH61" i="36"/>
  <c r="U7" i="13" s="1"/>
  <c r="AI76" i="30"/>
  <c r="AH76" i="36"/>
  <c r="U9" i="23" s="1"/>
  <c r="AJ140" i="30"/>
  <c r="AI140" i="36"/>
  <c r="V8" i="21" s="1"/>
  <c r="AJ163" i="30"/>
  <c r="AI163" i="36"/>
  <c r="V5" i="15" s="1"/>
  <c r="AJ139" i="30"/>
  <c r="AI139" i="36"/>
  <c r="V7" i="21" s="1"/>
  <c r="AH11" i="36"/>
  <c r="T9" i="18" s="1"/>
  <c r="AI11" i="30"/>
  <c r="AH52" i="36"/>
  <c r="U11" i="12" s="1"/>
  <c r="AI52" i="30"/>
  <c r="AJ162" i="30"/>
  <c r="AI162" i="36"/>
  <c r="V4" i="15" s="1"/>
  <c r="AH37" i="36"/>
  <c r="U9" i="11" s="1"/>
  <c r="AI37" i="30"/>
  <c r="AJ178" i="30"/>
  <c r="AI178" i="36"/>
  <c r="V7" i="16" s="1"/>
  <c r="AJ166" i="30"/>
  <c r="AI166" i="36"/>
  <c r="V8" i="15" s="1"/>
  <c r="AI87" i="30"/>
  <c r="AH87" i="36"/>
  <c r="U7" i="24" s="1"/>
  <c r="AI69" i="30"/>
  <c r="AH69" i="36"/>
  <c r="U2" i="23" s="1"/>
  <c r="AH48" i="36"/>
  <c r="U7" i="12" s="1"/>
  <c r="AI48" i="30"/>
  <c r="AI33" i="30"/>
  <c r="AH33" i="36"/>
  <c r="U5" i="11" s="1"/>
  <c r="AI24" i="30"/>
  <c r="AH24" i="36"/>
  <c r="U9" i="20" s="1"/>
  <c r="AI101" i="30"/>
  <c r="AH101" i="36"/>
  <c r="U8" i="25" s="1"/>
  <c r="AJ108" i="30"/>
  <c r="AI108" i="36"/>
  <c r="V2" i="26" s="1"/>
  <c r="AJ121" i="30"/>
  <c r="AI121" i="36"/>
  <c r="V2" i="27" s="1"/>
  <c r="AJ192" i="30"/>
  <c r="AI192" i="36"/>
  <c r="V8" i="17" s="1"/>
  <c r="AI26" i="30"/>
  <c r="AH26" i="36"/>
  <c r="U11" i="20" s="1"/>
  <c r="AI78" i="30"/>
  <c r="AH78" i="36"/>
  <c r="U11" i="23" s="1"/>
  <c r="AI47" i="30"/>
  <c r="AH47" i="36"/>
  <c r="U6" i="12" s="1"/>
  <c r="AH21" i="36"/>
  <c r="U6" i="20" s="1"/>
  <c r="AI21" i="30"/>
  <c r="AH60" i="36"/>
  <c r="U6" i="13" s="1"/>
  <c r="AI60" i="30"/>
  <c r="AH32" i="36"/>
  <c r="U4" i="11" s="1"/>
  <c r="AI32" i="30"/>
  <c r="AJ179" i="30"/>
  <c r="AI179" i="36"/>
  <c r="V8" i="16" s="1"/>
  <c r="AJ82" i="30"/>
  <c r="AI82" i="36"/>
  <c r="V2" i="24" s="1"/>
  <c r="AJ141" i="30"/>
  <c r="AI141" i="36"/>
  <c r="V9" i="21" s="1"/>
  <c r="AI5" i="30"/>
  <c r="AH5" i="36"/>
  <c r="T3" i="18" s="1"/>
  <c r="AI98" i="30"/>
  <c r="AH98" i="36"/>
  <c r="U5" i="25" s="1"/>
  <c r="AI99" i="30"/>
  <c r="AH99" i="36"/>
  <c r="U6" i="25" s="1"/>
  <c r="AI86" i="30"/>
  <c r="AH86" i="36"/>
  <c r="U6" i="24" s="1"/>
  <c r="AI127" i="30"/>
  <c r="AH127" i="36"/>
  <c r="U8" i="27" s="1"/>
  <c r="AI85" i="30"/>
  <c r="AH85" i="36"/>
  <c r="U5" i="24" s="1"/>
  <c r="AP151" i="30"/>
  <c r="AO151" i="36"/>
  <c r="AB6" i="14" s="1"/>
  <c r="AJ161" i="30"/>
  <c r="AI161" i="36"/>
  <c r="V3" i="15" s="1"/>
  <c r="AI70" i="30"/>
  <c r="AH70" i="36"/>
  <c r="U3" i="23" s="1"/>
  <c r="AI4" i="30"/>
  <c r="AH4" i="36"/>
  <c r="T2" i="18" s="1"/>
  <c r="AH199" i="30"/>
  <c r="AH199" i="36" s="1"/>
  <c r="AI114" i="30"/>
  <c r="AH114" i="36"/>
  <c r="U8" i="26" s="1"/>
  <c r="AJ153" i="30"/>
  <c r="AI153" i="36"/>
  <c r="V8" i="14" s="1"/>
  <c r="AI31" i="30"/>
  <c r="AH31" i="36"/>
  <c r="U3" i="11" s="1"/>
  <c r="AI91" i="30"/>
  <c r="AH91" i="36"/>
  <c r="U11" i="24" s="1"/>
  <c r="AI25" i="30"/>
  <c r="AH25" i="36"/>
  <c r="U10" i="20" s="1"/>
  <c r="AJ193" i="30"/>
  <c r="AI193" i="36"/>
  <c r="V9" i="17" s="1"/>
  <c r="AI89" i="30"/>
  <c r="AH89" i="36"/>
  <c r="U9" i="24" s="1"/>
  <c r="AI102" i="30"/>
  <c r="AH102" i="36"/>
  <c r="U9" i="25" s="1"/>
  <c r="AH96" i="36"/>
  <c r="U3" i="25" s="1"/>
  <c r="AI96" i="30"/>
  <c r="AH63" i="36"/>
  <c r="U9" i="13" s="1"/>
  <c r="AI63" i="30"/>
  <c r="AI57" i="30"/>
  <c r="AH57" i="36"/>
  <c r="U3" i="13" s="1"/>
  <c r="AI23" i="30"/>
  <c r="AH23" i="36"/>
  <c r="U8" i="20" s="1"/>
  <c r="AI95" i="30"/>
  <c r="AH95" i="36"/>
  <c r="U2" i="25" s="1"/>
  <c r="AI126" i="30"/>
  <c r="AH126" i="36"/>
  <c r="U7" i="27" s="1"/>
  <c r="AI73" i="30"/>
  <c r="AH73" i="36"/>
  <c r="U6" i="23" s="1"/>
  <c r="AI97" i="30"/>
  <c r="AH97" i="36"/>
  <c r="U4" i="25" s="1"/>
  <c r="AI103" i="30"/>
  <c r="AH103" i="36"/>
  <c r="U10" i="25" s="1"/>
  <c r="AJ135" i="30"/>
  <c r="AI135" i="36"/>
  <c r="V3" i="21" s="1"/>
  <c r="AJ167" i="30"/>
  <c r="AI167" i="36"/>
  <c r="V9" i="15" s="1"/>
  <c r="AJ174" i="30"/>
  <c r="AI174" i="36"/>
  <c r="V3" i="16" s="1"/>
  <c r="AI125" i="30"/>
  <c r="AH125" i="36"/>
  <c r="U6" i="27" s="1"/>
  <c r="AI128" i="30"/>
  <c r="AH128" i="36"/>
  <c r="U9" i="27" s="1"/>
  <c r="AI122" i="30"/>
  <c r="AH122" i="36"/>
  <c r="U3" i="27" s="1"/>
  <c r="AI75" i="30"/>
  <c r="AH75" i="36"/>
  <c r="U8" i="23" s="1"/>
  <c r="AI100" i="30"/>
  <c r="AH100" i="36"/>
  <c r="U7" i="25" s="1"/>
  <c r="AJ148" i="30"/>
  <c r="AI148" i="36"/>
  <c r="V3" i="14" s="1"/>
  <c r="AJ154" i="30"/>
  <c r="AI154" i="36"/>
  <c r="V9" i="14" s="1"/>
  <c r="AI38" i="30"/>
  <c r="AH38" i="36"/>
  <c r="U10" i="11" s="1"/>
  <c r="AI90" i="30"/>
  <c r="AH90" i="36"/>
  <c r="U10" i="24" s="1"/>
  <c r="AH18" i="36"/>
  <c r="U3" i="20" s="1"/>
  <c r="AI18" i="30"/>
  <c r="AI109" i="30"/>
  <c r="AH109" i="36"/>
  <c r="U3" i="26" s="1"/>
  <c r="AH10" i="36"/>
  <c r="T8" i="18" s="1"/>
  <c r="AI10" i="30"/>
  <c r="AH8" i="36"/>
  <c r="T6" i="18" s="1"/>
  <c r="AI8" i="30"/>
  <c r="AI62" i="30"/>
  <c r="AH62" i="36"/>
  <c r="U8" i="13" s="1"/>
  <c r="AH13" i="36"/>
  <c r="T11" i="18" s="1"/>
  <c r="AI13" i="30"/>
  <c r="AI20" i="30"/>
  <c r="AH20" i="36"/>
  <c r="U5" i="20" s="1"/>
  <c r="AI130" i="30"/>
  <c r="AH130" i="36"/>
  <c r="U11" i="27" s="1"/>
  <c r="AJ155" i="30"/>
  <c r="AI155" i="36"/>
  <c r="V10" i="14" s="1"/>
  <c r="AH22" i="36"/>
  <c r="U7" i="20" s="1"/>
  <c r="AI22" i="30"/>
  <c r="AJ168" i="30"/>
  <c r="AI168" i="36"/>
  <c r="V10" i="15" s="1"/>
  <c r="AH50" i="36"/>
  <c r="U9" i="12" s="1"/>
  <c r="AI50" i="30"/>
  <c r="AJ165" i="30"/>
  <c r="AI165" i="36"/>
  <c r="V7" i="15" s="1"/>
  <c r="AJ152" i="30"/>
  <c r="AI152" i="36"/>
  <c r="V7" i="14" s="1"/>
  <c r="AI83" i="30"/>
  <c r="AH83" i="36"/>
  <c r="U3" i="24" s="1"/>
  <c r="AJ150" i="30"/>
  <c r="AI150" i="36"/>
  <c r="V5" i="14" s="1"/>
  <c r="AI113" i="30"/>
  <c r="AH113" i="36"/>
  <c r="U7" i="26" s="1"/>
  <c r="AI117" i="30"/>
  <c r="AH117" i="36"/>
  <c r="U11" i="26" s="1"/>
  <c r="AI115" i="30"/>
  <c r="AH115" i="36"/>
  <c r="U9" i="26" s="1"/>
  <c r="AK165" i="30" l="1"/>
  <c r="AJ165" i="36"/>
  <c r="W7" i="15" s="1"/>
  <c r="AI8" i="36"/>
  <c r="U6" i="18" s="1"/>
  <c r="AJ8" i="30"/>
  <c r="AK150" i="30"/>
  <c r="AJ150" i="36"/>
  <c r="W5" i="14" s="1"/>
  <c r="AJ130" i="30"/>
  <c r="AI130" i="36"/>
  <c r="V11" i="27" s="1"/>
  <c r="AJ90" i="30"/>
  <c r="AI90" i="36"/>
  <c r="V10" i="24" s="1"/>
  <c r="AJ100" i="30"/>
  <c r="AI100" i="36"/>
  <c r="V7" i="25" s="1"/>
  <c r="AJ125" i="30"/>
  <c r="AI125" i="36"/>
  <c r="V6" i="27" s="1"/>
  <c r="AJ103" i="30"/>
  <c r="AI103" i="36"/>
  <c r="V10" i="25" s="1"/>
  <c r="AJ95" i="30"/>
  <c r="AI95" i="36"/>
  <c r="V2" i="25" s="1"/>
  <c r="AI25" i="36"/>
  <c r="V10" i="20" s="1"/>
  <c r="AJ25" i="30"/>
  <c r="AJ114" i="30"/>
  <c r="AI114" i="36"/>
  <c r="V8" i="26" s="1"/>
  <c r="AJ21" i="30"/>
  <c r="AI21" i="36"/>
  <c r="V6" i="20" s="1"/>
  <c r="AJ44" i="30"/>
  <c r="AI44" i="36"/>
  <c r="V3" i="12" s="1"/>
  <c r="AJ113" i="30"/>
  <c r="AI113" i="36"/>
  <c r="V7" i="26" s="1"/>
  <c r="AI50" i="36"/>
  <c r="V9" i="12" s="1"/>
  <c r="AJ50" i="30"/>
  <c r="AI10" i="36"/>
  <c r="U8" i="18" s="1"/>
  <c r="AJ10" i="30"/>
  <c r="AQ151" i="30"/>
  <c r="AP151" i="36"/>
  <c r="AC6" i="14" s="1"/>
  <c r="AJ99" i="30"/>
  <c r="AI99" i="36"/>
  <c r="V6" i="25" s="1"/>
  <c r="AK82" i="30"/>
  <c r="AJ82" i="36"/>
  <c r="W2" i="24" s="1"/>
  <c r="AK192" i="30"/>
  <c r="AJ192" i="36"/>
  <c r="W8" i="17" s="1"/>
  <c r="AI24" i="36"/>
  <c r="V9" i="20" s="1"/>
  <c r="AJ24" i="30"/>
  <c r="AJ87" i="30"/>
  <c r="AI87" i="36"/>
  <c r="V7" i="24" s="1"/>
  <c r="AK162" i="30"/>
  <c r="AJ162" i="36"/>
  <c r="W4" i="15" s="1"/>
  <c r="AK163" i="30"/>
  <c r="AJ163" i="36"/>
  <c r="W5" i="15" s="1"/>
  <c r="AJ34" i="30"/>
  <c r="AI34" i="36"/>
  <c r="V6" i="11" s="1"/>
  <c r="AK191" i="30"/>
  <c r="AJ191" i="36"/>
  <c r="W7" i="17" s="1"/>
  <c r="AJ115" i="30"/>
  <c r="AI115" i="36"/>
  <c r="V9" i="26" s="1"/>
  <c r="AJ83" i="30"/>
  <c r="AI83" i="36"/>
  <c r="V3" i="24" s="1"/>
  <c r="AK168" i="30"/>
  <c r="AJ168" i="36"/>
  <c r="W10" i="15" s="1"/>
  <c r="AI20" i="36"/>
  <c r="V5" i="20" s="1"/>
  <c r="AJ20" i="30"/>
  <c r="AJ38" i="30"/>
  <c r="AI38" i="36"/>
  <c r="V10" i="11" s="1"/>
  <c r="AJ75" i="30"/>
  <c r="AI75" i="36"/>
  <c r="V8" i="23" s="1"/>
  <c r="AK174" i="30"/>
  <c r="AJ174" i="36"/>
  <c r="W3" i="16" s="1"/>
  <c r="AJ97" i="30"/>
  <c r="AI97" i="36"/>
  <c r="V4" i="25" s="1"/>
  <c r="AI23" i="36"/>
  <c r="V8" i="20" s="1"/>
  <c r="AJ23" i="30"/>
  <c r="AJ102" i="30"/>
  <c r="AI102" i="36"/>
  <c r="V9" i="25" s="1"/>
  <c r="AJ91" i="30"/>
  <c r="AI91" i="36"/>
  <c r="V11" i="24" s="1"/>
  <c r="AI52" i="36"/>
  <c r="V11" i="12" s="1"/>
  <c r="AJ52" i="30"/>
  <c r="AI13" i="36"/>
  <c r="U11" i="18" s="1"/>
  <c r="AJ13" i="30"/>
  <c r="AJ4" i="30"/>
  <c r="AI4" i="36"/>
  <c r="U2" i="18" s="1"/>
  <c r="AI199" i="30"/>
  <c r="AI199" i="36" s="1"/>
  <c r="AJ85" i="30"/>
  <c r="AI85" i="36"/>
  <c r="V5" i="24" s="1"/>
  <c r="AJ98" i="30"/>
  <c r="AI98" i="36"/>
  <c r="V5" i="25" s="1"/>
  <c r="AK179" i="30"/>
  <c r="AJ179" i="36"/>
  <c r="W8" i="16" s="1"/>
  <c r="AJ47" i="30"/>
  <c r="AI47" i="36"/>
  <c r="V6" i="12" s="1"/>
  <c r="AK121" i="30"/>
  <c r="AJ121" i="36"/>
  <c r="W2" i="27" s="1"/>
  <c r="AI33" i="36"/>
  <c r="V5" i="11" s="1"/>
  <c r="AJ33" i="30"/>
  <c r="AK166" i="30"/>
  <c r="AJ166" i="36"/>
  <c r="W8" i="15" s="1"/>
  <c r="AK140" i="30"/>
  <c r="AJ140" i="36"/>
  <c r="W8" i="21" s="1"/>
  <c r="AI49" i="36"/>
  <c r="V8" i="12" s="1"/>
  <c r="AJ49" i="30"/>
  <c r="AJ112" i="30"/>
  <c r="AI112" i="36"/>
  <c r="V6" i="26" s="1"/>
  <c r="AJ88" i="30"/>
  <c r="AI88" i="36"/>
  <c r="V8" i="24" s="1"/>
  <c r="AJ117" i="30"/>
  <c r="AI117" i="36"/>
  <c r="V11" i="26" s="1"/>
  <c r="AK152" i="30"/>
  <c r="AJ152" i="36"/>
  <c r="W7" i="14" s="1"/>
  <c r="AK154" i="30"/>
  <c r="AJ154" i="36"/>
  <c r="W9" i="14" s="1"/>
  <c r="AJ122" i="30"/>
  <c r="AI122" i="36"/>
  <c r="V3" i="27" s="1"/>
  <c r="AK167" i="30"/>
  <c r="AJ167" i="36"/>
  <c r="W9" i="15" s="1"/>
  <c r="AJ73" i="30"/>
  <c r="AI73" i="36"/>
  <c r="V6" i="23" s="1"/>
  <c r="AJ57" i="30"/>
  <c r="AI57" i="36"/>
  <c r="V3" i="13" s="1"/>
  <c r="AJ89" i="30"/>
  <c r="AI89" i="36"/>
  <c r="V9" i="24" s="1"/>
  <c r="AJ31" i="30"/>
  <c r="AI31" i="36"/>
  <c r="V3" i="11" s="1"/>
  <c r="AJ32" i="30"/>
  <c r="AI32" i="36"/>
  <c r="V4" i="11" s="1"/>
  <c r="AJ48" i="30"/>
  <c r="AI48" i="36"/>
  <c r="V7" i="12" s="1"/>
  <c r="AI11" i="36"/>
  <c r="U9" i="18" s="1"/>
  <c r="AJ11" i="30"/>
  <c r="AJ36" i="30"/>
  <c r="AI36" i="36"/>
  <c r="V8" i="11" s="1"/>
  <c r="AJ109" i="30"/>
  <c r="AI109" i="36"/>
  <c r="V3" i="26" s="1"/>
  <c r="AJ18" i="30"/>
  <c r="AI18" i="36"/>
  <c r="V3" i="20" s="1"/>
  <c r="AJ63" i="30"/>
  <c r="AI63" i="36"/>
  <c r="V9" i="13" s="1"/>
  <c r="AJ70" i="30"/>
  <c r="AI70" i="36"/>
  <c r="V3" i="23" s="1"/>
  <c r="AJ127" i="30"/>
  <c r="AI127" i="36"/>
  <c r="V8" i="27" s="1"/>
  <c r="AJ5" i="30"/>
  <c r="AI5" i="36"/>
  <c r="U3" i="18" s="1"/>
  <c r="AJ78" i="30"/>
  <c r="AI78" i="36"/>
  <c r="V11" i="23" s="1"/>
  <c r="AK108" i="30"/>
  <c r="AJ108" i="36"/>
  <c r="W2" i="26" s="1"/>
  <c r="AK178" i="30"/>
  <c r="AJ178" i="36"/>
  <c r="W7" i="16" s="1"/>
  <c r="AJ76" i="30"/>
  <c r="AI76" i="36"/>
  <c r="V9" i="23" s="1"/>
  <c r="AJ35" i="30"/>
  <c r="AI35" i="36"/>
  <c r="V7" i="11" s="1"/>
  <c r="AK180" i="30"/>
  <c r="AJ180" i="36"/>
  <c r="W9" i="16" s="1"/>
  <c r="AK155" i="30"/>
  <c r="AJ155" i="36"/>
  <c r="W10" i="14" s="1"/>
  <c r="AI62" i="36"/>
  <c r="V8" i="13" s="1"/>
  <c r="AJ62" i="30"/>
  <c r="AK148" i="30"/>
  <c r="AJ148" i="36"/>
  <c r="W3" i="14" s="1"/>
  <c r="AJ128" i="30"/>
  <c r="AI128" i="36"/>
  <c r="V9" i="27" s="1"/>
  <c r="AK135" i="30"/>
  <c r="AJ135" i="36"/>
  <c r="W3" i="21" s="1"/>
  <c r="AJ126" i="30"/>
  <c r="AI126" i="36"/>
  <c r="V7" i="27" s="1"/>
  <c r="AK193" i="30"/>
  <c r="AJ193" i="36"/>
  <c r="W9" i="17" s="1"/>
  <c r="AK153" i="30"/>
  <c r="AJ153" i="36"/>
  <c r="W8" i="14" s="1"/>
  <c r="AJ60" i="30"/>
  <c r="AI60" i="36"/>
  <c r="V6" i="13" s="1"/>
  <c r="AI37" i="36"/>
  <c r="V9" i="11" s="1"/>
  <c r="AJ37" i="30"/>
  <c r="AI39" i="36"/>
  <c r="V11" i="11" s="1"/>
  <c r="AJ39" i="30"/>
  <c r="AJ22" i="30"/>
  <c r="AI22" i="36"/>
  <c r="V7" i="20" s="1"/>
  <c r="AI96" i="36"/>
  <c r="V3" i="25" s="1"/>
  <c r="AJ96" i="30"/>
  <c r="AK161" i="30"/>
  <c r="AJ161" i="36"/>
  <c r="W3" i="15" s="1"/>
  <c r="AJ86" i="30"/>
  <c r="AI86" i="36"/>
  <c r="V6" i="24" s="1"/>
  <c r="AK141" i="30"/>
  <c r="AJ141" i="36"/>
  <c r="W9" i="21" s="1"/>
  <c r="AI26" i="36"/>
  <c r="V11" i="20" s="1"/>
  <c r="AJ26" i="30"/>
  <c r="AJ101" i="30"/>
  <c r="AI101" i="36"/>
  <c r="V8" i="25" s="1"/>
  <c r="AJ69" i="30"/>
  <c r="AI69" i="36"/>
  <c r="V2" i="23" s="1"/>
  <c r="AK139" i="30"/>
  <c r="AJ139" i="36"/>
  <c r="W7" i="21" s="1"/>
  <c r="AI61" i="36"/>
  <c r="V7" i="13" s="1"/>
  <c r="AJ61" i="30"/>
  <c r="AJ65" i="30"/>
  <c r="AI65" i="36"/>
  <c r="V11" i="13" s="1"/>
  <c r="AJ104" i="30"/>
  <c r="AI104" i="36"/>
  <c r="V11" i="25" s="1"/>
  <c r="AL141" i="30" l="1"/>
  <c r="AK141" i="36"/>
  <c r="X9" i="21" s="1"/>
  <c r="AK22" i="30"/>
  <c r="AJ22" i="36"/>
  <c r="W7" i="20" s="1"/>
  <c r="AL153" i="30"/>
  <c r="AK153" i="36"/>
  <c r="X8" i="14" s="1"/>
  <c r="AK128" i="30"/>
  <c r="AJ128" i="36"/>
  <c r="W9" i="27" s="1"/>
  <c r="AL180" i="30"/>
  <c r="AK180" i="36"/>
  <c r="X9" i="16" s="1"/>
  <c r="AL108" i="30"/>
  <c r="AK108" i="36"/>
  <c r="X2" i="26" s="1"/>
  <c r="AK70" i="30"/>
  <c r="AJ70" i="36"/>
  <c r="W3" i="23" s="1"/>
  <c r="AJ36" i="36"/>
  <c r="W8" i="11" s="1"/>
  <c r="AK36" i="30"/>
  <c r="AK31" i="30"/>
  <c r="AJ31" i="36"/>
  <c r="W3" i="11" s="1"/>
  <c r="AL167" i="30"/>
  <c r="AK167" i="36"/>
  <c r="X9" i="15" s="1"/>
  <c r="AK117" i="30"/>
  <c r="AJ117" i="36"/>
  <c r="W11" i="26" s="1"/>
  <c r="AL140" i="30"/>
  <c r="AK140" i="36"/>
  <c r="X8" i="21" s="1"/>
  <c r="AK47" i="30"/>
  <c r="AJ47" i="36"/>
  <c r="W6" i="12" s="1"/>
  <c r="AJ10" i="36"/>
  <c r="V8" i="18" s="1"/>
  <c r="AK10" i="30"/>
  <c r="AL139" i="30"/>
  <c r="AK139" i="36"/>
  <c r="X7" i="21" s="1"/>
  <c r="AK39" i="30"/>
  <c r="AJ39" i="36"/>
  <c r="W11" i="11" s="1"/>
  <c r="AJ11" i="36"/>
  <c r="V9" i="18" s="1"/>
  <c r="AK11" i="30"/>
  <c r="AK4" i="30"/>
  <c r="AJ4" i="36"/>
  <c r="V2" i="18" s="1"/>
  <c r="AJ199" i="30"/>
  <c r="AJ199" i="36" s="1"/>
  <c r="AK102" i="30"/>
  <c r="AJ102" i="36"/>
  <c r="W9" i="25" s="1"/>
  <c r="AK75" i="30"/>
  <c r="AJ75" i="36"/>
  <c r="W8" i="23" s="1"/>
  <c r="AK83" i="30"/>
  <c r="AJ83" i="36"/>
  <c r="W3" i="24" s="1"/>
  <c r="AL163" i="30"/>
  <c r="AK163" i="36"/>
  <c r="X5" i="15" s="1"/>
  <c r="AL192" i="30"/>
  <c r="AK192" i="36"/>
  <c r="X8" i="17" s="1"/>
  <c r="AK21" i="30"/>
  <c r="AJ21" i="36"/>
  <c r="W6" i="20" s="1"/>
  <c r="AK103" i="30"/>
  <c r="AJ103" i="36"/>
  <c r="W10" i="25" s="1"/>
  <c r="AK130" i="30"/>
  <c r="AJ130" i="36"/>
  <c r="W11" i="27" s="1"/>
  <c r="AK104" i="30"/>
  <c r="AJ104" i="36"/>
  <c r="W11" i="25" s="1"/>
  <c r="AK86" i="30"/>
  <c r="AJ86" i="36"/>
  <c r="W6" i="24" s="1"/>
  <c r="AL148" i="30"/>
  <c r="AK148" i="36"/>
  <c r="X3" i="14" s="1"/>
  <c r="AK35" i="30"/>
  <c r="AJ35" i="36"/>
  <c r="W7" i="11" s="1"/>
  <c r="AK78" i="30"/>
  <c r="AJ78" i="36"/>
  <c r="W11" i="23" s="1"/>
  <c r="AJ63" i="36"/>
  <c r="W9" i="13" s="1"/>
  <c r="AK63" i="30"/>
  <c r="AK89" i="30"/>
  <c r="AJ89" i="36"/>
  <c r="W9" i="24" s="1"/>
  <c r="AK122" i="30"/>
  <c r="AJ122" i="36"/>
  <c r="W3" i="27" s="1"/>
  <c r="AK88" i="30"/>
  <c r="AJ88" i="36"/>
  <c r="W8" i="24" s="1"/>
  <c r="AL166" i="30"/>
  <c r="AK166" i="36"/>
  <c r="X8" i="15" s="1"/>
  <c r="AL179" i="30"/>
  <c r="AK179" i="36"/>
  <c r="X8" i="16" s="1"/>
  <c r="AK13" i="30"/>
  <c r="AJ13" i="36"/>
  <c r="V11" i="18" s="1"/>
  <c r="AK23" i="30"/>
  <c r="AJ23" i="36"/>
  <c r="W8" i="20" s="1"/>
  <c r="AK50" i="30"/>
  <c r="AJ50" i="36"/>
  <c r="W9" i="12" s="1"/>
  <c r="AK69" i="30"/>
  <c r="AJ69" i="36"/>
  <c r="W2" i="23" s="1"/>
  <c r="AL193" i="30"/>
  <c r="AK193" i="36"/>
  <c r="X9" i="17" s="1"/>
  <c r="AK37" i="30"/>
  <c r="AJ37" i="36"/>
  <c r="W9" i="11" s="1"/>
  <c r="AK62" i="30"/>
  <c r="AJ62" i="36"/>
  <c r="W8" i="13" s="1"/>
  <c r="AK33" i="30"/>
  <c r="AJ33" i="36"/>
  <c r="W5" i="11" s="1"/>
  <c r="AK38" i="30"/>
  <c r="AJ38" i="36"/>
  <c r="W10" i="11" s="1"/>
  <c r="AK115" i="30"/>
  <c r="AJ115" i="36"/>
  <c r="W9" i="26" s="1"/>
  <c r="AL162" i="30"/>
  <c r="AK162" i="36"/>
  <c r="X4" i="15" s="1"/>
  <c r="AL82" i="30"/>
  <c r="AK82" i="36"/>
  <c r="X2" i="24" s="1"/>
  <c r="AK114" i="30"/>
  <c r="AJ114" i="36"/>
  <c r="W8" i="26" s="1"/>
  <c r="AK125" i="30"/>
  <c r="AJ125" i="36"/>
  <c r="W6" i="27" s="1"/>
  <c r="AL150" i="30"/>
  <c r="AK150" i="36"/>
  <c r="X5" i="14" s="1"/>
  <c r="AK65" i="30"/>
  <c r="AJ65" i="36"/>
  <c r="W11" i="13" s="1"/>
  <c r="AK76" i="30"/>
  <c r="AJ76" i="36"/>
  <c r="W9" i="23" s="1"/>
  <c r="AK18" i="30"/>
  <c r="AJ18" i="36"/>
  <c r="W3" i="20" s="1"/>
  <c r="AJ48" i="36"/>
  <c r="W7" i="12" s="1"/>
  <c r="AK48" i="30"/>
  <c r="AJ57" i="36"/>
  <c r="W3" i="13" s="1"/>
  <c r="AK57" i="30"/>
  <c r="AL154" i="30"/>
  <c r="AK154" i="36"/>
  <c r="X9" i="14" s="1"/>
  <c r="AK112" i="30"/>
  <c r="AJ112" i="36"/>
  <c r="W6" i="26" s="1"/>
  <c r="AK98" i="30"/>
  <c r="AJ98" i="36"/>
  <c r="W5" i="25" s="1"/>
  <c r="AK52" i="30"/>
  <c r="AJ52" i="36"/>
  <c r="W11" i="12" s="1"/>
  <c r="AK20" i="30"/>
  <c r="AJ20" i="36"/>
  <c r="W5" i="20" s="1"/>
  <c r="AK25" i="30"/>
  <c r="AJ25" i="36"/>
  <c r="W10" i="20" s="1"/>
  <c r="AK8" i="30"/>
  <c r="AJ8" i="36"/>
  <c r="V6" i="18" s="1"/>
  <c r="AK101" i="30"/>
  <c r="AJ101" i="36"/>
  <c r="W8" i="25" s="1"/>
  <c r="AK5" i="30"/>
  <c r="AJ5" i="36"/>
  <c r="V3" i="18" s="1"/>
  <c r="AJ61" i="36"/>
  <c r="W7" i="13" s="1"/>
  <c r="AK61" i="30"/>
  <c r="AK26" i="30"/>
  <c r="AJ26" i="36"/>
  <c r="W11" i="20" s="1"/>
  <c r="AK96" i="30"/>
  <c r="AJ96" i="36"/>
  <c r="W3" i="25" s="1"/>
  <c r="AK49" i="30"/>
  <c r="AJ49" i="36"/>
  <c r="W8" i="12" s="1"/>
  <c r="AK97" i="30"/>
  <c r="AJ97" i="36"/>
  <c r="W4" i="25" s="1"/>
  <c r="AL191" i="30"/>
  <c r="AK191" i="36"/>
  <c r="X7" i="17" s="1"/>
  <c r="AK87" i="30"/>
  <c r="AJ87" i="36"/>
  <c r="W7" i="24" s="1"/>
  <c r="AK99" i="30"/>
  <c r="AJ99" i="36"/>
  <c r="W6" i="25" s="1"/>
  <c r="AK113" i="30"/>
  <c r="AJ113" i="36"/>
  <c r="W7" i="26" s="1"/>
  <c r="AK100" i="30"/>
  <c r="AJ100" i="36"/>
  <c r="W7" i="25" s="1"/>
  <c r="AK126" i="30"/>
  <c r="AJ126" i="36"/>
  <c r="W7" i="27" s="1"/>
  <c r="AK60" i="30"/>
  <c r="AJ60" i="36"/>
  <c r="W6" i="13" s="1"/>
  <c r="AL135" i="30"/>
  <c r="AK135" i="36"/>
  <c r="X3" i="21" s="1"/>
  <c r="AL155" i="30"/>
  <c r="AK155" i="36"/>
  <c r="X10" i="14" s="1"/>
  <c r="AL178" i="30"/>
  <c r="AK178" i="36"/>
  <c r="X7" i="16" s="1"/>
  <c r="AK127" i="30"/>
  <c r="AJ127" i="36"/>
  <c r="W8" i="27" s="1"/>
  <c r="AK109" i="30"/>
  <c r="AJ109" i="36"/>
  <c r="W3" i="26" s="1"/>
  <c r="AJ32" i="36"/>
  <c r="W4" i="11" s="1"/>
  <c r="AK32" i="30"/>
  <c r="AK73" i="30"/>
  <c r="AJ73" i="36"/>
  <c r="W6" i="23" s="1"/>
  <c r="AL152" i="30"/>
  <c r="AK152" i="36"/>
  <c r="X7" i="14" s="1"/>
  <c r="AL121" i="30"/>
  <c r="AK121" i="36"/>
  <c r="X2" i="27" s="1"/>
  <c r="AK85" i="30"/>
  <c r="AJ85" i="36"/>
  <c r="W5" i="24" s="1"/>
  <c r="AJ24" i="36"/>
  <c r="W9" i="20" s="1"/>
  <c r="AK24" i="30"/>
  <c r="AL161" i="30"/>
  <c r="AK161" i="36"/>
  <c r="X3" i="15" s="1"/>
  <c r="AK91" i="30"/>
  <c r="AJ91" i="36"/>
  <c r="W11" i="24" s="1"/>
  <c r="AL174" i="30"/>
  <c r="AK174" i="36"/>
  <c r="X3" i="16" s="1"/>
  <c r="AL168" i="30"/>
  <c r="AK168" i="36"/>
  <c r="X10" i="15" s="1"/>
  <c r="AK34" i="30"/>
  <c r="AJ34" i="36"/>
  <c r="W6" i="11" s="1"/>
  <c r="AR151" i="30"/>
  <c r="AQ151" i="36"/>
  <c r="AD6" i="14" s="1"/>
  <c r="AK44" i="30"/>
  <c r="AJ44" i="36"/>
  <c r="W3" i="12" s="1"/>
  <c r="AK95" i="30"/>
  <c r="AJ95" i="36"/>
  <c r="W2" i="25" s="1"/>
  <c r="AK90" i="30"/>
  <c r="AJ90" i="36"/>
  <c r="W10" i="24" s="1"/>
  <c r="AL165" i="30"/>
  <c r="AK165" i="36"/>
  <c r="X7" i="15" s="1"/>
  <c r="AM161" i="30" l="1"/>
  <c r="AL161" i="36"/>
  <c r="Y3" i="15" s="1"/>
  <c r="AM174" i="30"/>
  <c r="AL174" i="36"/>
  <c r="Y3" i="16" s="1"/>
  <c r="AM155" i="30"/>
  <c r="AL155" i="36"/>
  <c r="Y10" i="14" s="1"/>
  <c r="AM191" i="30"/>
  <c r="AL191" i="36"/>
  <c r="Y7" i="17" s="1"/>
  <c r="AL98" i="30"/>
  <c r="AK98" i="36"/>
  <c r="X5" i="25" s="1"/>
  <c r="AM162" i="30"/>
  <c r="AL162" i="36"/>
  <c r="Y4" i="15" s="1"/>
  <c r="AM166" i="30"/>
  <c r="AL166" i="36"/>
  <c r="Y8" i="15" s="1"/>
  <c r="AL86" i="30"/>
  <c r="AK86" i="36"/>
  <c r="X6" i="24" s="1"/>
  <c r="AL21" i="30"/>
  <c r="AK21" i="36"/>
  <c r="X6" i="20" s="1"/>
  <c r="AL75" i="30"/>
  <c r="AK75" i="36"/>
  <c r="X8" i="23" s="1"/>
  <c r="AL36" i="30"/>
  <c r="AK36" i="36"/>
  <c r="X8" i="11" s="1"/>
  <c r="AL44" i="30"/>
  <c r="AK44" i="36"/>
  <c r="X3" i="12" s="1"/>
  <c r="AL85" i="30"/>
  <c r="AK85" i="36"/>
  <c r="X5" i="24" s="1"/>
  <c r="AL100" i="30"/>
  <c r="AK100" i="36"/>
  <c r="X7" i="25" s="1"/>
  <c r="AL26" i="30"/>
  <c r="AK26" i="36"/>
  <c r="X11" i="20" s="1"/>
  <c r="AL8" i="30"/>
  <c r="AK8" i="36"/>
  <c r="W6" i="18" s="1"/>
  <c r="AM150" i="30"/>
  <c r="AL150" i="36"/>
  <c r="Y5" i="14" s="1"/>
  <c r="AL62" i="30"/>
  <c r="AK62" i="36"/>
  <c r="X8" i="13" s="1"/>
  <c r="AL50" i="30"/>
  <c r="AK50" i="36"/>
  <c r="X9" i="12" s="1"/>
  <c r="AL61" i="30"/>
  <c r="AK61" i="36"/>
  <c r="X7" i="13" s="1"/>
  <c r="AL39" i="30"/>
  <c r="AK39" i="36"/>
  <c r="X11" i="11" s="1"/>
  <c r="AM140" i="30"/>
  <c r="AL140" i="36"/>
  <c r="Y8" i="21" s="1"/>
  <c r="AL128" i="30"/>
  <c r="AK128" i="36"/>
  <c r="X9" i="27" s="1"/>
  <c r="AL91" i="30"/>
  <c r="AK91" i="36"/>
  <c r="X11" i="24" s="1"/>
  <c r="AL109" i="30"/>
  <c r="AK109" i="36"/>
  <c r="X3" i="26" s="1"/>
  <c r="AL113" i="30"/>
  <c r="AK113" i="36"/>
  <c r="X7" i="26" s="1"/>
  <c r="AL25" i="30"/>
  <c r="AK25" i="36"/>
  <c r="X10" i="20" s="1"/>
  <c r="AL112" i="30"/>
  <c r="AK112" i="36"/>
  <c r="X6" i="26" s="1"/>
  <c r="AL18" i="30"/>
  <c r="AK18" i="36"/>
  <c r="X3" i="20" s="1"/>
  <c r="AL115" i="30"/>
  <c r="AK115" i="36"/>
  <c r="X9" i="26" s="1"/>
  <c r="AL23" i="30"/>
  <c r="AK23" i="36"/>
  <c r="X8" i="20" s="1"/>
  <c r="AL104" i="30"/>
  <c r="AK104" i="36"/>
  <c r="X11" i="25" s="1"/>
  <c r="AM192" i="30"/>
  <c r="AL192" i="36"/>
  <c r="Y8" i="17" s="1"/>
  <c r="AL102" i="30"/>
  <c r="AK102" i="36"/>
  <c r="X9" i="25" s="1"/>
  <c r="AM165" i="30"/>
  <c r="AL165" i="36"/>
  <c r="Y7" i="15" s="1"/>
  <c r="AM121" i="30"/>
  <c r="AL121" i="36"/>
  <c r="Y2" i="27" s="1"/>
  <c r="AM135" i="30"/>
  <c r="AL135" i="36"/>
  <c r="Y3" i="21" s="1"/>
  <c r="AL97" i="30"/>
  <c r="AK97" i="36"/>
  <c r="X4" i="25" s="1"/>
  <c r="AL125" i="30"/>
  <c r="AK125" i="36"/>
  <c r="X6" i="27" s="1"/>
  <c r="AL37" i="30"/>
  <c r="AK37" i="36"/>
  <c r="X9" i="11" s="1"/>
  <c r="AL88" i="30"/>
  <c r="AK88" i="36"/>
  <c r="X8" i="24" s="1"/>
  <c r="AL78" i="30"/>
  <c r="AK78" i="36"/>
  <c r="X11" i="23" s="1"/>
  <c r="AM139" i="30"/>
  <c r="AL139" i="36"/>
  <c r="Y7" i="21" s="1"/>
  <c r="AL117" i="30"/>
  <c r="AK117" i="36"/>
  <c r="X11" i="26" s="1"/>
  <c r="AL70" i="30"/>
  <c r="AK70" i="36"/>
  <c r="X3" i="23" s="1"/>
  <c r="AM153" i="30"/>
  <c r="AL153" i="36"/>
  <c r="Y8" i="14" s="1"/>
  <c r="AL34" i="30"/>
  <c r="AK34" i="36"/>
  <c r="X6" i="11" s="1"/>
  <c r="AM152" i="30"/>
  <c r="AL152" i="36"/>
  <c r="Y7" i="14" s="1"/>
  <c r="AL49" i="30"/>
  <c r="AK49" i="36"/>
  <c r="X8" i="12" s="1"/>
  <c r="AL20" i="30"/>
  <c r="AK20" i="36"/>
  <c r="X5" i="20" s="1"/>
  <c r="AL114" i="30"/>
  <c r="AK114" i="36"/>
  <c r="X8" i="26" s="1"/>
  <c r="AM193" i="30"/>
  <c r="AL193" i="36"/>
  <c r="Y9" i="17" s="1"/>
  <c r="AL13" i="30"/>
  <c r="AK13" i="36"/>
  <c r="W11" i="18" s="1"/>
  <c r="AL122" i="30"/>
  <c r="AK122" i="36"/>
  <c r="X3" i="27" s="1"/>
  <c r="AL35" i="30"/>
  <c r="AK35" i="36"/>
  <c r="X7" i="11" s="1"/>
  <c r="AL130" i="30"/>
  <c r="AK130" i="36"/>
  <c r="X11" i="27" s="1"/>
  <c r="AM163" i="30"/>
  <c r="AL163" i="36"/>
  <c r="Y5" i="15" s="1"/>
  <c r="AL10" i="30"/>
  <c r="AK10" i="36"/>
  <c r="W8" i="18" s="1"/>
  <c r="AS151" i="30"/>
  <c r="AR151" i="36"/>
  <c r="AE6" i="14" s="1"/>
  <c r="AL127" i="30"/>
  <c r="AK127" i="36"/>
  <c r="X8" i="27" s="1"/>
  <c r="AL60" i="30"/>
  <c r="AK60" i="36"/>
  <c r="X6" i="13" s="1"/>
  <c r="AL99" i="30"/>
  <c r="AK99" i="36"/>
  <c r="X6" i="25" s="1"/>
  <c r="AL5" i="30"/>
  <c r="AK5" i="36"/>
  <c r="W3" i="18" s="1"/>
  <c r="AM154" i="30"/>
  <c r="AL154" i="36"/>
  <c r="Y9" i="14" s="1"/>
  <c r="AL76" i="30"/>
  <c r="AK76" i="36"/>
  <c r="X9" i="23" s="1"/>
  <c r="AL38" i="30"/>
  <c r="AK38" i="36"/>
  <c r="X10" i="11" s="1"/>
  <c r="AL24" i="30"/>
  <c r="AK24" i="36"/>
  <c r="X9" i="20" s="1"/>
  <c r="AL57" i="30"/>
  <c r="AK57" i="36"/>
  <c r="X3" i="13" s="1"/>
  <c r="AL4" i="30"/>
  <c r="AK4" i="36"/>
  <c r="W2" i="18" s="1"/>
  <c r="AK199" i="30"/>
  <c r="AK199" i="36" s="1"/>
  <c r="AM167" i="30"/>
  <c r="AL167" i="36"/>
  <c r="Y9" i="15" s="1"/>
  <c r="AM108" i="30"/>
  <c r="AL108" i="36"/>
  <c r="Y2" i="26" s="1"/>
  <c r="AL22" i="30"/>
  <c r="AK22" i="36"/>
  <c r="X7" i="20" s="1"/>
  <c r="AL90" i="30"/>
  <c r="AK90" i="36"/>
  <c r="X10" i="24" s="1"/>
  <c r="AM168" i="30"/>
  <c r="AL168" i="36"/>
  <c r="Y10" i="15" s="1"/>
  <c r="AM178" i="30"/>
  <c r="AL178" i="36"/>
  <c r="Y7" i="16" s="1"/>
  <c r="AL87" i="30"/>
  <c r="AK87" i="36"/>
  <c r="X7" i="24" s="1"/>
  <c r="AL101" i="30"/>
  <c r="AK101" i="36"/>
  <c r="X8" i="25" s="1"/>
  <c r="AL65" i="30"/>
  <c r="AK65" i="36"/>
  <c r="X11" i="13" s="1"/>
  <c r="AL33" i="30"/>
  <c r="AK33" i="36"/>
  <c r="X5" i="11" s="1"/>
  <c r="AM179" i="30"/>
  <c r="AL179" i="36"/>
  <c r="Y8" i="16" s="1"/>
  <c r="AL89" i="30"/>
  <c r="AK89" i="36"/>
  <c r="X9" i="24" s="1"/>
  <c r="AM148" i="30"/>
  <c r="AL148" i="36"/>
  <c r="Y3" i="14" s="1"/>
  <c r="AL103" i="30"/>
  <c r="AK103" i="36"/>
  <c r="X10" i="25" s="1"/>
  <c r="AL83" i="30"/>
  <c r="AK83" i="36"/>
  <c r="X3" i="24" s="1"/>
  <c r="AL11" i="30"/>
  <c r="AK11" i="36"/>
  <c r="W9" i="18" s="1"/>
  <c r="AL95" i="30"/>
  <c r="AK95" i="36"/>
  <c r="X2" i="25" s="1"/>
  <c r="AL73" i="30"/>
  <c r="AK73" i="36"/>
  <c r="X6" i="23" s="1"/>
  <c r="AL126" i="30"/>
  <c r="AK126" i="36"/>
  <c r="X7" i="27" s="1"/>
  <c r="AL96" i="30"/>
  <c r="AK96" i="36"/>
  <c r="X3" i="25" s="1"/>
  <c r="AL52" i="30"/>
  <c r="AK52" i="36"/>
  <c r="X11" i="12" s="1"/>
  <c r="AM82" i="30"/>
  <c r="AL82" i="36"/>
  <c r="Y2" i="24" s="1"/>
  <c r="AL69" i="30"/>
  <c r="AK69" i="36"/>
  <c r="X2" i="23" s="1"/>
  <c r="AL32" i="30"/>
  <c r="AK32" i="36"/>
  <c r="X4" i="11" s="1"/>
  <c r="AL48" i="30"/>
  <c r="AK48" i="36"/>
  <c r="X7" i="12" s="1"/>
  <c r="AL63" i="30"/>
  <c r="AK63" i="36"/>
  <c r="X9" i="13" s="1"/>
  <c r="AL47" i="30"/>
  <c r="AK47" i="36"/>
  <c r="X6" i="12" s="1"/>
  <c r="AL31" i="30"/>
  <c r="AK31" i="36"/>
  <c r="X3" i="11" s="1"/>
  <c r="AM180" i="30"/>
  <c r="AL180" i="36"/>
  <c r="Y9" i="16" s="1"/>
  <c r="AM141" i="30"/>
  <c r="AL141" i="36"/>
  <c r="Y9" i="21" s="1"/>
  <c r="AM4" i="30" l="1"/>
  <c r="AL4" i="36"/>
  <c r="X2" i="18" s="1"/>
  <c r="AL199" i="30"/>
  <c r="AL199" i="36" s="1"/>
  <c r="AN163" i="30"/>
  <c r="AM163" i="36"/>
  <c r="Z5" i="15" s="1"/>
  <c r="AM13" i="30"/>
  <c r="AL13" i="36"/>
  <c r="X11" i="18" s="1"/>
  <c r="AM88" i="30"/>
  <c r="AL88" i="36"/>
  <c r="Y8" i="24" s="1"/>
  <c r="AN135" i="30"/>
  <c r="AM135" i="36"/>
  <c r="Z3" i="21" s="1"/>
  <c r="AL47" i="36"/>
  <c r="Y6" i="12" s="1"/>
  <c r="AM47" i="30"/>
  <c r="AM69" i="30"/>
  <c r="AL69" i="36"/>
  <c r="Y2" i="23" s="1"/>
  <c r="AM126" i="30"/>
  <c r="AL126" i="36"/>
  <c r="Y7" i="27" s="1"/>
  <c r="AM83" i="30"/>
  <c r="AL83" i="36"/>
  <c r="Y3" i="24" s="1"/>
  <c r="AN179" i="30"/>
  <c r="AM179" i="36"/>
  <c r="Z8" i="16" s="1"/>
  <c r="AM87" i="30"/>
  <c r="AL87" i="36"/>
  <c r="Y7" i="24" s="1"/>
  <c r="AM22" i="30"/>
  <c r="AL22" i="36"/>
  <c r="Y7" i="20" s="1"/>
  <c r="AL57" i="36"/>
  <c r="Y3" i="13" s="1"/>
  <c r="AM57" i="30"/>
  <c r="AM127" i="30"/>
  <c r="AL127" i="36"/>
  <c r="Y8" i="27" s="1"/>
  <c r="AN193" i="30"/>
  <c r="AM193" i="36"/>
  <c r="Z9" i="17" s="1"/>
  <c r="AM117" i="30"/>
  <c r="AL117" i="36"/>
  <c r="Y11" i="26" s="1"/>
  <c r="AN121" i="30"/>
  <c r="AM121" i="36"/>
  <c r="Z2" i="27" s="1"/>
  <c r="AM104" i="30"/>
  <c r="AL104" i="36"/>
  <c r="Y11" i="25" s="1"/>
  <c r="AM112" i="30"/>
  <c r="AL112" i="36"/>
  <c r="Y6" i="26" s="1"/>
  <c r="AM91" i="30"/>
  <c r="AL91" i="36"/>
  <c r="Y11" i="24" s="1"/>
  <c r="AM61" i="30"/>
  <c r="AL61" i="36"/>
  <c r="Y7" i="13" s="1"/>
  <c r="AL8" i="36"/>
  <c r="X6" i="18" s="1"/>
  <c r="AM8" i="30"/>
  <c r="AM44" i="30"/>
  <c r="AL44" i="36"/>
  <c r="Y3" i="12" s="1"/>
  <c r="AM86" i="30"/>
  <c r="AL86" i="36"/>
  <c r="Y6" i="24" s="1"/>
  <c r="AN191" i="30"/>
  <c r="AM191" i="36"/>
  <c r="Z7" i="17" s="1"/>
  <c r="AM99" i="30"/>
  <c r="AL99" i="36"/>
  <c r="Y6" i="25" s="1"/>
  <c r="AN154" i="30"/>
  <c r="AM154" i="36"/>
  <c r="Z9" i="14" s="1"/>
  <c r="AM130" i="30"/>
  <c r="AL130" i="36"/>
  <c r="Y11" i="27" s="1"/>
  <c r="AN152" i="30"/>
  <c r="AM152" i="36"/>
  <c r="Z7" i="14" s="1"/>
  <c r="AL37" i="36"/>
  <c r="Y9" i="11" s="1"/>
  <c r="AM37" i="30"/>
  <c r="AN141" i="30"/>
  <c r="AM141" i="36"/>
  <c r="Z9" i="21" s="1"/>
  <c r="AM63" i="30"/>
  <c r="AL63" i="36"/>
  <c r="Y9" i="13" s="1"/>
  <c r="AN82" i="30"/>
  <c r="AM82" i="36"/>
  <c r="Z2" i="24" s="1"/>
  <c r="AM73" i="30"/>
  <c r="AL73" i="36"/>
  <c r="Y6" i="23" s="1"/>
  <c r="AM103" i="30"/>
  <c r="AL103" i="36"/>
  <c r="Y10" i="25" s="1"/>
  <c r="AL33" i="36"/>
  <c r="Y5" i="11" s="1"/>
  <c r="AM33" i="30"/>
  <c r="AN178" i="30"/>
  <c r="AM178" i="36"/>
  <c r="Z7" i="16" s="1"/>
  <c r="AN108" i="30"/>
  <c r="AM108" i="36"/>
  <c r="Z2" i="26" s="1"/>
  <c r="AL24" i="36"/>
  <c r="Y9" i="20" s="1"/>
  <c r="AM24" i="30"/>
  <c r="AT151" i="30"/>
  <c r="AT151" i="36" s="1"/>
  <c r="AG6" i="14" s="1"/>
  <c r="AS151" i="36"/>
  <c r="AF6" i="14" s="1"/>
  <c r="AM114" i="30"/>
  <c r="AL114" i="36"/>
  <c r="Y8" i="26" s="1"/>
  <c r="AN139" i="30"/>
  <c r="AM139" i="36"/>
  <c r="Z7" i="21" s="1"/>
  <c r="AN165" i="30"/>
  <c r="AM165" i="36"/>
  <c r="Z7" i="15" s="1"/>
  <c r="AM23" i="30"/>
  <c r="AL23" i="36"/>
  <c r="Y8" i="20" s="1"/>
  <c r="AL25" i="36"/>
  <c r="Y10" i="20" s="1"/>
  <c r="AM25" i="30"/>
  <c r="AM128" i="30"/>
  <c r="AL128" i="36"/>
  <c r="Y9" i="27" s="1"/>
  <c r="AL50" i="36"/>
  <c r="Y9" i="12" s="1"/>
  <c r="AM50" i="30"/>
  <c r="AM26" i="30"/>
  <c r="AL26" i="36"/>
  <c r="Y11" i="20" s="1"/>
  <c r="AM36" i="30"/>
  <c r="AL36" i="36"/>
  <c r="Y8" i="11" s="1"/>
  <c r="AN166" i="30"/>
  <c r="AM166" i="36"/>
  <c r="Z8" i="15" s="1"/>
  <c r="AN155" i="30"/>
  <c r="AM155" i="36"/>
  <c r="Z10" i="14" s="1"/>
  <c r="AL5" i="36"/>
  <c r="X3" i="18" s="1"/>
  <c r="AM5" i="30"/>
  <c r="AM35" i="30"/>
  <c r="AL35" i="36"/>
  <c r="Y7" i="11" s="1"/>
  <c r="AM34" i="30"/>
  <c r="AL34" i="36"/>
  <c r="Y6" i="11" s="1"/>
  <c r="AM125" i="30"/>
  <c r="AL125" i="36"/>
  <c r="Y6" i="27" s="1"/>
  <c r="AN180" i="30"/>
  <c r="AM180" i="36"/>
  <c r="Z9" i="16" s="1"/>
  <c r="AL48" i="36"/>
  <c r="Y7" i="12" s="1"/>
  <c r="AM48" i="30"/>
  <c r="AM52" i="30"/>
  <c r="AL52" i="36"/>
  <c r="Y11" i="12" s="1"/>
  <c r="AM95" i="30"/>
  <c r="AL95" i="36"/>
  <c r="Y2" i="25" s="1"/>
  <c r="AN148" i="30"/>
  <c r="AM148" i="36"/>
  <c r="Z3" i="14" s="1"/>
  <c r="AM65" i="30"/>
  <c r="AL65" i="36"/>
  <c r="Y11" i="13" s="1"/>
  <c r="AN168" i="30"/>
  <c r="AM168" i="36"/>
  <c r="Z10" i="15" s="1"/>
  <c r="AN167" i="30"/>
  <c r="AM167" i="36"/>
  <c r="Z9" i="15" s="1"/>
  <c r="AM10" i="30"/>
  <c r="AL10" i="36"/>
  <c r="X8" i="18" s="1"/>
  <c r="AM20" i="30"/>
  <c r="AL20" i="36"/>
  <c r="Y5" i="20" s="1"/>
  <c r="AM78" i="30"/>
  <c r="AL78" i="36"/>
  <c r="Y11" i="23" s="1"/>
  <c r="AM102" i="30"/>
  <c r="AL102" i="36"/>
  <c r="Y9" i="25" s="1"/>
  <c r="AM115" i="30"/>
  <c r="AL115" i="36"/>
  <c r="Y9" i="26" s="1"/>
  <c r="AM113" i="30"/>
  <c r="AL113" i="36"/>
  <c r="Y7" i="26" s="1"/>
  <c r="AN140" i="30"/>
  <c r="AM140" i="36"/>
  <c r="Z8" i="21" s="1"/>
  <c r="AM62" i="30"/>
  <c r="AL62" i="36"/>
  <c r="Y8" i="13" s="1"/>
  <c r="AM100" i="30"/>
  <c r="AL100" i="36"/>
  <c r="Y7" i="25" s="1"/>
  <c r="AM75" i="30"/>
  <c r="AL75" i="36"/>
  <c r="Y8" i="23" s="1"/>
  <c r="AN162" i="30"/>
  <c r="AM162" i="36"/>
  <c r="Z4" i="15" s="1"/>
  <c r="AN174" i="30"/>
  <c r="AM174" i="36"/>
  <c r="Z3" i="16" s="1"/>
  <c r="AM38" i="30"/>
  <c r="AL38" i="36"/>
  <c r="Y10" i="11" s="1"/>
  <c r="AM122" i="30"/>
  <c r="AL122" i="36"/>
  <c r="Y3" i="27" s="1"/>
  <c r="AN153" i="30"/>
  <c r="AM153" i="36"/>
  <c r="Z8" i="14" s="1"/>
  <c r="AM97" i="30"/>
  <c r="AL97" i="36"/>
  <c r="Y4" i="25" s="1"/>
  <c r="AL31" i="36"/>
  <c r="Y3" i="11" s="1"/>
  <c r="AM31" i="30"/>
  <c r="AL32" i="36"/>
  <c r="Y4" i="11" s="1"/>
  <c r="AM32" i="30"/>
  <c r="AM96" i="30"/>
  <c r="AL96" i="36"/>
  <c r="Y3" i="25" s="1"/>
  <c r="AL11" i="36"/>
  <c r="X9" i="18" s="1"/>
  <c r="AM11" i="30"/>
  <c r="AM89" i="30"/>
  <c r="AL89" i="36"/>
  <c r="Y9" i="24" s="1"/>
  <c r="AM101" i="30"/>
  <c r="AL101" i="36"/>
  <c r="Y8" i="25" s="1"/>
  <c r="AM90" i="30"/>
  <c r="AL90" i="36"/>
  <c r="Y10" i="24" s="1"/>
  <c r="AM76" i="30"/>
  <c r="AL76" i="36"/>
  <c r="Y9" i="23" s="1"/>
  <c r="AL60" i="36"/>
  <c r="Y6" i="13" s="1"/>
  <c r="AM60" i="30"/>
  <c r="AL49" i="36"/>
  <c r="Y8" i="12" s="1"/>
  <c r="AM49" i="30"/>
  <c r="AM70" i="30"/>
  <c r="AL70" i="36"/>
  <c r="Y3" i="23" s="1"/>
  <c r="AN192" i="30"/>
  <c r="AM192" i="36"/>
  <c r="Z8" i="17" s="1"/>
  <c r="AL18" i="36"/>
  <c r="Y3" i="20" s="1"/>
  <c r="AM18" i="30"/>
  <c r="AM109" i="30"/>
  <c r="AL109" i="36"/>
  <c r="Y3" i="26" s="1"/>
  <c r="AL39" i="36"/>
  <c r="Y11" i="11" s="1"/>
  <c r="AM39" i="30"/>
  <c r="AN150" i="30"/>
  <c r="AM150" i="36"/>
  <c r="Z5" i="14" s="1"/>
  <c r="AM85" i="30"/>
  <c r="AL85" i="36"/>
  <c r="Y5" i="24" s="1"/>
  <c r="AL21" i="36"/>
  <c r="Y6" i="20" s="1"/>
  <c r="AM21" i="30"/>
  <c r="AM98" i="30"/>
  <c r="AL98" i="36"/>
  <c r="Y5" i="25" s="1"/>
  <c r="AN161" i="30"/>
  <c r="AM161" i="36"/>
  <c r="Z3" i="15" s="1"/>
  <c r="AO150" i="30" l="1"/>
  <c r="AN150" i="36"/>
  <c r="AA5" i="14" s="1"/>
  <c r="AN101" i="30"/>
  <c r="AM101" i="36"/>
  <c r="Z8" i="25" s="1"/>
  <c r="AN89" i="30"/>
  <c r="AM89" i="36"/>
  <c r="Z9" i="24" s="1"/>
  <c r="AN100" i="30"/>
  <c r="AM100" i="36"/>
  <c r="Z7" i="25" s="1"/>
  <c r="AN10" i="30"/>
  <c r="AM10" i="36"/>
  <c r="Y8" i="18" s="1"/>
  <c r="AO180" i="30"/>
  <c r="AN180" i="36"/>
  <c r="AA9" i="16" s="1"/>
  <c r="AM23" i="36"/>
  <c r="Z8" i="20" s="1"/>
  <c r="AN23" i="30"/>
  <c r="AM63" i="36"/>
  <c r="Z9" i="13" s="1"/>
  <c r="AN63" i="30"/>
  <c r="AN86" i="30"/>
  <c r="AM86" i="36"/>
  <c r="Z6" i="24" s="1"/>
  <c r="AN117" i="30"/>
  <c r="AM117" i="36"/>
  <c r="Z11" i="26" s="1"/>
  <c r="AM22" i="36"/>
  <c r="Z7" i="20" s="1"/>
  <c r="AN22" i="30"/>
  <c r="AN126" i="30"/>
  <c r="AM126" i="36"/>
  <c r="Z7" i="27" s="1"/>
  <c r="AN88" i="30"/>
  <c r="AM88" i="36"/>
  <c r="Z8" i="24" s="1"/>
  <c r="AN70" i="30"/>
  <c r="AM70" i="36"/>
  <c r="Z3" i="23" s="1"/>
  <c r="AN85" i="30"/>
  <c r="AM85" i="36"/>
  <c r="Z5" i="24" s="1"/>
  <c r="AN38" i="30"/>
  <c r="AM38" i="36"/>
  <c r="Z10" i="11" s="1"/>
  <c r="AN115" i="30"/>
  <c r="AM115" i="36"/>
  <c r="Z9" i="26" s="1"/>
  <c r="AO148" i="30"/>
  <c r="AN148" i="36"/>
  <c r="AA3" i="14" s="1"/>
  <c r="AM26" i="36"/>
  <c r="Z11" i="20" s="1"/>
  <c r="AN26" i="30"/>
  <c r="AN130" i="30"/>
  <c r="AM130" i="36"/>
  <c r="Z11" i="27" s="1"/>
  <c r="AN91" i="30"/>
  <c r="AM91" i="36"/>
  <c r="Z11" i="24" s="1"/>
  <c r="AM11" i="36"/>
  <c r="Y9" i="18" s="1"/>
  <c r="AN11" i="30"/>
  <c r="AN50" i="30"/>
  <c r="AM50" i="36"/>
  <c r="Z9" i="12" s="1"/>
  <c r="AM24" i="36"/>
  <c r="Z9" i="20" s="1"/>
  <c r="AN24" i="30"/>
  <c r="AO161" i="30"/>
  <c r="AN161" i="36"/>
  <c r="AA3" i="15" s="1"/>
  <c r="AN76" i="30"/>
  <c r="AM76" i="36"/>
  <c r="Z9" i="23" s="1"/>
  <c r="AO174" i="30"/>
  <c r="AN174" i="36"/>
  <c r="AA3" i="16" s="1"/>
  <c r="AN102" i="30"/>
  <c r="AM102" i="36"/>
  <c r="Z9" i="25" s="1"/>
  <c r="AN95" i="30"/>
  <c r="AM95" i="36"/>
  <c r="Z2" i="25" s="1"/>
  <c r="AO155" i="30"/>
  <c r="AN155" i="36"/>
  <c r="AA10" i="14" s="1"/>
  <c r="AN103" i="30"/>
  <c r="AM103" i="36"/>
  <c r="Z10" i="25" s="1"/>
  <c r="AO141" i="30"/>
  <c r="AN141" i="36"/>
  <c r="AA9" i="21" s="1"/>
  <c r="AN112" i="30"/>
  <c r="AM112" i="36"/>
  <c r="Z6" i="26" s="1"/>
  <c r="AO193" i="30"/>
  <c r="AN193" i="36"/>
  <c r="AA9" i="17" s="1"/>
  <c r="AN87" i="30"/>
  <c r="AM87" i="36"/>
  <c r="Z7" i="24" s="1"/>
  <c r="AN69" i="30"/>
  <c r="AM69" i="36"/>
  <c r="Z2" i="23" s="1"/>
  <c r="AM13" i="36"/>
  <c r="Y11" i="18" s="1"/>
  <c r="AN13" i="30"/>
  <c r="AO192" i="30"/>
  <c r="AN192" i="36"/>
  <c r="AA8" i="17" s="1"/>
  <c r="AN97" i="30"/>
  <c r="AM97" i="36"/>
  <c r="Z4" i="25" s="1"/>
  <c r="AM62" i="36"/>
  <c r="Z8" i="13" s="1"/>
  <c r="AN62" i="30"/>
  <c r="AO167" i="30"/>
  <c r="AN167" i="36"/>
  <c r="AA9" i="15" s="1"/>
  <c r="AN125" i="30"/>
  <c r="AM125" i="36"/>
  <c r="Z6" i="27" s="1"/>
  <c r="AO165" i="30"/>
  <c r="AN165" i="36"/>
  <c r="AA7" i="15" s="1"/>
  <c r="AO154" i="30"/>
  <c r="AN154" i="36"/>
  <c r="AA9" i="14" s="1"/>
  <c r="AN44" i="30"/>
  <c r="AM44" i="36"/>
  <c r="Z3" i="12" s="1"/>
  <c r="AN39" i="30"/>
  <c r="AM39" i="36"/>
  <c r="Z11" i="11" s="1"/>
  <c r="AM37" i="36"/>
  <c r="Z9" i="11" s="1"/>
  <c r="AN37" i="30"/>
  <c r="AM8" i="36"/>
  <c r="Y6" i="18" s="1"/>
  <c r="AN8" i="30"/>
  <c r="AN47" i="30"/>
  <c r="AM47" i="36"/>
  <c r="Z6" i="12" s="1"/>
  <c r="AN96" i="30"/>
  <c r="AM96" i="36"/>
  <c r="Z3" i="25" s="1"/>
  <c r="AO162" i="30"/>
  <c r="AN162" i="36"/>
  <c r="AA4" i="15" s="1"/>
  <c r="AN78" i="30"/>
  <c r="AM78" i="36"/>
  <c r="Z11" i="23" s="1"/>
  <c r="AN52" i="30"/>
  <c r="AM52" i="36"/>
  <c r="Z11" i="12" s="1"/>
  <c r="AO166" i="30"/>
  <c r="AN166" i="36"/>
  <c r="AA8" i="15" s="1"/>
  <c r="AO139" i="30"/>
  <c r="AN139" i="36"/>
  <c r="AA7" i="21" s="1"/>
  <c r="AN73" i="30"/>
  <c r="AM73" i="36"/>
  <c r="Z6" i="23" s="1"/>
  <c r="AN99" i="30"/>
  <c r="AM99" i="36"/>
  <c r="Z6" i="25" s="1"/>
  <c r="AN104" i="30"/>
  <c r="AM104" i="36"/>
  <c r="Z11" i="25" s="1"/>
  <c r="AN127" i="30"/>
  <c r="AM127" i="36"/>
  <c r="Z8" i="27" s="1"/>
  <c r="AO179" i="30"/>
  <c r="AN179" i="36"/>
  <c r="AA8" i="16" s="1"/>
  <c r="AO163" i="30"/>
  <c r="AN163" i="36"/>
  <c r="AA5" i="15" s="1"/>
  <c r="AN98" i="30"/>
  <c r="AM98" i="36"/>
  <c r="Z5" i="25" s="1"/>
  <c r="AO153" i="30"/>
  <c r="AN153" i="36"/>
  <c r="AA8" i="14" s="1"/>
  <c r="AO140" i="30"/>
  <c r="AN140" i="36"/>
  <c r="AA8" i="21" s="1"/>
  <c r="AO168" i="30"/>
  <c r="AN168" i="36"/>
  <c r="AA10" i="15" s="1"/>
  <c r="AN34" i="30"/>
  <c r="AM34" i="36"/>
  <c r="Z6" i="11" s="1"/>
  <c r="AN128" i="30"/>
  <c r="AM128" i="36"/>
  <c r="Z9" i="27" s="1"/>
  <c r="AO108" i="30"/>
  <c r="AN108" i="36"/>
  <c r="AA2" i="26" s="1"/>
  <c r="AN21" i="30"/>
  <c r="AM21" i="36"/>
  <c r="Z6" i="20" s="1"/>
  <c r="AN49" i="30"/>
  <c r="AM49" i="36"/>
  <c r="Z8" i="12" s="1"/>
  <c r="AM32" i="36"/>
  <c r="Z4" i="11" s="1"/>
  <c r="AN32" i="30"/>
  <c r="AM48" i="36"/>
  <c r="Z7" i="12" s="1"/>
  <c r="AN48" i="30"/>
  <c r="AN25" i="30"/>
  <c r="AM25" i="36"/>
  <c r="Z10" i="20" s="1"/>
  <c r="AN57" i="30"/>
  <c r="AM57" i="36"/>
  <c r="Z3" i="13" s="1"/>
  <c r="AN109" i="30"/>
  <c r="AM109" i="36"/>
  <c r="Z3" i="26" s="1"/>
  <c r="AN75" i="30"/>
  <c r="AM75" i="36"/>
  <c r="Z8" i="23" s="1"/>
  <c r="AM20" i="36"/>
  <c r="Z5" i="20" s="1"/>
  <c r="AN20" i="30"/>
  <c r="AN35" i="30"/>
  <c r="AM35" i="36"/>
  <c r="Z7" i="11" s="1"/>
  <c r="AN114" i="30"/>
  <c r="AM114" i="36"/>
  <c r="Z8" i="26" s="1"/>
  <c r="AO82" i="30"/>
  <c r="AN82" i="36"/>
  <c r="AA2" i="24" s="1"/>
  <c r="AO152" i="30"/>
  <c r="AN152" i="36"/>
  <c r="AA7" i="14" s="1"/>
  <c r="AO191" i="30"/>
  <c r="AN191" i="36"/>
  <c r="AA7" i="17" s="1"/>
  <c r="AM61" i="36"/>
  <c r="Z7" i="13" s="1"/>
  <c r="AN61" i="30"/>
  <c r="AO121" i="30"/>
  <c r="AN121" i="36"/>
  <c r="AA2" i="27" s="1"/>
  <c r="AN83" i="30"/>
  <c r="AM83" i="36"/>
  <c r="Z3" i="24" s="1"/>
  <c r="AO135" i="30"/>
  <c r="AN135" i="36"/>
  <c r="AA3" i="21" s="1"/>
  <c r="AN90" i="30"/>
  <c r="AM90" i="36"/>
  <c r="Z10" i="24" s="1"/>
  <c r="AN122" i="30"/>
  <c r="AM122" i="36"/>
  <c r="Z3" i="27" s="1"/>
  <c r="AN113" i="30"/>
  <c r="AM113" i="36"/>
  <c r="Z7" i="26" s="1"/>
  <c r="AM65" i="36"/>
  <c r="Z11" i="13" s="1"/>
  <c r="AN65" i="30"/>
  <c r="AN36" i="30"/>
  <c r="AM36" i="36"/>
  <c r="Z8" i="11" s="1"/>
  <c r="AO178" i="30"/>
  <c r="AN178" i="36"/>
  <c r="AA7" i="16" s="1"/>
  <c r="AM18" i="36"/>
  <c r="Z3" i="20" s="1"/>
  <c r="AN18" i="30"/>
  <c r="AM60" i="36"/>
  <c r="Z6" i="13" s="1"/>
  <c r="AN60" i="30"/>
  <c r="AM31" i="36"/>
  <c r="Z3" i="11" s="1"/>
  <c r="AN31" i="30"/>
  <c r="AN5" i="30"/>
  <c r="AM5" i="36"/>
  <c r="Y3" i="18" s="1"/>
  <c r="AN33" i="30"/>
  <c r="AM33" i="36"/>
  <c r="Z5" i="11" s="1"/>
  <c r="AN4" i="30"/>
  <c r="AM4" i="36"/>
  <c r="Y2" i="18" s="1"/>
  <c r="AM199" i="30"/>
  <c r="AM199" i="36" s="1"/>
  <c r="AO33" i="30" l="1"/>
  <c r="AN33" i="36"/>
  <c r="AA5" i="11" s="1"/>
  <c r="AO83" i="30"/>
  <c r="AN83" i="36"/>
  <c r="AA3" i="24" s="1"/>
  <c r="AO25" i="30"/>
  <c r="AN25" i="36"/>
  <c r="AA10" i="20" s="1"/>
  <c r="AP168" i="30"/>
  <c r="AO168" i="36"/>
  <c r="AB10" i="15" s="1"/>
  <c r="AO99" i="30"/>
  <c r="AN99" i="36"/>
  <c r="AA6" i="25" s="1"/>
  <c r="AO47" i="30"/>
  <c r="AN47" i="36"/>
  <c r="AA6" i="12" s="1"/>
  <c r="AP167" i="30"/>
  <c r="AO167" i="36"/>
  <c r="AB9" i="15" s="1"/>
  <c r="AO95" i="30"/>
  <c r="AN95" i="36"/>
  <c r="AA2" i="25" s="1"/>
  <c r="AO91" i="30"/>
  <c r="AN91" i="36"/>
  <c r="AA11" i="24" s="1"/>
  <c r="AN48" i="36"/>
  <c r="AA7" i="12" s="1"/>
  <c r="AO48" i="30"/>
  <c r="AO8" i="30"/>
  <c r="AN8" i="36"/>
  <c r="Z6" i="18" s="1"/>
  <c r="AN62" i="36"/>
  <c r="AA8" i="13" s="1"/>
  <c r="AO62" i="30"/>
  <c r="AO24" i="30"/>
  <c r="AN24" i="36"/>
  <c r="AA9" i="20" s="1"/>
  <c r="AO63" i="30"/>
  <c r="AN63" i="36"/>
  <c r="AA9" i="13" s="1"/>
  <c r="AP121" i="30"/>
  <c r="AO121" i="36"/>
  <c r="AB2" i="27" s="1"/>
  <c r="AP140" i="30"/>
  <c r="AO140" i="36"/>
  <c r="AB8" i="21" s="1"/>
  <c r="AO73" i="30"/>
  <c r="AN73" i="36"/>
  <c r="AA6" i="23" s="1"/>
  <c r="AP154" i="30"/>
  <c r="AO154" i="36"/>
  <c r="AB9" i="14" s="1"/>
  <c r="AP141" i="30"/>
  <c r="AO141" i="36"/>
  <c r="AB9" i="21" s="1"/>
  <c r="AO102" i="30"/>
  <c r="AN102" i="36"/>
  <c r="AA9" i="25" s="1"/>
  <c r="AO130" i="30"/>
  <c r="AN130" i="36"/>
  <c r="AA11" i="27" s="1"/>
  <c r="AO38" i="30"/>
  <c r="AN38" i="36"/>
  <c r="AA10" i="11" s="1"/>
  <c r="AO126" i="30"/>
  <c r="AN126" i="36"/>
  <c r="AA7" i="27" s="1"/>
  <c r="AO100" i="30"/>
  <c r="AN100" i="36"/>
  <c r="AA7" i="25" s="1"/>
  <c r="AP178" i="30"/>
  <c r="AO178" i="36"/>
  <c r="AB7" i="16" s="1"/>
  <c r="AO75" i="30"/>
  <c r="AN75" i="36"/>
  <c r="AA8" i="23" s="1"/>
  <c r="AP179" i="30"/>
  <c r="AO179" i="36"/>
  <c r="AB8" i="16" s="1"/>
  <c r="AO78" i="30"/>
  <c r="AN78" i="36"/>
  <c r="AA11" i="23" s="1"/>
  <c r="AO69" i="30"/>
  <c r="AN69" i="36"/>
  <c r="AA2" i="23" s="1"/>
  <c r="AN31" i="36"/>
  <c r="AA3" i="11" s="1"/>
  <c r="AO31" i="30"/>
  <c r="AN61" i="36"/>
  <c r="AA7" i="13" s="1"/>
  <c r="AO61" i="30"/>
  <c r="AO32" i="30"/>
  <c r="AN32" i="36"/>
  <c r="AA4" i="11" s="1"/>
  <c r="AO37" i="30"/>
  <c r="AN37" i="36"/>
  <c r="AA9" i="11" s="1"/>
  <c r="AO26" i="30"/>
  <c r="AN26" i="36"/>
  <c r="AA11" i="20" s="1"/>
  <c r="AO22" i="30"/>
  <c r="AN22" i="36"/>
  <c r="AA7" i="20" s="1"/>
  <c r="AO23" i="30"/>
  <c r="AN23" i="36"/>
  <c r="AA8" i="20" s="1"/>
  <c r="AO122" i="30"/>
  <c r="AN122" i="36"/>
  <c r="AA3" i="27" s="1"/>
  <c r="AP108" i="30"/>
  <c r="AO108" i="36"/>
  <c r="AB2" i="26" s="1"/>
  <c r="AO90" i="30"/>
  <c r="AN90" i="36"/>
  <c r="AA10" i="24" s="1"/>
  <c r="AO109" i="30"/>
  <c r="AN109" i="36"/>
  <c r="AA3" i="26" s="1"/>
  <c r="AP153" i="30"/>
  <c r="AO153" i="36"/>
  <c r="AB8" i="14" s="1"/>
  <c r="AP139" i="30"/>
  <c r="AO139" i="36"/>
  <c r="AB7" i="21" s="1"/>
  <c r="AP165" i="30"/>
  <c r="AO165" i="36"/>
  <c r="AB7" i="15" s="1"/>
  <c r="AO87" i="30"/>
  <c r="AN87" i="36"/>
  <c r="AA7" i="24" s="1"/>
  <c r="AP174" i="30"/>
  <c r="AO174" i="36"/>
  <c r="AB3" i="16" s="1"/>
  <c r="AO85" i="30"/>
  <c r="AN85" i="36"/>
  <c r="AA5" i="24" s="1"/>
  <c r="AO89" i="30"/>
  <c r="AN89" i="36"/>
  <c r="AA9" i="24" s="1"/>
  <c r="AP82" i="30"/>
  <c r="AO82" i="36"/>
  <c r="AB2" i="24" s="1"/>
  <c r="AO36" i="30"/>
  <c r="AN36" i="36"/>
  <c r="AA8" i="11" s="1"/>
  <c r="AO114" i="30"/>
  <c r="AN114" i="36"/>
  <c r="AA8" i="26" s="1"/>
  <c r="AO128" i="30"/>
  <c r="AN128" i="36"/>
  <c r="AA9" i="27" s="1"/>
  <c r="AO127" i="30"/>
  <c r="AN127" i="36"/>
  <c r="AA8" i="27" s="1"/>
  <c r="AP162" i="30"/>
  <c r="AO162" i="36"/>
  <c r="AB4" i="15" s="1"/>
  <c r="AO97" i="30"/>
  <c r="AN97" i="36"/>
  <c r="AA4" i="25" s="1"/>
  <c r="AO103" i="30"/>
  <c r="AN103" i="36"/>
  <c r="AA10" i="25" s="1"/>
  <c r="AN50" i="36"/>
  <c r="AA9" i="12" s="1"/>
  <c r="AO50" i="30"/>
  <c r="AO60" i="30"/>
  <c r="AN60" i="36"/>
  <c r="AA6" i="13" s="1"/>
  <c r="AO65" i="30"/>
  <c r="AN65" i="36"/>
  <c r="AA11" i="13" s="1"/>
  <c r="AO11" i="30"/>
  <c r="AN11" i="36"/>
  <c r="Z9" i="18" s="1"/>
  <c r="AO5" i="30"/>
  <c r="AN5" i="36"/>
  <c r="Z3" i="18" s="1"/>
  <c r="AP191" i="30"/>
  <c r="AO191" i="36"/>
  <c r="AB7" i="17" s="1"/>
  <c r="AO57" i="30"/>
  <c r="AN57" i="36"/>
  <c r="AA3" i="13" s="1"/>
  <c r="AN34" i="36"/>
  <c r="AA6" i="11" s="1"/>
  <c r="AO34" i="30"/>
  <c r="AO104" i="30"/>
  <c r="AN104" i="36"/>
  <c r="AA11" i="25" s="1"/>
  <c r="AO96" i="30"/>
  <c r="AN96" i="36"/>
  <c r="AA3" i="25" s="1"/>
  <c r="AO125" i="30"/>
  <c r="AN125" i="36"/>
  <c r="AA6" i="27" s="1"/>
  <c r="AP193" i="30"/>
  <c r="AO193" i="36"/>
  <c r="AB9" i="17" s="1"/>
  <c r="AO76" i="30"/>
  <c r="AN76" i="36"/>
  <c r="AA9" i="23" s="1"/>
  <c r="AO70" i="30"/>
  <c r="AN70" i="36"/>
  <c r="AA3" i="23" s="1"/>
  <c r="AO117" i="30"/>
  <c r="AN117" i="36"/>
  <c r="AA11" i="26" s="1"/>
  <c r="AP180" i="30"/>
  <c r="AO180" i="36"/>
  <c r="AB9" i="16" s="1"/>
  <c r="AO101" i="30"/>
  <c r="AN101" i="36"/>
  <c r="AA8" i="25" s="1"/>
  <c r="AP135" i="30"/>
  <c r="AO135" i="36"/>
  <c r="AB3" i="21" s="1"/>
  <c r="AO35" i="30"/>
  <c r="AN35" i="36"/>
  <c r="AA7" i="11" s="1"/>
  <c r="AO49" i="30"/>
  <c r="AN49" i="36"/>
  <c r="AA8" i="12" s="1"/>
  <c r="AO98" i="30"/>
  <c r="AN98" i="36"/>
  <c r="AA5" i="25" s="1"/>
  <c r="AP166" i="30"/>
  <c r="AO166" i="36"/>
  <c r="AB8" i="15" s="1"/>
  <c r="AO39" i="30"/>
  <c r="AN39" i="36"/>
  <c r="AA11" i="11" s="1"/>
  <c r="AP192" i="30"/>
  <c r="AO192" i="36"/>
  <c r="AB8" i="17" s="1"/>
  <c r="AP155" i="30"/>
  <c r="AO155" i="36"/>
  <c r="AB10" i="14" s="1"/>
  <c r="AP148" i="30"/>
  <c r="AO148" i="36"/>
  <c r="AB3" i="14" s="1"/>
  <c r="AO18" i="30"/>
  <c r="AN18" i="36"/>
  <c r="AA3" i="20" s="1"/>
  <c r="AN20" i="36"/>
  <c r="AA5" i="20" s="1"/>
  <c r="AO20" i="30"/>
  <c r="AO13" i="30"/>
  <c r="AN13" i="36"/>
  <c r="Z11" i="18" s="1"/>
  <c r="AO4" i="30"/>
  <c r="AN4" i="36"/>
  <c r="Z2" i="18" s="1"/>
  <c r="AN199" i="30"/>
  <c r="AN199" i="36" s="1"/>
  <c r="AO113" i="30"/>
  <c r="AN113" i="36"/>
  <c r="AA7" i="26" s="1"/>
  <c r="AP152" i="30"/>
  <c r="AO152" i="36"/>
  <c r="AB7" i="14" s="1"/>
  <c r="AO21" i="30"/>
  <c r="AN21" i="36"/>
  <c r="AA6" i="20" s="1"/>
  <c r="AP163" i="30"/>
  <c r="AO163" i="36"/>
  <c r="AB5" i="15" s="1"/>
  <c r="AN52" i="36"/>
  <c r="AA11" i="12" s="1"/>
  <c r="AO52" i="30"/>
  <c r="AO44" i="30"/>
  <c r="AN44" i="36"/>
  <c r="AA3" i="12" s="1"/>
  <c r="AO112" i="30"/>
  <c r="AN112" i="36"/>
  <c r="AA6" i="26" s="1"/>
  <c r="AP161" i="30"/>
  <c r="AO161" i="36"/>
  <c r="AB3" i="15" s="1"/>
  <c r="AO115" i="30"/>
  <c r="AN115" i="36"/>
  <c r="AA9" i="26" s="1"/>
  <c r="AO88" i="30"/>
  <c r="AN88" i="36"/>
  <c r="AA8" i="24" s="1"/>
  <c r="AO86" i="30"/>
  <c r="AN86" i="36"/>
  <c r="AA6" i="24" s="1"/>
  <c r="AO10" i="30"/>
  <c r="AN10" i="36"/>
  <c r="Z8" i="18" s="1"/>
  <c r="AP150" i="30"/>
  <c r="AO150" i="36"/>
  <c r="AB5" i="14" s="1"/>
  <c r="AP70" i="30" l="1"/>
  <c r="AO70" i="36"/>
  <c r="AB3" i="23" s="1"/>
  <c r="AQ191" i="30"/>
  <c r="AP191" i="36"/>
  <c r="AC7" i="17" s="1"/>
  <c r="AQ162" i="30"/>
  <c r="AP162" i="36"/>
  <c r="AC4" i="15" s="1"/>
  <c r="AQ174" i="30"/>
  <c r="AP174" i="36"/>
  <c r="AC3" i="16" s="1"/>
  <c r="AP122" i="30"/>
  <c r="AO122" i="36"/>
  <c r="AB3" i="27" s="1"/>
  <c r="AP69" i="30"/>
  <c r="AO69" i="36"/>
  <c r="AB2" i="23" s="1"/>
  <c r="AQ178" i="30"/>
  <c r="AP178" i="36"/>
  <c r="AC7" i="16" s="1"/>
  <c r="AP86" i="30"/>
  <c r="AO86" i="36"/>
  <c r="AB6" i="24" s="1"/>
  <c r="AP112" i="30"/>
  <c r="AO112" i="36"/>
  <c r="AB6" i="26" s="1"/>
  <c r="AP21" i="30"/>
  <c r="AO21" i="36"/>
  <c r="AB6" i="20" s="1"/>
  <c r="AP50" i="30"/>
  <c r="AO50" i="36"/>
  <c r="AB9" i="12" s="1"/>
  <c r="AO62" i="36"/>
  <c r="AB8" i="13" s="1"/>
  <c r="AP62" i="30"/>
  <c r="AO13" i="36"/>
  <c r="AA11" i="18" s="1"/>
  <c r="AP13" i="30"/>
  <c r="AP101" i="30"/>
  <c r="AO101" i="36"/>
  <c r="AB8" i="25" s="1"/>
  <c r="AP104" i="30"/>
  <c r="AO104" i="36"/>
  <c r="AB11" i="25" s="1"/>
  <c r="AO5" i="36"/>
  <c r="AA3" i="18" s="1"/>
  <c r="AP5" i="30"/>
  <c r="AQ82" i="30"/>
  <c r="AP82" i="36"/>
  <c r="AC2" i="24" s="1"/>
  <c r="AP109" i="30"/>
  <c r="AO109" i="36"/>
  <c r="AB3" i="26" s="1"/>
  <c r="AO32" i="36"/>
  <c r="AB4" i="11" s="1"/>
  <c r="AP32" i="30"/>
  <c r="AP78" i="30"/>
  <c r="AO78" i="36"/>
  <c r="AB11" i="23" s="1"/>
  <c r="AP100" i="30"/>
  <c r="AO100" i="36"/>
  <c r="AB7" i="25" s="1"/>
  <c r="AP102" i="30"/>
  <c r="AO102" i="36"/>
  <c r="AB9" i="25" s="1"/>
  <c r="AQ140" i="30"/>
  <c r="AP140" i="36"/>
  <c r="AC8" i="21" s="1"/>
  <c r="AP95" i="30"/>
  <c r="AO95" i="36"/>
  <c r="AB2" i="25" s="1"/>
  <c r="AQ168" i="30"/>
  <c r="AP168" i="36"/>
  <c r="AC10" i="15" s="1"/>
  <c r="AQ166" i="30"/>
  <c r="AP166" i="36"/>
  <c r="AC8" i="15" s="1"/>
  <c r="AP98" i="30"/>
  <c r="AO98" i="36"/>
  <c r="AB5" i="25" s="1"/>
  <c r="AP76" i="30"/>
  <c r="AO76" i="36"/>
  <c r="AB9" i="23" s="1"/>
  <c r="AP127" i="30"/>
  <c r="AO127" i="36"/>
  <c r="AB8" i="27" s="1"/>
  <c r="AP87" i="30"/>
  <c r="AO87" i="36"/>
  <c r="AB7" i="24" s="1"/>
  <c r="AP23" i="30"/>
  <c r="AO23" i="36"/>
  <c r="AB8" i="20" s="1"/>
  <c r="AP88" i="30"/>
  <c r="AO88" i="36"/>
  <c r="AB8" i="24" s="1"/>
  <c r="AO44" i="36"/>
  <c r="AB3" i="12" s="1"/>
  <c r="AP44" i="30"/>
  <c r="AQ152" i="30"/>
  <c r="AP152" i="36"/>
  <c r="AC7" i="14" s="1"/>
  <c r="AP20" i="30"/>
  <c r="AO20" i="36"/>
  <c r="AB5" i="20" s="1"/>
  <c r="AP34" i="30"/>
  <c r="AO34" i="36"/>
  <c r="AB6" i="11" s="1"/>
  <c r="AP61" i="30"/>
  <c r="AO61" i="36"/>
  <c r="AB7" i="13" s="1"/>
  <c r="AQ135" i="30"/>
  <c r="AP135" i="36"/>
  <c r="AC3" i="21" s="1"/>
  <c r="AQ192" i="30"/>
  <c r="AP192" i="36"/>
  <c r="AC8" i="17" s="1"/>
  <c r="AQ180" i="30"/>
  <c r="AP180" i="36"/>
  <c r="AC9" i="16" s="1"/>
  <c r="AP11" i="30"/>
  <c r="AO11" i="36"/>
  <c r="AA9" i="18" s="1"/>
  <c r="AP128" i="30"/>
  <c r="AO128" i="36"/>
  <c r="AB9" i="27" s="1"/>
  <c r="AQ165" i="30"/>
  <c r="AP165" i="36"/>
  <c r="AC7" i="15" s="1"/>
  <c r="AO22" i="36"/>
  <c r="AB7" i="20" s="1"/>
  <c r="AP22" i="30"/>
  <c r="AP126" i="30"/>
  <c r="AO126" i="36"/>
  <c r="AB7" i="27" s="1"/>
  <c r="AQ141" i="30"/>
  <c r="AP141" i="36"/>
  <c r="AC9" i="21" s="1"/>
  <c r="AQ121" i="30"/>
  <c r="AP121" i="36"/>
  <c r="AC2" i="27" s="1"/>
  <c r="AP8" i="30"/>
  <c r="AO8" i="36"/>
  <c r="AA6" i="18" s="1"/>
  <c r="AQ167" i="30"/>
  <c r="AP167" i="36"/>
  <c r="AC9" i="15" s="1"/>
  <c r="AP25" i="30"/>
  <c r="AO25" i="36"/>
  <c r="AB10" i="20" s="1"/>
  <c r="AO52" i="36"/>
  <c r="AB11" i="12" s="1"/>
  <c r="AP52" i="30"/>
  <c r="AP49" i="30"/>
  <c r="AO49" i="36"/>
  <c r="AB8" i="12" s="1"/>
  <c r="AQ193" i="30"/>
  <c r="AP193" i="36"/>
  <c r="AC9" i="17" s="1"/>
  <c r="AP103" i="30"/>
  <c r="AO103" i="36"/>
  <c r="AB10" i="25" s="1"/>
  <c r="AP89" i="30"/>
  <c r="AO89" i="36"/>
  <c r="AB9" i="24" s="1"/>
  <c r="AP90" i="30"/>
  <c r="AO90" i="36"/>
  <c r="AB10" i="24" s="1"/>
  <c r="AQ179" i="30"/>
  <c r="AP179" i="36"/>
  <c r="AC8" i="16" s="1"/>
  <c r="AQ150" i="30"/>
  <c r="AP150" i="36"/>
  <c r="AC5" i="14" s="1"/>
  <c r="AP115" i="30"/>
  <c r="AO115" i="36"/>
  <c r="AB9" i="26" s="1"/>
  <c r="AP113" i="30"/>
  <c r="AO113" i="36"/>
  <c r="AB7" i="26" s="1"/>
  <c r="AO31" i="36"/>
  <c r="AB3" i="11" s="1"/>
  <c r="AP31" i="30"/>
  <c r="AO48" i="36"/>
  <c r="AB7" i="12" s="1"/>
  <c r="AP48" i="30"/>
  <c r="AQ155" i="30"/>
  <c r="AP155" i="36"/>
  <c r="AC10" i="14" s="1"/>
  <c r="AP39" i="30"/>
  <c r="AO39" i="36"/>
  <c r="AB11" i="11" s="1"/>
  <c r="AP117" i="30"/>
  <c r="AO117" i="36"/>
  <c r="AB11" i="26" s="1"/>
  <c r="AO65" i="36"/>
  <c r="AB11" i="13" s="1"/>
  <c r="AP65" i="30"/>
  <c r="AP114" i="30"/>
  <c r="AO114" i="36"/>
  <c r="AB8" i="26" s="1"/>
  <c r="AQ139" i="30"/>
  <c r="AP139" i="36"/>
  <c r="AC7" i="21" s="1"/>
  <c r="AP26" i="30"/>
  <c r="AO26" i="36"/>
  <c r="AB11" i="20" s="1"/>
  <c r="AQ154" i="30"/>
  <c r="AP154" i="36"/>
  <c r="AC9" i="14" s="1"/>
  <c r="AO63" i="36"/>
  <c r="AB9" i="13" s="1"/>
  <c r="AP63" i="30"/>
  <c r="AO47" i="36"/>
  <c r="AB6" i="12" s="1"/>
  <c r="AP47" i="30"/>
  <c r="AP83" i="30"/>
  <c r="AO83" i="36"/>
  <c r="AB3" i="24" s="1"/>
  <c r="AP4" i="30"/>
  <c r="AO4" i="36"/>
  <c r="AA2" i="18" s="1"/>
  <c r="AO199" i="30"/>
  <c r="AO199" i="36" s="1"/>
  <c r="AP18" i="30"/>
  <c r="AO18" i="36"/>
  <c r="AB3" i="20" s="1"/>
  <c r="AO35" i="36"/>
  <c r="AB7" i="11" s="1"/>
  <c r="AP35" i="30"/>
  <c r="AP125" i="30"/>
  <c r="AO125" i="36"/>
  <c r="AB6" i="27" s="1"/>
  <c r="AP57" i="30"/>
  <c r="AO57" i="36"/>
  <c r="AB3" i="13" s="1"/>
  <c r="AP97" i="30"/>
  <c r="AO97" i="36"/>
  <c r="AB4" i="25" s="1"/>
  <c r="AP85" i="30"/>
  <c r="AO85" i="36"/>
  <c r="AB5" i="24" s="1"/>
  <c r="AQ108" i="30"/>
  <c r="AP108" i="36"/>
  <c r="AC2" i="26" s="1"/>
  <c r="AP75" i="30"/>
  <c r="AO75" i="36"/>
  <c r="AB8" i="23" s="1"/>
  <c r="AP38" i="30"/>
  <c r="AO38" i="36"/>
  <c r="AB10" i="11" s="1"/>
  <c r="AP10" i="30"/>
  <c r="AO10" i="36"/>
  <c r="AA8" i="18" s="1"/>
  <c r="AQ161" i="30"/>
  <c r="AP161" i="36"/>
  <c r="AC3" i="15" s="1"/>
  <c r="AQ163" i="30"/>
  <c r="AP163" i="36"/>
  <c r="AC5" i="15" s="1"/>
  <c r="AQ148" i="30"/>
  <c r="AP148" i="36"/>
  <c r="AC3" i="14" s="1"/>
  <c r="AO96" i="36"/>
  <c r="AB3" i="25" s="1"/>
  <c r="AP96" i="30"/>
  <c r="AO60" i="36"/>
  <c r="AB6" i="13" s="1"/>
  <c r="AP60" i="30"/>
  <c r="AO36" i="36"/>
  <c r="AB8" i="11" s="1"/>
  <c r="AP36" i="30"/>
  <c r="AQ153" i="30"/>
  <c r="AP153" i="36"/>
  <c r="AC8" i="14" s="1"/>
  <c r="AO37" i="36"/>
  <c r="AB9" i="11" s="1"/>
  <c r="AP37" i="30"/>
  <c r="AP130" i="30"/>
  <c r="AO130" i="36"/>
  <c r="AB11" i="27" s="1"/>
  <c r="AP73" i="30"/>
  <c r="AO73" i="36"/>
  <c r="AB6" i="23" s="1"/>
  <c r="AO24" i="36"/>
  <c r="AB9" i="20" s="1"/>
  <c r="AP24" i="30"/>
  <c r="AP91" i="30"/>
  <c r="AO91" i="36"/>
  <c r="AB11" i="24" s="1"/>
  <c r="AP99" i="30"/>
  <c r="AO99" i="36"/>
  <c r="AB6" i="25" s="1"/>
  <c r="AO33" i="36"/>
  <c r="AB5" i="11" s="1"/>
  <c r="AP33" i="30"/>
  <c r="AQ4" i="30" l="1"/>
  <c r="AP4" i="36"/>
  <c r="AB2" i="18" s="1"/>
  <c r="AP199" i="30"/>
  <c r="AP199" i="36" s="1"/>
  <c r="AQ26" i="30"/>
  <c r="AP26" i="36"/>
  <c r="AC11" i="20" s="1"/>
  <c r="AQ117" i="30"/>
  <c r="AP117" i="36"/>
  <c r="AC11" i="26" s="1"/>
  <c r="AR193" i="30"/>
  <c r="AQ193" i="36"/>
  <c r="AD9" i="17" s="1"/>
  <c r="AQ126" i="30"/>
  <c r="AP126" i="36"/>
  <c r="AC7" i="27" s="1"/>
  <c r="AQ61" i="30"/>
  <c r="AP61" i="36"/>
  <c r="AC7" i="13" s="1"/>
  <c r="AQ91" i="30"/>
  <c r="AP91" i="36"/>
  <c r="AC11" i="24" s="1"/>
  <c r="AQ10" i="30"/>
  <c r="AP10" i="36"/>
  <c r="AB8" i="18" s="1"/>
  <c r="AQ85" i="30"/>
  <c r="AP85" i="36"/>
  <c r="AC5" i="24" s="1"/>
  <c r="AQ47" i="30"/>
  <c r="AP47" i="36"/>
  <c r="AC6" i="12" s="1"/>
  <c r="AQ22" i="30"/>
  <c r="AP22" i="36"/>
  <c r="AC7" i="20" s="1"/>
  <c r="AP5" i="36"/>
  <c r="AB3" i="18" s="1"/>
  <c r="AQ5" i="30"/>
  <c r="AQ62" i="30"/>
  <c r="AP62" i="36"/>
  <c r="AC8" i="13" s="1"/>
  <c r="AQ37" i="30"/>
  <c r="AP37" i="36"/>
  <c r="AC9" i="11" s="1"/>
  <c r="AP24" i="36"/>
  <c r="AC9" i="20" s="1"/>
  <c r="AQ24" i="30"/>
  <c r="AR139" i="30"/>
  <c r="AQ139" i="36"/>
  <c r="AD7" i="21" s="1"/>
  <c r="AQ90" i="30"/>
  <c r="AP90" i="36"/>
  <c r="AC10" i="24" s="1"/>
  <c r="AQ8" i="30"/>
  <c r="AP8" i="36"/>
  <c r="AB6" i="18" s="1"/>
  <c r="AR180" i="30"/>
  <c r="AQ180" i="36"/>
  <c r="AD9" i="16" s="1"/>
  <c r="AP34" i="36"/>
  <c r="AC6" i="11" s="1"/>
  <c r="AQ34" i="30"/>
  <c r="AQ88" i="30"/>
  <c r="AP88" i="36"/>
  <c r="AC8" i="24" s="1"/>
  <c r="AQ76" i="30"/>
  <c r="AP76" i="36"/>
  <c r="AC9" i="23" s="1"/>
  <c r="AQ95" i="30"/>
  <c r="AP95" i="36"/>
  <c r="AC2" i="25" s="1"/>
  <c r="AQ78" i="30"/>
  <c r="AP78" i="36"/>
  <c r="AC11" i="23" s="1"/>
  <c r="AQ86" i="30"/>
  <c r="AP86" i="36"/>
  <c r="AC6" i="24" s="1"/>
  <c r="AR174" i="30"/>
  <c r="AQ174" i="36"/>
  <c r="AD3" i="16" s="1"/>
  <c r="AQ83" i="30"/>
  <c r="AP83" i="36"/>
  <c r="AC3" i="24" s="1"/>
  <c r="AP39" i="36"/>
  <c r="AC11" i="11" s="1"/>
  <c r="AQ39" i="30"/>
  <c r="AQ113" i="30"/>
  <c r="AP113" i="36"/>
  <c r="AC7" i="26" s="1"/>
  <c r="AQ49" i="30"/>
  <c r="AP49" i="36"/>
  <c r="AC8" i="12" s="1"/>
  <c r="AR153" i="30"/>
  <c r="AQ153" i="36"/>
  <c r="AD8" i="14" s="1"/>
  <c r="AR148" i="30"/>
  <c r="AQ148" i="36"/>
  <c r="AD3" i="14" s="1"/>
  <c r="AQ38" i="30"/>
  <c r="AP38" i="36"/>
  <c r="AC10" i="11" s="1"/>
  <c r="AQ97" i="30"/>
  <c r="AP97" i="36"/>
  <c r="AC4" i="25" s="1"/>
  <c r="AP18" i="36"/>
  <c r="AC3" i="20" s="1"/>
  <c r="AQ18" i="30"/>
  <c r="AQ63" i="30"/>
  <c r="AP63" i="36"/>
  <c r="AC9" i="13" s="1"/>
  <c r="AP52" i="36"/>
  <c r="AC11" i="12" s="1"/>
  <c r="AQ52" i="30"/>
  <c r="AQ32" i="30"/>
  <c r="AP32" i="36"/>
  <c r="AC4" i="11" s="1"/>
  <c r="AQ96" i="30"/>
  <c r="AP96" i="36"/>
  <c r="AC3" i="25" s="1"/>
  <c r="AQ36" i="30"/>
  <c r="AP36" i="36"/>
  <c r="AC8" i="11" s="1"/>
  <c r="AR155" i="30"/>
  <c r="AQ155" i="36"/>
  <c r="AD10" i="14" s="1"/>
  <c r="AQ89" i="30"/>
  <c r="AP89" i="36"/>
  <c r="AC9" i="24" s="1"/>
  <c r="AR165" i="30"/>
  <c r="AQ165" i="36"/>
  <c r="AD7" i="15" s="1"/>
  <c r="AQ20" i="30"/>
  <c r="AP20" i="36"/>
  <c r="AC5" i="20" s="1"/>
  <c r="AQ98" i="30"/>
  <c r="AP98" i="36"/>
  <c r="AC5" i="25" s="1"/>
  <c r="AR140" i="30"/>
  <c r="AQ140" i="36"/>
  <c r="AD8" i="21" s="1"/>
  <c r="AQ104" i="30"/>
  <c r="AP104" i="36"/>
  <c r="AC11" i="25" s="1"/>
  <c r="AQ50" i="30"/>
  <c r="AP50" i="36"/>
  <c r="AC9" i="12" s="1"/>
  <c r="AR178" i="30"/>
  <c r="AQ178" i="36"/>
  <c r="AD7" i="16" s="1"/>
  <c r="AR162" i="30"/>
  <c r="AQ162" i="36"/>
  <c r="AD4" i="15" s="1"/>
  <c r="AQ33" i="30"/>
  <c r="AP33" i="36"/>
  <c r="AC5" i="11" s="1"/>
  <c r="AQ114" i="30"/>
  <c r="AP114" i="36"/>
  <c r="AC8" i="26" s="1"/>
  <c r="AQ115" i="30"/>
  <c r="AP115" i="36"/>
  <c r="AC9" i="26" s="1"/>
  <c r="AR121" i="30"/>
  <c r="AQ121" i="36"/>
  <c r="AD2" i="27" s="1"/>
  <c r="AR192" i="30"/>
  <c r="AQ192" i="36"/>
  <c r="AD8" i="17" s="1"/>
  <c r="AQ23" i="30"/>
  <c r="AP23" i="36"/>
  <c r="AC8" i="20" s="1"/>
  <c r="AQ73" i="30"/>
  <c r="AP73" i="36"/>
  <c r="AC6" i="23" s="1"/>
  <c r="AR163" i="30"/>
  <c r="AQ163" i="36"/>
  <c r="AD5" i="15" s="1"/>
  <c r="AQ75" i="30"/>
  <c r="AP75" i="36"/>
  <c r="AC8" i="23" s="1"/>
  <c r="AQ57" i="30"/>
  <c r="AP57" i="36"/>
  <c r="AC3" i="13" s="1"/>
  <c r="AQ65" i="30"/>
  <c r="AP65" i="36"/>
  <c r="AC11" i="13" s="1"/>
  <c r="AQ48" i="30"/>
  <c r="AP48" i="36"/>
  <c r="AC7" i="12" s="1"/>
  <c r="AR154" i="30"/>
  <c r="AQ154" i="36"/>
  <c r="AD9" i="14" s="1"/>
  <c r="AQ103" i="30"/>
  <c r="AP103" i="36"/>
  <c r="AC10" i="25" s="1"/>
  <c r="AR141" i="30"/>
  <c r="AQ141" i="36"/>
  <c r="AD9" i="21" s="1"/>
  <c r="AR135" i="30"/>
  <c r="AQ135" i="36"/>
  <c r="AD3" i="21" s="1"/>
  <c r="AQ87" i="30"/>
  <c r="AP87" i="36"/>
  <c r="AC7" i="24" s="1"/>
  <c r="AR166" i="30"/>
  <c r="AQ166" i="36"/>
  <c r="AD8" i="15" s="1"/>
  <c r="AQ102" i="30"/>
  <c r="AP102" i="36"/>
  <c r="AC9" i="25" s="1"/>
  <c r="AQ109" i="30"/>
  <c r="AP109" i="36"/>
  <c r="AC3" i="26" s="1"/>
  <c r="AQ101" i="30"/>
  <c r="AP101" i="36"/>
  <c r="AC8" i="25" s="1"/>
  <c r="AP21" i="36"/>
  <c r="AC6" i="20" s="1"/>
  <c r="AQ21" i="30"/>
  <c r="AQ69" i="30"/>
  <c r="AP69" i="36"/>
  <c r="AC2" i="23" s="1"/>
  <c r="AR191" i="30"/>
  <c r="AQ191" i="36"/>
  <c r="AD7" i="17" s="1"/>
  <c r="AQ60" i="30"/>
  <c r="AP60" i="36"/>
  <c r="AC6" i="13" s="1"/>
  <c r="AR150" i="30"/>
  <c r="AQ150" i="36"/>
  <c r="AD5" i="14" s="1"/>
  <c r="AQ25" i="30"/>
  <c r="AP25" i="36"/>
  <c r="AC10" i="20" s="1"/>
  <c r="AQ128" i="30"/>
  <c r="AP128" i="36"/>
  <c r="AC9" i="27" s="1"/>
  <c r="AR152" i="30"/>
  <c r="AQ152" i="36"/>
  <c r="AD7" i="14" s="1"/>
  <c r="AQ99" i="30"/>
  <c r="AP99" i="36"/>
  <c r="AC6" i="25" s="1"/>
  <c r="AQ130" i="30"/>
  <c r="AP130" i="36"/>
  <c r="AC11" i="27" s="1"/>
  <c r="AR161" i="30"/>
  <c r="AQ161" i="36"/>
  <c r="AD3" i="15" s="1"/>
  <c r="AR108" i="30"/>
  <c r="AQ108" i="36"/>
  <c r="AD2" i="26" s="1"/>
  <c r="AQ125" i="30"/>
  <c r="AP125" i="36"/>
  <c r="AC6" i="27" s="1"/>
  <c r="AQ31" i="30"/>
  <c r="AP31" i="36"/>
  <c r="AC3" i="11" s="1"/>
  <c r="AP44" i="36"/>
  <c r="AC3" i="12" s="1"/>
  <c r="AQ44" i="30"/>
  <c r="AQ13" i="30"/>
  <c r="AP13" i="36"/>
  <c r="AB11" i="18" s="1"/>
  <c r="AP35" i="36"/>
  <c r="AC7" i="11" s="1"/>
  <c r="AQ35" i="30"/>
  <c r="AR179" i="30"/>
  <c r="AQ179" i="36"/>
  <c r="AD8" i="16" s="1"/>
  <c r="AR167" i="30"/>
  <c r="AQ167" i="36"/>
  <c r="AD9" i="15" s="1"/>
  <c r="AQ11" i="30"/>
  <c r="AP11" i="36"/>
  <c r="AB9" i="18" s="1"/>
  <c r="AQ127" i="30"/>
  <c r="AP127" i="36"/>
  <c r="AC8" i="27" s="1"/>
  <c r="AR168" i="30"/>
  <c r="AQ168" i="36"/>
  <c r="AD10" i="15" s="1"/>
  <c r="AQ100" i="30"/>
  <c r="AP100" i="36"/>
  <c r="AC7" i="25" s="1"/>
  <c r="AR82" i="30"/>
  <c r="AQ82" i="36"/>
  <c r="AD2" i="24" s="1"/>
  <c r="AQ112" i="30"/>
  <c r="AP112" i="36"/>
  <c r="AC6" i="26" s="1"/>
  <c r="AQ122" i="30"/>
  <c r="AP122" i="36"/>
  <c r="AC3" i="27" s="1"/>
  <c r="AQ70" i="30"/>
  <c r="AP70" i="36"/>
  <c r="AC3" i="23" s="1"/>
  <c r="AR112" i="30" l="1"/>
  <c r="AQ112" i="36"/>
  <c r="AD6" i="26" s="1"/>
  <c r="AR99" i="30"/>
  <c r="AQ99" i="36"/>
  <c r="AD6" i="25" s="1"/>
  <c r="AS166" i="30"/>
  <c r="AR166" i="36"/>
  <c r="AE8" i="15" s="1"/>
  <c r="AQ57" i="36"/>
  <c r="AD3" i="13" s="1"/>
  <c r="AR57" i="30"/>
  <c r="AR114" i="30"/>
  <c r="AQ114" i="36"/>
  <c r="AD8" i="26" s="1"/>
  <c r="AR20" i="30"/>
  <c r="AQ20" i="36"/>
  <c r="AD5" i="20" s="1"/>
  <c r="AR36" i="30"/>
  <c r="AQ36" i="36"/>
  <c r="AD8" i="11" s="1"/>
  <c r="AS148" i="30"/>
  <c r="AR148" i="36"/>
  <c r="AE3" i="14" s="1"/>
  <c r="AS139" i="30"/>
  <c r="AR139" i="36"/>
  <c r="AE7" i="21" s="1"/>
  <c r="AS193" i="30"/>
  <c r="AR193" i="36"/>
  <c r="AE9" i="17" s="1"/>
  <c r="AS179" i="30"/>
  <c r="AR179" i="36"/>
  <c r="AE8" i="16" s="1"/>
  <c r="AR125" i="30"/>
  <c r="AQ125" i="36"/>
  <c r="AD6" i="27" s="1"/>
  <c r="AS150" i="30"/>
  <c r="AR150" i="36"/>
  <c r="AE5" i="14" s="1"/>
  <c r="AR103" i="30"/>
  <c r="AQ103" i="36"/>
  <c r="AD10" i="25" s="1"/>
  <c r="AQ23" i="36"/>
  <c r="AD8" i="20" s="1"/>
  <c r="AR23" i="30"/>
  <c r="AQ50" i="36"/>
  <c r="AD9" i="12" s="1"/>
  <c r="AR50" i="30"/>
  <c r="AQ63" i="36"/>
  <c r="AD9" i="13" s="1"/>
  <c r="AR63" i="30"/>
  <c r="AR78" i="30"/>
  <c r="AQ78" i="36"/>
  <c r="AD11" i="23" s="1"/>
  <c r="AR10" i="30"/>
  <c r="AQ10" i="36"/>
  <c r="AC8" i="18" s="1"/>
  <c r="AR18" i="30"/>
  <c r="AQ18" i="36"/>
  <c r="AD3" i="20" s="1"/>
  <c r="AR24" i="30"/>
  <c r="AQ24" i="36"/>
  <c r="AD9" i="20" s="1"/>
  <c r="AR130" i="30"/>
  <c r="AQ130" i="36"/>
  <c r="AD11" i="27" s="1"/>
  <c r="AS82" i="30"/>
  <c r="AR82" i="36"/>
  <c r="AE2" i="24" s="1"/>
  <c r="AQ13" i="36"/>
  <c r="AC11" i="18" s="1"/>
  <c r="AR13" i="30"/>
  <c r="AS152" i="30"/>
  <c r="AR152" i="36"/>
  <c r="AE7" i="14" s="1"/>
  <c r="AR101" i="30"/>
  <c r="AQ101" i="36"/>
  <c r="AD8" i="25" s="1"/>
  <c r="AS154" i="30"/>
  <c r="AR154" i="36"/>
  <c r="AE9" i="14" s="1"/>
  <c r="AS192" i="30"/>
  <c r="AR192" i="36"/>
  <c r="AE8" i="17" s="1"/>
  <c r="AR104" i="30"/>
  <c r="AQ104" i="36"/>
  <c r="AD11" i="25" s="1"/>
  <c r="AR96" i="30"/>
  <c r="AQ96" i="36"/>
  <c r="AD3" i="25" s="1"/>
  <c r="AR83" i="30"/>
  <c r="AQ83" i="36"/>
  <c r="AD3" i="24" s="1"/>
  <c r="AS180" i="30"/>
  <c r="AR180" i="36"/>
  <c r="AE9" i="16" s="1"/>
  <c r="AR91" i="30"/>
  <c r="AQ91" i="36"/>
  <c r="AD11" i="24" s="1"/>
  <c r="AR117" i="30"/>
  <c r="AQ117" i="36"/>
  <c r="AD11" i="26" s="1"/>
  <c r="AR122" i="30"/>
  <c r="AQ122" i="36"/>
  <c r="AD3" i="27" s="1"/>
  <c r="AR127" i="30"/>
  <c r="AQ127" i="36"/>
  <c r="AD8" i="27" s="1"/>
  <c r="AR11" i="30"/>
  <c r="AQ11" i="36"/>
  <c r="AC9" i="18" s="1"/>
  <c r="AS108" i="30"/>
  <c r="AR108" i="36"/>
  <c r="AE2" i="26" s="1"/>
  <c r="AQ60" i="36"/>
  <c r="AD6" i="13" s="1"/>
  <c r="AR60" i="30"/>
  <c r="AR87" i="30"/>
  <c r="AQ87" i="36"/>
  <c r="AD7" i="24" s="1"/>
  <c r="AR75" i="30"/>
  <c r="AQ75" i="36"/>
  <c r="AD8" i="23" s="1"/>
  <c r="AR33" i="30"/>
  <c r="AQ33" i="36"/>
  <c r="AD5" i="11" s="1"/>
  <c r="AS165" i="30"/>
  <c r="AR165" i="36"/>
  <c r="AE7" i="15" s="1"/>
  <c r="AS153" i="30"/>
  <c r="AR153" i="36"/>
  <c r="AE8" i="14" s="1"/>
  <c r="AR95" i="30"/>
  <c r="AQ95" i="36"/>
  <c r="AD2" i="25" s="1"/>
  <c r="AQ22" i="36"/>
  <c r="AD7" i="20" s="1"/>
  <c r="AR22" i="30"/>
  <c r="AR44" i="30"/>
  <c r="AQ44" i="36"/>
  <c r="AD3" i="12" s="1"/>
  <c r="AR100" i="30"/>
  <c r="AQ100" i="36"/>
  <c r="AD7" i="25" s="1"/>
  <c r="AS161" i="30"/>
  <c r="AR161" i="36"/>
  <c r="AE3" i="15" s="1"/>
  <c r="AS191" i="30"/>
  <c r="AR191" i="36"/>
  <c r="AE7" i="17" s="1"/>
  <c r="AS135" i="30"/>
  <c r="AR135" i="36"/>
  <c r="AE3" i="21" s="1"/>
  <c r="AS163" i="30"/>
  <c r="AR163" i="36"/>
  <c r="AE5" i="15" s="1"/>
  <c r="AS140" i="30"/>
  <c r="AR140" i="36"/>
  <c r="AE8" i="21" s="1"/>
  <c r="AQ32" i="36"/>
  <c r="AD4" i="11" s="1"/>
  <c r="AR32" i="30"/>
  <c r="AR49" i="30"/>
  <c r="AQ49" i="36"/>
  <c r="AD8" i="12" s="1"/>
  <c r="AR76" i="30"/>
  <c r="AQ76" i="36"/>
  <c r="AD9" i="23" s="1"/>
  <c r="AQ37" i="36"/>
  <c r="AD9" i="11" s="1"/>
  <c r="AR37" i="30"/>
  <c r="AR47" i="30"/>
  <c r="AQ47" i="36"/>
  <c r="AD6" i="12" s="1"/>
  <c r="AQ26" i="36"/>
  <c r="AD11" i="20" s="1"/>
  <c r="AR26" i="30"/>
  <c r="AS168" i="30"/>
  <c r="AR168" i="36"/>
  <c r="AE10" i="15" s="1"/>
  <c r="AR70" i="30"/>
  <c r="AQ70" i="36"/>
  <c r="AD3" i="23" s="1"/>
  <c r="AS167" i="30"/>
  <c r="AR167" i="36"/>
  <c r="AE9" i="15" s="1"/>
  <c r="AR128" i="30"/>
  <c r="AQ128" i="36"/>
  <c r="AD9" i="27" s="1"/>
  <c r="AR109" i="30"/>
  <c r="AQ109" i="36"/>
  <c r="AD3" i="26" s="1"/>
  <c r="AR48" i="30"/>
  <c r="AQ48" i="36"/>
  <c r="AD7" i="12" s="1"/>
  <c r="AS121" i="30"/>
  <c r="AR121" i="36"/>
  <c r="AE2" i="27" s="1"/>
  <c r="AS162" i="30"/>
  <c r="AR162" i="36"/>
  <c r="AE4" i="15" s="1"/>
  <c r="AR89" i="30"/>
  <c r="AQ89" i="36"/>
  <c r="AD9" i="24" s="1"/>
  <c r="AR97" i="30"/>
  <c r="AQ97" i="36"/>
  <c r="AD4" i="25" s="1"/>
  <c r="AS174" i="30"/>
  <c r="AR174" i="36"/>
  <c r="AE3" i="16" s="1"/>
  <c r="AQ8" i="36"/>
  <c r="AC6" i="18" s="1"/>
  <c r="AR8" i="30"/>
  <c r="AQ61" i="36"/>
  <c r="AD7" i="13" s="1"/>
  <c r="AR61" i="30"/>
  <c r="AR52" i="30"/>
  <c r="AQ52" i="36"/>
  <c r="AD11" i="12" s="1"/>
  <c r="AQ31" i="36"/>
  <c r="AD3" i="11" s="1"/>
  <c r="AR31" i="30"/>
  <c r="AR69" i="30"/>
  <c r="AQ69" i="36"/>
  <c r="AD2" i="23" s="1"/>
  <c r="AS141" i="30"/>
  <c r="AR141" i="36"/>
  <c r="AE9" i="21" s="1"/>
  <c r="AR65" i="30"/>
  <c r="AQ65" i="36"/>
  <c r="AD11" i="13" s="1"/>
  <c r="AR115" i="30"/>
  <c r="AQ115" i="36"/>
  <c r="AD9" i="26" s="1"/>
  <c r="AS155" i="30"/>
  <c r="AR155" i="36"/>
  <c r="AE10" i="14" s="1"/>
  <c r="AR113" i="30"/>
  <c r="AQ113" i="36"/>
  <c r="AD7" i="26" s="1"/>
  <c r="AR86" i="30"/>
  <c r="AQ86" i="36"/>
  <c r="AD6" i="24" s="1"/>
  <c r="AR88" i="30"/>
  <c r="AQ88" i="36"/>
  <c r="AD8" i="24" s="1"/>
  <c r="AR90" i="30"/>
  <c r="AQ90" i="36"/>
  <c r="AD10" i="24" s="1"/>
  <c r="AQ62" i="36"/>
  <c r="AD8" i="13" s="1"/>
  <c r="AR62" i="30"/>
  <c r="AR85" i="30"/>
  <c r="AQ85" i="36"/>
  <c r="AD5" i="24" s="1"/>
  <c r="AR126" i="30"/>
  <c r="AQ126" i="36"/>
  <c r="AD7" i="27" s="1"/>
  <c r="AQ25" i="36"/>
  <c r="AD10" i="20" s="1"/>
  <c r="AR25" i="30"/>
  <c r="AR102" i="30"/>
  <c r="AQ102" i="36"/>
  <c r="AD9" i="25" s="1"/>
  <c r="AR73" i="30"/>
  <c r="AQ73" i="36"/>
  <c r="AD6" i="23" s="1"/>
  <c r="AS178" i="30"/>
  <c r="AR178" i="36"/>
  <c r="AE7" i="16" s="1"/>
  <c r="AR98" i="30"/>
  <c r="AQ98" i="36"/>
  <c r="AD5" i="25" s="1"/>
  <c r="AQ38" i="36"/>
  <c r="AD10" i="11" s="1"/>
  <c r="AR38" i="30"/>
  <c r="AR35" i="30"/>
  <c r="AQ35" i="36"/>
  <c r="AD7" i="11" s="1"/>
  <c r="AR21" i="30"/>
  <c r="AQ21" i="36"/>
  <c r="AD6" i="20" s="1"/>
  <c r="AR39" i="30"/>
  <c r="AQ39" i="36"/>
  <c r="AD11" i="11" s="1"/>
  <c r="AR34" i="30"/>
  <c r="AQ34" i="36"/>
  <c r="AD6" i="11" s="1"/>
  <c r="AR5" i="30"/>
  <c r="AQ5" i="36"/>
  <c r="AC3" i="18" s="1"/>
  <c r="AR4" i="30"/>
  <c r="AQ4" i="36"/>
  <c r="AC2" i="18" s="1"/>
  <c r="AQ199" i="30"/>
  <c r="AQ199" i="36" s="1"/>
  <c r="AS73" i="30" l="1"/>
  <c r="AR73" i="36"/>
  <c r="AE6" i="23" s="1"/>
  <c r="AS48" i="30"/>
  <c r="AR48" i="36"/>
  <c r="AE7" i="12" s="1"/>
  <c r="AT140" i="30"/>
  <c r="AT140" i="36" s="1"/>
  <c r="AG8" i="21" s="1"/>
  <c r="AS140" i="36"/>
  <c r="AF8" i="21" s="1"/>
  <c r="AS95" i="30"/>
  <c r="AR95" i="36"/>
  <c r="AE2" i="25" s="1"/>
  <c r="AS11" i="30"/>
  <c r="AR11" i="36"/>
  <c r="AD9" i="18" s="1"/>
  <c r="AS38" i="30"/>
  <c r="AR38" i="36"/>
  <c r="AE10" i="11" s="1"/>
  <c r="AS62" i="30"/>
  <c r="AR62" i="36"/>
  <c r="AE8" i="13" s="1"/>
  <c r="AS61" i="30"/>
  <c r="AR61" i="36"/>
  <c r="AE7" i="13" s="1"/>
  <c r="AS13" i="30"/>
  <c r="AR13" i="36"/>
  <c r="AD11" i="18" s="1"/>
  <c r="AS50" i="30"/>
  <c r="AR50" i="36"/>
  <c r="AE9" i="12" s="1"/>
  <c r="AS57" i="30"/>
  <c r="AR57" i="36"/>
  <c r="AE3" i="13" s="1"/>
  <c r="AS97" i="30"/>
  <c r="AR97" i="36"/>
  <c r="AE4" i="25" s="1"/>
  <c r="AS102" i="30"/>
  <c r="AR102" i="36"/>
  <c r="AE9" i="25" s="1"/>
  <c r="AT141" i="30"/>
  <c r="AT141" i="36" s="1"/>
  <c r="AG9" i="21" s="1"/>
  <c r="AS141" i="36"/>
  <c r="AF9" i="21" s="1"/>
  <c r="AS109" i="30"/>
  <c r="AR109" i="36"/>
  <c r="AE3" i="26" s="1"/>
  <c r="AS76" i="30"/>
  <c r="AR76" i="36"/>
  <c r="AE9" i="23" s="1"/>
  <c r="AS100" i="30"/>
  <c r="AR100" i="36"/>
  <c r="AE7" i="25" s="1"/>
  <c r="AS87" i="30"/>
  <c r="AR87" i="36"/>
  <c r="AE7" i="24" s="1"/>
  <c r="AS127" i="30"/>
  <c r="AR127" i="36"/>
  <c r="AE8" i="27" s="1"/>
  <c r="AT180" i="30"/>
  <c r="AT180" i="36" s="1"/>
  <c r="AG9" i="16" s="1"/>
  <c r="AS180" i="36"/>
  <c r="AF9" i="16" s="1"/>
  <c r="AT192" i="30"/>
  <c r="AT192" i="36" s="1"/>
  <c r="AG8" i="17" s="1"/>
  <c r="AS192" i="36"/>
  <c r="AF8" i="17" s="1"/>
  <c r="AS18" i="30"/>
  <c r="AR18" i="36"/>
  <c r="AE3" i="20" s="1"/>
  <c r="AS125" i="30"/>
  <c r="AR125" i="36"/>
  <c r="AE6" i="27" s="1"/>
  <c r="AT148" i="30"/>
  <c r="AT148" i="36" s="1"/>
  <c r="AG3" i="14" s="1"/>
  <c r="AS148" i="36"/>
  <c r="AF3" i="14" s="1"/>
  <c r="AS85" i="30"/>
  <c r="AR85" i="36"/>
  <c r="AE5" i="24" s="1"/>
  <c r="AS34" i="30"/>
  <c r="AR34" i="36"/>
  <c r="AE6" i="11" s="1"/>
  <c r="AS113" i="30"/>
  <c r="AR113" i="36"/>
  <c r="AE7" i="26" s="1"/>
  <c r="AS89" i="30"/>
  <c r="AR89" i="36"/>
  <c r="AE9" i="24" s="1"/>
  <c r="AT168" i="30"/>
  <c r="AT168" i="36" s="1"/>
  <c r="AG10" i="15" s="1"/>
  <c r="AS168" i="36"/>
  <c r="AF10" i="15" s="1"/>
  <c r="AT163" i="30"/>
  <c r="AT163" i="36" s="1"/>
  <c r="AG5" i="15" s="1"/>
  <c r="AS163" i="36"/>
  <c r="AF5" i="15" s="1"/>
  <c r="AT153" i="30"/>
  <c r="AT153" i="36" s="1"/>
  <c r="AG8" i="14" s="1"/>
  <c r="AS153" i="36"/>
  <c r="AF8" i="14" s="1"/>
  <c r="AS25" i="30"/>
  <c r="AR25" i="36"/>
  <c r="AE10" i="20" s="1"/>
  <c r="AS8" i="30"/>
  <c r="AR8" i="36"/>
  <c r="AD6" i="18" s="1"/>
  <c r="AS26" i="30"/>
  <c r="AR26" i="36"/>
  <c r="AE11" i="20" s="1"/>
  <c r="AS60" i="30"/>
  <c r="AR60" i="36"/>
  <c r="AE6" i="13" s="1"/>
  <c r="AS23" i="30"/>
  <c r="AR23" i="36"/>
  <c r="AE8" i="20" s="1"/>
  <c r="AS35" i="30"/>
  <c r="AR35" i="36"/>
  <c r="AE7" i="11" s="1"/>
  <c r="AS39" i="30"/>
  <c r="AR39" i="36"/>
  <c r="AE11" i="11" s="1"/>
  <c r="AS90" i="30"/>
  <c r="AR90" i="36"/>
  <c r="AE10" i="24" s="1"/>
  <c r="AT155" i="30"/>
  <c r="AT155" i="36" s="1"/>
  <c r="AG10" i="14" s="1"/>
  <c r="AS155" i="36"/>
  <c r="AF10" i="14" s="1"/>
  <c r="AS49" i="30"/>
  <c r="AR49" i="36"/>
  <c r="AE8" i="12" s="1"/>
  <c r="AS44" i="30"/>
  <c r="AR44" i="36"/>
  <c r="AE3" i="12" s="1"/>
  <c r="AS122" i="30"/>
  <c r="AR122" i="36"/>
  <c r="AE3" i="27" s="1"/>
  <c r="AT154" i="30"/>
  <c r="AT154" i="36" s="1"/>
  <c r="AG9" i="14" s="1"/>
  <c r="AS154" i="36"/>
  <c r="AF9" i="14" s="1"/>
  <c r="AS10" i="30"/>
  <c r="AR10" i="36"/>
  <c r="AD8" i="18" s="1"/>
  <c r="AT179" i="30"/>
  <c r="AT179" i="36" s="1"/>
  <c r="AG8" i="16" s="1"/>
  <c r="AS179" i="36"/>
  <c r="AF8" i="16" s="1"/>
  <c r="AS36" i="30"/>
  <c r="AR36" i="36"/>
  <c r="AE8" i="11" s="1"/>
  <c r="AT166" i="30"/>
  <c r="AT166" i="36" s="1"/>
  <c r="AG8" i="15" s="1"/>
  <c r="AS166" i="36"/>
  <c r="AF8" i="15" s="1"/>
  <c r="AS5" i="30"/>
  <c r="AR5" i="36"/>
  <c r="AD3" i="18" s="1"/>
  <c r="AS98" i="30"/>
  <c r="AR98" i="36"/>
  <c r="AE5" i="25" s="1"/>
  <c r="AS69" i="30"/>
  <c r="AR69" i="36"/>
  <c r="AE2" i="23" s="1"/>
  <c r="AT162" i="30"/>
  <c r="AT162" i="36" s="1"/>
  <c r="AG4" i="15" s="1"/>
  <c r="AS162" i="36"/>
  <c r="AF4" i="15" s="1"/>
  <c r="AS128" i="30"/>
  <c r="AR128" i="36"/>
  <c r="AE9" i="27" s="1"/>
  <c r="AT135" i="30"/>
  <c r="AT135" i="36" s="1"/>
  <c r="AG3" i="21" s="1"/>
  <c r="AS135" i="36"/>
  <c r="AF3" i="21" s="1"/>
  <c r="AT165" i="30"/>
  <c r="AT165" i="36" s="1"/>
  <c r="AG7" i="15" s="1"/>
  <c r="AS165" i="36"/>
  <c r="AF7" i="15" s="1"/>
  <c r="AS83" i="30"/>
  <c r="AR83" i="36"/>
  <c r="AE3" i="24" s="1"/>
  <c r="AT82" i="30"/>
  <c r="AT82" i="36" s="1"/>
  <c r="AG2" i="24" s="1"/>
  <c r="AS82" i="36"/>
  <c r="AF2" i="24" s="1"/>
  <c r="AS31" i="30"/>
  <c r="AR31" i="36"/>
  <c r="AE3" i="11" s="1"/>
  <c r="AS32" i="30"/>
  <c r="AR32" i="36"/>
  <c r="AE4" i="11" s="1"/>
  <c r="AS22" i="30"/>
  <c r="AR22" i="36"/>
  <c r="AE7" i="20" s="1"/>
  <c r="AS4" i="30"/>
  <c r="AR4" i="36"/>
  <c r="AD2" i="18" s="1"/>
  <c r="AR199" i="30"/>
  <c r="AR199" i="36" s="1"/>
  <c r="AS21" i="30"/>
  <c r="AR21" i="36"/>
  <c r="AE6" i="20" s="1"/>
  <c r="AT178" i="30"/>
  <c r="AT178" i="36" s="1"/>
  <c r="AG7" i="16" s="1"/>
  <c r="AS178" i="36"/>
  <c r="AF7" i="16" s="1"/>
  <c r="AS88" i="30"/>
  <c r="AR88" i="36"/>
  <c r="AE8" i="24" s="1"/>
  <c r="AT174" i="30"/>
  <c r="AT174" i="36" s="1"/>
  <c r="AG3" i="16" s="1"/>
  <c r="AS174" i="36"/>
  <c r="AF3" i="16" s="1"/>
  <c r="AT121" i="30"/>
  <c r="AT121" i="36" s="1"/>
  <c r="AG2" i="27" s="1"/>
  <c r="AS121" i="36"/>
  <c r="AF2" i="27" s="1"/>
  <c r="AS47" i="30"/>
  <c r="AR47" i="36"/>
  <c r="AE6" i="12" s="1"/>
  <c r="AS33" i="30"/>
  <c r="AR33" i="36"/>
  <c r="AE5" i="11" s="1"/>
  <c r="AS117" i="30"/>
  <c r="AR117" i="36"/>
  <c r="AE11" i="26" s="1"/>
  <c r="AS101" i="30"/>
  <c r="AR101" i="36"/>
  <c r="AE8" i="25" s="1"/>
  <c r="AS78" i="30"/>
  <c r="AR78" i="36"/>
  <c r="AE11" i="23" s="1"/>
  <c r="AT193" i="30"/>
  <c r="AT193" i="36" s="1"/>
  <c r="AG9" i="17" s="1"/>
  <c r="AS193" i="36"/>
  <c r="AF9" i="17" s="1"/>
  <c r="AS20" i="30"/>
  <c r="AR20" i="36"/>
  <c r="AE5" i="20" s="1"/>
  <c r="AS99" i="30"/>
  <c r="AR99" i="36"/>
  <c r="AE6" i="25" s="1"/>
  <c r="AS65" i="30"/>
  <c r="AR65" i="36"/>
  <c r="AE11" i="13" s="1"/>
  <c r="AS126" i="30"/>
  <c r="AR126" i="36"/>
  <c r="AE7" i="27" s="1"/>
  <c r="AS115" i="30"/>
  <c r="AR115" i="36"/>
  <c r="AE9" i="26" s="1"/>
  <c r="AT167" i="30"/>
  <c r="AT167" i="36" s="1"/>
  <c r="AG9" i="15" s="1"/>
  <c r="AS167" i="36"/>
  <c r="AF9" i="15" s="1"/>
  <c r="AT191" i="30"/>
  <c r="AT191" i="36" s="1"/>
  <c r="AG7" i="17" s="1"/>
  <c r="AS191" i="36"/>
  <c r="AF7" i="17" s="1"/>
  <c r="AT108" i="30"/>
  <c r="AT108" i="36" s="1"/>
  <c r="AG2" i="26" s="1"/>
  <c r="AS108" i="36"/>
  <c r="AF2" i="26" s="1"/>
  <c r="AR96" i="36"/>
  <c r="AE3" i="25" s="1"/>
  <c r="AS96" i="30"/>
  <c r="AS130" i="30"/>
  <c r="AR130" i="36"/>
  <c r="AE11" i="27" s="1"/>
  <c r="AS103" i="30"/>
  <c r="AR103" i="36"/>
  <c r="AE10" i="25" s="1"/>
  <c r="AS37" i="30"/>
  <c r="AR37" i="36"/>
  <c r="AE9" i="11" s="1"/>
  <c r="AS63" i="30"/>
  <c r="AR63" i="36"/>
  <c r="AE9" i="13" s="1"/>
  <c r="AS86" i="30"/>
  <c r="AR86" i="36"/>
  <c r="AE6" i="24" s="1"/>
  <c r="AS52" i="30"/>
  <c r="AR52" i="36"/>
  <c r="AE11" i="12" s="1"/>
  <c r="AS70" i="30"/>
  <c r="AR70" i="36"/>
  <c r="AE3" i="23" s="1"/>
  <c r="AT161" i="30"/>
  <c r="AT161" i="36" s="1"/>
  <c r="AG3" i="15" s="1"/>
  <c r="AS161" i="36"/>
  <c r="AF3" i="15" s="1"/>
  <c r="AS75" i="30"/>
  <c r="AR75" i="36"/>
  <c r="AE8" i="23" s="1"/>
  <c r="AS91" i="30"/>
  <c r="AR91" i="36"/>
  <c r="AE11" i="24" s="1"/>
  <c r="AS104" i="30"/>
  <c r="AR104" i="36"/>
  <c r="AE11" i="25" s="1"/>
  <c r="AT152" i="30"/>
  <c r="AT152" i="36" s="1"/>
  <c r="AG7" i="14" s="1"/>
  <c r="AS152" i="36"/>
  <c r="AF7" i="14" s="1"/>
  <c r="AS24" i="30"/>
  <c r="AR24" i="36"/>
  <c r="AE9" i="20" s="1"/>
  <c r="AT150" i="30"/>
  <c r="AT150" i="36" s="1"/>
  <c r="AG5" i="14" s="1"/>
  <c r="AS150" i="36"/>
  <c r="AF5" i="14" s="1"/>
  <c r="AT139" i="30"/>
  <c r="AT139" i="36" s="1"/>
  <c r="AG7" i="21" s="1"/>
  <c r="AS139" i="36"/>
  <c r="AF7" i="21" s="1"/>
  <c r="AS114" i="30"/>
  <c r="AR114" i="36"/>
  <c r="AE8" i="26" s="1"/>
  <c r="AS112" i="30"/>
  <c r="AR112" i="36"/>
  <c r="AE6" i="26" s="1"/>
  <c r="AT128" i="30" l="1"/>
  <c r="AT128" i="36" s="1"/>
  <c r="AG9" i="27" s="1"/>
  <c r="AS128" i="36"/>
  <c r="AF9" i="27" s="1"/>
  <c r="AS10" i="36"/>
  <c r="AE8" i="18" s="1"/>
  <c r="AT10" i="30"/>
  <c r="AT10" i="36" s="1"/>
  <c r="AF8" i="18" s="1"/>
  <c r="AT104" i="30"/>
  <c r="AT104" i="36" s="1"/>
  <c r="AG11" i="25" s="1"/>
  <c r="AS104" i="36"/>
  <c r="AF11" i="25" s="1"/>
  <c r="AT70" i="30"/>
  <c r="AT70" i="36" s="1"/>
  <c r="AG3" i="23" s="1"/>
  <c r="AS70" i="36"/>
  <c r="AF3" i="23" s="1"/>
  <c r="AT37" i="30"/>
  <c r="AT37" i="36" s="1"/>
  <c r="AG9" i="11" s="1"/>
  <c r="AS37" i="36"/>
  <c r="AF9" i="11" s="1"/>
  <c r="AT126" i="30"/>
  <c r="AT126" i="36" s="1"/>
  <c r="AG7" i="27" s="1"/>
  <c r="AS126" i="36"/>
  <c r="AF7" i="27" s="1"/>
  <c r="AS33" i="36"/>
  <c r="AF5" i="11" s="1"/>
  <c r="AT33" i="30"/>
  <c r="AT33" i="36" s="1"/>
  <c r="AG5" i="11" s="1"/>
  <c r="AT88" i="30"/>
  <c r="AT88" i="36" s="1"/>
  <c r="AG8" i="24" s="1"/>
  <c r="AS88" i="36"/>
  <c r="AF8" i="24" s="1"/>
  <c r="AT83" i="30"/>
  <c r="AT83" i="36" s="1"/>
  <c r="AG3" i="24" s="1"/>
  <c r="AS83" i="36"/>
  <c r="AF3" i="24" s="1"/>
  <c r="AT23" i="30"/>
  <c r="AT23" i="36" s="1"/>
  <c r="AG8" i="20" s="1"/>
  <c r="AS23" i="36"/>
  <c r="AF8" i="20" s="1"/>
  <c r="AS25" i="36"/>
  <c r="AF10" i="20" s="1"/>
  <c r="AT25" i="30"/>
  <c r="AT25" i="36" s="1"/>
  <c r="AG10" i="20" s="1"/>
  <c r="AT89" i="30"/>
  <c r="AT89" i="36" s="1"/>
  <c r="AG9" i="24" s="1"/>
  <c r="AS89" i="36"/>
  <c r="AF9" i="24" s="1"/>
  <c r="AT76" i="30"/>
  <c r="AT76" i="36" s="1"/>
  <c r="AG9" i="23" s="1"/>
  <c r="AS76" i="36"/>
  <c r="AF9" i="23" s="1"/>
  <c r="AT97" i="30"/>
  <c r="AT97" i="36" s="1"/>
  <c r="AG4" i="25" s="1"/>
  <c r="AS97" i="36"/>
  <c r="AF4" i="25" s="1"/>
  <c r="AT61" i="30"/>
  <c r="AT61" i="36" s="1"/>
  <c r="AG7" i="13" s="1"/>
  <c r="AS61" i="36"/>
  <c r="AF7" i="13" s="1"/>
  <c r="AT95" i="30"/>
  <c r="AT95" i="36" s="1"/>
  <c r="AG2" i="25" s="1"/>
  <c r="AS95" i="36"/>
  <c r="AF2" i="25" s="1"/>
  <c r="AS22" i="36"/>
  <c r="AF7" i="20" s="1"/>
  <c r="AT22" i="30"/>
  <c r="AT22" i="36" s="1"/>
  <c r="AG7" i="20" s="1"/>
  <c r="AT91" i="30"/>
  <c r="AT91" i="36" s="1"/>
  <c r="AG11" i="24" s="1"/>
  <c r="AS91" i="36"/>
  <c r="AF11" i="24" s="1"/>
  <c r="AT52" i="30"/>
  <c r="AT52" i="36" s="1"/>
  <c r="AG11" i="12" s="1"/>
  <c r="AS52" i="36"/>
  <c r="AF11" i="12" s="1"/>
  <c r="AT103" i="30"/>
  <c r="AT103" i="36" s="1"/>
  <c r="AG10" i="25" s="1"/>
  <c r="AS103" i="36"/>
  <c r="AF10" i="25" s="1"/>
  <c r="AS65" i="36"/>
  <c r="AF11" i="13" s="1"/>
  <c r="AT65" i="30"/>
  <c r="AT65" i="36" s="1"/>
  <c r="AG11" i="13" s="1"/>
  <c r="AT78" i="30"/>
  <c r="AT78" i="36" s="1"/>
  <c r="AG11" i="23" s="1"/>
  <c r="AS78" i="36"/>
  <c r="AF11" i="23" s="1"/>
  <c r="AS47" i="36"/>
  <c r="AF6" i="12" s="1"/>
  <c r="AT47" i="30"/>
  <c r="AT47" i="36" s="1"/>
  <c r="AG6" i="12" s="1"/>
  <c r="AT4" i="30"/>
  <c r="AS4" i="36"/>
  <c r="AE2" i="18" s="1"/>
  <c r="AS199" i="30"/>
  <c r="AS199" i="36" s="1"/>
  <c r="AT122" i="30"/>
  <c r="AT122" i="36" s="1"/>
  <c r="AG3" i="27" s="1"/>
  <c r="AS122" i="36"/>
  <c r="AF3" i="27" s="1"/>
  <c r="AS60" i="36"/>
  <c r="AF6" i="13" s="1"/>
  <c r="AT60" i="30"/>
  <c r="AT60" i="36" s="1"/>
  <c r="AG6" i="13" s="1"/>
  <c r="AT113" i="30"/>
  <c r="AT113" i="36" s="1"/>
  <c r="AG7" i="26" s="1"/>
  <c r="AS113" i="36"/>
  <c r="AF7" i="26" s="1"/>
  <c r="AT125" i="30"/>
  <c r="AT125" i="36" s="1"/>
  <c r="AG6" i="27" s="1"/>
  <c r="AS125" i="36"/>
  <c r="AF6" i="27" s="1"/>
  <c r="AT127" i="30"/>
  <c r="AT127" i="36" s="1"/>
  <c r="AG8" i="27" s="1"/>
  <c r="AS127" i="36"/>
  <c r="AF8" i="27" s="1"/>
  <c r="AT109" i="30"/>
  <c r="AT109" i="36" s="1"/>
  <c r="AG3" i="26" s="1"/>
  <c r="AS109" i="36"/>
  <c r="AF3" i="26" s="1"/>
  <c r="AT57" i="30"/>
  <c r="AT57" i="36" s="1"/>
  <c r="AG3" i="13" s="1"/>
  <c r="AS57" i="36"/>
  <c r="AF3" i="13" s="1"/>
  <c r="AT62" i="30"/>
  <c r="AT62" i="36" s="1"/>
  <c r="AG8" i="13" s="1"/>
  <c r="AS62" i="36"/>
  <c r="AF8" i="13" s="1"/>
  <c r="AT69" i="30"/>
  <c r="AT69" i="36" s="1"/>
  <c r="AG2" i="23" s="1"/>
  <c r="AS69" i="36"/>
  <c r="AF2" i="23" s="1"/>
  <c r="AS36" i="36"/>
  <c r="AF8" i="11" s="1"/>
  <c r="AT36" i="30"/>
  <c r="AT36" i="36" s="1"/>
  <c r="AG8" i="11" s="1"/>
  <c r="AT90" i="30"/>
  <c r="AT90" i="36" s="1"/>
  <c r="AG10" i="24" s="1"/>
  <c r="AS90" i="36"/>
  <c r="AF10" i="24" s="1"/>
  <c r="AT112" i="30"/>
  <c r="AT112" i="36" s="1"/>
  <c r="AG6" i="26" s="1"/>
  <c r="AS112" i="36"/>
  <c r="AF6" i="26" s="1"/>
  <c r="AT24" i="30"/>
  <c r="AT24" i="36" s="1"/>
  <c r="AG9" i="20" s="1"/>
  <c r="AS24" i="36"/>
  <c r="AF9" i="20" s="1"/>
  <c r="AT75" i="30"/>
  <c r="AT75" i="36" s="1"/>
  <c r="AG8" i="23" s="1"/>
  <c r="AS75" i="36"/>
  <c r="AF8" i="23" s="1"/>
  <c r="AT86" i="30"/>
  <c r="AT86" i="36" s="1"/>
  <c r="AG6" i="24" s="1"/>
  <c r="AS86" i="36"/>
  <c r="AF6" i="24" s="1"/>
  <c r="AT130" i="30"/>
  <c r="AT130" i="36" s="1"/>
  <c r="AG11" i="27" s="1"/>
  <c r="AS130" i="36"/>
  <c r="AF11" i="27" s="1"/>
  <c r="AT99" i="30"/>
  <c r="AT99" i="36" s="1"/>
  <c r="AG6" i="25" s="1"/>
  <c r="AS99" i="36"/>
  <c r="AF6" i="25" s="1"/>
  <c r="AT101" i="30"/>
  <c r="AT101" i="36" s="1"/>
  <c r="AG8" i="25" s="1"/>
  <c r="AS101" i="36"/>
  <c r="AF8" i="25" s="1"/>
  <c r="AS21" i="36"/>
  <c r="AF6" i="20" s="1"/>
  <c r="AT21" i="30"/>
  <c r="AT21" i="36" s="1"/>
  <c r="AG6" i="20" s="1"/>
  <c r="AT32" i="30"/>
  <c r="AT32" i="36" s="1"/>
  <c r="AG4" i="11" s="1"/>
  <c r="AS32" i="36"/>
  <c r="AF4" i="11" s="1"/>
  <c r="AT31" i="30"/>
  <c r="AT31" i="36" s="1"/>
  <c r="AG3" i="11" s="1"/>
  <c r="AS31" i="36"/>
  <c r="AF3" i="11" s="1"/>
  <c r="AT98" i="30"/>
  <c r="AT98" i="36" s="1"/>
  <c r="AG5" i="25" s="1"/>
  <c r="AS98" i="36"/>
  <c r="AF5" i="25" s="1"/>
  <c r="AT44" i="30"/>
  <c r="AT44" i="36" s="1"/>
  <c r="AG3" i="12" s="1"/>
  <c r="AS44" i="36"/>
  <c r="AF3" i="12" s="1"/>
  <c r="AT26" i="30"/>
  <c r="AT26" i="36" s="1"/>
  <c r="AG11" i="20" s="1"/>
  <c r="AS26" i="36"/>
  <c r="AF11" i="20" s="1"/>
  <c r="AT34" i="30"/>
  <c r="AT34" i="36" s="1"/>
  <c r="AG6" i="11" s="1"/>
  <c r="AS34" i="36"/>
  <c r="AF6" i="11" s="1"/>
  <c r="AS18" i="36"/>
  <c r="AF3" i="20" s="1"/>
  <c r="AT18" i="30"/>
  <c r="AT18" i="36" s="1"/>
  <c r="AG3" i="20" s="1"/>
  <c r="AT87" i="30"/>
  <c r="AT87" i="36" s="1"/>
  <c r="AG7" i="24" s="1"/>
  <c r="AS87" i="36"/>
  <c r="AF7" i="24" s="1"/>
  <c r="AS50" i="36"/>
  <c r="AF9" i="12" s="1"/>
  <c r="AT50" i="30"/>
  <c r="AT50" i="36" s="1"/>
  <c r="AG9" i="12" s="1"/>
  <c r="AT38" i="30"/>
  <c r="AT38" i="36" s="1"/>
  <c r="AG10" i="11" s="1"/>
  <c r="AS38" i="36"/>
  <c r="AF10" i="11" s="1"/>
  <c r="AS48" i="36"/>
  <c r="AF7" i="12" s="1"/>
  <c r="AT48" i="30"/>
  <c r="AT48" i="36" s="1"/>
  <c r="AG7" i="12" s="1"/>
  <c r="AT96" i="30"/>
  <c r="AT96" i="36" s="1"/>
  <c r="AG3" i="25" s="1"/>
  <c r="AS96" i="36"/>
  <c r="AF3" i="25" s="1"/>
  <c r="AT39" i="30"/>
  <c r="AT39" i="36" s="1"/>
  <c r="AG11" i="11" s="1"/>
  <c r="AS39" i="36"/>
  <c r="AF11" i="11" s="1"/>
  <c r="AT114" i="30"/>
  <c r="AT114" i="36" s="1"/>
  <c r="AG8" i="26" s="1"/>
  <c r="AS114" i="36"/>
  <c r="AF8" i="26" s="1"/>
  <c r="AT63" i="30"/>
  <c r="AT63" i="36" s="1"/>
  <c r="AG9" i="13" s="1"/>
  <c r="AS63" i="36"/>
  <c r="AF9" i="13" s="1"/>
  <c r="AT115" i="30"/>
  <c r="AT115" i="36" s="1"/>
  <c r="AG9" i="26" s="1"/>
  <c r="AS115" i="36"/>
  <c r="AF9" i="26" s="1"/>
  <c r="AS20" i="36"/>
  <c r="AF5" i="20" s="1"/>
  <c r="AT20" i="30"/>
  <c r="AT20" i="36" s="1"/>
  <c r="AG5" i="20" s="1"/>
  <c r="AT117" i="30"/>
  <c r="AT117" i="36" s="1"/>
  <c r="AG11" i="26" s="1"/>
  <c r="AS117" i="36"/>
  <c r="AF11" i="26" s="1"/>
  <c r="AS5" i="36"/>
  <c r="AE3" i="18" s="1"/>
  <c r="AT5" i="30"/>
  <c r="AT5" i="36" s="1"/>
  <c r="AF3" i="18" s="1"/>
  <c r="AS49" i="36"/>
  <c r="AF8" i="12" s="1"/>
  <c r="AT49" i="30"/>
  <c r="AT49" i="36" s="1"/>
  <c r="AG8" i="12" s="1"/>
  <c r="AT35" i="30"/>
  <c r="AT35" i="36" s="1"/>
  <c r="AG7" i="11" s="1"/>
  <c r="AS35" i="36"/>
  <c r="AF7" i="11" s="1"/>
  <c r="AT8" i="30"/>
  <c r="AT8" i="36" s="1"/>
  <c r="AF6" i="18" s="1"/>
  <c r="AS8" i="36"/>
  <c r="AE6" i="18" s="1"/>
  <c r="AT85" i="30"/>
  <c r="AT85" i="36" s="1"/>
  <c r="AG5" i="24" s="1"/>
  <c r="AS85" i="36"/>
  <c r="AF5" i="24" s="1"/>
  <c r="AT100" i="30"/>
  <c r="AT100" i="36" s="1"/>
  <c r="AG7" i="25" s="1"/>
  <c r="AS100" i="36"/>
  <c r="AF7" i="25" s="1"/>
  <c r="AT102" i="30"/>
  <c r="AT102" i="36" s="1"/>
  <c r="AG9" i="25" s="1"/>
  <c r="AS102" i="36"/>
  <c r="AF9" i="25" s="1"/>
  <c r="AS13" i="36"/>
  <c r="AE11" i="18" s="1"/>
  <c r="AT13" i="30"/>
  <c r="AT13" i="36" s="1"/>
  <c r="AF11" i="18" s="1"/>
  <c r="AS11" i="36"/>
  <c r="AE9" i="18" s="1"/>
  <c r="AT11" i="30"/>
  <c r="AT11" i="36" s="1"/>
  <c r="AF9" i="18" s="1"/>
  <c r="AT73" i="30"/>
  <c r="AT73" i="36" s="1"/>
  <c r="AG6" i="23" s="1"/>
  <c r="AS73" i="36"/>
  <c r="AF6" i="23" s="1"/>
  <c r="AT4" i="36" l="1"/>
  <c r="AF2" i="18"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<sst xmlns="http://schemas.openxmlformats.org/spreadsheetml/2006/main" count="211469" uniqueCount="1091">
  <si>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</si>
  <si>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</si>
  <si>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</si>
  <si>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</si>
  <si>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</si>
  <si>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</si>
  <si>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</si>
  <si>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</si>
  <si>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</si>
  <si>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</si>
  <si>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</si>
  <si>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</si>
  <si>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</si>
  <si>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</si>
  <si>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</si>
  <si>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</si>
  <si>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</si>
  <si>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</si>
  <si>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</si>
  <si>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</si>
  <si>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</si>
  <si>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</si>
  <si>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</si>
  <si>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</si>
  <si>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</si>
  <si>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</si>
  <si>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</si>
  <si>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</si>
  <si>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</si>
  <si>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</si>
  <si>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</si>
  <si>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</si>
  <si>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</si>
  <si>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</si>
  <si>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</si>
  <si>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</si>
  <si>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</si>
  <si>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</si>
  <si>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</si>
  <si>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</si>
  <si>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</si>
  <si>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</si>
  <si>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</si>
  <si>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</si>
  <si>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</si>
  <si>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</si>
  <si>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</si>
  <si>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</si>
  <si>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</si>
  <si>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</si>
  <si>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</si>
  <si>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</si>
  <si>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</si>
  <si>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</si>
  <si>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</si>
  <si>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</si>
  <si>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</si>
  <si>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</si>
  <si>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</si>
  <si>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</si>
  <si>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</si>
  <si>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</si>
  <si>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</si>
  <si>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</si>
  <si>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</si>
  <si>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</si>
  <si>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</si>
  <si>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</si>
  <si>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</si>
  <si>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</si>
  <si>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</si>
  <si>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</si>
  <si>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</si>
  <si>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</si>
  <si>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</si>
  <si>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</si>
  <si>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</si>
  <si>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</si>
  <si>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</si>
  <si>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</si>
  <si>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</si>
  <si>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</si>
  <si>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</si>
  <si>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</si>
  <si>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</si>
  <si>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</si>
  <si>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</si>
  <si>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</si>
  <si>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</si>
  <si>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</si>
  <si>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</si>
  <si>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</si>
  <si>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</si>
  <si>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</si>
  <si>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</si>
  <si>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</si>
  <si>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</si>
  <si>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</si>
  <si>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</si>
  <si>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</si>
  <si>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</si>
  <si>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</si>
  <si>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</si>
  <si>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</si>
  <si>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</si>
  <si>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</si>
  <si>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</si>
  <si>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</si>
  <si>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</si>
  <si>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</si>
  <si>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</si>
  <si>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</si>
  <si>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</si>
  <si>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</si>
  <si>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</si>
  <si>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</si>
  <si>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</si>
  <si>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</si>
  <si>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</si>
  <si>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</si>
  <si>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</si>
  <si>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</si>
  <si>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</si>
  <si>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</si>
  <si>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</si>
  <si>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</si>
  <si>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</si>
  <si>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</si>
  <si>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</si>
  <si>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</si>
  <si>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</si>
  <si>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</si>
  <si>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</si>
  <si>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</si>
  <si>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</si>
  <si>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</si>
  <si>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</si>
  <si>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</si>
  <si>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</si>
  <si>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</si>
  <si>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</si>
  <si>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</si>
  <si>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</si>
  <si>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</si>
  <si>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</si>
  <si>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</si>
  <si>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</si>
  <si>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</si>
  <si>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</si>
  <si>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</si>
  <si>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</si>
  <si>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</si>
  <si>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</si>
  <si>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</si>
  <si>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</si>
  <si>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</si>
  <si>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</si>
  <si>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</si>
  <si>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</si>
  <si>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</si>
  <si>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</si>
  <si>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</si>
  <si>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</si>
  <si>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</si>
  <si>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</si>
  <si>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</si>
  <si>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</si>
  <si>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</si>
  <si>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</si>
  <si>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</si>
  <si>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</si>
  <si>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</si>
  <si>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</si>
  <si>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</si>
  <si>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</si>
  <si>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</si>
  <si>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</si>
  <si>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</si>
  <si>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</si>
  <si>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</si>
  <si>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</si>
  <si>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</si>
  <si>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</si>
  <si>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</si>
  <si>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</si>
  <si>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</si>
  <si>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</si>
  <si>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</si>
  <si>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</si>
  <si>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</si>
  <si>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</si>
  <si>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</si>
  <si>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</si>
  <si>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</si>
  <si>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</si>
  <si>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</si>
  <si>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</si>
  <si>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</si>
  <si>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</si>
  <si>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</si>
  <si>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</si>
  <si>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</si>
  <si>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</si>
  <si>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</si>
  <si>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</si>
  <si>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</si>
  <si>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</si>
  <si>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</si>
  <si>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</si>
  <si>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</si>
  <si>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</si>
  <si>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</si>
  <si>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</si>
  <si>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</si>
  <si>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</si>
  <si>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</si>
  <si>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</si>
  <si>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</si>
  <si>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</si>
  <si>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</si>
  <si>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</si>
  <si>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</si>
  <si>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</si>
  <si>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</si>
  <si>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</si>
  <si>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</si>
  <si>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</si>
  <si>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</si>
  <si>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</si>
  <si>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</si>
  <si>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</si>
  <si>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</si>
  <si>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</si>
  <si>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</si>
  <si>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</si>
  <si>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</si>
  <si>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</si>
  <si>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</si>
  <si>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</si>
  <si>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</si>
  <si>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</si>
  <si>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</si>
  <si>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</si>
  <si>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</si>
  <si>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</si>
  <si>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</si>
  <si>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</si>
  <si>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</si>
  <si>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</si>
  <si>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</si>
  <si>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</si>
  <si>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</si>
  <si>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</si>
  <si>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</si>
  <si>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</si>
  <si>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</si>
  <si>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</si>
  <si>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</si>
  <si>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</si>
  <si>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</si>
  <si>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</si>
  <si>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</si>
  <si>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</si>
  <si>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</si>
  <si>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</si>
  <si>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</si>
  <si>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</si>
  <si>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</si>
  <si>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</si>
  <si>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</si>
  <si>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</si>
  <si>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</si>
  <si>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</si>
  <si>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</si>
  <si>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</si>
  <si>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</si>
  <si>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</si>
  <si>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</si>
  <si>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</si>
  <si>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</si>
  <si>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</si>
  <si>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</si>
  <si>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</si>
  <si>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</si>
  <si>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</si>
  <si>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</si>
  <si>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</si>
  <si>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</si>
  <si>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</si>
  <si>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</si>
  <si>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</si>
  <si>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</si>
  <si>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</si>
  <si>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</si>
  <si>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</si>
  <si>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</si>
  <si>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</si>
  <si>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</si>
  <si>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</si>
  <si>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</si>
  <si>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</si>
  <si>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</si>
  <si>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</si>
  <si>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</si>
  <si>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</si>
  <si>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</si>
  <si>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</si>
  <si>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</si>
  <si>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</si>
  <si>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</si>
  <si>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</si>
  <si>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</si>
  <si>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</si>
  <si>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</si>
  <si>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</si>
  <si>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</si>
  <si>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</si>
  <si>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</si>
  <si>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</si>
  <si>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</si>
  <si>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</si>
  <si>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</si>
  <si>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</si>
  <si>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</si>
  <si>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</si>
  <si>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</si>
  <si>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</si>
  <si>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</si>
  <si>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</si>
  <si>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</si>
  <si>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</si>
  <si>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</si>
  <si>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</si>
  <si>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</si>
  <si>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</si>
  <si>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</si>
  <si>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</si>
  <si>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</si>
  <si>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</si>
  <si>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</si>
  <si>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</si>
  <si>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</si>
  <si>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</si>
  <si>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</si>
  <si>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</si>
  <si>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</si>
  <si>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</si>
  <si>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</si>
  <si>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</si>
  <si>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</si>
  <si>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</si>
  <si>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</si>
  <si>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</si>
  <si>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</si>
  <si>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</si>
  <si>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</si>
  <si>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</si>
  <si>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</si>
  <si>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</si>
  <si>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</si>
  <si>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</si>
  <si>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</si>
  <si>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</si>
  <si>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</si>
  <si>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</si>
  <si>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</si>
  <si>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</si>
  <si>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</si>
  <si>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</si>
  <si>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</si>
  <si>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</si>
  <si>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</si>
  <si>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</si>
  <si>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</si>
  <si>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</si>
  <si>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</si>
  <si>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</si>
  <si>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</si>
  <si>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</si>
  <si>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</si>
  <si>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</si>
  <si>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</si>
  <si>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</si>
  <si>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</si>
  <si>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</si>
  <si>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</si>
  <si>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</si>
  <si>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</si>
  <si>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</si>
  <si>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</si>
  <si>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</si>
  <si>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</si>
  <si>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</si>
  <si>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</si>
  <si>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</si>
  <si>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</si>
  <si>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</si>
  <si>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</si>
  <si>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</si>
  <si>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</si>
  <si>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</si>
  <si>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</si>
  <si>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</si>
  <si>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</si>
  <si>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</si>
  <si>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</si>
  <si>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</si>
  <si>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</si>
  <si>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</si>
  <si>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</si>
  <si>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</si>
  <si>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</si>
  <si>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</si>
  <si>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</si>
  <si>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</si>
  <si>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</si>
  <si>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</si>
  <si>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</si>
  <si>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</si>
  <si>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</si>
  <si>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</si>
  <si>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</si>
  <si>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</si>
  <si>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</si>
  <si>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</si>
  <si>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</si>
  <si>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</si>
  <si>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</si>
  <si>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</si>
  <si>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</si>
  <si>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</si>
  <si>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</si>
  <si>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</si>
  <si>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</si>
  <si>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</si>
  <si>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</si>
  <si>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</si>
  <si>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</si>
  <si>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</si>
  <si>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</si>
  <si>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</si>
  <si>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</si>
  <si>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</si>
  <si>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</si>
  <si>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</si>
  <si>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</si>
  <si>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</si>
  <si>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</si>
  <si>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</si>
  <si>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</si>
  <si>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</si>
  <si>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</si>
  <si>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</si>
  <si>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</si>
  <si>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</si>
  <si>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</si>
  <si>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</si>
  <si>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</si>
  <si>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</si>
  <si>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</si>
  <si>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</si>
  <si>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</si>
  <si>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</si>
  <si>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</si>
  <si>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</si>
  <si>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</si>
  <si>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</si>
  <si>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</si>
  <si>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</si>
  <si>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</si>
  <si>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</si>
  <si>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</si>
  <si>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</si>
  <si>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</si>
  <si>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</si>
  <si>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</si>
  <si>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</si>
  <si>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</si>
  <si>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</si>
  <si>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</si>
  <si>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</si>
  <si>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</si>
  <si>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</si>
  <si>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</si>
  <si>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</si>
  <si>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</si>
  <si>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</si>
  <si>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</si>
  <si>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</si>
  <si>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</si>
  <si>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</si>
  <si>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</si>
  <si>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</si>
  <si>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</si>
  <si>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</si>
  <si>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</si>
  <si>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</si>
  <si>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</si>
  <si>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</si>
  <si>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</si>
  <si>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</si>
  <si>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</si>
  <si>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</si>
  <si>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</si>
  <si>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</si>
  <si>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</si>
  <si>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</si>
  <si>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</si>
  <si>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</si>
  <si>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</si>
  <si>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</si>
  <si>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</si>
  <si>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</si>
  <si>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</si>
  <si>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</si>
  <si>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</si>
  <si>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</si>
  <si>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</si>
  <si>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</si>
  <si>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</si>
  <si>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</si>
  <si>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</si>
  <si>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</si>
  <si>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</si>
  <si>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</si>
  <si>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</si>
  <si>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</si>
  <si>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</si>
  <si>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</si>
  <si>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</si>
  <si>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</si>
  <si>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</si>
  <si>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</si>
  <si>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</si>
  <si>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</si>
  <si>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</si>
  <si>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</si>
  <si>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</si>
  <si>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</si>
  <si>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</si>
  <si>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</si>
  <si>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</si>
  <si>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</si>
  <si>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</si>
  <si>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</si>
  <si>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</si>
  <si>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</si>
  <si>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</si>
  <si>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</si>
  <si>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</si>
  <si>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</si>
  <si>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</si>
  <si>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</si>
  <si>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</si>
  <si>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</si>
  <si>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</si>
  <si>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</si>
  <si>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</si>
  <si>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</si>
  <si>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</si>
  <si>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</si>
  <si>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</si>
  <si>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</si>
  <si>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</si>
  <si>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</si>
  <si>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</si>
  <si>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</si>
  <si>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</si>
  <si>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</si>
  <si>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</si>
  <si>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</si>
  <si>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</si>
  <si>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</si>
  <si>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</si>
  <si>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</si>
  <si>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</si>
  <si>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</si>
  <si>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</si>
  <si>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</si>
  <si>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</si>
  <si>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</si>
  <si>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</si>
  <si>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</si>
  <si>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</si>
  <si>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</si>
  <si>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</si>
  <si>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</si>
  <si>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</si>
  <si>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</si>
  <si>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</si>
  <si>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</si>
  <si>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</si>
  <si>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</si>
  <si>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</si>
  <si>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</si>
  <si>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</si>
  <si>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</si>
  <si>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</si>
  <si>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</si>
  <si>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</si>
  <si>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</si>
  <si>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</si>
  <si>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</si>
  <si>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</si>
  <si>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</si>
  <si>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</si>
  <si>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</si>
  <si>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</si>
  <si>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</si>
  <si>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</si>
  <si>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</si>
  <si>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</si>
  <si>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</si>
  <si>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</si>
  <si>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</si>
  <si>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</si>
  <si>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</si>
  <si>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</si>
  <si>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</si>
  <si>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</si>
  <si>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</si>
  <si>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</si>
  <si>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</si>
  <si>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</si>
  <si>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</si>
  <si>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</si>
  <si>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</si>
  <si>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</si>
  <si>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</si>
  <si>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</si>
  <si>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</si>
  <si>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</si>
  <si>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</si>
  <si>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</si>
  <si>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</si>
  <si>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</si>
  <si>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</si>
  <si>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</si>
  <si>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</si>
  <si>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</si>
  <si>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</si>
  <si>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</si>
  <si>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</si>
  <si>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</si>
  <si>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</si>
  <si>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</si>
  <si>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</si>
  <si>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</si>
  <si>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</si>
  <si>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</si>
  <si>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</si>
  <si>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</si>
  <si>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</si>
  <si>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</si>
  <si>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</si>
  <si>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</si>
  <si>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</si>
  <si>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</si>
  <si>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</si>
  <si>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</si>
  <si>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</si>
  <si>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</si>
  <si>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</si>
  <si>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</si>
  <si>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</si>
  <si>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</si>
  <si>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</si>
  <si>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</si>
  <si>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</si>
  <si>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</si>
  <si>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</si>
  <si>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</si>
  <si>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</si>
  <si>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</si>
  <si>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</si>
  <si>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</si>
  <si>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</si>
  <si>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</si>
  <si>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</si>
  <si>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</si>
  <si>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</si>
  <si>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</si>
  <si>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</si>
  <si>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</si>
  <si>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</si>
  <si>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</si>
  <si>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</si>
  <si>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</si>
  <si>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</si>
  <si>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</si>
  <si>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</si>
  <si>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</si>
  <si>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</si>
  <si>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</si>
  <si>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</si>
  <si>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</si>
  <si>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</si>
  <si>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</si>
  <si>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</si>
  <si>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</si>
  <si>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</si>
  <si>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</si>
  <si>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</si>
  <si>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</si>
  <si>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</si>
  <si>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</si>
  <si>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</si>
  <si>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</si>
  <si>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</si>
  <si>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</si>
  <si>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</si>
  <si>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</si>
  <si>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</si>
  <si>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</si>
  <si>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</si>
  <si>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</si>
  <si>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</si>
  <si>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</si>
  <si>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</si>
  <si>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</si>
  <si>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</si>
  <si>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</si>
  <si>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</si>
  <si>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</si>
  <si>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</si>
  <si>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</si>
  <si>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</si>
  <si>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</si>
  <si>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</si>
  <si>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</si>
  <si>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</si>
  <si>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</si>
  <si>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</si>
  <si>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</si>
  <si>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</si>
  <si>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</si>
  <si>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</si>
  <si>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</si>
  <si>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</si>
  <si>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</si>
  <si>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</si>
  <si>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</si>
  <si>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</si>
  <si>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</si>
  <si>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</si>
  <si>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</si>
  <si>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</si>
  <si>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</si>
  <si>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</si>
  <si>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</si>
  <si>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</si>
  <si>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</si>
  <si>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</si>
  <si>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</si>
  <si>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</si>
  <si>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</si>
  <si>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</si>
  <si>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</si>
  <si>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</si>
  <si>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</si>
  <si>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</si>
  <si>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</si>
  <si>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</si>
  <si>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</si>
  <si>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</si>
  <si>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</si>
  <si>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</si>
  <si>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</si>
  <si>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</si>
  <si>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</si>
  <si>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</si>
  <si>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</si>
  <si>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</si>
  <si>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</si>
  <si>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</si>
  <si>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</si>
  <si>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</si>
  <si>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</si>
  <si>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</si>
  <si>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</si>
  <si>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</si>
  <si>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</si>
  <si>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</si>
  <si>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</si>
  <si>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</si>
  <si>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</si>
  <si>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</si>
  <si>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</si>
  <si>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</si>
  <si>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</si>
  <si>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</si>
  <si>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</si>
  <si>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</si>
  <si>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</si>
  <si>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</si>
  <si>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</si>
  <si>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</si>
  <si>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</si>
  <si>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</si>
  <si>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</si>
  <si>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</si>
  <si>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</si>
  <si>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</si>
  <si>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</si>
  <si>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</si>
  <si>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</si>
  <si>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</si>
  <si>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</si>
  <si>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</si>
  <si>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</si>
  <si>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</si>
  <si>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</si>
  <si>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</si>
  <si>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</si>
  <si>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</si>
  <si>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</si>
  <si>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</si>
  <si>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</si>
  <si>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</si>
  <si>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</si>
  <si>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</si>
  <si>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</si>
  <si>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</si>
  <si>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</si>
  <si>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</si>
  <si>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</si>
  <si>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</si>
  <si>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</si>
  <si>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</si>
  <si>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</si>
  <si>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</si>
  <si>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</si>
  <si>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</si>
  <si>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</si>
  <si>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</si>
  <si>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</si>
  <si>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</si>
  <si>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</si>
  <si>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</si>
  <si>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</si>
  <si>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</si>
  <si>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</si>
  <si>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</si>
  <si>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</si>
  <si>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</si>
  <si>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</si>
  <si>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</si>
  <si>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</si>
  <si>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</si>
  <si>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</si>
  <si>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</si>
  <si>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</si>
  <si>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</si>
  <si>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</si>
  <si>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</si>
  <si>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</si>
  <si>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</si>
  <si>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</si>
  <si>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</si>
  <si>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</si>
  <si>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</si>
  <si>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</si>
  <si>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</si>
  <si>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</si>
  <si>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</si>
  <si>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</si>
  <si>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</si>
  <si>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</si>
  <si>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</si>
  <si>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</si>
  <si>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</si>
  <si>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</si>
  <si>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</si>
  <si>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</si>
  <si>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</si>
  <si>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</si>
  <si>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</si>
  <si>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</si>
  <si>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</si>
  <si>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</si>
  <si>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</si>
  <si>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</si>
  <si>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</si>
  <si>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</si>
  <si>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</si>
  <si>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</si>
  <si>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</si>
  <si>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</si>
  <si>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</si>
  <si>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</si>
  <si>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</si>
  <si>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</si>
  <si>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</si>
  <si>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</si>
  <si>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</si>
  <si>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</si>
  <si>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</si>
  <si>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</si>
  <si>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</si>
  <si>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</si>
  <si>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</si>
  <si>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</si>
  <si>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</si>
  <si>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</si>
  <si>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</si>
  <si>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</si>
  <si>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</si>
  <si>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</si>
  <si>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</si>
  <si>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</si>
  <si>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</si>
  <si>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</si>
  <si>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</si>
  <si>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</si>
  <si>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</si>
  <si>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</si>
  <si>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</si>
  <si>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</si>
  <si>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</si>
  <si>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</si>
  <si>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</si>
  <si>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</si>
  <si>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</si>
  <si>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</si>
  <si>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</si>
  <si>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</si>
  <si>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</si>
  <si>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</si>
  <si>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</si>
  <si>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</si>
  <si>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</si>
  <si>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</si>
  <si>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</si>
  <si>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</si>
  <si>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</si>
  <si>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</si>
  <si>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</si>
  <si>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</si>
  <si>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</si>
  <si>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</si>
  <si>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</si>
  <si>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</si>
  <si>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</si>
  <si>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</si>
  <si>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</si>
  <si>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</si>
  <si>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</si>
  <si>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</si>
  <si>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</si>
  <si>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</si>
  <si>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</si>
  <si>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</si>
  <si>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</si>
  <si>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</si>
  <si>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</si>
  <si>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</si>
  <si>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</si>
  <si>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</si>
  <si>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</si>
  <si>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</si>
  <si>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</si>
  <si>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</si>
  <si>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</si>
  <si>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</si>
  <si>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</si>
  <si>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</si>
  <si>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</si>
  <si>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</si>
  <si>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</si>
  <si>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</si>
  <si>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</si>
  <si>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</si>
  <si>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</si>
  <si>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</si>
  <si>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</si>
  <si>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</si>
  <si>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</si>
  <si>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</si>
  <si>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</si>
  <si>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</si>
  <si>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</si>
  <si>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</si>
  <si>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</si>
  <si>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</si>
  <si>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</si>
  <si>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</si>
  <si>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</si>
  <si>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</si>
  <si>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</si>
  <si>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</si>
  <si>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</si>
  <si>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</si>
  <si>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</si>
  <si>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</si>
  <si>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</si>
  <si>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</si>
  <si>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</si>
  <si>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</si>
  <si>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</si>
  <si>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</si>
  <si>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</si>
  <si>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</si>
  <si>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</si>
  <si>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</si>
  <si>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</si>
  <si>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</si>
  <si>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</si>
  <si>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</si>
  <si>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</si>
  <si>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</si>
  <si>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</si>
  <si>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</si>
  <si>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</si>
  <si>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</si>
  <si>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</si>
  <si>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</si>
  <si>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</si>
  <si>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</si>
  <si>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</si>
  <si>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</si>
  <si>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</si>
  <si>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</si>
  <si>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</si>
  <si>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</si>
  <si>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</si>
  <si>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</si>
  <si>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</si>
  <si>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</si>
  <si>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</si>
  <si>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</si>
  <si>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</si>
  <si>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</si>
  <si>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</si>
  <si>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</si>
  <si>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</si>
  <si>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</si>
  <si>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</si>
  <si>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</si>
  <si>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</si>
  <si>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</si>
  <si>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</si>
  <si>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</si>
  <si>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</si>
  <si>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</si>
  <si>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</si>
  <si>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</si>
  <si>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</si>
  <si>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</si>
  <si>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</si>
  <si>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</si>
  <si>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</si>
  <si>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</si>
  <si>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</si>
  <si>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</si>
  <si>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</si>
  <si>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</si>
  <si>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</si>
  <si>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</si>
  <si>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</si>
  <si>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</si>
  <si>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</si>
  <si>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</si>
  <si>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</si>
  <si>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</si>
  <si>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</si>
  <si>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</si>
  <si>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</si>
  <si>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</si>
  <si>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</si>
  <si>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</si>
  <si>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</si>
  <si>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</si>
  <si>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</si>
  <si>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</si>
  <si>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</si>
  <si>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</si>
  <si>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</si>
  <si>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</si>
  <si>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</si>
  <si>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</si>
  <si>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</si>
  <si>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Data</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</si>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</sst>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0">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6">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0" fontId="0" fillId="0" borderId="13" xfId="0" applyBorder="1" applyAlignment="1">
      <alignment horizontal="center"/>
    </xf>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0" xfId="0"/>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107769000000000</c:v>
                </c:pt>
                <c:pt idx="1">
                  <c:v>107769000000000</c:v>
                </c:pt>
                <c:pt idx="2">
                  <c:v>107800131435266.81</c:v>
                </c:pt>
                <c:pt idx="3">
                  <c:v>107858183610895.94</c:v>
                </c:pt>
                <c:pt idx="4">
                  <c:v>107972341062269.06</c:v>
                </c:pt>
                <c:pt idx="5">
                  <c:v>108156276348561.59</c:v>
                </c:pt>
                <c:pt idx="6">
                  <c:v>108384457628611.02</c:v>
                </c:pt>
                <c:pt idx="7">
                  <c:v>108699028644100.02</c:v>
                </c:pt>
                <c:pt idx="8">
                  <c:v>109111136263581.19</c:v>
                </c:pt>
                <c:pt idx="9">
                  <c:v>109494941611491.73</c:v>
                </c:pt>
                <c:pt idx="10">
                  <c:v>109886593216060.78</c:v>
                </c:pt>
                <c:pt idx="11">
                  <c:v>110338551078736.81</c:v>
                </c:pt>
                <c:pt idx="12">
                  <c:v>110841357121018.03</c:v>
                </c:pt>
                <c:pt idx="13">
                  <c:v>111461304113608.53</c:v>
                </c:pt>
                <c:pt idx="14">
                  <c:v>112195758945227.94</c:v>
                </c:pt>
                <c:pt idx="15">
                  <c:v>113006434147604.23</c:v>
                </c:pt>
                <c:pt idx="16">
                  <c:v>113841094191044.55</c:v>
                </c:pt>
                <c:pt idx="17">
                  <c:v>114713707235339.25</c:v>
                </c:pt>
                <c:pt idx="18">
                  <c:v>115626160281117.59</c:v>
                </c:pt>
                <c:pt idx="19">
                  <c:v>116515769456186.91</c:v>
                </c:pt>
                <c:pt idx="20">
                  <c:v>117366243057255.5</c:v>
                </c:pt>
                <c:pt idx="21">
                  <c:v>117920993465502.78</c:v>
                </c:pt>
                <c:pt idx="22">
                  <c:v>118494686199671.41</c:v>
                </c:pt>
                <c:pt idx="23">
                  <c:v>119084397151198.14</c:v>
                </c:pt>
                <c:pt idx="24">
                  <c:v>119702158521428.59</c:v>
                </c:pt>
                <c:pt idx="25">
                  <c:v>120320085393220.98</c:v>
                </c:pt>
                <c:pt idx="26">
                  <c:v>120938796238688.3</c:v>
                </c:pt>
                <c:pt idx="27">
                  <c:v>121537946754444.56</c:v>
                </c:pt>
                <c:pt idx="28">
                  <c:v>122080489198441.47</c:v>
                </c:pt>
                <c:pt idx="29">
                  <c:v>122630112694072.44</c:v>
                </c:pt>
                <c:pt idx="30">
                  <c:v>123174775037425.16</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74533000000000</c:v>
                </c:pt>
                <c:pt idx="1">
                  <c:v>74533000000000</c:v>
                </c:pt>
                <c:pt idx="2">
                  <c:v>74836859560967.25</c:v>
                </c:pt>
                <c:pt idx="3">
                  <c:v>75083624531142.172</c:v>
                </c:pt>
                <c:pt idx="4">
                  <c:v>75348812046964.281</c:v>
                </c:pt>
                <c:pt idx="5">
                  <c:v>75594260746668.031</c:v>
                </c:pt>
                <c:pt idx="6">
                  <c:v>75839649198826.5</c:v>
                </c:pt>
                <c:pt idx="7">
                  <c:v>76088361840769.562</c:v>
                </c:pt>
                <c:pt idx="8">
                  <c:v>76344987698962.125</c:v>
                </c:pt>
                <c:pt idx="9">
                  <c:v>76636749113146.656</c:v>
                </c:pt>
                <c:pt idx="10">
                  <c:v>76958042064233.688</c:v>
                </c:pt>
                <c:pt idx="11">
                  <c:v>77329081922809.406</c:v>
                </c:pt>
                <c:pt idx="12">
                  <c:v>77767843049670.406</c:v>
                </c:pt>
                <c:pt idx="13">
                  <c:v>78256411661694.578</c:v>
                </c:pt>
                <c:pt idx="14">
                  <c:v>78799311989355.719</c:v>
                </c:pt>
                <c:pt idx="15">
                  <c:v>79379475906738.797</c:v>
                </c:pt>
                <c:pt idx="16">
                  <c:v>79988228768400.406</c:v>
                </c:pt>
                <c:pt idx="17">
                  <c:v>80638574560268.906</c:v>
                </c:pt>
                <c:pt idx="18">
                  <c:v>81320664903832.188</c:v>
                </c:pt>
                <c:pt idx="19">
                  <c:v>82045152975274.547</c:v>
                </c:pt>
                <c:pt idx="20">
                  <c:v>82804781174233.25</c:v>
                </c:pt>
                <c:pt idx="21">
                  <c:v>83608065278365.781</c:v>
                </c:pt>
                <c:pt idx="22">
                  <c:v>84449631525620.75</c:v>
                </c:pt>
                <c:pt idx="23">
                  <c:v>85337544551167.016</c:v>
                </c:pt>
                <c:pt idx="24">
                  <c:v>86260910808864.438</c:v>
                </c:pt>
                <c:pt idx="25">
                  <c:v>87218587606265.781</c:v>
                </c:pt>
                <c:pt idx="26">
                  <c:v>88223820980765.281</c:v>
                </c:pt>
                <c:pt idx="27">
                  <c:v>89244655603205.516</c:v>
                </c:pt>
                <c:pt idx="28">
                  <c:v>90307387325009.875</c:v>
                </c:pt>
                <c:pt idx="29">
                  <c:v>91410561101646.469</c:v>
                </c:pt>
                <c:pt idx="30">
                  <c:v>92555418997938.438</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F6" sqref="F6"/>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718</v>
      </c>
      <c r="C1" s="95">
        <v>45245</v>
      </c>
      <c r="E1" s="128" t="s">
        <v>915</v>
      </c>
      <c r="F1" s="129" t="s">
        <v>777</v>
      </c>
      <c r="H1" t="s">
        <v>712</v>
      </c>
      <c r="I1" t="s">
        <v>817</v>
      </c>
    </row>
    <row r="2" spans="1:9" x14ac:dyDescent="0.2">
      <c r="B2" t="str">
        <f>VLOOKUP(B1,H2:I52,2)</f>
        <v>AL</v>
      </c>
      <c r="E2" s="128" t="s">
        <v>817</v>
      </c>
      <c r="F2" s="130" t="str">
        <f>LOOKUP(F1,H:H,I:I)</f>
        <v>NM</v>
      </c>
      <c r="H2" s="100" t="s">
        <v>718</v>
      </c>
      <c r="I2" s="100" t="s">
        <v>719</v>
      </c>
    </row>
    <row r="3" spans="1:9" x14ac:dyDescent="0.2">
      <c r="A3" s="1" t="s">
        <v>0</v>
      </c>
      <c r="B3" s="2" t="s">
        <v>84</v>
      </c>
      <c r="E3" s="1"/>
      <c r="F3" s="101"/>
      <c r="H3" s="100" t="s">
        <v>720</v>
      </c>
      <c r="I3" s="100" t="s">
        <v>721</v>
      </c>
    </row>
    <row r="4" spans="1:9" x14ac:dyDescent="0.2">
      <c r="B4" t="s">
        <v>72</v>
      </c>
      <c r="E4" s="212" t="s">
        <v>912</v>
      </c>
      <c r="F4" s="212"/>
      <c r="H4" s="100" t="s">
        <v>722</v>
      </c>
      <c r="I4" s="100" t="s">
        <v>723</v>
      </c>
    </row>
    <row r="5" spans="1:9" x14ac:dyDescent="0.2">
      <c r="B5" s="4">
        <v>2021</v>
      </c>
      <c r="E5" s="119" t="s">
        <v>909</v>
      </c>
      <c r="F5" s="120">
        <f>SUMIFS('Rural Urban'!H:H,'Rural Urban'!B:B,About!F2) / 100</f>
        <v>0.25452864244149531</v>
      </c>
      <c r="H5" s="100" t="s">
        <v>724</v>
      </c>
      <c r="I5" s="100" t="s">
        <v>725</v>
      </c>
    </row>
    <row r="6" spans="1:9" x14ac:dyDescent="0.2">
      <c r="B6" t="s">
        <v>551</v>
      </c>
      <c r="E6" s="119" t="s">
        <v>910</v>
      </c>
      <c r="F6" s="120">
        <f>SUMIFS('Rural Urban'!F:F,'Rural Urban'!B:B,About!F2) / 100</f>
        <v>0.74547135755850458</v>
      </c>
      <c r="H6" s="100" t="s">
        <v>726</v>
      </c>
      <c r="I6" s="100" t="s">
        <v>727</v>
      </c>
    </row>
    <row r="7" spans="1:9" x14ac:dyDescent="0.2">
      <c r="B7" s="5" t="s">
        <v>632</v>
      </c>
      <c r="E7" s="119" t="s">
        <v>911</v>
      </c>
      <c r="F7" s="119">
        <f>SUM(F5:F6)</f>
        <v>0.99999999999999989</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3" t="s">
        <v>586</v>
      </c>
      <c r="C112" s="214">
        <v>21.012035000000001</v>
      </c>
      <c r="D112" s="214">
        <v>21.043247000000001</v>
      </c>
      <c r="E112" s="214">
        <v>21.216681999999999</v>
      </c>
      <c r="F112" s="214">
        <v>21.018280000000001</v>
      </c>
      <c r="G112" s="214">
        <v>20.85379</v>
      </c>
      <c r="H112" s="214">
        <v>20.627789</v>
      </c>
      <c r="I112" s="214">
        <v>20.385228999999999</v>
      </c>
      <c r="J112" s="214">
        <v>20.220219</v>
      </c>
      <c r="K112" s="214">
        <v>20.168883999999998</v>
      </c>
      <c r="L112" s="214">
        <v>20.144856999999998</v>
      </c>
      <c r="M112" s="214">
        <v>20.183903000000001</v>
      </c>
      <c r="N112" s="214">
        <v>20.200790000000001</v>
      </c>
      <c r="O112" s="214">
        <v>20.210455</v>
      </c>
      <c r="P112" s="214">
        <v>20.251712999999999</v>
      </c>
      <c r="Q112" s="214">
        <v>20.298100000000002</v>
      </c>
      <c r="R112" s="214">
        <v>20.374268000000001</v>
      </c>
      <c r="S112" s="214">
        <v>20.453151999999999</v>
      </c>
      <c r="T112" s="214">
        <v>20.522358000000001</v>
      </c>
      <c r="U112" s="214">
        <v>20.597715000000001</v>
      </c>
      <c r="V112" s="214">
        <v>20.691054999999999</v>
      </c>
      <c r="W112" s="214">
        <v>20.79027</v>
      </c>
      <c r="X112" s="214">
        <v>20.887352</v>
      </c>
      <c r="Y112" s="214">
        <v>20.988150000000001</v>
      </c>
      <c r="Z112" s="214">
        <v>21.068726000000002</v>
      </c>
      <c r="AA112" s="214">
        <v>21.118212</v>
      </c>
      <c r="AB112" s="214">
        <v>21.216028000000001</v>
      </c>
      <c r="AC112" s="214">
        <v>21.321000999999999</v>
      </c>
      <c r="AD112" s="214">
        <v>21.423819999999999</v>
      </c>
      <c r="AE112" s="214">
        <v>21.530754000000002</v>
      </c>
      <c r="AF112" s="214">
        <v>21.665205</v>
      </c>
      <c r="AG112" s="214">
        <v>21.802175999999999</v>
      </c>
      <c r="AH112" s="215">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6" t="s">
        <v>592</v>
      </c>
      <c r="C147" s="217"/>
      <c r="D147" s="217"/>
      <c r="E147" s="217"/>
      <c r="F147" s="217"/>
      <c r="G147" s="217"/>
      <c r="H147" s="217"/>
      <c r="I147" s="217"/>
      <c r="J147" s="217"/>
      <c r="K147" s="217"/>
      <c r="L147" s="217"/>
      <c r="M147" s="217"/>
      <c r="N147" s="217"/>
      <c r="O147" s="217"/>
      <c r="P147" s="217"/>
      <c r="Q147" s="217"/>
      <c r="R147" s="217"/>
      <c r="S147" s="217"/>
      <c r="T147" s="217"/>
      <c r="U147" s="217"/>
      <c r="V147" s="217"/>
      <c r="W147" s="217"/>
      <c r="X147" s="217"/>
      <c r="Y147" s="217"/>
      <c r="Z147" s="217"/>
      <c r="AA147" s="217"/>
      <c r="AB147" s="217"/>
      <c r="AC147" s="217"/>
      <c r="AD147" s="217"/>
      <c r="AE147" s="217"/>
      <c r="AF147" s="217"/>
      <c r="AG147" s="217"/>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8"/>
      <c r="C308" s="218"/>
      <c r="D308" s="218"/>
      <c r="E308" s="218"/>
      <c r="F308" s="218"/>
      <c r="G308" s="218"/>
      <c r="H308" s="218"/>
      <c r="I308" s="218"/>
      <c r="J308" s="218"/>
      <c r="K308" s="218"/>
      <c r="L308" s="218"/>
      <c r="M308" s="218"/>
      <c r="N308" s="218"/>
      <c r="O308" s="218"/>
      <c r="P308" s="218"/>
      <c r="Q308" s="218"/>
      <c r="R308" s="218"/>
      <c r="S308" s="218"/>
      <c r="T308" s="218"/>
      <c r="U308" s="218"/>
      <c r="V308" s="218"/>
      <c r="W308" s="218"/>
      <c r="X308" s="218"/>
      <c r="Y308" s="218"/>
      <c r="Z308" s="218"/>
      <c r="AA308" s="218"/>
      <c r="AB308" s="218"/>
      <c r="AC308" s="218"/>
      <c r="AD308" s="218"/>
      <c r="AE308" s="218"/>
      <c r="AF308" s="218"/>
      <c r="AG308" s="218"/>
      <c r="AH308" s="218"/>
    </row>
    <row r="511" spans="2:34" ht="15" customHeight="1" x14ac:dyDescent="0.2">
      <c r="B511" s="218"/>
      <c r="C511" s="218"/>
      <c r="D511" s="218"/>
      <c r="E511" s="218"/>
      <c r="F511" s="218"/>
      <c r="G511" s="218"/>
      <c r="H511" s="218"/>
      <c r="I511" s="218"/>
      <c r="J511" s="218"/>
      <c r="K511" s="218"/>
      <c r="L511" s="218"/>
      <c r="M511" s="218"/>
      <c r="N511" s="218"/>
      <c r="O511" s="218"/>
      <c r="P511" s="218"/>
      <c r="Q511" s="218"/>
      <c r="R511" s="218"/>
      <c r="S511" s="218"/>
      <c r="T511" s="218"/>
      <c r="U511" s="218"/>
      <c r="V511" s="218"/>
      <c r="W511" s="218"/>
      <c r="X511" s="218"/>
      <c r="Y511" s="218"/>
      <c r="Z511" s="218"/>
      <c r="AA511" s="218"/>
      <c r="AB511" s="218"/>
      <c r="AC511" s="218"/>
      <c r="AD511" s="218"/>
      <c r="AE511" s="218"/>
      <c r="AF511" s="218"/>
      <c r="AG511" s="218"/>
      <c r="AH511" s="218"/>
    </row>
    <row r="712" spans="2:34" ht="15" customHeight="1" x14ac:dyDescent="0.2">
      <c r="B712" s="218"/>
      <c r="C712" s="218"/>
      <c r="D712" s="218"/>
      <c r="E712" s="218"/>
      <c r="F712" s="218"/>
      <c r="G712" s="218"/>
      <c r="H712" s="218"/>
      <c r="I712" s="218"/>
      <c r="J712" s="218"/>
      <c r="K712" s="218"/>
      <c r="L712" s="218"/>
      <c r="M712" s="218"/>
      <c r="N712" s="218"/>
      <c r="O712" s="218"/>
      <c r="P712" s="218"/>
      <c r="Q712" s="218"/>
      <c r="R712" s="218"/>
      <c r="S712" s="218"/>
      <c r="T712" s="218"/>
      <c r="U712" s="218"/>
      <c r="V712" s="218"/>
      <c r="W712" s="218"/>
      <c r="X712" s="218"/>
      <c r="Y712" s="218"/>
      <c r="Z712" s="218"/>
      <c r="AA712" s="218"/>
      <c r="AB712" s="218"/>
      <c r="AC712" s="218"/>
      <c r="AD712" s="218"/>
      <c r="AE712" s="218"/>
      <c r="AF712" s="218"/>
      <c r="AG712" s="218"/>
      <c r="AH712" s="218"/>
    </row>
    <row r="887" spans="2:34" ht="15" customHeight="1" x14ac:dyDescent="0.2">
      <c r="B887" s="218"/>
      <c r="C887" s="218"/>
      <c r="D887" s="218"/>
      <c r="E887" s="218"/>
      <c r="F887" s="218"/>
      <c r="G887" s="218"/>
      <c r="H887" s="218"/>
      <c r="I887" s="218"/>
      <c r="J887" s="218"/>
      <c r="K887" s="218"/>
      <c r="L887" s="218"/>
      <c r="M887" s="218"/>
      <c r="N887" s="218"/>
      <c r="O887" s="218"/>
      <c r="P887" s="218"/>
      <c r="Q887" s="218"/>
      <c r="R887" s="218"/>
      <c r="S887" s="218"/>
      <c r="T887" s="218"/>
      <c r="U887" s="218"/>
      <c r="V887" s="218"/>
      <c r="W887" s="218"/>
      <c r="X887" s="218"/>
      <c r="Y887" s="218"/>
      <c r="Z887" s="218"/>
      <c r="AA887" s="218"/>
      <c r="AB887" s="218"/>
      <c r="AC887" s="218"/>
      <c r="AD887" s="218"/>
      <c r="AE887" s="218"/>
      <c r="AF887" s="218"/>
      <c r="AG887" s="218"/>
      <c r="AH887" s="218"/>
    </row>
    <row r="1100" spans="2:34" ht="15" customHeight="1" x14ac:dyDescent="0.2">
      <c r="B1100" s="218"/>
      <c r="C1100" s="218"/>
      <c r="D1100" s="218"/>
      <c r="E1100" s="218"/>
      <c r="F1100" s="218"/>
      <c r="G1100" s="218"/>
      <c r="H1100" s="218"/>
      <c r="I1100" s="218"/>
      <c r="J1100" s="218"/>
      <c r="K1100" s="218"/>
      <c r="L1100" s="218"/>
      <c r="M1100" s="218"/>
      <c r="N1100" s="218"/>
      <c r="O1100" s="218"/>
      <c r="P1100" s="218"/>
      <c r="Q1100" s="218"/>
      <c r="R1100" s="218"/>
      <c r="S1100" s="218"/>
      <c r="T1100" s="218"/>
      <c r="U1100" s="218"/>
      <c r="V1100" s="218"/>
      <c r="W1100" s="218"/>
      <c r="X1100" s="218"/>
      <c r="Y1100" s="218"/>
      <c r="Z1100" s="218"/>
      <c r="AA1100" s="218"/>
      <c r="AB1100" s="218"/>
      <c r="AC1100" s="218"/>
      <c r="AD1100" s="218"/>
      <c r="AE1100" s="218"/>
      <c r="AF1100" s="218"/>
      <c r="AG1100" s="218"/>
      <c r="AH1100" s="218"/>
    </row>
    <row r="1227" spans="2:34" ht="15" customHeight="1" x14ac:dyDescent="0.2">
      <c r="B1227" s="218"/>
      <c r="C1227" s="218"/>
      <c r="D1227" s="218"/>
      <c r="E1227" s="218"/>
      <c r="F1227" s="218"/>
      <c r="G1227" s="218"/>
      <c r="H1227" s="218"/>
      <c r="I1227" s="218"/>
      <c r="J1227" s="218"/>
      <c r="K1227" s="218"/>
      <c r="L1227" s="218"/>
      <c r="M1227" s="218"/>
      <c r="N1227" s="218"/>
      <c r="O1227" s="218"/>
      <c r="P1227" s="218"/>
      <c r="Q1227" s="218"/>
      <c r="R1227" s="218"/>
      <c r="S1227" s="218"/>
      <c r="T1227" s="218"/>
      <c r="U1227" s="218"/>
      <c r="V1227" s="218"/>
      <c r="W1227" s="218"/>
      <c r="X1227" s="218"/>
      <c r="Y1227" s="218"/>
      <c r="Z1227" s="218"/>
      <c r="AA1227" s="218"/>
      <c r="AB1227" s="218"/>
      <c r="AC1227" s="218"/>
      <c r="AD1227" s="218"/>
      <c r="AE1227" s="218"/>
      <c r="AF1227" s="218"/>
      <c r="AG1227" s="218"/>
      <c r="AH1227" s="218"/>
    </row>
    <row r="1390" spans="2:34" ht="15" customHeight="1" x14ac:dyDescent="0.2">
      <c r="B1390" s="218"/>
      <c r="C1390" s="218"/>
      <c r="D1390" s="218"/>
      <c r="E1390" s="218"/>
      <c r="F1390" s="218"/>
      <c r="G1390" s="218"/>
      <c r="H1390" s="218"/>
      <c r="I1390" s="218"/>
      <c r="J1390" s="218"/>
      <c r="K1390" s="218"/>
      <c r="L1390" s="218"/>
      <c r="M1390" s="218"/>
      <c r="N1390" s="218"/>
      <c r="O1390" s="218"/>
      <c r="P1390" s="218"/>
      <c r="Q1390" s="218"/>
      <c r="R1390" s="218"/>
      <c r="S1390" s="218"/>
      <c r="T1390" s="218"/>
      <c r="U1390" s="218"/>
      <c r="V1390" s="218"/>
      <c r="W1390" s="218"/>
      <c r="X1390" s="218"/>
      <c r="Y1390" s="218"/>
      <c r="Z1390" s="218"/>
      <c r="AA1390" s="218"/>
      <c r="AB1390" s="218"/>
      <c r="AC1390" s="218"/>
      <c r="AD1390" s="218"/>
      <c r="AE1390" s="218"/>
      <c r="AF1390" s="218"/>
      <c r="AG1390" s="218"/>
      <c r="AH1390" s="218"/>
    </row>
    <row r="1502" spans="2:34" ht="15" customHeight="1" x14ac:dyDescent="0.2">
      <c r="B1502" s="218"/>
      <c r="C1502" s="218"/>
      <c r="D1502" s="218"/>
      <c r="E1502" s="218"/>
      <c r="F1502" s="218"/>
      <c r="G1502" s="218"/>
      <c r="H1502" s="218"/>
      <c r="I1502" s="218"/>
      <c r="J1502" s="218"/>
      <c r="K1502" s="218"/>
      <c r="L1502" s="218"/>
      <c r="M1502" s="218"/>
      <c r="N1502" s="218"/>
      <c r="O1502" s="218"/>
      <c r="P1502" s="218"/>
      <c r="Q1502" s="218"/>
      <c r="R1502" s="218"/>
      <c r="S1502" s="218"/>
      <c r="T1502" s="218"/>
      <c r="U1502" s="218"/>
      <c r="V1502" s="218"/>
      <c r="W1502" s="218"/>
      <c r="X1502" s="218"/>
      <c r="Y1502" s="218"/>
      <c r="Z1502" s="218"/>
      <c r="AA1502" s="218"/>
      <c r="AB1502" s="218"/>
      <c r="AC1502" s="218"/>
      <c r="AD1502" s="218"/>
      <c r="AE1502" s="218"/>
      <c r="AF1502" s="218"/>
      <c r="AG1502" s="218"/>
      <c r="AH1502" s="218"/>
    </row>
    <row r="1604" spans="2:34" ht="15" customHeight="1" x14ac:dyDescent="0.2">
      <c r="B1604" s="218"/>
      <c r="C1604" s="218"/>
      <c r="D1604" s="218"/>
      <c r="E1604" s="218"/>
      <c r="F1604" s="218"/>
      <c r="G1604" s="218"/>
      <c r="H1604" s="218"/>
      <c r="I1604" s="218"/>
      <c r="J1604" s="218"/>
      <c r="K1604" s="218"/>
      <c r="L1604" s="218"/>
      <c r="M1604" s="218"/>
      <c r="N1604" s="218"/>
      <c r="O1604" s="218"/>
      <c r="P1604" s="218"/>
      <c r="Q1604" s="218"/>
      <c r="R1604" s="218"/>
      <c r="S1604" s="218"/>
      <c r="T1604" s="218"/>
      <c r="U1604" s="218"/>
      <c r="V1604" s="218"/>
      <c r="W1604" s="218"/>
      <c r="X1604" s="218"/>
      <c r="Y1604" s="218"/>
      <c r="Z1604" s="218"/>
      <c r="AA1604" s="218"/>
      <c r="AB1604" s="218"/>
      <c r="AC1604" s="218"/>
      <c r="AD1604" s="218"/>
      <c r="AE1604" s="218"/>
      <c r="AF1604" s="218"/>
      <c r="AG1604" s="218"/>
      <c r="AH1604" s="218"/>
    </row>
    <row r="1698" spans="2:34" ht="15" customHeight="1" x14ac:dyDescent="0.2">
      <c r="B1698" s="218"/>
      <c r="C1698" s="218"/>
      <c r="D1698" s="218"/>
      <c r="E1698" s="218"/>
      <c r="F1698" s="218"/>
      <c r="G1698" s="218"/>
      <c r="H1698" s="218"/>
      <c r="I1698" s="218"/>
      <c r="J1698" s="218"/>
      <c r="K1698" s="218"/>
      <c r="L1698" s="218"/>
      <c r="M1698" s="218"/>
      <c r="N1698" s="218"/>
      <c r="O1698" s="218"/>
      <c r="P1698" s="218"/>
      <c r="Q1698" s="218"/>
      <c r="R1698" s="218"/>
      <c r="S1698" s="218"/>
      <c r="T1698" s="218"/>
      <c r="U1698" s="218"/>
      <c r="V1698" s="218"/>
      <c r="W1698" s="218"/>
      <c r="X1698" s="218"/>
      <c r="Y1698" s="218"/>
      <c r="Z1698" s="218"/>
      <c r="AA1698" s="218"/>
      <c r="AB1698" s="218"/>
      <c r="AC1698" s="218"/>
      <c r="AD1698" s="218"/>
      <c r="AE1698" s="218"/>
      <c r="AF1698" s="218"/>
      <c r="AG1698" s="218"/>
      <c r="AH1698" s="218"/>
    </row>
    <row r="1945" spans="2:34" ht="15" customHeight="1" x14ac:dyDescent="0.2">
      <c r="B1945" s="218"/>
      <c r="C1945" s="218"/>
      <c r="D1945" s="218"/>
      <c r="E1945" s="218"/>
      <c r="F1945" s="218"/>
      <c r="G1945" s="218"/>
      <c r="H1945" s="218"/>
      <c r="I1945" s="218"/>
      <c r="J1945" s="218"/>
      <c r="K1945" s="218"/>
      <c r="L1945" s="218"/>
      <c r="M1945" s="218"/>
      <c r="N1945" s="218"/>
      <c r="O1945" s="218"/>
      <c r="P1945" s="218"/>
      <c r="Q1945" s="218"/>
      <c r="R1945" s="218"/>
      <c r="S1945" s="218"/>
      <c r="T1945" s="218"/>
      <c r="U1945" s="218"/>
      <c r="V1945" s="218"/>
      <c r="W1945" s="218"/>
      <c r="X1945" s="218"/>
      <c r="Y1945" s="218"/>
      <c r="Z1945" s="218"/>
      <c r="AA1945" s="218"/>
      <c r="AB1945" s="218"/>
      <c r="AC1945" s="218"/>
      <c r="AD1945" s="218"/>
      <c r="AE1945" s="218"/>
      <c r="AF1945" s="218"/>
      <c r="AG1945" s="218"/>
      <c r="AH1945" s="218"/>
    </row>
    <row r="2031" spans="2:34" ht="15" customHeight="1" x14ac:dyDescent="0.2">
      <c r="B2031" s="218"/>
      <c r="C2031" s="218"/>
      <c r="D2031" s="218"/>
      <c r="E2031" s="218"/>
      <c r="F2031" s="218"/>
      <c r="G2031" s="218"/>
      <c r="H2031" s="218"/>
      <c r="I2031" s="218"/>
      <c r="J2031" s="218"/>
      <c r="K2031" s="218"/>
      <c r="L2031" s="218"/>
      <c r="M2031" s="218"/>
      <c r="N2031" s="218"/>
      <c r="O2031" s="218"/>
      <c r="P2031" s="218"/>
      <c r="Q2031" s="218"/>
      <c r="R2031" s="218"/>
      <c r="S2031" s="218"/>
      <c r="T2031" s="218"/>
      <c r="U2031" s="218"/>
      <c r="V2031" s="218"/>
      <c r="W2031" s="218"/>
      <c r="X2031" s="218"/>
      <c r="Y2031" s="218"/>
      <c r="Z2031" s="218"/>
      <c r="AA2031" s="218"/>
      <c r="AB2031" s="218"/>
      <c r="AC2031" s="218"/>
      <c r="AD2031" s="218"/>
      <c r="AE2031" s="218"/>
      <c r="AF2031" s="218"/>
      <c r="AG2031" s="218"/>
      <c r="AH2031" s="218"/>
    </row>
    <row r="2153" spans="2:34" ht="15" customHeight="1" x14ac:dyDescent="0.2">
      <c r="B2153" s="218"/>
      <c r="C2153" s="218"/>
      <c r="D2153" s="218"/>
      <c r="E2153" s="218"/>
      <c r="F2153" s="218"/>
      <c r="G2153" s="218"/>
      <c r="H2153" s="218"/>
      <c r="I2153" s="218"/>
      <c r="J2153" s="218"/>
      <c r="K2153" s="218"/>
      <c r="L2153" s="218"/>
      <c r="M2153" s="218"/>
      <c r="N2153" s="218"/>
      <c r="O2153" s="218"/>
      <c r="P2153" s="218"/>
      <c r="Q2153" s="218"/>
      <c r="R2153" s="218"/>
      <c r="S2153" s="218"/>
      <c r="T2153" s="218"/>
      <c r="U2153" s="218"/>
      <c r="V2153" s="218"/>
      <c r="W2153" s="218"/>
      <c r="X2153" s="218"/>
      <c r="Y2153" s="218"/>
      <c r="Z2153" s="218"/>
      <c r="AA2153" s="218"/>
      <c r="AB2153" s="218"/>
      <c r="AC2153" s="218"/>
      <c r="AD2153" s="218"/>
      <c r="AE2153" s="218"/>
      <c r="AF2153" s="218"/>
      <c r="AG2153" s="218"/>
      <c r="AH2153" s="218"/>
    </row>
    <row r="2317" spans="2:34" ht="15" customHeight="1" x14ac:dyDescent="0.2">
      <c r="B2317" s="218"/>
      <c r="C2317" s="218"/>
      <c r="D2317" s="218"/>
      <c r="E2317" s="218"/>
      <c r="F2317" s="218"/>
      <c r="G2317" s="218"/>
      <c r="H2317" s="218"/>
      <c r="I2317" s="218"/>
      <c r="J2317" s="218"/>
      <c r="K2317" s="218"/>
      <c r="L2317" s="218"/>
      <c r="M2317" s="218"/>
      <c r="N2317" s="218"/>
      <c r="O2317" s="218"/>
      <c r="P2317" s="218"/>
      <c r="Q2317" s="218"/>
      <c r="R2317" s="218"/>
      <c r="S2317" s="218"/>
      <c r="T2317" s="218"/>
      <c r="U2317" s="218"/>
      <c r="V2317" s="218"/>
      <c r="W2317" s="218"/>
      <c r="X2317" s="218"/>
      <c r="Y2317" s="218"/>
      <c r="Z2317" s="218"/>
      <c r="AA2317" s="218"/>
      <c r="AB2317" s="218"/>
      <c r="AC2317" s="218"/>
      <c r="AD2317" s="218"/>
      <c r="AE2317" s="218"/>
      <c r="AF2317" s="218"/>
      <c r="AG2317" s="218"/>
      <c r="AH2317" s="218"/>
    </row>
    <row r="2419" spans="2:34" ht="15" customHeight="1" x14ac:dyDescent="0.2">
      <c r="B2419" s="218"/>
      <c r="C2419" s="218"/>
      <c r="D2419" s="218"/>
      <c r="E2419" s="218"/>
      <c r="F2419" s="218"/>
      <c r="G2419" s="218"/>
      <c r="H2419" s="218"/>
      <c r="I2419" s="218"/>
      <c r="J2419" s="218"/>
      <c r="K2419" s="218"/>
      <c r="L2419" s="218"/>
      <c r="M2419" s="218"/>
      <c r="N2419" s="218"/>
      <c r="O2419" s="218"/>
      <c r="P2419" s="218"/>
      <c r="Q2419" s="218"/>
      <c r="R2419" s="218"/>
      <c r="S2419" s="218"/>
      <c r="T2419" s="218"/>
      <c r="U2419" s="218"/>
      <c r="V2419" s="218"/>
      <c r="W2419" s="218"/>
      <c r="X2419" s="218"/>
      <c r="Y2419" s="218"/>
      <c r="Z2419" s="218"/>
      <c r="AA2419" s="218"/>
      <c r="AB2419" s="218"/>
      <c r="AC2419" s="218"/>
      <c r="AD2419" s="218"/>
      <c r="AE2419" s="218"/>
      <c r="AF2419" s="218"/>
      <c r="AG2419" s="218"/>
      <c r="AH2419" s="218"/>
    </row>
    <row r="2509" spans="2:34" ht="15" customHeight="1" x14ac:dyDescent="0.2">
      <c r="B2509" s="218"/>
      <c r="C2509" s="218"/>
      <c r="D2509" s="218"/>
      <c r="E2509" s="218"/>
      <c r="F2509" s="218"/>
      <c r="G2509" s="218"/>
      <c r="H2509" s="218"/>
      <c r="I2509" s="218"/>
      <c r="J2509" s="218"/>
      <c r="K2509" s="218"/>
      <c r="L2509" s="218"/>
      <c r="M2509" s="218"/>
      <c r="N2509" s="218"/>
      <c r="O2509" s="218"/>
      <c r="P2509" s="218"/>
      <c r="Q2509" s="218"/>
      <c r="R2509" s="218"/>
      <c r="S2509" s="218"/>
      <c r="T2509" s="218"/>
      <c r="U2509" s="218"/>
      <c r="V2509" s="218"/>
      <c r="W2509" s="218"/>
      <c r="X2509" s="218"/>
      <c r="Y2509" s="218"/>
      <c r="Z2509" s="218"/>
      <c r="AA2509" s="218"/>
      <c r="AB2509" s="218"/>
      <c r="AC2509" s="218"/>
      <c r="AD2509" s="218"/>
      <c r="AE2509" s="218"/>
      <c r="AF2509" s="218"/>
      <c r="AG2509" s="218"/>
      <c r="AH2509" s="218"/>
    </row>
    <row r="2598" spans="2:34" ht="15" customHeight="1" x14ac:dyDescent="0.2">
      <c r="B2598" s="218"/>
      <c r="C2598" s="218"/>
      <c r="D2598" s="218"/>
      <c r="E2598" s="218"/>
      <c r="F2598" s="218"/>
      <c r="G2598" s="218"/>
      <c r="H2598" s="218"/>
      <c r="I2598" s="218"/>
      <c r="J2598" s="218"/>
      <c r="K2598" s="218"/>
      <c r="L2598" s="218"/>
      <c r="M2598" s="218"/>
      <c r="N2598" s="218"/>
      <c r="O2598" s="218"/>
      <c r="P2598" s="218"/>
      <c r="Q2598" s="218"/>
      <c r="R2598" s="218"/>
      <c r="S2598" s="218"/>
      <c r="T2598" s="218"/>
      <c r="U2598" s="218"/>
      <c r="V2598" s="218"/>
      <c r="W2598" s="218"/>
      <c r="X2598" s="218"/>
      <c r="Y2598" s="218"/>
      <c r="Z2598" s="218"/>
      <c r="AA2598" s="218"/>
      <c r="AB2598" s="218"/>
      <c r="AC2598" s="218"/>
      <c r="AD2598" s="218"/>
      <c r="AE2598" s="218"/>
      <c r="AF2598" s="218"/>
      <c r="AG2598" s="218"/>
      <c r="AH2598" s="218"/>
    </row>
    <row r="2719" spans="2:34" ht="15" customHeight="1" x14ac:dyDescent="0.2">
      <c r="B2719" s="218"/>
      <c r="C2719" s="218"/>
      <c r="D2719" s="218"/>
      <c r="E2719" s="218"/>
      <c r="F2719" s="218"/>
      <c r="G2719" s="218"/>
      <c r="H2719" s="218"/>
      <c r="I2719" s="218"/>
      <c r="J2719" s="218"/>
      <c r="K2719" s="218"/>
      <c r="L2719" s="218"/>
      <c r="M2719" s="218"/>
      <c r="N2719" s="218"/>
      <c r="O2719" s="218"/>
      <c r="P2719" s="218"/>
      <c r="Q2719" s="218"/>
      <c r="R2719" s="218"/>
      <c r="S2719" s="218"/>
      <c r="T2719" s="218"/>
      <c r="U2719" s="218"/>
      <c r="V2719" s="218"/>
      <c r="W2719" s="218"/>
      <c r="X2719" s="218"/>
      <c r="Y2719" s="218"/>
      <c r="Z2719" s="218"/>
      <c r="AA2719" s="218"/>
      <c r="AB2719" s="218"/>
      <c r="AC2719" s="218"/>
      <c r="AD2719" s="218"/>
      <c r="AE2719" s="218"/>
      <c r="AF2719" s="218"/>
      <c r="AG2719" s="218"/>
      <c r="AH2719" s="218"/>
    </row>
    <row r="2837" spans="2:34" ht="15" customHeight="1" x14ac:dyDescent="0.2">
      <c r="B2837" s="218"/>
      <c r="C2837" s="218"/>
      <c r="D2837" s="218"/>
      <c r="E2837" s="218"/>
      <c r="F2837" s="218"/>
      <c r="G2837" s="218"/>
      <c r="H2837" s="218"/>
      <c r="I2837" s="218"/>
      <c r="J2837" s="218"/>
      <c r="K2837" s="218"/>
      <c r="L2837" s="218"/>
      <c r="M2837" s="218"/>
      <c r="N2837" s="218"/>
      <c r="O2837" s="218"/>
      <c r="P2837" s="218"/>
      <c r="Q2837" s="218"/>
      <c r="R2837" s="218"/>
      <c r="S2837" s="218"/>
      <c r="T2837" s="218"/>
      <c r="U2837" s="218"/>
      <c r="V2837" s="218"/>
      <c r="W2837" s="218"/>
      <c r="X2837" s="218"/>
      <c r="Y2837" s="218"/>
      <c r="Z2837" s="218"/>
      <c r="AA2837" s="218"/>
      <c r="AB2837" s="218"/>
      <c r="AC2837" s="218"/>
      <c r="AD2837" s="218"/>
      <c r="AE2837" s="218"/>
      <c r="AF2837" s="218"/>
      <c r="AG2837" s="218"/>
      <c r="AH2837" s="218"/>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7:AG147"/>
    <mergeCell ref="B308:AH308"/>
    <mergeCell ref="B511:AH511"/>
    <mergeCell ref="B712:AH712"/>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19" t="s">
        <v>32</v>
      </c>
      <c r="C112" s="220">
        <v>840</v>
      </c>
      <c r="D112" s="220">
        <v>706</v>
      </c>
      <c r="E112" s="220">
        <v>826</v>
      </c>
      <c r="F112" s="220">
        <v>834</v>
      </c>
      <c r="G112" s="220">
        <v>842</v>
      </c>
      <c r="H112" s="220">
        <v>850</v>
      </c>
      <c r="I112" s="220">
        <v>858</v>
      </c>
      <c r="J112" s="220">
        <v>867</v>
      </c>
      <c r="K112" s="220">
        <v>875</v>
      </c>
      <c r="L112" s="220">
        <v>883</v>
      </c>
      <c r="M112" s="220">
        <v>891</v>
      </c>
      <c r="N112" s="220">
        <v>899</v>
      </c>
      <c r="O112" s="220">
        <v>907</v>
      </c>
      <c r="P112" s="220">
        <v>916</v>
      </c>
      <c r="Q112" s="220">
        <v>924</v>
      </c>
      <c r="R112" s="220">
        <v>932</v>
      </c>
      <c r="S112" s="220">
        <v>940</v>
      </c>
      <c r="T112" s="220">
        <v>948</v>
      </c>
      <c r="U112" s="220">
        <v>956</v>
      </c>
      <c r="V112" s="220">
        <v>965</v>
      </c>
      <c r="W112" s="220">
        <v>973</v>
      </c>
      <c r="X112" s="220">
        <v>981</v>
      </c>
      <c r="Y112" s="220">
        <v>989</v>
      </c>
      <c r="Z112" s="220">
        <v>997</v>
      </c>
      <c r="AA112" s="220">
        <v>1005</v>
      </c>
      <c r="AB112" s="220">
        <v>1014</v>
      </c>
      <c r="AC112" s="220">
        <v>1022</v>
      </c>
      <c r="AD112" s="220">
        <v>1030</v>
      </c>
      <c r="AE112" s="220">
        <v>1038</v>
      </c>
      <c r="AF112" s="220">
        <v>1046</v>
      </c>
      <c r="AG112" s="220">
        <v>1054</v>
      </c>
      <c r="AH112" s="221">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6" t="s">
        <v>592</v>
      </c>
      <c r="C122" s="217"/>
      <c r="D122" s="217"/>
      <c r="E122" s="217"/>
      <c r="F122" s="217"/>
      <c r="G122" s="217"/>
      <c r="H122" s="217"/>
      <c r="I122" s="217"/>
      <c r="J122" s="217"/>
      <c r="K122" s="217"/>
      <c r="L122" s="217"/>
      <c r="M122" s="217"/>
      <c r="N122" s="217"/>
      <c r="O122" s="217"/>
      <c r="P122" s="217"/>
      <c r="Q122" s="217"/>
      <c r="R122" s="217"/>
      <c r="S122" s="217"/>
      <c r="T122" s="217"/>
      <c r="U122" s="217"/>
      <c r="V122" s="217"/>
      <c r="W122" s="217"/>
      <c r="X122" s="217"/>
      <c r="Y122" s="217"/>
      <c r="Z122" s="217"/>
      <c r="AA122" s="217"/>
      <c r="AB122" s="217"/>
      <c r="AC122" s="217"/>
      <c r="AD122" s="217"/>
      <c r="AE122" s="217"/>
      <c r="AF122" s="217"/>
      <c r="AG122" s="217"/>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8"/>
      <c r="C308" s="218"/>
      <c r="D308" s="218"/>
      <c r="E308" s="218"/>
      <c r="F308" s="218"/>
      <c r="G308" s="218"/>
      <c r="H308" s="218"/>
      <c r="I308" s="218"/>
      <c r="J308" s="218"/>
      <c r="K308" s="218"/>
      <c r="L308" s="218"/>
      <c r="M308" s="218"/>
      <c r="N308" s="218"/>
      <c r="O308" s="218"/>
      <c r="P308" s="218"/>
      <c r="Q308" s="218"/>
      <c r="R308" s="218"/>
      <c r="S308" s="218"/>
      <c r="T308" s="218"/>
      <c r="U308" s="218"/>
      <c r="V308" s="218"/>
      <c r="W308" s="218"/>
      <c r="X308" s="218"/>
      <c r="Y308" s="218"/>
      <c r="Z308" s="218"/>
      <c r="AA308" s="218"/>
      <c r="AB308" s="218"/>
      <c r="AC308" s="218"/>
      <c r="AD308" s="218"/>
      <c r="AE308" s="218"/>
      <c r="AF308" s="218"/>
      <c r="AG308" s="218"/>
      <c r="AH308" s="218"/>
    </row>
    <row r="511" spans="2:34" ht="15" customHeight="1" x14ac:dyDescent="0.2">
      <c r="B511" s="218"/>
      <c r="C511" s="218"/>
      <c r="D511" s="218"/>
      <c r="E511" s="218"/>
      <c r="F511" s="218"/>
      <c r="G511" s="218"/>
      <c r="H511" s="218"/>
      <c r="I511" s="218"/>
      <c r="J511" s="218"/>
      <c r="K511" s="218"/>
      <c r="L511" s="218"/>
      <c r="M511" s="218"/>
      <c r="N511" s="218"/>
      <c r="O511" s="218"/>
      <c r="P511" s="218"/>
      <c r="Q511" s="218"/>
      <c r="R511" s="218"/>
      <c r="S511" s="218"/>
      <c r="T511" s="218"/>
      <c r="U511" s="218"/>
      <c r="V511" s="218"/>
      <c r="W511" s="218"/>
      <c r="X511" s="218"/>
      <c r="Y511" s="218"/>
      <c r="Z511" s="218"/>
      <c r="AA511" s="218"/>
      <c r="AB511" s="218"/>
      <c r="AC511" s="218"/>
      <c r="AD511" s="218"/>
      <c r="AE511" s="218"/>
      <c r="AF511" s="218"/>
      <c r="AG511" s="218"/>
      <c r="AH511" s="218"/>
    </row>
    <row r="712" spans="2:34" ht="15" customHeight="1" x14ac:dyDescent="0.2">
      <c r="B712" s="218"/>
      <c r="C712" s="218"/>
      <c r="D712" s="218"/>
      <c r="E712" s="218"/>
      <c r="F712" s="218"/>
      <c r="G712" s="218"/>
      <c r="H712" s="218"/>
      <c r="I712" s="218"/>
      <c r="J712" s="218"/>
      <c r="K712" s="218"/>
      <c r="L712" s="218"/>
      <c r="M712" s="218"/>
      <c r="N712" s="218"/>
      <c r="O712" s="218"/>
      <c r="P712" s="218"/>
      <c r="Q712" s="218"/>
      <c r="R712" s="218"/>
      <c r="S712" s="218"/>
      <c r="T712" s="218"/>
      <c r="U712" s="218"/>
      <c r="V712" s="218"/>
      <c r="W712" s="218"/>
      <c r="X712" s="218"/>
      <c r="Y712" s="218"/>
      <c r="Z712" s="218"/>
      <c r="AA712" s="218"/>
      <c r="AB712" s="218"/>
      <c r="AC712" s="218"/>
      <c r="AD712" s="218"/>
      <c r="AE712" s="218"/>
      <c r="AF712" s="218"/>
      <c r="AG712" s="218"/>
      <c r="AH712" s="218"/>
    </row>
    <row r="887" spans="2:34" ht="15" customHeight="1" x14ac:dyDescent="0.2">
      <c r="B887" s="218"/>
      <c r="C887" s="218"/>
      <c r="D887" s="218"/>
      <c r="E887" s="218"/>
      <c r="F887" s="218"/>
      <c r="G887" s="218"/>
      <c r="H887" s="218"/>
      <c r="I887" s="218"/>
      <c r="J887" s="218"/>
      <c r="K887" s="218"/>
      <c r="L887" s="218"/>
      <c r="M887" s="218"/>
      <c r="N887" s="218"/>
      <c r="O887" s="218"/>
      <c r="P887" s="218"/>
      <c r="Q887" s="218"/>
      <c r="R887" s="218"/>
      <c r="S887" s="218"/>
      <c r="T887" s="218"/>
      <c r="U887" s="218"/>
      <c r="V887" s="218"/>
      <c r="W887" s="218"/>
      <c r="X887" s="218"/>
      <c r="Y887" s="218"/>
      <c r="Z887" s="218"/>
      <c r="AA887" s="218"/>
      <c r="AB887" s="218"/>
      <c r="AC887" s="218"/>
      <c r="AD887" s="218"/>
      <c r="AE887" s="218"/>
      <c r="AF887" s="218"/>
      <c r="AG887" s="218"/>
      <c r="AH887" s="218"/>
    </row>
    <row r="1100" spans="2:34" ht="15" customHeight="1" x14ac:dyDescent="0.2">
      <c r="B1100" s="218"/>
      <c r="C1100" s="218"/>
      <c r="D1100" s="218"/>
      <c r="E1100" s="218"/>
      <c r="F1100" s="218"/>
      <c r="G1100" s="218"/>
      <c r="H1100" s="218"/>
      <c r="I1100" s="218"/>
      <c r="J1100" s="218"/>
      <c r="K1100" s="218"/>
      <c r="L1100" s="218"/>
      <c r="M1100" s="218"/>
      <c r="N1100" s="218"/>
      <c r="O1100" s="218"/>
      <c r="P1100" s="218"/>
      <c r="Q1100" s="218"/>
      <c r="R1100" s="218"/>
      <c r="S1100" s="218"/>
      <c r="T1100" s="218"/>
      <c r="U1100" s="218"/>
      <c r="V1100" s="218"/>
      <c r="W1100" s="218"/>
      <c r="X1100" s="218"/>
      <c r="Y1100" s="218"/>
      <c r="Z1100" s="218"/>
      <c r="AA1100" s="218"/>
      <c r="AB1100" s="218"/>
      <c r="AC1100" s="218"/>
      <c r="AD1100" s="218"/>
      <c r="AE1100" s="218"/>
      <c r="AF1100" s="218"/>
      <c r="AG1100" s="218"/>
      <c r="AH1100" s="218"/>
    </row>
    <row r="1227" spans="2:34" ht="15" customHeight="1" x14ac:dyDescent="0.2">
      <c r="B1227" s="218"/>
      <c r="C1227" s="218"/>
      <c r="D1227" s="218"/>
      <c r="E1227" s="218"/>
      <c r="F1227" s="218"/>
      <c r="G1227" s="218"/>
      <c r="H1227" s="218"/>
      <c r="I1227" s="218"/>
      <c r="J1227" s="218"/>
      <c r="K1227" s="218"/>
      <c r="L1227" s="218"/>
      <c r="M1227" s="218"/>
      <c r="N1227" s="218"/>
      <c r="O1227" s="218"/>
      <c r="P1227" s="218"/>
      <c r="Q1227" s="218"/>
      <c r="R1227" s="218"/>
      <c r="S1227" s="218"/>
      <c r="T1227" s="218"/>
      <c r="U1227" s="218"/>
      <c r="V1227" s="218"/>
      <c r="W1227" s="218"/>
      <c r="X1227" s="218"/>
      <c r="Y1227" s="218"/>
      <c r="Z1227" s="218"/>
      <c r="AA1227" s="218"/>
      <c r="AB1227" s="218"/>
      <c r="AC1227" s="218"/>
      <c r="AD1227" s="218"/>
      <c r="AE1227" s="218"/>
      <c r="AF1227" s="218"/>
      <c r="AG1227" s="218"/>
      <c r="AH1227" s="218"/>
    </row>
    <row r="1390" spans="2:34" ht="15" customHeight="1" x14ac:dyDescent="0.2">
      <c r="B1390" s="218"/>
      <c r="C1390" s="218"/>
      <c r="D1390" s="218"/>
      <c r="E1390" s="218"/>
      <c r="F1390" s="218"/>
      <c r="G1390" s="218"/>
      <c r="H1390" s="218"/>
      <c r="I1390" s="218"/>
      <c r="J1390" s="218"/>
      <c r="K1390" s="218"/>
      <c r="L1390" s="218"/>
      <c r="M1390" s="218"/>
      <c r="N1390" s="218"/>
      <c r="O1390" s="218"/>
      <c r="P1390" s="218"/>
      <c r="Q1390" s="218"/>
      <c r="R1390" s="218"/>
      <c r="S1390" s="218"/>
      <c r="T1390" s="218"/>
      <c r="U1390" s="218"/>
      <c r="V1390" s="218"/>
      <c r="W1390" s="218"/>
      <c r="X1390" s="218"/>
      <c r="Y1390" s="218"/>
      <c r="Z1390" s="218"/>
      <c r="AA1390" s="218"/>
      <c r="AB1390" s="218"/>
      <c r="AC1390" s="218"/>
      <c r="AD1390" s="218"/>
      <c r="AE1390" s="218"/>
      <c r="AF1390" s="218"/>
      <c r="AG1390" s="218"/>
      <c r="AH1390" s="218"/>
    </row>
    <row r="1502" spans="2:34" ht="15" customHeight="1" x14ac:dyDescent="0.2">
      <c r="B1502" s="218"/>
      <c r="C1502" s="218"/>
      <c r="D1502" s="218"/>
      <c r="E1502" s="218"/>
      <c r="F1502" s="218"/>
      <c r="G1502" s="218"/>
      <c r="H1502" s="218"/>
      <c r="I1502" s="218"/>
      <c r="J1502" s="218"/>
      <c r="K1502" s="218"/>
      <c r="L1502" s="218"/>
      <c r="M1502" s="218"/>
      <c r="N1502" s="218"/>
      <c r="O1502" s="218"/>
      <c r="P1502" s="218"/>
      <c r="Q1502" s="218"/>
      <c r="R1502" s="218"/>
      <c r="S1502" s="218"/>
      <c r="T1502" s="218"/>
      <c r="U1502" s="218"/>
      <c r="V1502" s="218"/>
      <c r="W1502" s="218"/>
      <c r="X1502" s="218"/>
      <c r="Y1502" s="218"/>
      <c r="Z1502" s="218"/>
      <c r="AA1502" s="218"/>
      <c r="AB1502" s="218"/>
      <c r="AC1502" s="218"/>
      <c r="AD1502" s="218"/>
      <c r="AE1502" s="218"/>
      <c r="AF1502" s="218"/>
      <c r="AG1502" s="218"/>
      <c r="AH1502" s="218"/>
    </row>
    <row r="1604" spans="2:34" ht="15" customHeight="1" x14ac:dyDescent="0.2">
      <c r="B1604" s="218"/>
      <c r="C1604" s="218"/>
      <c r="D1604" s="218"/>
      <c r="E1604" s="218"/>
      <c r="F1604" s="218"/>
      <c r="G1604" s="218"/>
      <c r="H1604" s="218"/>
      <c r="I1604" s="218"/>
      <c r="J1604" s="218"/>
      <c r="K1604" s="218"/>
      <c r="L1604" s="218"/>
      <c r="M1604" s="218"/>
      <c r="N1604" s="218"/>
      <c r="O1604" s="218"/>
      <c r="P1604" s="218"/>
      <c r="Q1604" s="218"/>
      <c r="R1604" s="218"/>
      <c r="S1604" s="218"/>
      <c r="T1604" s="218"/>
      <c r="U1604" s="218"/>
      <c r="V1604" s="218"/>
      <c r="W1604" s="218"/>
      <c r="X1604" s="218"/>
      <c r="Y1604" s="218"/>
      <c r="Z1604" s="218"/>
      <c r="AA1604" s="218"/>
      <c r="AB1604" s="218"/>
      <c r="AC1604" s="218"/>
      <c r="AD1604" s="218"/>
      <c r="AE1604" s="218"/>
      <c r="AF1604" s="218"/>
      <c r="AG1604" s="218"/>
      <c r="AH1604" s="218"/>
    </row>
    <row r="1698" spans="2:34" ht="15" customHeight="1" x14ac:dyDescent="0.2">
      <c r="B1698" s="218"/>
      <c r="C1698" s="218"/>
      <c r="D1698" s="218"/>
      <c r="E1698" s="218"/>
      <c r="F1698" s="218"/>
      <c r="G1698" s="218"/>
      <c r="H1698" s="218"/>
      <c r="I1698" s="218"/>
      <c r="J1698" s="218"/>
      <c r="K1698" s="218"/>
      <c r="L1698" s="218"/>
      <c r="M1698" s="218"/>
      <c r="N1698" s="218"/>
      <c r="O1698" s="218"/>
      <c r="P1698" s="218"/>
      <c r="Q1698" s="218"/>
      <c r="R1698" s="218"/>
      <c r="S1698" s="218"/>
      <c r="T1698" s="218"/>
      <c r="U1698" s="218"/>
      <c r="V1698" s="218"/>
      <c r="W1698" s="218"/>
      <c r="X1698" s="218"/>
      <c r="Y1698" s="218"/>
      <c r="Z1698" s="218"/>
      <c r="AA1698" s="218"/>
      <c r="AB1698" s="218"/>
      <c r="AC1698" s="218"/>
      <c r="AD1698" s="218"/>
      <c r="AE1698" s="218"/>
      <c r="AF1698" s="218"/>
      <c r="AG1698" s="218"/>
      <c r="AH1698" s="218"/>
    </row>
    <row r="1945" spans="2:34" ht="15" customHeight="1" x14ac:dyDescent="0.2">
      <c r="B1945" s="218"/>
      <c r="C1945" s="218"/>
      <c r="D1945" s="218"/>
      <c r="E1945" s="218"/>
      <c r="F1945" s="218"/>
      <c r="G1945" s="218"/>
      <c r="H1945" s="218"/>
      <c r="I1945" s="218"/>
      <c r="J1945" s="218"/>
      <c r="K1945" s="218"/>
      <c r="L1945" s="218"/>
      <c r="M1945" s="218"/>
      <c r="N1945" s="218"/>
      <c r="O1945" s="218"/>
      <c r="P1945" s="218"/>
      <c r="Q1945" s="218"/>
      <c r="R1945" s="218"/>
      <c r="S1945" s="218"/>
      <c r="T1945" s="218"/>
      <c r="U1945" s="218"/>
      <c r="V1945" s="218"/>
      <c r="W1945" s="218"/>
      <c r="X1945" s="218"/>
      <c r="Y1945" s="218"/>
      <c r="Z1945" s="218"/>
      <c r="AA1945" s="218"/>
      <c r="AB1945" s="218"/>
      <c r="AC1945" s="218"/>
      <c r="AD1945" s="218"/>
      <c r="AE1945" s="218"/>
      <c r="AF1945" s="218"/>
      <c r="AG1945" s="218"/>
      <c r="AH1945" s="218"/>
    </row>
    <row r="2031" spans="2:34" ht="15" customHeight="1" x14ac:dyDescent="0.2">
      <c r="B2031" s="218"/>
      <c r="C2031" s="218"/>
      <c r="D2031" s="218"/>
      <c r="E2031" s="218"/>
      <c r="F2031" s="218"/>
      <c r="G2031" s="218"/>
      <c r="H2031" s="218"/>
      <c r="I2031" s="218"/>
      <c r="J2031" s="218"/>
      <c r="K2031" s="218"/>
      <c r="L2031" s="218"/>
      <c r="M2031" s="218"/>
      <c r="N2031" s="218"/>
      <c r="O2031" s="218"/>
      <c r="P2031" s="218"/>
      <c r="Q2031" s="218"/>
      <c r="R2031" s="218"/>
      <c r="S2031" s="218"/>
      <c r="T2031" s="218"/>
      <c r="U2031" s="218"/>
      <c r="V2031" s="218"/>
      <c r="W2031" s="218"/>
      <c r="X2031" s="218"/>
      <c r="Y2031" s="218"/>
      <c r="Z2031" s="218"/>
      <c r="AA2031" s="218"/>
      <c r="AB2031" s="218"/>
      <c r="AC2031" s="218"/>
      <c r="AD2031" s="218"/>
      <c r="AE2031" s="218"/>
      <c r="AF2031" s="218"/>
      <c r="AG2031" s="218"/>
      <c r="AH2031" s="218"/>
    </row>
    <row r="2153" spans="2:34" ht="15" customHeight="1" x14ac:dyDescent="0.2">
      <c r="B2153" s="218"/>
      <c r="C2153" s="218"/>
      <c r="D2153" s="218"/>
      <c r="E2153" s="218"/>
      <c r="F2153" s="218"/>
      <c r="G2153" s="218"/>
      <c r="H2153" s="218"/>
      <c r="I2153" s="218"/>
      <c r="J2153" s="218"/>
      <c r="K2153" s="218"/>
      <c r="L2153" s="218"/>
      <c r="M2153" s="218"/>
      <c r="N2153" s="218"/>
      <c r="O2153" s="218"/>
      <c r="P2153" s="218"/>
      <c r="Q2153" s="218"/>
      <c r="R2153" s="218"/>
      <c r="S2153" s="218"/>
      <c r="T2153" s="218"/>
      <c r="U2153" s="218"/>
      <c r="V2153" s="218"/>
      <c r="W2153" s="218"/>
      <c r="X2153" s="218"/>
      <c r="Y2153" s="218"/>
      <c r="Z2153" s="218"/>
      <c r="AA2153" s="218"/>
      <c r="AB2153" s="218"/>
      <c r="AC2153" s="218"/>
      <c r="AD2153" s="218"/>
      <c r="AE2153" s="218"/>
      <c r="AF2153" s="218"/>
      <c r="AG2153" s="218"/>
      <c r="AH2153" s="218"/>
    </row>
    <row r="2317" spans="2:34" ht="15" customHeight="1" x14ac:dyDescent="0.2">
      <c r="B2317" s="218"/>
      <c r="C2317" s="218"/>
      <c r="D2317" s="218"/>
      <c r="E2317" s="218"/>
      <c r="F2317" s="218"/>
      <c r="G2317" s="218"/>
      <c r="H2317" s="218"/>
      <c r="I2317" s="218"/>
      <c r="J2317" s="218"/>
      <c r="K2317" s="218"/>
      <c r="L2317" s="218"/>
      <c r="M2317" s="218"/>
      <c r="N2317" s="218"/>
      <c r="O2317" s="218"/>
      <c r="P2317" s="218"/>
      <c r="Q2317" s="218"/>
      <c r="R2317" s="218"/>
      <c r="S2317" s="218"/>
      <c r="T2317" s="218"/>
      <c r="U2317" s="218"/>
      <c r="V2317" s="218"/>
      <c r="W2317" s="218"/>
      <c r="X2317" s="218"/>
      <c r="Y2317" s="218"/>
      <c r="Z2317" s="218"/>
      <c r="AA2317" s="218"/>
      <c r="AB2317" s="218"/>
      <c r="AC2317" s="218"/>
      <c r="AD2317" s="218"/>
      <c r="AE2317" s="218"/>
      <c r="AF2317" s="218"/>
      <c r="AG2317" s="218"/>
      <c r="AH2317" s="218"/>
    </row>
    <row r="2419" spans="2:34" ht="15" customHeight="1" x14ac:dyDescent="0.2">
      <c r="B2419" s="218"/>
      <c r="C2419" s="218"/>
      <c r="D2419" s="218"/>
      <c r="E2419" s="218"/>
      <c r="F2419" s="218"/>
      <c r="G2419" s="218"/>
      <c r="H2419" s="218"/>
      <c r="I2419" s="218"/>
      <c r="J2419" s="218"/>
      <c r="K2419" s="218"/>
      <c r="L2419" s="218"/>
      <c r="M2419" s="218"/>
      <c r="N2419" s="218"/>
      <c r="O2419" s="218"/>
      <c r="P2419" s="218"/>
      <c r="Q2419" s="218"/>
      <c r="R2419" s="218"/>
      <c r="S2419" s="218"/>
      <c r="T2419" s="218"/>
      <c r="U2419" s="218"/>
      <c r="V2419" s="218"/>
      <c r="W2419" s="218"/>
      <c r="X2419" s="218"/>
      <c r="Y2419" s="218"/>
      <c r="Z2419" s="218"/>
      <c r="AA2419" s="218"/>
      <c r="AB2419" s="218"/>
      <c r="AC2419" s="218"/>
      <c r="AD2419" s="218"/>
      <c r="AE2419" s="218"/>
      <c r="AF2419" s="218"/>
      <c r="AG2419" s="218"/>
      <c r="AH2419" s="218"/>
    </row>
    <row r="2509" spans="2:34" ht="15" customHeight="1" x14ac:dyDescent="0.2">
      <c r="B2509" s="218"/>
      <c r="C2509" s="218"/>
      <c r="D2509" s="218"/>
      <c r="E2509" s="218"/>
      <c r="F2509" s="218"/>
      <c r="G2509" s="218"/>
      <c r="H2509" s="218"/>
      <c r="I2509" s="218"/>
      <c r="J2509" s="218"/>
      <c r="K2509" s="218"/>
      <c r="L2509" s="218"/>
      <c r="M2509" s="218"/>
      <c r="N2509" s="218"/>
      <c r="O2509" s="218"/>
      <c r="P2509" s="218"/>
      <c r="Q2509" s="218"/>
      <c r="R2509" s="218"/>
      <c r="S2509" s="218"/>
      <c r="T2509" s="218"/>
      <c r="U2509" s="218"/>
      <c r="V2509" s="218"/>
      <c r="W2509" s="218"/>
      <c r="X2509" s="218"/>
      <c r="Y2509" s="218"/>
      <c r="Z2509" s="218"/>
      <c r="AA2509" s="218"/>
      <c r="AB2509" s="218"/>
      <c r="AC2509" s="218"/>
      <c r="AD2509" s="218"/>
      <c r="AE2509" s="218"/>
      <c r="AF2509" s="218"/>
      <c r="AG2509" s="218"/>
      <c r="AH2509" s="218"/>
    </row>
    <row r="2598" spans="2:34" ht="15" customHeight="1" x14ac:dyDescent="0.2">
      <c r="B2598" s="218"/>
      <c r="C2598" s="218"/>
      <c r="D2598" s="218"/>
      <c r="E2598" s="218"/>
      <c r="F2598" s="218"/>
      <c r="G2598" s="218"/>
      <c r="H2598" s="218"/>
      <c r="I2598" s="218"/>
      <c r="J2598" s="218"/>
      <c r="K2598" s="218"/>
      <c r="L2598" s="218"/>
      <c r="M2598" s="218"/>
      <c r="N2598" s="218"/>
      <c r="O2598" s="218"/>
      <c r="P2598" s="218"/>
      <c r="Q2598" s="218"/>
      <c r="R2598" s="218"/>
      <c r="S2598" s="218"/>
      <c r="T2598" s="218"/>
      <c r="U2598" s="218"/>
      <c r="V2598" s="218"/>
      <c r="W2598" s="218"/>
      <c r="X2598" s="218"/>
      <c r="Y2598" s="218"/>
      <c r="Z2598" s="218"/>
      <c r="AA2598" s="218"/>
      <c r="AB2598" s="218"/>
      <c r="AC2598" s="218"/>
      <c r="AD2598" s="218"/>
      <c r="AE2598" s="218"/>
      <c r="AF2598" s="218"/>
      <c r="AG2598" s="218"/>
      <c r="AH2598" s="218"/>
    </row>
    <row r="2719" spans="2:34" ht="15" customHeight="1" x14ac:dyDescent="0.2">
      <c r="B2719" s="218"/>
      <c r="C2719" s="218"/>
      <c r="D2719" s="218"/>
      <c r="E2719" s="218"/>
      <c r="F2719" s="218"/>
      <c r="G2719" s="218"/>
      <c r="H2719" s="218"/>
      <c r="I2719" s="218"/>
      <c r="J2719" s="218"/>
      <c r="K2719" s="218"/>
      <c r="L2719" s="218"/>
      <c r="M2719" s="218"/>
      <c r="N2719" s="218"/>
      <c r="O2719" s="218"/>
      <c r="P2719" s="218"/>
      <c r="Q2719" s="218"/>
      <c r="R2719" s="218"/>
      <c r="S2719" s="218"/>
      <c r="T2719" s="218"/>
      <c r="U2719" s="218"/>
      <c r="V2719" s="218"/>
      <c r="W2719" s="218"/>
      <c r="X2719" s="218"/>
      <c r="Y2719" s="218"/>
      <c r="Z2719" s="218"/>
      <c r="AA2719" s="218"/>
      <c r="AB2719" s="218"/>
      <c r="AC2719" s="218"/>
      <c r="AD2719" s="218"/>
      <c r="AE2719" s="218"/>
      <c r="AF2719" s="218"/>
      <c r="AG2719" s="218"/>
      <c r="AH2719" s="218"/>
    </row>
    <row r="2837" spans="2:34" ht="15" customHeight="1" x14ac:dyDescent="0.2">
      <c r="B2837" s="218"/>
      <c r="C2837" s="218"/>
      <c r="D2837" s="218"/>
      <c r="E2837" s="218"/>
      <c r="F2837" s="218"/>
      <c r="G2837" s="218"/>
      <c r="H2837" s="218"/>
      <c r="I2837" s="218"/>
      <c r="J2837" s="218"/>
      <c r="K2837" s="218"/>
      <c r="L2837" s="218"/>
      <c r="M2837" s="218"/>
      <c r="N2837" s="218"/>
      <c r="O2837" s="218"/>
      <c r="P2837" s="218"/>
      <c r="Q2837" s="218"/>
      <c r="R2837" s="218"/>
      <c r="S2837" s="218"/>
      <c r="T2837" s="218"/>
      <c r="U2837" s="218"/>
      <c r="V2837" s="218"/>
      <c r="W2837" s="218"/>
      <c r="X2837" s="218"/>
      <c r="Y2837" s="218"/>
      <c r="Z2837" s="218"/>
      <c r="AA2837" s="218"/>
      <c r="AB2837" s="218"/>
      <c r="AC2837" s="218"/>
      <c r="AD2837" s="218"/>
      <c r="AE2837" s="218"/>
      <c r="AF2837" s="218"/>
      <c r="AG2837" s="218"/>
      <c r="AH2837" s="218"/>
    </row>
  </sheetData>
  <mergeCells count="21">
    <mergeCell ref="B112:AH112"/>
    <mergeCell ref="B122:AG12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2" t="s">
        <v>217</v>
      </c>
      <c r="B2" s="223"/>
      <c r="C2" s="223"/>
      <c r="D2" s="223"/>
      <c r="E2" s="223"/>
      <c r="F2" s="223"/>
      <c r="G2" s="223"/>
    </row>
    <row r="3" spans="1:7" s="9" customFormat="1" ht="15" customHeight="1" thickBot="1" x14ac:dyDescent="0.25">
      <c r="A3" s="26"/>
      <c r="B3" s="224" t="s">
        <v>218</v>
      </c>
      <c r="C3" s="224"/>
      <c r="D3" s="224"/>
      <c r="E3" s="224"/>
      <c r="F3" s="224"/>
      <c r="G3" s="225"/>
    </row>
    <row r="4" spans="1:7" s="10" customFormat="1" ht="15" customHeight="1" thickTop="1" x14ac:dyDescent="0.2">
      <c r="A4" s="26"/>
      <c r="B4" s="27"/>
      <c r="C4" s="226" t="s">
        <v>219</v>
      </c>
      <c r="D4" s="226"/>
      <c r="E4" s="226"/>
      <c r="F4" s="226"/>
      <c r="G4" s="226"/>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7" t="s">
        <v>200</v>
      </c>
      <c r="B304" s="227"/>
      <c r="C304" s="227"/>
      <c r="D304" s="227"/>
      <c r="E304" s="227"/>
      <c r="F304" s="227"/>
      <c r="G304" s="227"/>
    </row>
    <row r="305" spans="1:7" ht="10.5" customHeight="1" x14ac:dyDescent="0.2">
      <c r="A305" s="227"/>
      <c r="B305" s="227"/>
      <c r="C305" s="227"/>
      <c r="D305" s="227"/>
      <c r="E305" s="227"/>
      <c r="F305" s="227"/>
      <c r="G305" s="227"/>
    </row>
    <row r="306" spans="1:7" ht="10.5" customHeight="1" x14ac:dyDescent="0.2">
      <c r="A306" s="227"/>
      <c r="B306" s="227"/>
      <c r="C306" s="227"/>
      <c r="D306" s="227"/>
      <c r="E306" s="227"/>
      <c r="F306" s="227"/>
      <c r="G306" s="227"/>
    </row>
    <row r="307" spans="1:7" ht="10.5" customHeight="1" x14ac:dyDescent="0.2">
      <c r="A307" s="227"/>
      <c r="B307" s="227"/>
      <c r="C307" s="227"/>
      <c r="D307" s="227"/>
      <c r="E307" s="227"/>
      <c r="F307" s="227"/>
      <c r="G307" s="227"/>
    </row>
    <row r="308" spans="1:7" ht="10.5" customHeight="1" x14ac:dyDescent="0.2">
      <c r="A308" s="227"/>
      <c r="B308" s="227"/>
      <c r="C308" s="227"/>
      <c r="D308" s="227"/>
      <c r="E308" s="227"/>
      <c r="F308" s="227"/>
      <c r="G308" s="227"/>
    </row>
    <row r="309" spans="1:7" ht="10.5" customHeight="1" x14ac:dyDescent="0.2">
      <c r="A309" s="227"/>
      <c r="B309" s="227"/>
      <c r="C309" s="227"/>
      <c r="D309" s="227"/>
      <c r="E309" s="227"/>
      <c r="F309" s="227"/>
      <c r="G309" s="227"/>
    </row>
    <row r="310" spans="1:7" ht="10.5" customHeight="1" x14ac:dyDescent="0.2">
      <c r="A310" s="227"/>
      <c r="B310" s="227"/>
      <c r="C310" s="227"/>
      <c r="D310" s="227"/>
      <c r="E310" s="227"/>
      <c r="F310" s="227"/>
      <c r="G310" s="227"/>
    </row>
    <row r="311" spans="1:7" ht="10.5" customHeight="1" x14ac:dyDescent="0.2">
      <c r="A311" s="227"/>
      <c r="B311" s="227"/>
      <c r="C311" s="227"/>
      <c r="D311" s="227"/>
      <c r="E311" s="227"/>
      <c r="F311" s="227"/>
      <c r="G311" s="227"/>
    </row>
    <row r="312" spans="1:7" ht="10.5" customHeight="1" x14ac:dyDescent="0.2">
      <c r="A312" s="227"/>
      <c r="B312" s="227"/>
      <c r="C312" s="227"/>
      <c r="D312" s="227"/>
      <c r="E312" s="227"/>
      <c r="F312" s="227"/>
      <c r="G312" s="227"/>
    </row>
    <row r="313" spans="1:7" ht="10.5" customHeight="1" x14ac:dyDescent="0.2">
      <c r="A313" s="227"/>
      <c r="B313" s="227"/>
      <c r="C313" s="227"/>
      <c r="D313" s="227"/>
      <c r="E313" s="227"/>
      <c r="F313" s="227"/>
      <c r="G313" s="227"/>
    </row>
    <row r="314" spans="1:7" ht="10.5" customHeight="1" x14ac:dyDescent="0.2">
      <c r="A314" s="227"/>
      <c r="B314" s="227"/>
      <c r="C314" s="227"/>
      <c r="D314" s="227"/>
      <c r="E314" s="227"/>
      <c r="F314" s="227"/>
      <c r="G314" s="227"/>
    </row>
    <row r="315" spans="1:7" ht="10.5" customHeight="1" x14ac:dyDescent="0.2">
      <c r="A315" s="227"/>
      <c r="B315" s="227"/>
      <c r="C315" s="227"/>
      <c r="D315" s="227"/>
      <c r="E315" s="227"/>
      <c r="F315" s="227"/>
      <c r="G315" s="227"/>
    </row>
    <row r="316" spans="1:7" ht="10.5" customHeight="1" x14ac:dyDescent="0.2">
      <c r="A316" s="227"/>
      <c r="B316" s="227"/>
      <c r="C316" s="227"/>
      <c r="D316" s="227"/>
      <c r="E316" s="227"/>
      <c r="F316" s="227"/>
      <c r="G316" s="227"/>
    </row>
    <row r="317" spans="1:7" ht="10.5" customHeight="1" x14ac:dyDescent="0.2">
      <c r="A317" s="227"/>
      <c r="B317" s="227"/>
      <c r="C317" s="227"/>
      <c r="D317" s="227"/>
      <c r="E317" s="227"/>
      <c r="F317" s="227"/>
      <c r="G317" s="227"/>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R22" sqref="R22"/>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0.42262760487624201</v>
      </c>
      <c r="R11" s="207">
        <f>1-Q11</f>
        <v>0.57737239512375793</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E40"/>
  <sheetViews>
    <sheetView topLeftCell="A10" workbookViewId="0">
      <selection activeCell="E6" sqref="E6"/>
    </sheetView>
  </sheetViews>
  <sheetFormatPr baseColWidth="10" defaultRowHeight="15" x14ac:dyDescent="0.2"/>
  <cols>
    <col min="3" max="3" width="31" customWidth="1"/>
    <col min="4" max="4" width="11.83203125" bestFit="1" customWidth="1"/>
    <col min="5" max="5" width="28.5" customWidth="1"/>
  </cols>
  <sheetData>
    <row r="1" spans="1:57"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7"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row>
    <row r="3" spans="1:57"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row>
    <row r="4" spans="1:57"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row>
    <row r="5" spans="1:57"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row>
    <row r="6" spans="1:57"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row>
    <row r="7" spans="1:57"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row>
    <row r="8" spans="1:57"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row>
    <row r="9" spans="1:57"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row>
    <row r="10" spans="1:57"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row>
    <row r="11" spans="1:57"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row>
    <row r="12" spans="1:57"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row>
    <row r="13" spans="1:57"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row>
    <row r="14" spans="1:57"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row>
    <row r="15" spans="1:57"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row>
    <row r="16" spans="1:57"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row>
    <row r="17" spans="1:57"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row>
    <row r="18" spans="1:57"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row>
    <row r="19" spans="1:57"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row>
    <row r="20" spans="1:57" x14ac:dyDescent="0.2">
      <c r="D20" t="str">
        <f>About!B2</f>
        <v>AL</v>
      </c>
    </row>
    <row r="22" spans="1:57" x14ac:dyDescent="0.2">
      <c r="C22" t="s">
        <v>1077</v>
      </c>
      <c r="F22" t="s">
        <v>1081</v>
      </c>
    </row>
    <row r="23" spans="1:57" x14ac:dyDescent="0.2">
      <c r="C23" s="204" t="s">
        <v>958</v>
      </c>
      <c r="D23" s="204" t="s">
        <v>958</v>
      </c>
      <c r="E23" t="s">
        <v>1022</v>
      </c>
      <c r="F23">
        <f t="shared" ref="F23:F40" si="0">SUMIFS(G2:BE2,$G$1:$BE$1,$D$20)</f>
        <v>147454000000000</v>
      </c>
    </row>
    <row r="24" spans="1:57" x14ac:dyDescent="0.2">
      <c r="C24" s="204" t="s">
        <v>960</v>
      </c>
      <c r="D24" s="204" t="s">
        <v>961</v>
      </c>
      <c r="E24" t="s">
        <v>1022</v>
      </c>
      <c r="F24">
        <f t="shared" si="0"/>
        <v>0</v>
      </c>
    </row>
    <row r="25" spans="1:57" x14ac:dyDescent="0.2">
      <c r="C25" s="204" t="s">
        <v>963</v>
      </c>
      <c r="D25" s="204" t="s">
        <v>964</v>
      </c>
      <c r="E25" t="s">
        <v>1022</v>
      </c>
      <c r="F25">
        <f t="shared" si="0"/>
        <v>144000000000</v>
      </c>
    </row>
    <row r="26" spans="1:57" x14ac:dyDescent="0.2">
      <c r="C26" s="204" t="s">
        <v>966</v>
      </c>
      <c r="D26" s="204" t="s">
        <v>635</v>
      </c>
      <c r="E26" t="s">
        <v>1022</v>
      </c>
      <c r="F26">
        <f t="shared" si="0"/>
        <v>107769000000000</v>
      </c>
    </row>
    <row r="27" spans="1:57" x14ac:dyDescent="0.2">
      <c r="C27" s="204" t="s">
        <v>968</v>
      </c>
      <c r="D27" s="204" t="s">
        <v>969</v>
      </c>
      <c r="E27" t="s">
        <v>1022</v>
      </c>
      <c r="F27">
        <f t="shared" si="0"/>
        <v>11000000000</v>
      </c>
    </row>
    <row r="28" spans="1:57" x14ac:dyDescent="0.2">
      <c r="C28" s="204" t="s">
        <v>971</v>
      </c>
      <c r="D28" s="204" t="s">
        <v>972</v>
      </c>
      <c r="E28" t="s">
        <v>1022</v>
      </c>
      <c r="F28">
        <f t="shared" si="0"/>
        <v>33181000000000</v>
      </c>
    </row>
    <row r="29" spans="1:57" x14ac:dyDescent="0.2">
      <c r="C29" s="204" t="s">
        <v>974</v>
      </c>
      <c r="D29" s="204" t="s">
        <v>975</v>
      </c>
      <c r="E29" t="s">
        <v>1022</v>
      </c>
      <c r="F29">
        <f t="shared" si="0"/>
        <v>4511000000000</v>
      </c>
    </row>
    <row r="30" spans="1:57" x14ac:dyDescent="0.2">
      <c r="C30" s="204" t="s">
        <v>977</v>
      </c>
      <c r="D30" s="204" t="s">
        <v>978</v>
      </c>
      <c r="E30" t="s">
        <v>1022</v>
      </c>
      <c r="F30">
        <f t="shared" si="0"/>
        <v>0</v>
      </c>
    </row>
    <row r="31" spans="1:57" ht="16" thickBot="1" x14ac:dyDescent="0.25">
      <c r="C31" s="205" t="s">
        <v>980</v>
      </c>
      <c r="D31" s="205" t="s">
        <v>981</v>
      </c>
      <c r="E31" t="s">
        <v>1022</v>
      </c>
      <c r="F31">
        <f t="shared" si="0"/>
        <v>1628000000000</v>
      </c>
    </row>
    <row r="32" spans="1:57" x14ac:dyDescent="0.2">
      <c r="C32" s="204" t="s">
        <v>983</v>
      </c>
      <c r="D32" s="204" t="s">
        <v>983</v>
      </c>
      <c r="E32" t="s">
        <v>1013</v>
      </c>
      <c r="F32">
        <f t="shared" si="0"/>
        <v>114670000000000</v>
      </c>
    </row>
    <row r="33" spans="3:6" x14ac:dyDescent="0.2">
      <c r="C33" s="204" t="s">
        <v>985</v>
      </c>
      <c r="D33" s="204" t="s">
        <v>961</v>
      </c>
      <c r="E33" t="s">
        <v>1013</v>
      </c>
      <c r="F33">
        <f t="shared" si="0"/>
        <v>0</v>
      </c>
    </row>
    <row r="34" spans="3:6" x14ac:dyDescent="0.2">
      <c r="C34" s="204" t="s">
        <v>988</v>
      </c>
      <c r="D34" s="204" t="s">
        <v>964</v>
      </c>
      <c r="E34" t="s">
        <v>1013</v>
      </c>
      <c r="F34">
        <f t="shared" si="0"/>
        <v>10503000000000</v>
      </c>
    </row>
    <row r="35" spans="3:6" x14ac:dyDescent="0.2">
      <c r="C35" s="204" t="s">
        <v>990</v>
      </c>
      <c r="D35" s="204" t="s">
        <v>635</v>
      </c>
      <c r="E35" t="s">
        <v>1013</v>
      </c>
      <c r="F35">
        <f t="shared" si="0"/>
        <v>74533000000000</v>
      </c>
    </row>
    <row r="36" spans="3:6" x14ac:dyDescent="0.2">
      <c r="C36" s="204" t="s">
        <v>992</v>
      </c>
      <c r="D36" s="204" t="s">
        <v>969</v>
      </c>
      <c r="E36" t="s">
        <v>1013</v>
      </c>
      <c r="F36">
        <f t="shared" si="0"/>
        <v>11000000000</v>
      </c>
    </row>
    <row r="37" spans="3:6" x14ac:dyDescent="0.2">
      <c r="C37" s="204" t="s">
        <v>994</v>
      </c>
      <c r="D37" s="204" t="s">
        <v>972</v>
      </c>
      <c r="E37" t="s">
        <v>1013</v>
      </c>
      <c r="F37">
        <f t="shared" si="0"/>
        <v>26474000000000</v>
      </c>
    </row>
    <row r="38" spans="3:6" x14ac:dyDescent="0.2">
      <c r="C38" s="204" t="s">
        <v>996</v>
      </c>
      <c r="D38" s="204" t="s">
        <v>975</v>
      </c>
      <c r="E38" t="s">
        <v>1013</v>
      </c>
      <c r="F38">
        <f t="shared" si="0"/>
        <v>2749000000000</v>
      </c>
    </row>
    <row r="39" spans="3:6" x14ac:dyDescent="0.2">
      <c r="C39" s="204" t="s">
        <v>998</v>
      </c>
      <c r="D39" s="204" t="s">
        <v>978</v>
      </c>
      <c r="E39" t="s">
        <v>1013</v>
      </c>
      <c r="F39">
        <f t="shared" si="0"/>
        <v>25000000000</v>
      </c>
    </row>
    <row r="40" spans="3:6" ht="16" thickBot="1" x14ac:dyDescent="0.25">
      <c r="C40" s="205" t="s">
        <v>1001</v>
      </c>
      <c r="D40" s="205" t="s">
        <v>981</v>
      </c>
      <c r="E40" t="s">
        <v>1013</v>
      </c>
      <c r="F40">
        <f t="shared" si="0"/>
        <v>292000000000</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opLeftCell="J1" zoomScale="109" zoomScaleNormal="90" workbookViewId="0">
      <selection activeCell="Q3" sqref="Q3"/>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New Mexico</v>
      </c>
      <c r="H2" s="1" t="s">
        <v>354</v>
      </c>
      <c r="I2" s="1"/>
      <c r="J2" s="1"/>
      <c r="K2" s="1"/>
      <c r="L2" s="1"/>
      <c r="M2" s="1"/>
      <c r="P2" s="1" t="s">
        <v>1088</v>
      </c>
      <c r="Q2">
        <f>SUMIFS(BDEQ!C:C,BDEQ!$AG:$AG,About!$B$2,BDEQ!$AH:$AH,Calculations!$I4)*BDEQ!$C$2</f>
        <v>5747036.3200000003</v>
      </c>
    </row>
    <row r="3" spans="1:46" x14ac:dyDescent="0.2">
      <c r="J3" t="s">
        <v>1075</v>
      </c>
      <c r="K3" t="s">
        <v>1082</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1086</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0.10685525165779618</v>
      </c>
      <c r="K4" s="207">
        <f>$B$12</f>
        <v>0.57737239512375793</v>
      </c>
      <c r="L4" s="209" t="s">
        <v>1022</v>
      </c>
      <c r="M4" s="12" t="s">
        <v>1015</v>
      </c>
      <c r="N4" s="1" t="s">
        <v>635</v>
      </c>
      <c r="O4" s="7">
        <f>P4</f>
        <v>6648837830804.8184</v>
      </c>
      <c r="P4" s="7">
        <f>Q4</f>
        <v>6648837830804.8184</v>
      </c>
      <c r="Q4" s="45">
        <f>SUMIFS('SEDS 2021'!$F$23:$F$40,'SEDS 2021'!E$23:E$40,Calculations!L4,'SEDS 2021'!D$23:D$40,Calculations!N4)*J4*K4</f>
        <v>6648837830804.8184</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6668520453223.4756</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6683488087535.8105</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6693886053257.4375</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6704108203016.2891</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6710644368021.6631</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6715525953329.2324</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6718706597599.4814</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6716895406614.2744</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6712509325255.5176</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6711402460444.0967</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6708267250808.21</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6706957543426.6885</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6708567621089.2227</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6716040800068.8242</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6730899600180.0029</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6748218944054.7773</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6768627776699.0176</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6792767944601.8652</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6817411085284.1533</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6799845728505.5303</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6784528666511.9336</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6767608460364.415</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6749956135947.7119</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6731411204817.1143</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6712272367398.9805</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6694650872792.1934</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6675975387372.7246</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6657855452035.2246</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6640456091439.0547</v>
      </c>
    </row>
    <row r="5" spans="1:46" x14ac:dyDescent="0.2">
      <c r="I5" s="12" t="s">
        <v>1086</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0.57737239512375793</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1086</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0.64303762278615384</v>
      </c>
      <c r="K6" s="207">
        <f t="shared" si="0"/>
        <v>0.57737239512375793</v>
      </c>
      <c r="L6" s="209" t="s">
        <v>1022</v>
      </c>
      <c r="M6" s="12" t="s">
        <v>1015</v>
      </c>
      <c r="N6" s="1" t="s">
        <v>972</v>
      </c>
      <c r="O6" s="7">
        <f t="shared" si="1"/>
        <v>12319181953158.578</v>
      </c>
      <c r="P6" s="7">
        <f t="shared" si="1"/>
        <v>12319181953158.578</v>
      </c>
      <c r="Q6" s="45">
        <f>SUMIFS('SEDS 2021'!$F$23:$F$40,'SEDS 2021'!E$23:E$40,Calculations!L6,'SEDS 2021'!D$23:D$40,Calculations!N6)*J6*K6</f>
        <v>12319181953158.578</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12305840198525.439</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12279363792202.457</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12243863105831.844</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12206592924539.766</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12167494619761.086</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12130484741064.021</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12100591648599.664</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12061082971196.264</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12020967042605.314</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11990057098605.07</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11958782459160.404</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11929746688183.512</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11903149836870.162</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11882391335605.689</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11874974574812.002</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11865810987244.027</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11860902828724.096</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11862655011552.172</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11868812699793.662</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11797138671174.035</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11735957777439.719</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11677902368683.387</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11626540549512.977</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11581682036440.848</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11542266446202.316</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11509951887372.559</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11476547797267.275</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11443905446352.334</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11411023514559.91</v>
      </c>
    </row>
    <row r="7" spans="1:46" x14ac:dyDescent="0.2">
      <c r="B7" t="s">
        <v>1004</v>
      </c>
      <c r="H7" s="12" t="s">
        <v>401</v>
      </c>
      <c r="I7" s="12" t="s">
        <v>1086</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0.99696598251135171</v>
      </c>
      <c r="K7" s="207">
        <f t="shared" si="0"/>
        <v>0.57737239512375793</v>
      </c>
      <c r="L7" s="209" t="s">
        <v>1022</v>
      </c>
      <c r="M7" s="12" t="s">
        <v>1015</v>
      </c>
      <c r="N7" s="1" t="s">
        <v>964</v>
      </c>
      <c r="O7" s="7">
        <f t="shared" si="1"/>
        <v>82889371753.846512</v>
      </c>
      <c r="P7" s="7">
        <f t="shared" si="1"/>
        <v>82889371753.846512</v>
      </c>
      <c r="Q7" s="45">
        <f>SUMIFS('SEDS 2021'!$F$23:$F$40,'SEDS 2021'!E$23:E$40,Calculations!L7,'SEDS 2021'!D$23:D$40,Calculations!N7)*J7*K7</f>
        <v>82889371753.846512</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85373877882.580795</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87209994327.761292</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88283976911.208679</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88478220153.422424</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87677971304.287903</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85799595738.815933</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82861891453.829483</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78777961271.016724</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73799225217.413452</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68243528105.567795</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62385627006.882759</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56510918028.676727</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50846349916.602074</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45542595408.150139</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40703186704.01255</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36259900627.883667</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32199108077.745941</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28458637463.9086</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24974829227.292141</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21550060893.794098</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18380257766.82925</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15451991294.133207</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12785119966.992491</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10395540738.743748</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8294504413.8391209</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6488070143.7018576</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4967526754.1222162</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3720526158.97786</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2724116289.5648761</v>
      </c>
    </row>
    <row r="8" spans="1:46" x14ac:dyDescent="0.2">
      <c r="B8" t="s">
        <v>1005</v>
      </c>
      <c r="I8" s="12" t="s">
        <v>1086</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0.57737239512375793</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1086</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0.57737239512375793</v>
      </c>
      <c r="L9" s="209" t="s">
        <v>1022</v>
      </c>
      <c r="M9" s="12" t="s">
        <v>1015</v>
      </c>
      <c r="N9" s="1" t="s">
        <v>981</v>
      </c>
      <c r="O9" s="7">
        <f t="shared" si="1"/>
        <v>939962259261.47791</v>
      </c>
      <c r="P9" s="7">
        <f t="shared" si="1"/>
        <v>939962259261.47791</v>
      </c>
      <c r="Q9" s="45">
        <f>SUMIFS('SEDS 2021'!$F$23:$F$40,'SEDS 2021'!E$23:E$40,Calculations!L9,'SEDS 2021'!D$23:D$40,Calculations!N9)*J9*K9</f>
        <v>939962259261.47791</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938547279334.48438</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936213808256.30127</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933381829439.49316</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930513654748.01465</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927630256113.94348</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924916071022.52844</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922763763715.14575</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919931807663.00317</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917116297649.13403</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914875419972.12329</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912663364300.00732</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910577757241.2832</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908942237426.2085</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908005619592.66919</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908560280631.17419</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909520777336.96729</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911349142136.71484</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913812745202.76758</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916627500604.66235</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914503775382.22705</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912593983089.93823</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910060942730.18201</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907009084154.32275</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903482112761.92334</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899692757917.32471</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896138653398.70691</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892436930923.58923</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888862476922.6781</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885415759401.35449</v>
      </c>
    </row>
    <row r="10" spans="1:46" x14ac:dyDescent="0.2">
      <c r="I10" s="12" t="s">
        <v>1086</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0.57737239512375793</v>
      </c>
      <c r="L10" s="209" t="s">
        <v>1022</v>
      </c>
      <c r="M10" s="12" t="s">
        <v>1015</v>
      </c>
      <c r="N10" s="1" t="s">
        <v>969</v>
      </c>
      <c r="O10" s="7">
        <f t="shared" si="1"/>
        <v>6351096346.3613377</v>
      </c>
      <c r="P10" s="7">
        <f t="shared" si="1"/>
        <v>6351096346.3613377</v>
      </c>
      <c r="Q10" s="45">
        <f>SUMIFS('SEDS 2021'!$F$23:$F$40,'SEDS 2021'!E$23:E$40,Calculations!L10,'SEDS 2021'!D$23:D$40,Calculations!N10)*J10*K10</f>
        <v>6351096346.3613377</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6367700392.8323259</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6373275634.6995058</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6367910636.1029358</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6351108808.0993462</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6318722139.4956522</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6267642656.5330334</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6196600337.4981785</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6095320637.3703585</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5968551184.6502876</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5821896068.6184902</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5655698488.046031</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5474239279.3906326</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5282100682.9592581</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5082928065.6810036</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4882673449.7237587</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4678041801.3856688</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4473660706.8916779</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4271475717.816155</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4073489127.394156</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3864059720.6258473</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3667635900.1799436</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3483777374.3368349</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3315380222.7927189</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3163972111.2633142</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3030605310.8906765</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2916584596.3930421</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2819957220.0029268</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2740722698.3425817</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2677448633.6874723</v>
      </c>
    </row>
    <row r="11" spans="1:46" x14ac:dyDescent="0.2">
      <c r="B11" s="1" t="s">
        <v>137</v>
      </c>
      <c r="C11" s="1" t="s">
        <v>138</v>
      </c>
      <c r="I11" s="12" t="s">
        <v>1086</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0.57737239512375793</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0.57737239512375793</v>
      </c>
      <c r="C12" s="207">
        <f>'Rural Urban'!Q11</f>
        <v>0.42262760487624201</v>
      </c>
      <c r="H12" s="12" t="s">
        <v>405</v>
      </c>
      <c r="I12" s="12" t="s">
        <v>1086</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0.64613471331676808</v>
      </c>
      <c r="K12" s="207">
        <f t="shared" si="0"/>
        <v>0.57737239512375793</v>
      </c>
      <c r="L12" s="209" t="s">
        <v>1022</v>
      </c>
      <c r="M12" s="12" t="s">
        <v>1015</v>
      </c>
      <c r="N12" s="1" t="s">
        <v>975</v>
      </c>
      <c r="O12" s="7">
        <f t="shared" si="1"/>
        <v>1682875225318.3762</v>
      </c>
      <c r="P12" s="7">
        <f t="shared" si="1"/>
        <v>1682875225318.3762</v>
      </c>
      <c r="Q12" s="45">
        <f>SUMIFS('SEDS 2021'!$F$23:$F$40,'SEDS 2021'!E$23:E$40,Calculations!L12,'SEDS 2021'!D$23:D$40,Calculations!N12)*J12*K12</f>
        <v>1682875225318.3762</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1685538546261.5471</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1687741233782.2754</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1689990664372.4639</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1693242681980.6587</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1696713082386.0103</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1700747629648.8315</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1705805712618.7046</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1710518111067.833</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1715668665284.4946</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1721709440352.0286</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1727134124681.2356</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1731654480516.4795</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1735669125968.855</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1738729179328.5579</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1741533690966.6362</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1742142678398.4875</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1742127058397.3909</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1741779717302.929</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1741564875660.5498</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1736208018487.5022</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1731903851066.4448</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1727749686303.4961</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1724339886870.1431</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1721665305353.3025</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1719623671563.9751</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1718592351570.9087</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1717433255997.5293</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1716504775340.7327</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1715686747791.0481</v>
      </c>
    </row>
    <row r="13" spans="1:46" x14ac:dyDescent="0.2">
      <c r="I13" s="12" t="s">
        <v>1086</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0.57737239512375793</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1086</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0.17747725100349207</v>
      </c>
      <c r="K17" s="207">
        <f>$B$12</f>
        <v>0.57737239512375793</v>
      </c>
      <c r="L17" s="209" t="s">
        <v>1022</v>
      </c>
      <c r="M17" s="12" t="s">
        <v>1018</v>
      </c>
      <c r="N17" s="1" t="s">
        <v>635</v>
      </c>
      <c r="O17" s="7">
        <f>P17</f>
        <v>11043139595592.969</v>
      </c>
      <c r="P17" s="7">
        <f>Q17</f>
        <v>11043139595592.969</v>
      </c>
      <c r="Q17" s="45">
        <f>SUMIFS('SEDS 2021'!$F$23:$F$40,'SEDS 2021'!E$23:E$40,Calculations!L17,'SEDS 2021'!D$23:D$40,Calculations!N17)*J17*K17</f>
        <v>11043139595592.969</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10791731149086.002</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10555210864420.484</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10336159618063.441</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10136485266914.773</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9958981998849.1895</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9803447336442.8359</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9668353791390.25</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9545342869287.8242</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9441590317414.4648</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9352428308855.1074</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9275641922755.8984</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9208515743703.0977</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9148945885553.916</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9096248721026.6152</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9045284227267.0234</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9005934884711.6328</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8972137709042.1113</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8943221002971.1387</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8918373803686.5898</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8897240283089.6094</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8877579812141.0723</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8855215822893.2793</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8839788547058.1523</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8826227011090.1406</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8814380194369.9395</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8804048680122.8145</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8790267421232.8174</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8782137932046.75</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8774396182597.417</v>
      </c>
    </row>
    <row r="18" spans="7:46" x14ac:dyDescent="0.2">
      <c r="I18" s="12" t="s">
        <v>1086</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0.57737239512375793</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1086</v>
      </c>
      <c r="J19" s="209">
        <v>0</v>
      </c>
      <c r="K19" s="207">
        <f t="shared" si="2"/>
        <v>0.57737239512375793</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1086</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0.57737239512375793</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1086</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0.57737239512375793</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1086</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0.57737239512375793</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1086</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0.57737239512375793</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1086</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0.57737239512375793</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1086</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0.57737239512375793</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1086</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0.57737239512375793</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1086</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3.7067217599573571E-2</v>
      </c>
      <c r="K30" s="207">
        <f>$B$12</f>
        <v>0.57737239512375793</v>
      </c>
      <c r="L30" s="209" t="s">
        <v>1022</v>
      </c>
      <c r="M30" s="12" t="s">
        <v>1019</v>
      </c>
      <c r="N30" s="1" t="s">
        <v>635</v>
      </c>
      <c r="O30" s="7">
        <f>P30</f>
        <v>2306427759376.6499</v>
      </c>
      <c r="P30" s="7">
        <f>Q30</f>
        <v>2306427759376.6499</v>
      </c>
      <c r="Q30" s="45">
        <f>SUMIFS('SEDS 2021'!$F$23:$F$40,'SEDS 2021'!E$23:E$40,Calculations!L30,'SEDS 2021'!D$23:D$40,Calculations!N30)*J30*K30</f>
        <v>2306427759376.6499</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2298019303688.6699</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2290059398180.6509</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2284214717749.8115</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2283426713576.9932</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2288512564432.0005</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2294768357858.3926</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2300271832203.8784</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2304540343274.312</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2311398752121.6211</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2320929220510.1509</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2334081072685.4209</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2349761749635.7959</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2366022176949.5166</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2381972634008.0176</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2395829452117.1309</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2408010656661.0342</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2418961033669.9575</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2428988325544.5737</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2438374532814.4595</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2438567985098.9614</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2439278856197.3242</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2440809302070.4634</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2443359573407.8037</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2446873227702.3521</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2451218853557.7979</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2456201496405.7944</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2461619072103.7197</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2467344610582.96</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2473317438028.105</v>
      </c>
    </row>
    <row r="31" spans="7:46" x14ac:dyDescent="0.2">
      <c r="I31" s="12" t="s">
        <v>1086</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0.57737239512375793</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1086</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0.57737239512375793</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1086</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0.57737239512375793</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1086</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0.57737239512375793</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1086</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0.57737239512375793</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1086</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0.57737239512375793</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1086</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0.57737239512375793</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1086</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0.57737239512375793</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1086</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0.57737239512375793</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1086</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0.26715637220744121</v>
      </c>
      <c r="K43" s="207">
        <f>$B$12</f>
        <v>0.57737239512375793</v>
      </c>
      <c r="L43" s="209" t="s">
        <v>1022</v>
      </c>
      <c r="M43" s="12" t="s">
        <v>1014</v>
      </c>
      <c r="N43" s="1" t="s">
        <v>635</v>
      </c>
      <c r="O43" s="7">
        <f>P43</f>
        <v>16623229712302.213</v>
      </c>
      <c r="P43" s="7">
        <f>Q43</f>
        <v>16623229712302.213</v>
      </c>
      <c r="Q43" s="45">
        <f>SUMIFS('SEDS 2021'!$F$23:$F$40,'SEDS 2021'!E$23:E$40,Calculations!L43,'SEDS 2021'!D$23:D$40,Calculations!N43)*J43*K43</f>
        <v>16623229712302.213</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16510671851425.635</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16401466110913.742</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16301933232307.881</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16216883547401.504</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16151236122975.773</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16104274231199.266</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16073872489839.365</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16056241199610.602</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16053626947783.783</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16067228011438.818</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16093383291174.5</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16129673007833.477</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16178151566987.918</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16237748423177.471</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16306463594354.787</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16379626698638.973</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16455194184905.855</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16531900205676.758</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16609236686275.418</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16615321980366.699</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16621600677665.904</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16628081795966.789</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16634863034925.906</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16642092967174.648</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16649835263022.453</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16658103925823.414</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16666961754329.926</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16676297088592.031</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16685996182029.602</v>
      </c>
    </row>
    <row r="44" spans="2:46" x14ac:dyDescent="0.2">
      <c r="I44" s="12" t="s">
        <v>1086</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0.57737239512375793</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1086</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0.35109177563044314</v>
      </c>
      <c r="K45" s="207">
        <f t="shared" si="8"/>
        <v>0.57737239512375793</v>
      </c>
      <c r="L45" s="209" t="s">
        <v>1022</v>
      </c>
      <c r="M45" s="12" t="s">
        <v>1014</v>
      </c>
      <c r="N45" s="1" t="s">
        <v>972</v>
      </c>
      <c r="O45" s="7">
        <f t="shared" ref="O45:O52" si="10">P45</f>
        <v>6726143716924.1904</v>
      </c>
      <c r="P45" s="7">
        <f t="shared" si="9"/>
        <v>6726143716924.1904</v>
      </c>
      <c r="Q45" s="45">
        <f>SUMIFS('SEDS 2021'!$F$23:$F$40,'SEDS 2021'!E$23:E$40,Calculations!L45,'SEDS 2021'!D$23:D$40,Calculations!N45)*J45*K45</f>
        <v>6726143716924.1904</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6737406472011.7207</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6750390627247.2383</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6766521149823.8018</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6787060910099.2891</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6813478061693.874</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6844100566003.3262</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6876540322343.7266</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6908816124576.4346</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6942094946236.668</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6976078256267.208</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7008990799016.9668</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7040953046183.1396</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7074465955272.8047</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7110110795697.1895</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7147503753277.5918</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7185250128312.5547</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7223212605745.0254</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7260915681834.8457</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7298302694111.6768</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7299850307531.125</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7301239600175.8066</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7302730449542.9375</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7304490128359.8584</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7306540960169.2764</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7308831216864.7119</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7311390580757.8682</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7314085695299.4668</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7317017479108.6221</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7320259777264.3232</v>
      </c>
    </row>
    <row r="46" spans="2:46" x14ac:dyDescent="0.2">
      <c r="H46" s="12" t="s">
        <v>402</v>
      </c>
      <c r="I46" s="12" t="s">
        <v>1086</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3.034017488648295E-3</v>
      </c>
      <c r="K46" s="207">
        <f t="shared" si="8"/>
        <v>0.57737239512375793</v>
      </c>
      <c r="L46" s="209" t="s">
        <v>1022</v>
      </c>
      <c r="M46" s="12" t="s">
        <v>1014</v>
      </c>
      <c r="N46" s="1" t="s">
        <v>964</v>
      </c>
      <c r="O46" s="7">
        <f t="shared" si="10"/>
        <v>252253143.97462586</v>
      </c>
      <c r="P46" s="7">
        <f t="shared" si="9"/>
        <v>252253143.97462586</v>
      </c>
      <c r="Q46" s="45">
        <f>SUMIFS('SEDS 2021'!$F$23:$F$40,'SEDS 2021'!E$23:E$40,Calculations!L46,'SEDS 2021'!D$23:D$40,Calculations!N46)*J46*K46</f>
        <v>252253143.97462586</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242744709.98055243</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229882410.14230895</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215024882.15425277</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199663593.85938498</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185192294.17733911</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172593247.61583921</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162407143.31795126</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154759154.96350428</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149509355.1238341</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146254476.47196856</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144459494.35125262</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143650663.00131357</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143501315.06898451</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143751254.35839936</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144219746.54739863</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144780910.72789285</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145385186.96347708</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146000976.78986043</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146616980.00583866</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146634182.16327307</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146650282.17011884</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146671043.78181711</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146700153.35029006</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146738207.63239855</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146782587.00878495</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146833081.32272542</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146886381.12759352</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146943922.46739793</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147007753.93688339</v>
      </c>
    </row>
    <row r="47" spans="2:46" x14ac:dyDescent="0.2">
      <c r="I47" s="12" t="s">
        <v>1086</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0.57737239512375793</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1086</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0.57737239512375793</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1086</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0.57737239512375793</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1086</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0.57737239512375793</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1086</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0.35386528668323197</v>
      </c>
      <c r="K51" s="207">
        <f t="shared" si="8"/>
        <v>0.57737239512375793</v>
      </c>
      <c r="L51" s="209" t="s">
        <v>1022</v>
      </c>
      <c r="M51" s="12" t="s">
        <v>1014</v>
      </c>
      <c r="N51" s="1" t="s">
        <v>975</v>
      </c>
      <c r="O51" s="7">
        <f t="shared" si="10"/>
        <v>921651649084.89587</v>
      </c>
      <c r="P51" s="7">
        <f t="shared" si="9"/>
        <v>921651649084.89587</v>
      </c>
      <c r="Q51" s="45">
        <f>SUMIFS('SEDS 2021'!$F$23:$F$40,'SEDS 2021'!E$23:E$40,Calculations!L51,'SEDS 2021'!D$23:D$40,Calculations!N51)*J51*K51</f>
        <v>921651649084.89587</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912862287944.49963</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907120710592.46448</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903879862810.74768</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902607042136.44519</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902964236845.99463</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904432854154.99414</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906562982543.39478</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909019866328.00647</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911951975419.15698</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915292256630.69641</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918723408378.58179</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922099402360.52539</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925607861429.86841</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929281852949.96252</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933106176403.95776</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936939248667.73413</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940789776153.13586</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944612435268.27881</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948392245318.61206</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949133223731.02588</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949806062831.30371</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950434084394.10583</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951035936656.67493</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951620847196.14856</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952191862673.37268</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952754822855.09058</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953306599733.52966</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953858584527.63074</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954421090791.2655</v>
      </c>
    </row>
    <row r="52" spans="6:46" x14ac:dyDescent="0.2">
      <c r="I52" s="12" t="s">
        <v>1086</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0.57737239512375793</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1086</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0.41144390753169707</v>
      </c>
      <c r="K56" s="207">
        <f>$B$12</f>
        <v>0.57737239512375793</v>
      </c>
      <c r="L56" s="209" t="s">
        <v>1022</v>
      </c>
      <c r="M56" s="12" t="s">
        <v>1016</v>
      </c>
      <c r="N56" s="1" t="s">
        <v>635</v>
      </c>
      <c r="O56" s="7">
        <f>P56</f>
        <v>25601210752015.621</v>
      </c>
      <c r="P56" s="7">
        <f>Q56</f>
        <v>25601210752015.621</v>
      </c>
      <c r="Q56" s="45">
        <f>SUMIFS('SEDS 2021'!$F$23:$F$40,'SEDS 2021'!E$23:E$40,Calculations!L56,'SEDS 2021'!D$23:D$40,Calculations!N56)*J56*K56</f>
        <v>25601210752015.621</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25971877324012.133</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26344113344070.352</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26724055544863.012</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27105544592126.5</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27468818840941.973</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27841802637040.277</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28236553368145.613</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28596336873376.008</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28926360174571.73</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29254445509567.211</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29585366302305.945</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29959772075092.676</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30377046814353.477</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30814784969916.551</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31250228342673.773</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31690736715926.973</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32144432396155.441</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32576111401811.895</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32980632752584.105</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33333350455489.551</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33692572768026.156</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34064328223761.148</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34444754675661.402</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34822891474194.832</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35199015769366.414</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35559650440893.203</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35891080811345.031</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36219606797215.992</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36543548988094.062</v>
      </c>
    </row>
    <row r="57" spans="6:46" x14ac:dyDescent="0.2">
      <c r="I57" s="12" t="s">
        <v>1086</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0.57737239512375793</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1086</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0.57737239512375793</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1086</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0.57737239512375793</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1086</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0.57737239512375793</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1086</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0.57737239512375793</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1086</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0.57737239512375793</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1086</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0.57737239512375793</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1086</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0.57737239512375793</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1086</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0.57737239512375793</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1086</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0.10685525165779618</v>
      </c>
      <c r="K69" s="210">
        <f>$C$12</f>
        <v>0.42262760487624201</v>
      </c>
      <c r="L69" s="209" t="s">
        <v>1022</v>
      </c>
      <c r="M69" s="12" t="s">
        <v>1015</v>
      </c>
      <c r="N69" s="1" t="s">
        <v>635</v>
      </c>
      <c r="O69" s="7">
        <f>P69</f>
        <v>4866845785104.2188</v>
      </c>
      <c r="P69" s="7">
        <f>Q69</f>
        <v>4866845785104.2188</v>
      </c>
      <c r="Q69" s="45">
        <f>SUMIFS('SEDS 2021'!$F$23:$F$40,'SEDS 2021'!E$23:E$40,Calculations!L69,'SEDS 2021'!D$23:D$40,Calculations!N69)*J69*K69</f>
        <v>4866845785104.2188</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4881253158301.7158</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4892209233606.8564</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4899820382642.7822</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4907302837131.0049</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4912087208161.9492</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4915660452612.084</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4917988634702.6221</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4916662871097.5098</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4913452327824.0537</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4912642120013.4219</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4910347195367.9238</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4909388509953.7686</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4910567061737.5537</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4916037312410.4902</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4926913722774.6826</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4939591212868.8438</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4954530160646.0518</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4972200387744.29</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4990238783086.9551</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4977381215377.0283</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4966169364448.9854</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4953784036957.5225</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4940862810290.4072</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4927288209404.5449</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4913278878361.9551</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4900380218635.749</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4886710054042.8613</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4873446543461.3438</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4860710482372.7959</v>
      </c>
    </row>
    <row r="70" spans="8:46" x14ac:dyDescent="0.2">
      <c r="I70" s="12" t="s">
        <v>1086</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0.42262760487624201</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1086</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0.64303762278615384</v>
      </c>
      <c r="K71" s="210">
        <f t="shared" si="14"/>
        <v>0.42262760487624201</v>
      </c>
      <c r="L71" s="209" t="s">
        <v>1022</v>
      </c>
      <c r="M71" s="12" t="s">
        <v>1015</v>
      </c>
      <c r="N71" s="1" t="s">
        <v>972</v>
      </c>
      <c r="O71" s="7">
        <f t="shared" si="15"/>
        <v>9017449408508.791</v>
      </c>
      <c r="P71" s="7">
        <f t="shared" si="16"/>
        <v>9017449408508.791</v>
      </c>
      <c r="Q71" s="45">
        <f>SUMIFS('SEDS 2021'!$F$23:$F$40,'SEDS 2021'!E$23:E$40,Calculations!L71,'SEDS 2021'!D$23:D$40,Calculations!N71)*J71*K71</f>
        <v>9017449408508.791</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9007683451817.6309</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8988303134565.6875</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8962317184806.0723</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8935035992310.8926</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8906416641883.1797</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8879325986835.2383</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8857444708517.7188</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8828524971717.2637</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8799160736501.0215</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8776535138689.2637</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8753642589489.6543</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8732388857154.4443</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8712920376044.6035</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8697725476280.918</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8692296522841.7695</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8685588919397.9004</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8681996223770</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8683278794322.7139</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8687786126254.5049</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8635321853103.9824</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8590538391335.6387</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8548042735914.5986</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8510446683866.7266</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8477610950641.3438</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8448759352196.4209</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8425105598196.0664</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8400654324263.5117</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8376760631559.7676</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8352691569383.4268</v>
      </c>
    </row>
    <row r="72" spans="8:46" x14ac:dyDescent="0.2">
      <c r="H72" s="12" t="s">
        <v>401</v>
      </c>
      <c r="I72" s="12" t="s">
        <v>1086</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0.99696598251135171</v>
      </c>
      <c r="K72" s="210">
        <f t="shared" si="14"/>
        <v>0.42262760487624201</v>
      </c>
      <c r="L72" s="209" t="s">
        <v>1022</v>
      </c>
      <c r="M72" s="12" t="s">
        <v>1015</v>
      </c>
      <c r="N72" s="1" t="s">
        <v>964</v>
      </c>
      <c r="O72" s="7">
        <f t="shared" si="15"/>
        <v>60673729727.788124</v>
      </c>
      <c r="P72" s="7">
        <f t="shared" si="16"/>
        <v>60673729727.788124</v>
      </c>
      <c r="Q72" s="45">
        <f>SUMIFS('SEDS 2021'!$F$23:$F$40,'SEDS 2021'!E$23:E$40,Calculations!L72,'SEDS 2021'!D$23:D$40,Calculations!N72)*J72*K72</f>
        <v>60673729727.788124</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62492349536.000893</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63836358189.781746</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64622496721.437523</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64764679750.81945</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64178910051.278824</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62803968379.32148</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60653614575.980446</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57664241259.519775</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54019883975.700684</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49953200179.198944</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45665307768.948708</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41365112252.548958</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37218736578.749557</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33336470845.767727</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29794099012.752552</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26541682776.725552</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23569245847.183517</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20831279588.34082</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18281186193.983536</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15774309089.594034</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13454062547.167585</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11310617075.498192</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9358508781.0567551</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7609373986.2068615</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6071448104.6584473</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4749166340.9263391</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3636152251.1018629</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2723367228.3746443</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1994010715.7641041</v>
      </c>
    </row>
    <row r="73" spans="8:46" x14ac:dyDescent="0.2">
      <c r="I73" s="12" t="s">
        <v>1086</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0.42262760487624201</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1086</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0.42262760487624201</v>
      </c>
      <c r="L74" s="209" t="s">
        <v>1022</v>
      </c>
      <c r="M74" s="12" t="s">
        <v>1015</v>
      </c>
      <c r="N74" s="1" t="s">
        <v>981</v>
      </c>
      <c r="O74" s="7">
        <f t="shared" si="15"/>
        <v>688037740738.52197</v>
      </c>
      <c r="P74" s="7">
        <f t="shared" si="16"/>
        <v>688037740738.52197</v>
      </c>
      <c r="Q74" s="45">
        <f>SUMIFS('SEDS 2021'!$F$23:$F$40,'SEDS 2021'!E$23:E$40,Calculations!L74,'SEDS 2021'!D$23:D$40,Calculations!N74)*J74*K74</f>
        <v>688037740738.52197</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687001997459.93127</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685293932957.4552</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683220968550.91943</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681121509327.61108</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679010906415.32642</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677024165182.0022</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675448709739.45056</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673375761996.29553</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671314852497.12988</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669674564922.84656</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668055374607.45422</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666528742708.55188</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665331567665.18237</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664645977992.00757</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665051981237.40222</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665755049873.328</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667093384443.32715</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668896703535.06946</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670957060670.01746</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669402526868.69031</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668004588641.78894</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666150442532.03394</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663916529564.89258</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661334841412.45288</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658561092657.70752</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655959543479.276</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653249940254.75708</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650633495572.08118</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648110552003.90149</v>
      </c>
    </row>
    <row r="75" spans="8:46" x14ac:dyDescent="0.2">
      <c r="I75" s="12" t="s">
        <v>1086</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0.42262760487624201</v>
      </c>
      <c r="L75" s="209" t="s">
        <v>1022</v>
      </c>
      <c r="M75" s="12" t="s">
        <v>1015</v>
      </c>
      <c r="N75" s="1" t="s">
        <v>969</v>
      </c>
      <c r="O75" s="7">
        <f t="shared" si="15"/>
        <v>4648903653.6386623</v>
      </c>
      <c r="P75" s="7">
        <f t="shared" si="16"/>
        <v>4648903653.6386623</v>
      </c>
      <c r="Q75" s="45">
        <f>SUMIFS('SEDS 2021'!$F$23:$F$40,'SEDS 2021'!E$23:E$40,Calculations!L75,'SEDS 2021'!D$23:D$40,Calculations!N75)*J75*K75</f>
        <v>4648903653.6386623</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4661057557.1687813</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4665138547.4219208</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4661211451.9698658</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4648912775.4368849</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4625206238.2045908</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4587816851.8655005</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4535814980.296773</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4461679816.4941635</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4368886550.6105881</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4261537288.7566671</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4139883247.0900073</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4007057931.2549276</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3866415469.8212299</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3720624214.6310711</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3574040953.2521114</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3424253772.3106551</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3274649992.882535</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3126653728.4324455</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2981730626.4373674</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2828431561.0150061</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2684652382.3137112</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2550070803.6490541</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2426806710.2733803</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2315978329.7083702</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2218355908.0485778</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2134894520.075424</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2064164784.8228819</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2006166348.4659643</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1959850718.1694353</v>
      </c>
    </row>
    <row r="76" spans="8:46" x14ac:dyDescent="0.2">
      <c r="I76" s="12" t="s">
        <v>1086</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0.42262760487624201</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1086</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0.64613471331676808</v>
      </c>
      <c r="K77" s="210">
        <f t="shared" si="14"/>
        <v>0.42262760487624201</v>
      </c>
      <c r="L77" s="209" t="s">
        <v>1022</v>
      </c>
      <c r="M77" s="12" t="s">
        <v>1015</v>
      </c>
      <c r="N77" s="1" t="s">
        <v>975</v>
      </c>
      <c r="O77" s="7">
        <f t="shared" si="15"/>
        <v>1231838466453.5645</v>
      </c>
      <c r="P77" s="7">
        <f t="shared" si="16"/>
        <v>1231838466453.5645</v>
      </c>
      <c r="Q77" s="45">
        <f>SUMIFS('SEDS 2021'!$F$23:$F$40,'SEDS 2021'!E$23:E$40,Calculations!L77,'SEDS 2021'!D$23:D$40,Calculations!N77)*J77*K77</f>
        <v>1231838466453.5645</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1233787975922.2112</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1235400308896.6282</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1237046857070.2085</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1239427283333.0056</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1241967562403.606</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1244920788191.4109</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1248623226182.6912</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1252072628486.2959</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1255842753990.6619</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1260264507299.1843</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1264235291778.3608</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1267544121878.262</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1270482779850.6458</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1272722691271.9868</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1274775550131.293</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1275221319450.8806</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1275209885853.2451</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1274955637579.3975</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1274798376841.7639</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1270877240784.9839</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1267726657238.7131</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1264685873302.9832</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1262189953200.4685</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1260232201167.1965</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1258737757016.9304</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1257982846837.2756</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1257134406922.0022</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1256454773535.5259</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1255855990103.9558</v>
      </c>
    </row>
    <row r="78" spans="8:46" x14ac:dyDescent="0.2">
      <c r="I78" s="12" t="s">
        <v>1086</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0.42262760487624201</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1086</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0.17747725100349207</v>
      </c>
      <c r="K82" s="210">
        <f>$C$12</f>
        <v>0.42262760487624201</v>
      </c>
      <c r="L82" s="209" t="s">
        <v>1022</v>
      </c>
      <c r="M82" s="12" t="s">
        <v>1018</v>
      </c>
      <c r="N82" s="1" t="s">
        <v>635</v>
      </c>
      <c r="O82" s="7">
        <f>P82</f>
        <v>8083406267802.3652</v>
      </c>
      <c r="P82" s="7">
        <f>Q82</f>
        <v>8083406267802.3652</v>
      </c>
      <c r="Q82" s="45">
        <f>SUMIFS('SEDS 2021'!$F$23:$F$40,'SEDS 2021'!E$23:E$40,Calculations!L82,'SEDS 2021'!D$23:D$40,Calculations!N82)*J82*K82</f>
        <v>8083406267802.3652</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7899379198807.9746</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7726250032507.2402</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7565907930295.7383</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7419749413723.2744</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7289819784815.084</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7175970833249.0117</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7077084461364.9229</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6987042381381.8242</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6911097128598.0684</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6845831926379.1104</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6789625487141.1299</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6740490169074.0127</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6696885960273.8848</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6658312456213.0117</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6621007240180.4199</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6592204134008.2334</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6567465127562.0908</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6546298548884.4492</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6528110785821.6504</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6512641377744.7529</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6498250219078.5371</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6481880127104.7998</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6470587601360.5312</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6460660768153.7324</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6451989082742.1123</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6444426575151.0264</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6434338908185.9121</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6428388248659.0771</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6422721408583.3193</v>
      </c>
    </row>
    <row r="83" spans="7:46" x14ac:dyDescent="0.2">
      <c r="I83" s="12" t="s">
        <v>1086</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0.42262760487624201</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1086</v>
      </c>
      <c r="J84" s="209">
        <v>0</v>
      </c>
      <c r="K84" s="210">
        <f t="shared" si="17"/>
        <v>0.42262760487624201</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1086</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0.42262760487624201</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1086</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0.42262760487624201</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1086</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0.42262760487624201</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1086</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0.42262760487624201</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1086</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0.42262760487624201</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1086</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0.42262760487624201</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1086</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0.42262760487624201</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1085</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3.7067217599573571E-2</v>
      </c>
      <c r="K95" s="210">
        <f>$C$12</f>
        <v>0.42262760487624201</v>
      </c>
      <c r="L95" s="209" t="s">
        <v>1022</v>
      </c>
      <c r="M95" s="12" t="s">
        <v>1019</v>
      </c>
      <c r="N95" s="1" t="s">
        <v>635</v>
      </c>
      <c r="O95" s="7">
        <f>P95</f>
        <v>1688269214111.7942</v>
      </c>
      <c r="P95" s="7">
        <f>Q95</f>
        <v>1688269214111.7942</v>
      </c>
      <c r="Q95" s="45">
        <f>SUMIFS('SEDS 2021'!$F$23:$F$40,'SEDS 2021'!E$23:E$40,Calculations!L95,'SEDS 2021'!D$23:D$40,Calculations!N95)*J95*K95</f>
        <v>1688269214111.7942</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1682114355448.4229</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1676287828533.8928</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1672009613446.6902</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1671432806659.5916</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1675155570310.5085</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1679734713710.3762</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1683763171254.8904</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1686887654907.5916</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1691907903414.2402</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1698884057907.2683</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1708511008955.6111</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1719989020371.3708</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1731891400027.7261</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1743566886282.7812</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1753709861420.0061</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1762626313512.9294</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1770641819011.3887</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1777981640561.8384</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1784852198161.8315</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1784993802222.4819</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1785514148799.8628</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1786634411353.4941</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1788501170270.5942</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1791073110514.7236</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1794254040989.5547</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1797901257986.0498</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1801866839057.793</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1806057844091.1899</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1810429860797.9111</v>
      </c>
    </row>
    <row r="96" spans="7:46" x14ac:dyDescent="0.2">
      <c r="I96" s="12" t="s">
        <v>1085</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0.42262760487624201</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1085</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0.42262760487624201</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1085</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0.42262760487624201</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1085</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0.42262760487624201</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1085</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0.42262760487624201</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1085</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0.42262760487624201</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1085</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0.42262760487624201</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1085</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0.42262760487624201</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1085</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0.42262760487624201</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1085</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0.26715637220744121</v>
      </c>
      <c r="K108" s="210">
        <f>$C$12</f>
        <v>0.42262760487624201</v>
      </c>
      <c r="L108" s="209" t="s">
        <v>1022</v>
      </c>
      <c r="M108" s="12" t="s">
        <v>1014</v>
      </c>
      <c r="N108" s="1" t="s">
        <v>635</v>
      </c>
      <c r="O108" s="7">
        <f>P108</f>
        <v>12167945364121.516</v>
      </c>
      <c r="P108" s="7">
        <f>Q108</f>
        <v>12167945364121.516</v>
      </c>
      <c r="Q108" s="45">
        <f>SUMIFS('SEDS 2021'!$F$23:$F$40,'SEDS 2021'!E$23:E$40,Calculations!L108,'SEDS 2021'!D$23:D$40,Calculations!N108)*J108*K108</f>
        <v>12167945364121.516</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12085554762225.723</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12005617860252.111</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11932761342609.602</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11870506297285.246</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11822453404584.352</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11788078030892.111</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11765824429501.543</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11752918599532.545</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11751005007893.176</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11760960774751.521</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11780106032340.758</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11806669539988.078</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11842155090589.957</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11885779061535.34</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11936077497100.666</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11989631750456.178</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12044945973992.352</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12101093587061.115</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12157702686908.994</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12162157027449.842</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12166752936128.047</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12171497013828.256</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12176460775178.105</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12181752973030.842</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12187420213061.773</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12193472745508.1</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12199956538078.939</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12206789857429.213</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12213889442833.037</v>
      </c>
    </row>
    <row r="109" spans="2:46" x14ac:dyDescent="0.2">
      <c r="I109" s="12" t="s">
        <v>1085</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0.42262760487624201</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1085</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0.35109177563044314</v>
      </c>
      <c r="K110" s="210">
        <f t="shared" si="23"/>
        <v>0.42262760487624201</v>
      </c>
      <c r="L110" s="209" t="s">
        <v>1022</v>
      </c>
      <c r="M110" s="12" t="s">
        <v>1014</v>
      </c>
      <c r="N110" s="1" t="s">
        <v>972</v>
      </c>
      <c r="O110" s="7">
        <f t="shared" si="24"/>
        <v>4923432490269.5439</v>
      </c>
      <c r="P110" s="7">
        <f t="shared" si="25"/>
        <v>4923432490269.5439</v>
      </c>
      <c r="Q110" s="45">
        <f>SUMIFS('SEDS 2021'!$F$23:$F$40,'SEDS 2021'!E$23:E$40,Calculations!L110,'SEDS 2021'!D$23:D$40,Calculations!N110)*J110*K110</f>
        <v>4923432490269.5439</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4931676651658.5381</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4941180851157.6357</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4952988142568.709</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4968022927333.749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4987359871046.9639</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5009775067479.835</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5033520464108.9434</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5057145848883.6084</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5081505428264.5264</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5106380682165.2529</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5130472151085.8203</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5153868018433.1094</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5178398946168.1709</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5204490414451.002</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5231861477277.8926</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5259491236179.6279</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5287279178672.124</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5314877243420.0791</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5342243954377.3096</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5343376783307.5801</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5344393723895.4102</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5345485002423.0693</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5346773059922.9219</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5348274236880.7021</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5349950669127.7549</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5351824083654.1621</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5353796865541.9053</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5355942885649.1055</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5358316197423.9873</v>
      </c>
    </row>
    <row r="111" spans="2:46" x14ac:dyDescent="0.2">
      <c r="H111" s="12" t="s">
        <v>402</v>
      </c>
      <c r="I111" s="12" t="s">
        <v>1085</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3.034017488648295E-3</v>
      </c>
      <c r="K111" s="210">
        <f t="shared" si="23"/>
        <v>0.42262760487624201</v>
      </c>
      <c r="L111" s="209" t="s">
        <v>1022</v>
      </c>
      <c r="M111" s="12" t="s">
        <v>1014</v>
      </c>
      <c r="N111" s="1" t="s">
        <v>964</v>
      </c>
      <c r="O111" s="7">
        <f t="shared" si="24"/>
        <v>184645374.39072859</v>
      </c>
      <c r="P111" s="7">
        <f t="shared" si="25"/>
        <v>184645374.39072859</v>
      </c>
      <c r="Q111" s="45">
        <f>SUMIFS('SEDS 2021'!$F$23:$F$40,'SEDS 2021'!E$23:E$40,Calculations!L111,'SEDS 2021'!D$23:D$40,Calculations!N111)*J111*K111</f>
        <v>184645374.39072859</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177685348.73141778</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168270345.4861176</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157394866.29624745</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146150642.4041754</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135557876.32162234</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126335570.37665312</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118879500.60471116</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113281292.1907663</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109438520.43538319</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107055999.93315881</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105742100.96451961</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105150049.00799978</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105040728.64653718</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105223680.31541152</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105566609.30441791</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105977372.74850979</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106419693.54577245</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106870442.11226006</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107321346.87660915</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107333938.58805327</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107345723.54242446</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107360920.71897726</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107382228.46993072</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107410083.61201687</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107442568.62464735</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107479529.67637196</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107518544.30378059</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107560663.66873169</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107607387.31068654</v>
      </c>
    </row>
    <row r="112" spans="2:46" x14ac:dyDescent="0.2">
      <c r="I112" s="12" t="s">
        <v>1085</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0.42262760487624201</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1085</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0.42262760487624201</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1085</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0.42262760487624201</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1085</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0.42262760487624201</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1085</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0.35386528668323197</v>
      </c>
      <c r="K116" s="210">
        <f t="shared" si="23"/>
        <v>0.42262760487624201</v>
      </c>
      <c r="L116" s="209" t="s">
        <v>1022</v>
      </c>
      <c r="M116" s="12" t="s">
        <v>1014</v>
      </c>
      <c r="N116" s="1" t="s">
        <v>975</v>
      </c>
      <c r="O116" s="7">
        <f t="shared" si="24"/>
        <v>674634659143.16333</v>
      </c>
      <c r="P116" s="7">
        <f t="shared" si="25"/>
        <v>674634659143.16333</v>
      </c>
      <c r="Q116" s="45">
        <f>SUMIFS('SEDS 2021'!$F$23:$F$40,'SEDS 2021'!E$23:E$40,Calculations!L116,'SEDS 2021'!D$23:D$40,Calculations!N116)*J116*K116</f>
        <v>674634659143.16333</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668200983618.44104</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663998238379.84656</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661625988256.14282</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660694303337.43091</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660955764304.12463</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662030769311.33362</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663589990130.46484</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665388390812.7959</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667534649021.35327</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669979682867.73828</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672491232532.08435</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674962407570.44006</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677530544990.59668</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680219849587.74524</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683019194820.18848</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685824944045.19287</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688643470220.68945</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691441597183.00281</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694208359296.9364</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694750743959.50122</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695243251706.35425</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695702953713.48059</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696143500200.23181</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696571645609.42065</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696989620049.35693</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697401698138.38501</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697805590223.51123</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698209634499.66516</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698621380327.72278</v>
      </c>
    </row>
    <row r="117" spans="6:46" x14ac:dyDescent="0.2">
      <c r="I117" s="12" t="s">
        <v>1085</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0.42262760487624201</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1085</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0.41144390753169707</v>
      </c>
      <c r="K121" s="210">
        <f>$C$12</f>
        <v>0.42262760487624201</v>
      </c>
      <c r="L121" s="209" t="s">
        <v>1022</v>
      </c>
      <c r="M121" s="12" t="s">
        <v>1016</v>
      </c>
      <c r="N121" s="1" t="s">
        <v>635</v>
      </c>
      <c r="O121" s="7">
        <f>P121</f>
        <v>18739687718767.836</v>
      </c>
      <c r="P121" s="7">
        <f>Q121</f>
        <v>18739687718767.836</v>
      </c>
      <c r="Q121" s="45">
        <f>SUMIFS('SEDS 2021'!$F$23:$F$40,'SEDS 2021'!E$23:E$40,Calculations!L121,'SEDS 2021'!D$23:D$40,Calculations!N121)*J121*K121</f>
        <v>18739687718767.836</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19011009879047.066</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19283480850874.789</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19561592627032.691</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19840836670726.414</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20106747765518.52</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20379766097766.438</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20668717487578.613</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20932073412409.254</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21173645331184.145</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21413798688870.113</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21656027557482.617</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21930086754529.57</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22235525367664.773</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22555942882965.121</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22874680652976.051</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23197125924499.684</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23529224099433.309</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23845206411328.977</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24141309742631.328</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24399493610158.328</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24662438750673.59</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24934557956897.984</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25213024197327.973</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25489814447138.059</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25765131575817.301</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26029110541126.215</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26271712412691.754</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26512188319958.656</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26749308960649.863</v>
      </c>
    </row>
    <row r="122" spans="6:46" x14ac:dyDescent="0.2">
      <c r="I122" s="12" t="s">
        <v>1085</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0.42262760487624201</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1085</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0.42262760487624201</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1085</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0.42262760487624201</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1085</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0.42262760487624201</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1085</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0.42262760487624201</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1085</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0.42262760487624201</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1085</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0.42262760487624201</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1085</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0.42262760487624201</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1085</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0.42262760487624201</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1087</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1.7577518370663139E-2</v>
      </c>
      <c r="K134" s="12">
        <v>1</v>
      </c>
      <c r="L134" s="12" t="s">
        <v>1013</v>
      </c>
      <c r="M134" s="12" t="s">
        <v>1015</v>
      </c>
      <c r="N134" s="1" t="s">
        <v>635</v>
      </c>
      <c r="O134" s="7">
        <f>P134</f>
        <v>1310105176720.6357</v>
      </c>
      <c r="P134" s="7">
        <f>Q134</f>
        <v>1310105176720.6357</v>
      </c>
      <c r="Q134" s="45">
        <f>SUMIFS('SEDS 2021'!$F$23:$F$40,'SEDS 2021'!E$23:E$40,Calculations!L134,'SEDS 2021'!D$23:D$40,Calculations!N134)*J134*K134</f>
        <v>1310105176720.6357</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1315258690748.4829</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1319965279844.7446</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1323968644443.7217</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1328214689001.4717</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1332197462800.9741</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1336186906187.5249</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1340512365548.5095</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1344845112981.3337</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1349084065934.8225</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1352606303252.021</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1355368400796.6489</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1357196370535.8708</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1358468694148.543</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1358516617403.2654</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1357655790461.1956</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1356218678613.8508</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1354295447719.5608</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1351901939717.3264</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1349009970396.4824</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1346229689300.9216</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1343345979609.4827</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1340662661992.4502</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1337906633344.354</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1335086341539.5183</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1332497624130.7773</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1329567151840.1714</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1326558861679.0769</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1323466207925.7012</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1320426998289.9917</v>
      </c>
    </row>
    <row r="135" spans="1:46" x14ac:dyDescent="0.2">
      <c r="I135" s="12" t="s">
        <v>1087</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1087</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0.33075570455972991</v>
      </c>
      <c r="K136" s="12">
        <v>1</v>
      </c>
      <c r="L136" s="12" t="s">
        <v>1013</v>
      </c>
      <c r="M136" s="12" t="s">
        <v>1015</v>
      </c>
      <c r="N136" s="1" t="s">
        <v>972</v>
      </c>
      <c r="O136" s="7">
        <f t="shared" si="29"/>
        <v>8756426522514.29</v>
      </c>
      <c r="P136" s="7">
        <f t="shared" si="30"/>
        <v>8756426522514.29</v>
      </c>
      <c r="Q136" s="45">
        <f>SUMIFS('SEDS 2021'!$F$23:$F$40,'SEDS 2021'!E$23:E$40,Calculations!L136,'SEDS 2021'!D$23:D$40,Calculations!N136)*J136*K136</f>
        <v>8756426522514.29</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8702542916519.7275</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8647063941614.4414</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8588749756043.9873</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8533877419954.7754</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8480608680145.3936</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8432045540215.2812</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8392131838943.3779</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8360818319310.5938</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8339482150678.6699</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8325444088671.0225</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8319526564144.208</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8320982143001.1377</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8330907627775.375</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8343709212682.1201</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8359520884508.3076</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8378031678755.0195</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8397487641242.0605</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8415937735214.2373</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8431619559164.1855</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8447060065200.5693</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8460015814201.9219</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8471878151386.7451</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8480528287367.0039</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8485879993479.5283</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8489854602049.7393</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8488966429462.6992</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8485185374734.2871</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8478811743466.2969</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8471105989839.8027</v>
      </c>
    </row>
    <row r="137" spans="1:46" x14ac:dyDescent="0.2">
      <c r="H137" s="12" t="s">
        <v>489</v>
      </c>
      <c r="I137" s="12" t="s">
        <v>1087</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0.20398022947317493</v>
      </c>
      <c r="K137" s="12">
        <v>1</v>
      </c>
      <c r="L137" s="12" t="s">
        <v>1013</v>
      </c>
      <c r="M137" s="12" t="s">
        <v>1015</v>
      </c>
      <c r="N137" s="1" t="s">
        <v>964</v>
      </c>
      <c r="O137" s="7">
        <f t="shared" si="29"/>
        <v>2142404350156.7563</v>
      </c>
      <c r="P137" s="7">
        <f t="shared" si="30"/>
        <v>2142404350156.7563</v>
      </c>
      <c r="Q137" s="45">
        <f>SUMIFS('SEDS 2021'!$F$23:$F$40,'SEDS 2021'!E$23:E$40,Calculations!L137,'SEDS 2021'!D$23:D$40,Calculations!N137)*J137*K137</f>
        <v>2142404350156.7563</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2101545127254.3259</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2058043884137.3911</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2010496408645.3557</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1958676125397.3816</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1900134217506.6343</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1833116790501.8467</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1756249620835.1721</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1667992256364.4792</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1568727254652.2019</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1459701497702.105</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1343320507076.3875</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1222395042402.0522</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1103520987641.6895</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988310460854.49353</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876689553434.08997</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769168514652.86768</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666169444631.896</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568492193668.47351</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477073516634.61548</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392915027993.49438</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316972698683.48651</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249964722133.87183</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192427051732.73413</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144461622212.73575</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105809404685.5112</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75834324811.167526</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53575768758.879532</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37833143633.115265</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27281642142.190559</v>
      </c>
    </row>
    <row r="138" spans="1:46" x14ac:dyDescent="0.2">
      <c r="I138" s="12" t="s">
        <v>1087</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1087</v>
      </c>
      <c r="J139" s="209">
        <f>IFERROR(SUMIFS('NREL Scaling Data'!F:F,'NREL Scaling Data'!B:B,UPPER(About!$B$1),'NREL Scaling Data'!E:E,Calculations!M139,'NREL Scaling Data'!A:A, 2021,'NREL Scaling Data'!C:C,Calculations!L139,'NREL Scaling Data'!D:D,Calculations!N139) / SUMIFS('NREL Scaling Data'!F:F,'NREL Scaling Data'!B:B,UPPER(About!$B$1),'NREL Scaling Data'!A:A, 2021,'NREL Scaling Data'!C:C,Calculations!L139,'NREL Scaling Data'!D:D,Calculations!N139),0)</f>
        <v>0</v>
      </c>
      <c r="K139" s="12">
        <v>1</v>
      </c>
      <c r="L139" s="12" t="s">
        <v>1013</v>
      </c>
      <c r="M139" s="12" t="s">
        <v>1015</v>
      </c>
      <c r="N139" s="1" t="s">
        <v>981</v>
      </c>
      <c r="O139" s="7">
        <f t="shared" si="29"/>
        <v>0</v>
      </c>
      <c r="P139" s="7">
        <f t="shared" si="30"/>
        <v>0</v>
      </c>
      <c r="Q139" s="45">
        <f>SUMIFS('SEDS 2021'!$F$23:$F$40,'SEDS 2021'!E$23:E$40,Calculations!L139,'SEDS 2021'!D$23:D$40,Calculations!N139)*J139*K139</f>
        <v>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1087</v>
      </c>
      <c r="J140" s="209">
        <f>IFERROR(SUMIFS('NREL Scaling Data'!F:F,'NREL Scaling Data'!B:B,UPPER(About!$B$1),'NREL Scaling Data'!E:E,Calculations!M140,'NREL Scaling Data'!A:A, 2021,'NREL Scaling Data'!C:C,Calculations!L140,'NREL Scaling Data'!D:D,Calculations!N140) / SUMIFS('NREL Scaling Data'!F:F,'NREL Scaling Data'!B:B,UPPER(About!$B$1),'NREL Scaling Data'!A:A, 2021,'NREL Scaling Data'!C:C,Calculations!L140,'NREL Scaling Data'!D:D,Calculations!N140),0)</f>
        <v>0</v>
      </c>
      <c r="K140" s="12">
        <v>1</v>
      </c>
      <c r="L140" s="12" t="s">
        <v>1013</v>
      </c>
      <c r="M140" s="12" t="s">
        <v>1015</v>
      </c>
      <c r="N140" s="1" t="s">
        <v>969</v>
      </c>
      <c r="O140" s="7">
        <f t="shared" si="29"/>
        <v>0</v>
      </c>
      <c r="P140" s="7">
        <f t="shared" si="30"/>
        <v>0</v>
      </c>
      <c r="Q140" s="45">
        <f>SUMIFS('SEDS 2021'!$F$23:$F$40,'SEDS 2021'!E$23:E$40,Calculations!L140,'SEDS 2021'!D$23:D$40,Calculations!N140)*J140*K140</f>
        <v>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1087</v>
      </c>
      <c r="J141" s="209">
        <f>IFERROR(SUMIFS('NREL Scaling Data'!F:F,'NREL Scaling Data'!B:B,UPPER(About!$B$1),'NREL Scaling Data'!E:E,Calculations!M141,'NREL Scaling Data'!A:A, 2021,'NREL Scaling Data'!C:C,Calculations!L141,'NREL Scaling Data'!D:D,Calculations!N141) / SUMIFS('NREL Scaling Data'!F:F,'NREL Scaling Data'!B:B,UPPER(About!$B$1),'NREL Scaling Data'!A:A, 2021,'NREL Scaling Data'!C:C,Calculations!L141,'NREL Scaling Data'!D:D,Calculations!N141),0)</f>
        <v>0</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1087</v>
      </c>
      <c r="J142" s="209">
        <f>IFERROR(SUMIFS('NREL Scaling Data'!F:F,'NREL Scaling Data'!B:B,UPPER(About!$B$1),'NREL Scaling Data'!E:E,Calculations!M142,'NREL Scaling Data'!A:A, 2021,'NREL Scaling Data'!C:C,Calculations!L142,'NREL Scaling Data'!D:D,Calculations!N142) / SUMIFS('NREL Scaling Data'!F:F,'NREL Scaling Data'!B:B,UPPER(About!$B$1),'NREL Scaling Data'!A:A, 2021,'NREL Scaling Data'!C:C,Calculations!L142,'NREL Scaling Data'!D:D,Calculations!N142),0)</f>
        <v>0</v>
      </c>
      <c r="K142" s="12">
        <v>1</v>
      </c>
      <c r="L142" s="12" t="s">
        <v>1013</v>
      </c>
      <c r="M142" s="12" t="s">
        <v>1015</v>
      </c>
      <c r="N142" s="1" t="s">
        <v>975</v>
      </c>
      <c r="O142" s="7">
        <f t="shared" si="29"/>
        <v>0</v>
      </c>
      <c r="P142" s="7">
        <f t="shared" si="30"/>
        <v>0</v>
      </c>
      <c r="Q142" s="45">
        <f>SUMIFS('SEDS 2021'!$F$23:$F$40,'SEDS 2021'!E$23:E$40,Calculations!L142,'SEDS 2021'!D$23:D$40,Calculations!N142)*J142*K142</f>
        <v>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1087</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1087</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0.2369625009575371</v>
      </c>
      <c r="K147" s="12">
        <v>1</v>
      </c>
      <c r="L147" s="12" t="s">
        <v>1013</v>
      </c>
      <c r="M147" s="12" t="s">
        <v>1018</v>
      </c>
      <c r="N147" s="1" t="s">
        <v>635</v>
      </c>
      <c r="O147" s="7">
        <f>P147</f>
        <v>17661526083868.113</v>
      </c>
      <c r="P147" s="7">
        <f>Q147</f>
        <v>17661526083868.113</v>
      </c>
      <c r="Q147" s="45">
        <f>SUMIFS('SEDS 2021'!$F$23:$F$40,'SEDS 2021'!E$23:E$40,Calculations!L147,'SEDS 2021'!D$23:D$40,Calculations!N147)*J147*K147</f>
        <v>17661526083868.113</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17628764819860.844</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17581425241527.205</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17523687644536.457</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17458298620147.52</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17382096292930.5</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17304683586285.16</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17222077006299.445</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17139206997750.066</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17050393366024.643</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16966022035925.449</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16887047014456.326</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16815175273776.695</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16751617080973.508</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16692068677547.77</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16644009700909.561</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16595778620378.895</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16560986057191.139</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16534052676252.252</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16521148473406.91</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16514715265086.754</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16515152088441.26</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16525159631322.344</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16545533053753.418</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16576330551277.621</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16615073633994.623</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16659339579193.637</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16709454906592.209</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16768487873357.508</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16833711955938.137</v>
      </c>
    </row>
    <row r="148" spans="7:46" x14ac:dyDescent="0.2">
      <c r="I148" s="12" t="s">
        <v>1087</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1087</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1.0146046000529532E-2</v>
      </c>
      <c r="K149" s="12">
        <v>1</v>
      </c>
      <c r="L149" s="12" t="s">
        <v>1013</v>
      </c>
      <c r="M149" s="12" t="s">
        <v>1018</v>
      </c>
      <c r="N149" s="1" t="s">
        <v>972</v>
      </c>
      <c r="O149" s="7">
        <f t="shared" si="31"/>
        <v>268606421818.01883</v>
      </c>
      <c r="P149" s="7">
        <f t="shared" si="32"/>
        <v>268606421818.01883</v>
      </c>
      <c r="Q149" s="45">
        <f>SUMIFS('SEDS 2021'!$F$23:$F$40,'SEDS 2021'!E$23:E$40,Calculations!L149,'SEDS 2021'!D$23:D$40,Calculations!N149)*J149*K149</f>
        <v>268606421818.01883</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267990458857.59329</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267177114667.88458</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266142198286.47098</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264844612090.35989</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263283718667.48386</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261429641519.17133</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259236626910.81097</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256674111752.15417</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253758698626.55417</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250408763585.7883</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246666696372.64185</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242486348913.69595</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237880654756.9201</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232827237336.09982</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227333206682.59262</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221437755410.17026</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215184031592.07855</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208624720978.53445</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201840335732.56442</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194918059970.53137</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187944387257.82086</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181078247835.26773</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174379893727.56641</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167983583295.46252</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161957749259.26859</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156346522519.91016</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151186931643.9035</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146480168239.05157</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142210901404.4447</v>
      </c>
    </row>
    <row r="150" spans="7:46" x14ac:dyDescent="0.2">
      <c r="I150" s="12" t="s">
        <v>1087</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1087</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1087</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1087</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1087</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1087</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1087</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7869805.3067983203</v>
      </c>
      <c r="S158">
        <f>SUMIFS('NREL Scaling Data'!$F:$F,'NREL Scaling Data'!$B:$B,UPPER(About!$B$1),'NREL Scaling Data'!$E:$E,Calculations!$M160,'NREL Scaling Data'!$A:$A,Q$3,'NREL Scaling Data'!$C:$C,Calculations!$L160,'NREL Scaling Data'!$D:$D,Calculations!$N160)</f>
        <v>8005239.4395566396</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1087</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0.11131214786012897</v>
      </c>
      <c r="K160" s="12">
        <v>1</v>
      </c>
      <c r="L160" s="12" t="s">
        <v>1013</v>
      </c>
      <c r="M160" s="12" t="s">
        <v>1019</v>
      </c>
      <c r="N160" s="1" t="s">
        <v>635</v>
      </c>
      <c r="O160" s="7">
        <f>P160</f>
        <v>8296428316458.9922</v>
      </c>
      <c r="P160" s="7">
        <f>Q160</f>
        <v>8296428316458.9922</v>
      </c>
      <c r="Q160" s="45">
        <f>SUMIFS('SEDS 2021'!$F$23:$F$40,'SEDS 2021'!E$23:E$40,Calculations!L160,'SEDS 2021'!D$23:D$40,Calculations!N160)*J160*K160</f>
        <v>8296428316458.9922</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8156067796012.9707</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7933231566203.2207</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7697927823395.0088</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7469503613659.4854</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7252142760463.9873</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7045598769596.6953</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6854113727366.1299</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6680088548651.457</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6525434448049.9941</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6393947558584.1484</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6285033836644.7852</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6192101842935.2656</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6110772803118.5645</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6036586064817.2969</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5966189005914.4375</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5902619884415.0703</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5846761824622.2871</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5797250882512.8447</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5750352467972.6055</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5711865345675.3115</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5681788989263.7354</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5660765011127.5303</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5646307368340.1963</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5638821790323.3516</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5638524584595.8447</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5644275837044.5693</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5655997313660.5254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5675843247425.71</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5701766411122.2773</v>
      </c>
    </row>
    <row r="161" spans="6:46" x14ac:dyDescent="0.2">
      <c r="I161" s="12" t="s">
        <v>1087</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1087</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1087</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1087</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1087</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1087</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1087</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1087</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1087</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1087</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0.17419582014059939</v>
      </c>
      <c r="K173" s="12">
        <v>1</v>
      </c>
      <c r="L173" s="12" t="s">
        <v>1013</v>
      </c>
      <c r="M173" s="12" t="s">
        <v>1014</v>
      </c>
      <c r="N173" s="1" t="s">
        <v>635</v>
      </c>
      <c r="O173" s="7">
        <f>P173</f>
        <v>12983337062539.295</v>
      </c>
      <c r="P173" s="7">
        <f>Q173</f>
        <v>12983337062539.295</v>
      </c>
      <c r="Q173" s="45">
        <f>SUMIFS('SEDS 2021'!$F$23:$F$40,'SEDS 2021'!E$23:E$40,Calculations!L173,'SEDS 2021'!D$23:D$40,Calculations!N173)*J173*K173</f>
        <v>12983337062539.295</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13116211347257.289</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13235044089964.945</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13332003192193.115</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13397546526194.891</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13430398082258.76</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13435022565605.057</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13423758445437.99</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13407513354340.484</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13392605806792.744</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13388541141910.188</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13397277112067.502</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13419829033033.844</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13454948849973.453</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13498435523605.604</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13549048013116.17</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13605378241985.709</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13668156017779.992</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13737537426289.83</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13805642085203.199</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13879435889236.461</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13960349487744.713</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14043909187712.689</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14132296939276.492</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14229280986442.504</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14327415827474.051</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14431061992748.529</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14537317120225.129</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14646573002774.494</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14759594254215.16</v>
      </c>
    </row>
    <row r="174" spans="6:46" x14ac:dyDescent="0.2">
      <c r="I174" s="12" t="s">
        <v>1087</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1087</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0.33284792505359961</v>
      </c>
      <c r="K175" s="12">
        <v>1</v>
      </c>
      <c r="L175" s="12" t="s">
        <v>1013</v>
      </c>
      <c r="M175" s="12" t="s">
        <v>1014</v>
      </c>
      <c r="N175" s="1" t="s">
        <v>972</v>
      </c>
      <c r="O175" s="7">
        <f t="shared" si="35"/>
        <v>8811815967868.9961</v>
      </c>
      <c r="P175" s="7">
        <f t="shared" si="36"/>
        <v>8811815967868.9961</v>
      </c>
      <c r="Q175" s="45">
        <f>SUMIFS('SEDS 2021'!$F$23:$F$40,'SEDS 2021'!E$23:E$40,Calculations!L175,'SEDS 2021'!D$23:D$40,Calculations!N175)*J175*K175</f>
        <v>8811815967868.9961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8923936615227.9121</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9024323683296.0781</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9117985393188.2109</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9204141576841.5332</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9289113173988.1387</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9376714275959.9746</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9469981605178.0234</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9568005407377.9355</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9669547250175.8477</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9767466829369.1738</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9868211225863.9648</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9969068458878.4551</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10070018060310.854</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10174063042502.811</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10274252299803.865</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10375537079356.154</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10475055598065.963</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10580689545795.83</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10680803687678.539</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10781546821968.316</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10883142868265.674</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10985044593637.402</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11086222924330.336</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11191155676786.074</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11292800933026.559</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11398852880381.113</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11500938752746.203</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11602636130165.047</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11707961976507.695</v>
      </c>
    </row>
    <row r="176" spans="6:46" x14ac:dyDescent="0.2">
      <c r="H176" s="12" t="s">
        <v>490</v>
      </c>
      <c r="I176" s="12" t="s">
        <v>1087</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1087</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1087</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1087</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1087</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1087</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1087</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1087</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0.45995201267107144</v>
      </c>
      <c r="K186" s="12">
        <v>1</v>
      </c>
      <c r="L186" s="12" t="s">
        <v>1013</v>
      </c>
      <c r="M186" s="12" t="s">
        <v>1016</v>
      </c>
      <c r="N186" s="1" t="s">
        <v>635</v>
      </c>
      <c r="O186" s="7">
        <f>P186</f>
        <v>34281603360412.969</v>
      </c>
      <c r="P186" s="7">
        <f>Q186</f>
        <v>34281603360412.969</v>
      </c>
      <c r="Q186" s="45">
        <f>SUMIFS('SEDS 2021'!$F$23:$F$40,'SEDS 2021'!E$23:E$40,Calculations!L186,'SEDS 2021'!D$23:D$40,Calculations!N186)*J186*K186</f>
        <v>34281603360412.969</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34620556907087.656</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35013958353602.055</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35471224742395.969</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35940697297664.664</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36442814600372.273</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36966870013095.125</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37504526154310.047</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38065095099423.312</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38640524377431.484</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39227964883137.602</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39843116685705.141</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40472109141412.906</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41123504561141.648</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41793869023364.859</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42471326257999.039</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43178579134875.383</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43890465556519.203</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44624410050502.297</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45378628177254.047</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46155819089066.32</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46948994980561.57</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47767048059012</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48598866814149.977</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49439067936682.789</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50310309310569.992</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51180411042378.609</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52078059122852.938</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52996190770163.055</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53939919378372.875</v>
      </c>
    </row>
    <row r="187" spans="6:46" x14ac:dyDescent="0.2">
      <c r="H187" s="12" t="s">
        <v>494</v>
      </c>
      <c r="I187" s="12" t="s">
        <v>1087</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1087</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0.32625032438614093</v>
      </c>
      <c r="K188" s="12">
        <v>1</v>
      </c>
      <c r="L188" s="12" t="s">
        <v>1013</v>
      </c>
      <c r="M188" s="12" t="s">
        <v>1016</v>
      </c>
      <c r="N188" s="1" t="s">
        <v>972</v>
      </c>
      <c r="O188" s="7">
        <f t="shared" si="37"/>
        <v>8637151087798.6953</v>
      </c>
      <c r="P188" s="7">
        <f t="shared" si="38"/>
        <v>8637151087798.6953</v>
      </c>
      <c r="Q188" s="45">
        <f>SUMIFS('SEDS 2021'!$F$23:$F$40,'SEDS 2021'!E$23:E$40,Calculations!L188,'SEDS 2021'!D$23:D$40,Calculations!N188)*J188*K188</f>
        <v>8637151087798.6953</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8607367123496.7334</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8597823844935.0107</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8585116020166.167</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8567717221019.8555</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8550082632156.0898</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8510581649500.6465</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8477161559556.8506</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8453048958457.417</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8442252271397.9609</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8435575699400.2783</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8433540461839.6436</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8437077307600.5029</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8436419578388.832</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8421626876118.875</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8409415450755.085</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8400666411241.3877</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8398159594245.9805</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8395950616893.5869</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8400691231211.6426</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8404637606481.6484</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8402875388593.7803</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8394771668306.6299</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8384210770964.5674</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8372272365273.5439</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8361426038273.5918</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8353322317986.4336</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8342227791283.9717</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8334521190520.8428</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8325970710769.1602</v>
      </c>
    </row>
    <row r="189" spans="6:46" x14ac:dyDescent="0.2">
      <c r="H189" s="12" t="s">
        <v>491</v>
      </c>
      <c r="I189" s="12" t="s">
        <v>1087</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0.79601977052682504</v>
      </c>
      <c r="K189" s="12">
        <v>1</v>
      </c>
      <c r="L189" s="12" t="s">
        <v>1013</v>
      </c>
      <c r="M189" s="12" t="s">
        <v>1016</v>
      </c>
      <c r="N189" s="1" t="s">
        <v>964</v>
      </c>
      <c r="O189" s="7">
        <f t="shared" si="37"/>
        <v>8360595649843.2432</v>
      </c>
      <c r="P189" s="7">
        <f t="shared" si="38"/>
        <v>8360595649843.2432</v>
      </c>
      <c r="Q189" s="45">
        <f>SUMIFS('SEDS 2021'!$F$23:$F$40,'SEDS 2021'!E$23:E$40,Calculations!L189,'SEDS 2021'!D$23:D$40,Calculations!N189)*J189*K189</f>
        <v>8360595649843.2432</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8369907985497.0674</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8367591964194.5684</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8357941875434.1152</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8331645383561.8516</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8306748154559.8594</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8291356262986.9355</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8293286280739.0137</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8293045028520.0078</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8279197151148.7402</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8260089975403.0469</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8238618527911.0264</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8238136023472.9824</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8237460517259.7617</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8239969540337.4717</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8227424424948.8877</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8226700668291.8711</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8232249469329.1318</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8233938234862.2041</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8236206005720.9082</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8244746334273.9219</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8260861982503.8955</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8278955898929.7402</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8295747053372.9346</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8308726422755.7686</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8316060490213.7227</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8317894007078.21</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8323442808115.4697</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8330342621579.208</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8332948145544.5049</v>
      </c>
    </row>
    <row r="190" spans="6:46" x14ac:dyDescent="0.2">
      <c r="I190" s="12" t="s">
        <v>1087</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1087</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1087</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1087</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1087</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1087</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107769000000000</v>
      </c>
      <c r="Q199" s="7">
        <f t="shared" ref="Q199:AT199" si="40">SUM(Q4,Q17,Q30,Q43,Q56,Q69,Q82,Q95,Q108,Q121)</f>
        <v>107769000000000</v>
      </c>
      <c r="R199" s="7">
        <f t="shared" si="40"/>
        <v>107800131435266.81</v>
      </c>
      <c r="S199" s="7">
        <f t="shared" si="40"/>
        <v>107858183610895.94</v>
      </c>
      <c r="T199" s="7">
        <f t="shared" si="40"/>
        <v>107972341062269.06</v>
      </c>
      <c r="U199" s="7">
        <f t="shared" si="40"/>
        <v>108156276348561.59</v>
      </c>
      <c r="V199" s="7">
        <f t="shared" si="40"/>
        <v>108384457628611.02</v>
      </c>
      <c r="W199" s="7">
        <f t="shared" si="40"/>
        <v>108699028644100.02</v>
      </c>
      <c r="X199" s="7">
        <f t="shared" si="40"/>
        <v>109111136263581.19</v>
      </c>
      <c r="Y199" s="7">
        <f t="shared" si="40"/>
        <v>109494941611491.73</v>
      </c>
      <c r="Z199" s="7">
        <f t="shared" si="40"/>
        <v>109886593216060.78</v>
      </c>
      <c r="AA199" s="7">
        <f t="shared" si="40"/>
        <v>110338551078736.81</v>
      </c>
      <c r="AB199" s="7">
        <f t="shared" si="40"/>
        <v>110841357121018.03</v>
      </c>
      <c r="AC199" s="7">
        <f t="shared" si="40"/>
        <v>111461304113608.53</v>
      </c>
      <c r="AD199" s="7">
        <f t="shared" si="40"/>
        <v>112195758945227.94</v>
      </c>
      <c r="AE199" s="7">
        <f t="shared" si="40"/>
        <v>113006434147604.23</v>
      </c>
      <c r="AF199" s="7">
        <f t="shared" si="40"/>
        <v>113841094191044.55</v>
      </c>
      <c r="AG199" s="7">
        <f t="shared" si="40"/>
        <v>114713707235339.25</v>
      </c>
      <c r="AH199" s="7">
        <f t="shared" si="40"/>
        <v>115626160281117.59</v>
      </c>
      <c r="AI199" s="7">
        <f t="shared" si="40"/>
        <v>116515769456186.91</v>
      </c>
      <c r="AJ199" s="7">
        <f t="shared" si="40"/>
        <v>117366243057255.5</v>
      </c>
      <c r="AK199" s="7">
        <f t="shared" si="40"/>
        <v>117920993465502.78</v>
      </c>
      <c r="AL199" s="7">
        <f t="shared" si="40"/>
        <v>118494686199671.41</v>
      </c>
      <c r="AM199" s="7">
        <f t="shared" si="40"/>
        <v>119084397151198.14</v>
      </c>
      <c r="AN199" s="7">
        <f t="shared" si="40"/>
        <v>119702158521428.59</v>
      </c>
      <c r="AO199" s="7">
        <f t="shared" si="40"/>
        <v>120320085393220.98</v>
      </c>
      <c r="AP199" s="7">
        <f t="shared" si="40"/>
        <v>120938796238688.3</v>
      </c>
      <c r="AQ199" s="7">
        <f t="shared" si="40"/>
        <v>121537946754444.56</v>
      </c>
      <c r="AR199" s="7">
        <f t="shared" si="40"/>
        <v>122080489198441.47</v>
      </c>
      <c r="AS199" s="7">
        <f t="shared" si="40"/>
        <v>122630112694072.44</v>
      </c>
      <c r="AT199" s="7">
        <f t="shared" si="40"/>
        <v>123174775037425.16</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74533000000000</v>
      </c>
      <c r="Q202" s="7">
        <f t="shared" ref="Q202:AT202" si="41">SUM(Q134,Q147,Q160,Q173,Q186)</f>
        <v>74533000000000</v>
      </c>
      <c r="R202" s="7">
        <f t="shared" si="41"/>
        <v>74836859560967.25</v>
      </c>
      <c r="S202" s="7">
        <f t="shared" si="41"/>
        <v>75083624531142.172</v>
      </c>
      <c r="T202" s="7">
        <f t="shared" si="41"/>
        <v>75348812046964.281</v>
      </c>
      <c r="U202" s="7">
        <f t="shared" si="41"/>
        <v>75594260746668.031</v>
      </c>
      <c r="V202" s="7">
        <f t="shared" si="41"/>
        <v>75839649198826.5</v>
      </c>
      <c r="W202" s="7">
        <f t="shared" si="41"/>
        <v>76088361840769.562</v>
      </c>
      <c r="X202" s="7">
        <f t="shared" si="41"/>
        <v>76344987698962.125</v>
      </c>
      <c r="Y202" s="7">
        <f t="shared" si="41"/>
        <v>76636749113146.656</v>
      </c>
      <c r="Z202" s="7">
        <f t="shared" si="41"/>
        <v>76958042064233.688</v>
      </c>
      <c r="AA202" s="7">
        <f t="shared" si="41"/>
        <v>77329081922809.406</v>
      </c>
      <c r="AB202" s="7">
        <f t="shared" si="41"/>
        <v>77767843049670.406</v>
      </c>
      <c r="AC202" s="7">
        <f t="shared" si="41"/>
        <v>78256411661694.578</v>
      </c>
      <c r="AD202" s="7">
        <f t="shared" si="41"/>
        <v>78799311989355.719</v>
      </c>
      <c r="AE202" s="7">
        <f t="shared" si="41"/>
        <v>79379475906738.797</v>
      </c>
      <c r="AF202" s="7">
        <f t="shared" si="41"/>
        <v>79988228768400.406</v>
      </c>
      <c r="AG202" s="7">
        <f t="shared" si="41"/>
        <v>80638574560268.906</v>
      </c>
      <c r="AH202" s="7">
        <f t="shared" si="41"/>
        <v>81320664903832.188</v>
      </c>
      <c r="AI202" s="7">
        <f t="shared" si="41"/>
        <v>82045152975274.547</v>
      </c>
      <c r="AJ202" s="7">
        <f t="shared" si="41"/>
        <v>82804781174233.25</v>
      </c>
      <c r="AK202" s="7">
        <f t="shared" si="41"/>
        <v>83608065278365.781</v>
      </c>
      <c r="AL202" s="7">
        <f t="shared" si="41"/>
        <v>84449631525620.75</v>
      </c>
      <c r="AM202" s="7">
        <f t="shared" si="41"/>
        <v>85337544551167.016</v>
      </c>
      <c r="AN202" s="7">
        <f t="shared" si="41"/>
        <v>86260910808864.438</v>
      </c>
      <c r="AO202" s="7">
        <f t="shared" si="41"/>
        <v>87218587606265.781</v>
      </c>
      <c r="AP202" s="7">
        <f t="shared" si="41"/>
        <v>88223820980765.281</v>
      </c>
      <c r="AQ202" s="7">
        <f t="shared" si="41"/>
        <v>89244655603205.516</v>
      </c>
      <c r="AR202" s="7">
        <f t="shared" si="41"/>
        <v>90307387325009.875</v>
      </c>
      <c r="AS202" s="7">
        <f t="shared" si="41"/>
        <v>91410561101646.469</v>
      </c>
      <c r="AT202" s="7">
        <f t="shared" si="41"/>
        <v>92555418997938.438</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1083</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1084</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1085</v>
      </c>
    </row>
    <row r="7" spans="1:34" ht="16" x14ac:dyDescent="0.2">
      <c r="A7" s="131" t="s">
        <v>1084</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1085</v>
      </c>
    </row>
    <row r="8" spans="1:34" ht="16" x14ac:dyDescent="0.2">
      <c r="A8" s="131" t="s">
        <v>1084</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1085</v>
      </c>
    </row>
    <row r="9" spans="1:34" ht="16" x14ac:dyDescent="0.2">
      <c r="A9" s="131" t="s">
        <v>1084</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1085</v>
      </c>
    </row>
    <row r="10" spans="1:34" ht="16" x14ac:dyDescent="0.2">
      <c r="A10" s="131" t="s">
        <v>1084</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1085</v>
      </c>
    </row>
    <row r="11" spans="1:34" ht="16" x14ac:dyDescent="0.2">
      <c r="A11" s="131" t="s">
        <v>1084</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1085</v>
      </c>
    </row>
    <row r="12" spans="1:34" ht="16" x14ac:dyDescent="0.2">
      <c r="A12" s="131" t="s">
        <v>1084</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1085</v>
      </c>
    </row>
    <row r="13" spans="1:34" ht="16" x14ac:dyDescent="0.2">
      <c r="A13" s="131" t="s">
        <v>1084</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1085</v>
      </c>
    </row>
    <row r="14" spans="1:34" ht="16" x14ac:dyDescent="0.2">
      <c r="A14" s="131" t="s">
        <v>1084</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1085</v>
      </c>
    </row>
    <row r="15" spans="1:34" ht="16" x14ac:dyDescent="0.2">
      <c r="A15" s="131" t="s">
        <v>1084</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1085</v>
      </c>
    </row>
    <row r="16" spans="1:34" ht="16" x14ac:dyDescent="0.2">
      <c r="A16" s="131" t="s">
        <v>1084</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1085</v>
      </c>
    </row>
    <row r="17" spans="1:34" ht="16" x14ac:dyDescent="0.2">
      <c r="A17" s="131" t="s">
        <v>1084</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1085</v>
      </c>
    </row>
    <row r="18" spans="1:34" ht="16" x14ac:dyDescent="0.2">
      <c r="A18" s="131" t="s">
        <v>1084</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1085</v>
      </c>
    </row>
    <row r="19" spans="1:34" ht="16" x14ac:dyDescent="0.2">
      <c r="A19" s="131" t="s">
        <v>1084</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1085</v>
      </c>
    </row>
    <row r="20" spans="1:34" ht="16" x14ac:dyDescent="0.2">
      <c r="A20" s="131" t="s">
        <v>1084</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1085</v>
      </c>
    </row>
    <row r="21" spans="1:34" ht="16" x14ac:dyDescent="0.2">
      <c r="A21" s="131" t="s">
        <v>1084</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1085</v>
      </c>
    </row>
    <row r="22" spans="1:34" ht="16" x14ac:dyDescent="0.2">
      <c r="A22" s="131" t="s">
        <v>1084</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1085</v>
      </c>
    </row>
    <row r="23" spans="1:34" ht="16" x14ac:dyDescent="0.2">
      <c r="A23" s="131" t="s">
        <v>1084</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1085</v>
      </c>
    </row>
    <row r="24" spans="1:34" ht="16" x14ac:dyDescent="0.2">
      <c r="A24" s="131" t="s">
        <v>1084</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1085</v>
      </c>
    </row>
    <row r="25" spans="1:34" ht="16" x14ac:dyDescent="0.2">
      <c r="A25" s="131" t="s">
        <v>1084</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1085</v>
      </c>
    </row>
    <row r="26" spans="1:34" ht="16" x14ac:dyDescent="0.2">
      <c r="A26" s="131" t="s">
        <v>1084</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1085</v>
      </c>
    </row>
    <row r="27" spans="1:34" ht="16" x14ac:dyDescent="0.2">
      <c r="A27" s="131" t="s">
        <v>1084</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1085</v>
      </c>
    </row>
    <row r="28" spans="1:34" ht="16" x14ac:dyDescent="0.2">
      <c r="A28" s="131" t="s">
        <v>1084</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1085</v>
      </c>
    </row>
    <row r="29" spans="1:34" ht="16" x14ac:dyDescent="0.2">
      <c r="A29" s="131" t="s">
        <v>1084</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1085</v>
      </c>
    </row>
    <row r="30" spans="1:34" ht="16" x14ac:dyDescent="0.2">
      <c r="A30" s="131" t="s">
        <v>1084</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1085</v>
      </c>
    </row>
    <row r="31" spans="1:34" ht="16" x14ac:dyDescent="0.2">
      <c r="A31" s="131" t="s">
        <v>1084</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1085</v>
      </c>
    </row>
    <row r="32" spans="1:34" ht="16" x14ac:dyDescent="0.2">
      <c r="A32" s="131" t="s">
        <v>1084</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1085</v>
      </c>
    </row>
    <row r="33" spans="1:34" ht="16" x14ac:dyDescent="0.2">
      <c r="A33" s="131" t="s">
        <v>1084</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1085</v>
      </c>
    </row>
    <row r="34" spans="1:34" ht="16" x14ac:dyDescent="0.2">
      <c r="A34" s="131" t="s">
        <v>1084</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1085</v>
      </c>
    </row>
    <row r="35" spans="1:34" ht="16" x14ac:dyDescent="0.2">
      <c r="A35" s="131" t="s">
        <v>1084</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1085</v>
      </c>
    </row>
    <row r="36" spans="1:34" ht="16" x14ac:dyDescent="0.2">
      <c r="A36" s="131" t="s">
        <v>1084</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1085</v>
      </c>
    </row>
    <row r="37" spans="1:34" ht="16" x14ac:dyDescent="0.2">
      <c r="A37" s="131" t="s">
        <v>1084</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1085</v>
      </c>
    </row>
    <row r="38" spans="1:34" ht="16" x14ac:dyDescent="0.2">
      <c r="A38" s="131" t="s">
        <v>1084</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1085</v>
      </c>
    </row>
    <row r="39" spans="1:34" ht="16" x14ac:dyDescent="0.2">
      <c r="A39" s="131" t="s">
        <v>1084</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1085</v>
      </c>
    </row>
    <row r="40" spans="1:34" ht="16" x14ac:dyDescent="0.2">
      <c r="A40" s="131" t="s">
        <v>1084</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1085</v>
      </c>
    </row>
    <row r="41" spans="1:34" ht="16" x14ac:dyDescent="0.2">
      <c r="A41" s="131" t="s">
        <v>1084</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1085</v>
      </c>
    </row>
    <row r="42" spans="1:34" ht="16" x14ac:dyDescent="0.2">
      <c r="A42" s="131" t="s">
        <v>1084</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1085</v>
      </c>
    </row>
    <row r="43" spans="1:34" ht="16" x14ac:dyDescent="0.2">
      <c r="A43" s="131" t="s">
        <v>1084</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1085</v>
      </c>
    </row>
    <row r="44" spans="1:34" ht="16" x14ac:dyDescent="0.2">
      <c r="A44" s="131" t="s">
        <v>1084</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1085</v>
      </c>
    </row>
    <row r="45" spans="1:34" ht="16" x14ac:dyDescent="0.2">
      <c r="A45" s="131" t="s">
        <v>1084</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1085</v>
      </c>
    </row>
    <row r="46" spans="1:34" ht="16" x14ac:dyDescent="0.2">
      <c r="A46" s="131" t="s">
        <v>1084</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1085</v>
      </c>
    </row>
    <row r="47" spans="1:34" ht="16" x14ac:dyDescent="0.2">
      <c r="A47" s="131" t="s">
        <v>1084</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1085</v>
      </c>
    </row>
    <row r="48" spans="1:34" ht="16" x14ac:dyDescent="0.2">
      <c r="A48" s="131" t="s">
        <v>1084</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1085</v>
      </c>
    </row>
    <row r="49" spans="1:34" ht="16" x14ac:dyDescent="0.2">
      <c r="A49" s="131" t="s">
        <v>1084</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1085</v>
      </c>
    </row>
    <row r="50" spans="1:34" ht="16" x14ac:dyDescent="0.2">
      <c r="A50" s="131" t="s">
        <v>1084</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1085</v>
      </c>
    </row>
    <row r="51" spans="1:34" ht="16" x14ac:dyDescent="0.2">
      <c r="A51" s="131" t="s">
        <v>1084</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1085</v>
      </c>
    </row>
    <row r="52" spans="1:34" ht="16" x14ac:dyDescent="0.2">
      <c r="A52" s="131" t="s">
        <v>1084</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1085</v>
      </c>
    </row>
    <row r="53" spans="1:34" ht="16" x14ac:dyDescent="0.2">
      <c r="A53" s="131" t="s">
        <v>1084</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1085</v>
      </c>
    </row>
    <row r="54" spans="1:34" ht="16" x14ac:dyDescent="0.2">
      <c r="A54" s="131" t="s">
        <v>1084</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1085</v>
      </c>
    </row>
    <row r="55" spans="1:34" ht="16" x14ac:dyDescent="0.2">
      <c r="A55" s="131" t="s">
        <v>1084</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1085</v>
      </c>
    </row>
    <row r="56" spans="1:34" ht="16" x14ac:dyDescent="0.2">
      <c r="A56" s="131" t="s">
        <v>1084</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1086</v>
      </c>
    </row>
    <row r="57" spans="1:34" ht="16" x14ac:dyDescent="0.2">
      <c r="A57" s="131" t="s">
        <v>1084</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1086</v>
      </c>
    </row>
    <row r="58" spans="1:34" ht="16" x14ac:dyDescent="0.2">
      <c r="A58" s="131" t="s">
        <v>1084</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1086</v>
      </c>
    </row>
    <row r="59" spans="1:34" ht="16" x14ac:dyDescent="0.2">
      <c r="A59" s="131" t="s">
        <v>1084</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1086</v>
      </c>
    </row>
    <row r="60" spans="1:34" ht="16" x14ac:dyDescent="0.2">
      <c r="A60" s="131" t="s">
        <v>1084</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1086</v>
      </c>
    </row>
    <row r="61" spans="1:34" ht="16" x14ac:dyDescent="0.2">
      <c r="A61" s="131" t="s">
        <v>1084</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1086</v>
      </c>
    </row>
    <row r="62" spans="1:34" ht="16" x14ac:dyDescent="0.2">
      <c r="A62" s="131" t="s">
        <v>1084</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1086</v>
      </c>
    </row>
    <row r="63" spans="1:34" ht="16" x14ac:dyDescent="0.2">
      <c r="A63" s="131" t="s">
        <v>1084</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1086</v>
      </c>
    </row>
    <row r="64" spans="1:34" ht="16" x14ac:dyDescent="0.2">
      <c r="A64" s="131" t="s">
        <v>1084</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1086</v>
      </c>
    </row>
    <row r="65" spans="1:34" ht="16" x14ac:dyDescent="0.2">
      <c r="A65" s="131" t="s">
        <v>1084</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1086</v>
      </c>
    </row>
    <row r="66" spans="1:34" ht="16" x14ac:dyDescent="0.2">
      <c r="A66" s="131" t="s">
        <v>1084</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1086</v>
      </c>
    </row>
    <row r="67" spans="1:34" ht="16" x14ac:dyDescent="0.2">
      <c r="A67" s="131" t="s">
        <v>1084</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1086</v>
      </c>
    </row>
    <row r="68" spans="1:34" ht="16" x14ac:dyDescent="0.2">
      <c r="A68" s="131" t="s">
        <v>1084</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1086</v>
      </c>
    </row>
    <row r="69" spans="1:34" ht="16" x14ac:dyDescent="0.2">
      <c r="A69" s="131" t="s">
        <v>1084</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1086</v>
      </c>
    </row>
    <row r="70" spans="1:34" ht="16" x14ac:dyDescent="0.2">
      <c r="A70" s="131" t="s">
        <v>1084</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1086</v>
      </c>
    </row>
    <row r="71" spans="1:34" ht="16" x14ac:dyDescent="0.2">
      <c r="A71" s="131" t="s">
        <v>1084</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1086</v>
      </c>
    </row>
    <row r="72" spans="1:34" ht="16" x14ac:dyDescent="0.2">
      <c r="A72" s="131" t="s">
        <v>1084</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1086</v>
      </c>
    </row>
    <row r="73" spans="1:34" ht="16" x14ac:dyDescent="0.2">
      <c r="A73" s="131" t="s">
        <v>1084</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1086</v>
      </c>
    </row>
    <row r="74" spans="1:34" ht="16" x14ac:dyDescent="0.2">
      <c r="A74" s="131" t="s">
        <v>1084</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1086</v>
      </c>
    </row>
    <row r="75" spans="1:34" ht="16" x14ac:dyDescent="0.2">
      <c r="A75" s="131" t="s">
        <v>1084</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1086</v>
      </c>
    </row>
    <row r="76" spans="1:34" ht="16" x14ac:dyDescent="0.2">
      <c r="A76" s="131" t="s">
        <v>1084</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1086</v>
      </c>
    </row>
    <row r="77" spans="1:34" ht="16" x14ac:dyDescent="0.2">
      <c r="A77" s="131" t="s">
        <v>1084</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1086</v>
      </c>
    </row>
    <row r="78" spans="1:34" ht="16" x14ac:dyDescent="0.2">
      <c r="A78" s="131" t="s">
        <v>1084</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1086</v>
      </c>
    </row>
    <row r="79" spans="1:34" ht="16" x14ac:dyDescent="0.2">
      <c r="A79" s="131" t="s">
        <v>1084</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1086</v>
      </c>
    </row>
    <row r="80" spans="1:34" ht="16" x14ac:dyDescent="0.2">
      <c r="A80" s="131" t="s">
        <v>1084</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1086</v>
      </c>
    </row>
    <row r="81" spans="1:34" ht="16" x14ac:dyDescent="0.2">
      <c r="A81" s="131" t="s">
        <v>1084</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1086</v>
      </c>
    </row>
    <row r="82" spans="1:34" ht="16" x14ac:dyDescent="0.2">
      <c r="A82" s="131" t="s">
        <v>1084</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1086</v>
      </c>
    </row>
    <row r="83" spans="1:34" ht="16" x14ac:dyDescent="0.2">
      <c r="A83" s="131" t="s">
        <v>1084</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1086</v>
      </c>
    </row>
    <row r="84" spans="1:34" ht="16" x14ac:dyDescent="0.2">
      <c r="A84" s="131" t="s">
        <v>1084</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1086</v>
      </c>
    </row>
    <row r="85" spans="1:34" ht="16" x14ac:dyDescent="0.2">
      <c r="A85" s="131" t="s">
        <v>1084</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1086</v>
      </c>
    </row>
    <row r="86" spans="1:34" ht="16" x14ac:dyDescent="0.2">
      <c r="A86" s="131" t="s">
        <v>1084</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1086</v>
      </c>
    </row>
    <row r="87" spans="1:34" ht="16" x14ac:dyDescent="0.2">
      <c r="A87" s="131" t="s">
        <v>1084</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1086</v>
      </c>
    </row>
    <row r="88" spans="1:34" ht="16" x14ac:dyDescent="0.2">
      <c r="A88" s="131" t="s">
        <v>1084</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1086</v>
      </c>
    </row>
    <row r="89" spans="1:34" ht="16" x14ac:dyDescent="0.2">
      <c r="A89" s="131" t="s">
        <v>1084</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1086</v>
      </c>
    </row>
    <row r="90" spans="1:34" ht="16" x14ac:dyDescent="0.2">
      <c r="A90" s="131" t="s">
        <v>1084</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1086</v>
      </c>
    </row>
    <row r="91" spans="1:34" ht="16" x14ac:dyDescent="0.2">
      <c r="A91" s="131" t="s">
        <v>1084</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1086</v>
      </c>
    </row>
    <row r="92" spans="1:34" ht="16" x14ac:dyDescent="0.2">
      <c r="A92" s="131" t="s">
        <v>1084</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1086</v>
      </c>
    </row>
    <row r="93" spans="1:34" ht="16" x14ac:dyDescent="0.2">
      <c r="A93" s="131" t="s">
        <v>1084</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1086</v>
      </c>
    </row>
    <row r="94" spans="1:34" ht="16" x14ac:dyDescent="0.2">
      <c r="A94" s="131" t="s">
        <v>1084</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1086</v>
      </c>
    </row>
    <row r="95" spans="1:34" ht="16" x14ac:dyDescent="0.2">
      <c r="A95" s="131" t="s">
        <v>1084</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1086</v>
      </c>
    </row>
    <row r="96" spans="1:34" ht="16" x14ac:dyDescent="0.2">
      <c r="A96" s="131" t="s">
        <v>1084</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1086</v>
      </c>
    </row>
    <row r="97" spans="1:34" ht="16" x14ac:dyDescent="0.2">
      <c r="A97" s="131" t="s">
        <v>1084</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1086</v>
      </c>
    </row>
    <row r="98" spans="1:34" ht="16" x14ac:dyDescent="0.2">
      <c r="A98" s="131" t="s">
        <v>1084</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1086</v>
      </c>
    </row>
    <row r="99" spans="1:34" ht="16" x14ac:dyDescent="0.2">
      <c r="A99" s="131" t="s">
        <v>1084</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1086</v>
      </c>
    </row>
    <row r="100" spans="1:34" ht="16" x14ac:dyDescent="0.2">
      <c r="A100" s="131" t="s">
        <v>1084</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1086</v>
      </c>
    </row>
    <row r="101" spans="1:34" ht="16" x14ac:dyDescent="0.2">
      <c r="A101" s="131" t="s">
        <v>1084</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1086</v>
      </c>
    </row>
    <row r="102" spans="1:34" ht="16" x14ac:dyDescent="0.2">
      <c r="A102" s="131" t="s">
        <v>1084</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1086</v>
      </c>
    </row>
    <row r="103" spans="1:34" ht="16" x14ac:dyDescent="0.2">
      <c r="A103" s="131" t="s">
        <v>1084</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1086</v>
      </c>
    </row>
    <row r="104" spans="1:34" ht="16" x14ac:dyDescent="0.2">
      <c r="A104" s="131" t="s">
        <v>1084</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1086</v>
      </c>
    </row>
    <row r="105" spans="1:34" ht="16" x14ac:dyDescent="0.2">
      <c r="A105" s="131" t="s">
        <v>1084</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1086</v>
      </c>
    </row>
    <row r="106" spans="1:34" ht="16" x14ac:dyDescent="0.2">
      <c r="A106" s="131" t="s">
        <v>1084</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1087</v>
      </c>
    </row>
    <row r="107" spans="1:34" ht="16" x14ac:dyDescent="0.2">
      <c r="A107" s="131" t="s">
        <v>1084</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1087</v>
      </c>
    </row>
    <row r="108" spans="1:34" ht="16" x14ac:dyDescent="0.2">
      <c r="A108" s="131" t="s">
        <v>1084</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1087</v>
      </c>
    </row>
    <row r="109" spans="1:34" ht="16" x14ac:dyDescent="0.2">
      <c r="A109" s="131" t="s">
        <v>1084</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1087</v>
      </c>
    </row>
    <row r="110" spans="1:34" ht="16" x14ac:dyDescent="0.2">
      <c r="A110" s="131" t="s">
        <v>1084</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1087</v>
      </c>
    </row>
    <row r="111" spans="1:34" ht="16" x14ac:dyDescent="0.2">
      <c r="A111" s="131" t="s">
        <v>1084</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1087</v>
      </c>
    </row>
    <row r="112" spans="1:34" ht="16" x14ac:dyDescent="0.2">
      <c r="A112" s="131" t="s">
        <v>1084</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1087</v>
      </c>
    </row>
    <row r="113" spans="1:34" ht="16" x14ac:dyDescent="0.2">
      <c r="A113" s="131" t="s">
        <v>1084</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1087</v>
      </c>
    </row>
    <row r="114" spans="1:34" ht="16" x14ac:dyDescent="0.2">
      <c r="A114" s="131" t="s">
        <v>1084</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1087</v>
      </c>
    </row>
    <row r="115" spans="1:34" ht="16" x14ac:dyDescent="0.2">
      <c r="A115" s="131" t="s">
        <v>1084</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1087</v>
      </c>
    </row>
    <row r="116" spans="1:34" ht="16" x14ac:dyDescent="0.2">
      <c r="A116" s="131" t="s">
        <v>1084</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1087</v>
      </c>
    </row>
    <row r="117" spans="1:34" ht="16" x14ac:dyDescent="0.2">
      <c r="A117" s="131" t="s">
        <v>1084</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1087</v>
      </c>
    </row>
    <row r="118" spans="1:34" ht="16" x14ac:dyDescent="0.2">
      <c r="A118" s="131" t="s">
        <v>1084</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1087</v>
      </c>
    </row>
    <row r="119" spans="1:34" ht="16" x14ac:dyDescent="0.2">
      <c r="A119" s="131" t="s">
        <v>1084</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1087</v>
      </c>
    </row>
    <row r="120" spans="1:34" ht="16" x14ac:dyDescent="0.2">
      <c r="A120" s="131" t="s">
        <v>1084</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1087</v>
      </c>
    </row>
    <row r="121" spans="1:34" ht="16" x14ac:dyDescent="0.2">
      <c r="A121" s="131" t="s">
        <v>1084</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1087</v>
      </c>
    </row>
    <row r="122" spans="1:34" ht="16" x14ac:dyDescent="0.2">
      <c r="A122" s="131" t="s">
        <v>1084</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1087</v>
      </c>
    </row>
    <row r="123" spans="1:34" ht="16" x14ac:dyDescent="0.2">
      <c r="A123" s="131" t="s">
        <v>1084</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1087</v>
      </c>
    </row>
    <row r="124" spans="1:34" ht="16" x14ac:dyDescent="0.2">
      <c r="A124" s="131" t="s">
        <v>1084</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1087</v>
      </c>
    </row>
    <row r="125" spans="1:34" ht="16" x14ac:dyDescent="0.2">
      <c r="A125" s="131" t="s">
        <v>1084</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1087</v>
      </c>
    </row>
    <row r="126" spans="1:34" ht="16" x14ac:dyDescent="0.2">
      <c r="A126" s="131" t="s">
        <v>1084</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1087</v>
      </c>
    </row>
    <row r="127" spans="1:34" ht="16" x14ac:dyDescent="0.2">
      <c r="A127" s="131" t="s">
        <v>1084</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1087</v>
      </c>
    </row>
    <row r="128" spans="1:34" ht="16" x14ac:dyDescent="0.2">
      <c r="A128" s="131" t="s">
        <v>1084</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1087</v>
      </c>
    </row>
    <row r="129" spans="1:34" ht="16" x14ac:dyDescent="0.2">
      <c r="A129" s="131" t="s">
        <v>1084</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1087</v>
      </c>
    </row>
    <row r="130" spans="1:34" ht="16" x14ac:dyDescent="0.2">
      <c r="A130" s="131" t="s">
        <v>1084</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1087</v>
      </c>
    </row>
    <row r="131" spans="1:34" ht="16" x14ac:dyDescent="0.2">
      <c r="A131" s="131" t="s">
        <v>1084</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1087</v>
      </c>
    </row>
    <row r="132" spans="1:34" ht="16" x14ac:dyDescent="0.2">
      <c r="A132" s="131" t="s">
        <v>1084</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1087</v>
      </c>
    </row>
    <row r="133" spans="1:34" ht="16" x14ac:dyDescent="0.2">
      <c r="A133" s="131" t="s">
        <v>1084</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1087</v>
      </c>
    </row>
    <row r="134" spans="1:34" ht="16" x14ac:dyDescent="0.2">
      <c r="A134" s="131" t="s">
        <v>1084</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1087</v>
      </c>
    </row>
    <row r="135" spans="1:34" ht="16" x14ac:dyDescent="0.2">
      <c r="A135" s="131" t="s">
        <v>1084</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1087</v>
      </c>
    </row>
    <row r="136" spans="1:34" ht="16" x14ac:dyDescent="0.2">
      <c r="A136" s="131" t="s">
        <v>1084</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1087</v>
      </c>
    </row>
    <row r="137" spans="1:34" ht="16" x14ac:dyDescent="0.2">
      <c r="A137" s="131" t="s">
        <v>1084</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1087</v>
      </c>
    </row>
    <row r="138" spans="1:34" ht="16" x14ac:dyDescent="0.2">
      <c r="A138" s="131" t="s">
        <v>1084</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1087</v>
      </c>
    </row>
    <row r="139" spans="1:34" ht="16" x14ac:dyDescent="0.2">
      <c r="A139" s="131" t="s">
        <v>1084</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1087</v>
      </c>
    </row>
    <row r="140" spans="1:34" ht="16" x14ac:dyDescent="0.2">
      <c r="A140" s="131" t="s">
        <v>1084</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1087</v>
      </c>
    </row>
    <row r="141" spans="1:34" ht="16" x14ac:dyDescent="0.2">
      <c r="A141" s="131" t="s">
        <v>1084</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1087</v>
      </c>
    </row>
    <row r="142" spans="1:34" ht="16" x14ac:dyDescent="0.2">
      <c r="A142" s="131" t="s">
        <v>1084</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1087</v>
      </c>
    </row>
    <row r="143" spans="1:34" ht="16" x14ac:dyDescent="0.2">
      <c r="A143" s="131" t="s">
        <v>1084</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1087</v>
      </c>
    </row>
    <row r="144" spans="1:34" ht="16" x14ac:dyDescent="0.2">
      <c r="A144" s="131" t="s">
        <v>1084</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1087</v>
      </c>
    </row>
    <row r="145" spans="1:34" ht="16" x14ac:dyDescent="0.2">
      <c r="A145" s="131" t="s">
        <v>1084</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1087</v>
      </c>
    </row>
    <row r="146" spans="1:34" ht="16" x14ac:dyDescent="0.2">
      <c r="A146" s="131" t="s">
        <v>1084</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1087</v>
      </c>
    </row>
    <row r="147" spans="1:34" ht="16" x14ac:dyDescent="0.2">
      <c r="A147" s="131" t="s">
        <v>1084</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1087</v>
      </c>
    </row>
    <row r="148" spans="1:34" ht="16" x14ac:dyDescent="0.2">
      <c r="A148" s="131" t="s">
        <v>1084</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1087</v>
      </c>
    </row>
    <row r="149" spans="1:34" ht="16" x14ac:dyDescent="0.2">
      <c r="A149" s="131" t="s">
        <v>1084</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1087</v>
      </c>
    </row>
    <row r="150" spans="1:34" ht="16" x14ac:dyDescent="0.2">
      <c r="A150" s="131" t="s">
        <v>1084</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1087</v>
      </c>
    </row>
    <row r="151" spans="1:34" ht="16" x14ac:dyDescent="0.2">
      <c r="A151" s="131" t="s">
        <v>1084</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1087</v>
      </c>
    </row>
    <row r="152" spans="1:34" ht="16" x14ac:dyDescent="0.2">
      <c r="A152" s="131" t="s">
        <v>1084</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1087</v>
      </c>
    </row>
    <row r="153" spans="1:34" ht="16" x14ac:dyDescent="0.2">
      <c r="A153" s="131" t="s">
        <v>1084</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1087</v>
      </c>
    </row>
    <row r="154" spans="1:34" ht="16" x14ac:dyDescent="0.2">
      <c r="A154" s="131" t="s">
        <v>1084</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1087</v>
      </c>
    </row>
    <row r="155" spans="1:34" ht="16" x14ac:dyDescent="0.2">
      <c r="A155" s="131" t="s">
        <v>1084</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A2" zoomScale="137" workbookViewId="0">
      <selection activeCell="F8" sqref="F8"/>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8" t="s">
        <v>916</v>
      </c>
      <c r="B1" s="238"/>
      <c r="C1" s="238"/>
      <c r="D1" s="238"/>
      <c r="E1" s="238"/>
      <c r="F1" s="238"/>
    </row>
    <row r="2" spans="1:14" x14ac:dyDescent="0.2">
      <c r="A2" s="223" t="s">
        <v>927</v>
      </c>
      <c r="B2" s="223"/>
      <c r="C2" s="223"/>
      <c r="D2" s="223"/>
      <c r="E2" s="223"/>
      <c r="F2" s="223"/>
      <c r="K2" s="100"/>
      <c r="L2" s="100"/>
    </row>
    <row r="3" spans="1:14" x14ac:dyDescent="0.2">
      <c r="A3" s="131" t="s">
        <v>930</v>
      </c>
      <c r="C3" s="131"/>
      <c r="D3" s="131"/>
      <c r="E3" s="131"/>
      <c r="F3" s="131"/>
      <c r="K3" s="100"/>
      <c r="L3" s="100"/>
    </row>
    <row r="4" spans="1:14" x14ac:dyDescent="0.2">
      <c r="A4" s="240" t="s">
        <v>924</v>
      </c>
      <c r="B4" s="241"/>
      <c r="C4" s="241"/>
      <c r="D4" s="241"/>
      <c r="E4" s="241"/>
      <c r="F4" s="241"/>
      <c r="G4" s="242"/>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9" t="s">
        <v>925</v>
      </c>
      <c r="B11" s="239"/>
      <c r="C11" s="239"/>
      <c r="D11" s="239"/>
      <c r="E11" s="239"/>
      <c r="F11" s="239"/>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2020</v>
      </c>
      <c r="C14" s="141" t="s">
        <v>716</v>
      </c>
      <c r="D14" s="142"/>
      <c r="E14" s="139"/>
      <c r="F14" s="142"/>
      <c r="G14" s="142"/>
      <c r="H14" s="142"/>
      <c r="I14" s="142"/>
    </row>
    <row r="15" spans="1:14" x14ac:dyDescent="0.2">
      <c r="A15" s="139"/>
      <c r="B15" s="143" t="s">
        <v>714</v>
      </c>
      <c r="C15" s="144">
        <v>1.1442266E+16</v>
      </c>
      <c r="D15" s="142"/>
      <c r="E15" s="142"/>
      <c r="F15" s="142" t="s">
        <v>818</v>
      </c>
      <c r="G15" s="142"/>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147049207568861.09</v>
      </c>
      <c r="D16" s="142"/>
      <c r="E16" s="142"/>
      <c r="F16" s="142" t="s">
        <v>819</v>
      </c>
      <c r="G16" s="142"/>
      <c r="H16" s="142"/>
      <c r="I16" s="142"/>
    </row>
    <row r="17" spans="1:12" x14ac:dyDescent="0.2">
      <c r="A17" s="139"/>
      <c r="B17" s="146" t="s">
        <v>715</v>
      </c>
      <c r="C17" s="147">
        <f>C16/C15</f>
        <v>1.2851406143578648E-2</v>
      </c>
      <c r="D17" s="142"/>
      <c r="E17" s="142"/>
      <c r="F17" s="142"/>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43" t="s">
        <v>697</v>
      </c>
      <c r="D20" s="244"/>
      <c r="E20" s="244"/>
      <c r="F20" s="245"/>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C28*$C$17</f>
        <v>3.7863005975615871</v>
      </c>
      <c r="D29" s="152">
        <f t="shared" ref="D29:F29" si="0">D28*$C$17</f>
        <v>-12.727133046170243</v>
      </c>
      <c r="E29" s="152">
        <f t="shared" si="0"/>
        <v>-0.52360175655589258</v>
      </c>
      <c r="F29" s="158">
        <f t="shared" si="0"/>
        <v>-0.2382977124735528</v>
      </c>
      <c r="G29" s="177">
        <f>G28*C17</f>
        <v>6.7983938499531049E-2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2.8225786465888136</v>
      </c>
      <c r="D32" s="159">
        <f>D29*About!F6</f>
        <v>-9.487713149756237</v>
      </c>
      <c r="E32" s="231">
        <f>E29</f>
        <v>-0.52360175655589258</v>
      </c>
      <c r="F32" s="233">
        <f>F29</f>
        <v>-0.2382977124735528</v>
      </c>
      <c r="G32" s="173">
        <f>G29*About!F6</f>
        <v>5.0680078925419293E-2</v>
      </c>
      <c r="H32" s="142"/>
      <c r="I32" s="142"/>
      <c r="K32" s="100"/>
      <c r="L32" s="100"/>
    </row>
    <row r="33" spans="1:12" x14ac:dyDescent="0.2">
      <c r="A33" s="139"/>
      <c r="B33" s="146" t="s">
        <v>710</v>
      </c>
      <c r="C33" s="160">
        <f>C29*About!F5</f>
        <v>0.96372195097277324</v>
      </c>
      <c r="D33" s="160">
        <f>D29*About!F5</f>
        <v>-3.2394198964140046</v>
      </c>
      <c r="E33" s="232"/>
      <c r="F33" s="234"/>
      <c r="G33" s="174">
        <f>G29*About!F5</f>
        <v>1.7303859574111746E-2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35" t="s">
        <v>948</v>
      </c>
      <c r="D36" s="236"/>
      <c r="E36" s="236"/>
      <c r="F36" s="236"/>
      <c r="G36" s="23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2822578646588.8135</v>
      </c>
      <c r="D38" s="156">
        <f>D32*Trillion</f>
        <v>-9487713149756.2363</v>
      </c>
      <c r="E38" s="228">
        <f>E32*Trillion</f>
        <v>-523601756555.89258</v>
      </c>
      <c r="F38" s="230">
        <f>F32*Trillion</f>
        <v>-238297712473.5528</v>
      </c>
      <c r="G38" s="168">
        <f>G32*Trillion</f>
        <v>50680078925.419296</v>
      </c>
      <c r="H38" s="142"/>
      <c r="I38" s="142"/>
      <c r="K38" s="100"/>
      <c r="L38" s="100"/>
    </row>
    <row r="39" spans="1:12" ht="16" thickBot="1" x14ac:dyDescent="0.25">
      <c r="A39" s="139"/>
      <c r="B39" s="169" t="s">
        <v>710</v>
      </c>
      <c r="C39" s="170">
        <f>C33*Trillion</f>
        <v>963721950972.77319</v>
      </c>
      <c r="D39" s="171">
        <f>D33*Trillion</f>
        <v>-3239419896414.0044</v>
      </c>
      <c r="E39" s="229"/>
      <c r="F39" s="229"/>
      <c r="G39" s="172">
        <f>G33*Trillion</f>
        <v>17303859574.111744</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A1:F1"/>
    <mergeCell ref="A2:F2"/>
    <mergeCell ref="A11:F11"/>
    <mergeCell ref="A4:G4"/>
    <mergeCell ref="C20:F20"/>
    <mergeCell ref="E38:E39"/>
    <mergeCell ref="F38:F39"/>
    <mergeCell ref="E32:E33"/>
    <mergeCell ref="F32:F33"/>
    <mergeCell ref="C36:G36"/>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abSelected="1" zoomScaleNormal="100" workbookViewId="0">
      <selection activeCell="F14" sqref="F14"/>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New Mexico</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354564.97229653521</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0.10685525165779618</v>
      </c>
      <c r="K4">
        <f>IF(ISBLANK(Calculations!K4),"",Calculations!K4)</f>
        <v>0.57737239512375793</v>
      </c>
      <c r="L4" t="str">
        <f>IF(ISBLANK(Calculations!L4),"",Calculations!L4)</f>
        <v>RESIDENTIAL</v>
      </c>
      <c r="M4" t="str">
        <f>IF(ISBLANK(Calculations!M4),"",Calculations!M4)</f>
        <v>heating</v>
      </c>
      <c r="N4" t="str">
        <f>IF(ISBLANK(Calculations!N4),"",Calculations!N4)</f>
        <v>electricity</v>
      </c>
      <c r="O4">
        <f>IF(ISBLANK(Calculations!O4),"",Calculations!O4)</f>
        <v>6648837830804.8184</v>
      </c>
      <c r="P4">
        <f>IF(ISBLANK(Calculations!P4),"",Calculations!P4)</f>
        <v>6648837830804.8184</v>
      </c>
      <c r="Q4">
        <f>IF(ISBLANK(Calculations!Q4),"",Calculations!Q4)-(SUMIFS(BDEQ!C:C,BDEQ!$AG:$AG,About!$B$2,BDEQ!$AH:$AH,$I4)*BDEQ!$C$2*$J4*$K4)</f>
        <v>6648837476239.8457</v>
      </c>
      <c r="R4">
        <f>IF(ISBLANK(Calculations!R4),"",Calculations!R4)-(SUMIFS(BDEQ!D:D,BDEQ!$AG:$AG,About!$B$2,BDEQ!$AH:$AH,$I4)*BDEQ!$C$2*$J4*$K4)</f>
        <v>6668519890682.3896</v>
      </c>
      <c r="S4" s="99">
        <f>IF(ISBLANK(Calculations!S4),"",Calculations!S4+ ('IRA Buildings Changes'!$G$38/($AB$3-$R$3)*(S3-$R$3)))-(SUMIFS(BDEQ!D:D,BDEQ!$AG:$AG,About!$B$2,BDEQ!$AH:$AH,$I4)*BDEQ!$C$2*$J4*$K4)</f>
        <v>6688555532887.2666</v>
      </c>
      <c r="T4" s="99">
        <f>IF(ISBLANK(Calculations!T4),"",Calculations!T4+ ('IRA Buildings Changes'!$G$38/($AB$3-$R$3)*(T3-$R$3)))-(SUMIFS(BDEQ!E:E,BDEQ!$AG:$AG,About!$B$2,BDEQ!$AH:$AH,$I4)*BDEQ!$C$2*$J4*$K4)</f>
        <v>6704021616047.8574</v>
      </c>
      <c r="U4" s="99">
        <f>IF(ISBLANK(Calculations!U4),"",Calculations!U4+ ('IRA Buildings Changes'!$G$38/($AB$3-$R$3)*(U3-$R$3)))-(SUMIFS(BDEQ!F:F,BDEQ!$AG:$AG,About!$B$2,BDEQ!$AH:$AH,$I4)*BDEQ!$C$2*$J4*$K4)</f>
        <v>6719311724112.8652</v>
      </c>
      <c r="V4" s="99">
        <f>IF(ISBLANK(Calculations!V4),"",Calculations!V4+ ('IRA Buildings Changes'!$G$38/($AB$3-$R$3)*(V3-$R$3)))-(SUMIFS(BDEQ!G:G,BDEQ!$AG:$AG,About!$B$2,BDEQ!$AH:$AH,$I4)*BDEQ!$C$2*$J4*$K4)</f>
        <v>6730915862753.3164</v>
      </c>
      <c r="W4" s="99">
        <f>IF(ISBLANK(Calculations!W4),"",Calculations!W4+ ('IRA Buildings Changes'!$G$38/($AB$3-$R$3)*(W3-$R$3)))-(SUMIFS(BDEQ!H:H,BDEQ!$AG:$AG,About!$B$2,BDEQ!$AH:$AH,$I4)*BDEQ!$C$2*$J4*$K4)</f>
        <v>6740865417294.3184</v>
      </c>
      <c r="X4" s="99">
        <f>IF(ISBLANK(Calculations!X4),"",Calculations!X4+ ('IRA Buildings Changes'!$G$38/($AB$3-$R$3)*(X3-$R$3)))-(SUMIFS(BDEQ!I:I,BDEQ!$AG:$AG,About!$B$2,BDEQ!$AH:$AH,$I4)*BDEQ!$C$2*$J4*$K4)</f>
        <v>6749114036965.7754</v>
      </c>
      <c r="Y4" s="99">
        <f>IF(ISBLANK(Calculations!Y4),"",Calculations!Y4+ ('IRA Buildings Changes'!$G$38/($AB$3-$R$3)*(Y3-$R$3)))-(SUMIFS(BDEQ!J:J,BDEQ!$AG:$AG,About!$B$2,BDEQ!$AH:$AH,$I4)*BDEQ!$C$2*$J4*$K4)</f>
        <v>6752370587475.7461</v>
      </c>
      <c r="Z4" s="99">
        <f>IF(ISBLANK(Calculations!Z4),"",Calculations!Z4+ ('IRA Buildings Changes'!$G$38/($AB$3-$R$3)*(Z3-$R$3)))-(SUMIFS(BDEQ!K:K,BDEQ!$AG:$AG,About!$B$2,BDEQ!$AH:$AH,$I4)*BDEQ!$C$2*$J4*$K4)</f>
        <v>6753052459238.4248</v>
      </c>
      <c r="AA4" s="99">
        <f>IF(ISBLANK(Calculations!AA4),"",Calculations!AA4+ ('IRA Buildings Changes'!$G$38/($AB$3-$R$3)*(AA3-$R$3)))-(SUMIFS(BDEQ!L:L,BDEQ!$AG:$AG,About!$B$2,BDEQ!$AH:$AH,$I4)*BDEQ!$C$2*$J4*$K4)</f>
        <v>6757013848992.6592</v>
      </c>
      <c r="AB4" s="98">
        <f>IF(ISBLANK(Calculations!AB4),"",Calculations!AB4 + 'IRA Buildings Changes'!G38)-(SUMIFS(BDEQ!D:D,BDEQ!$AG:$AG,About!$B$2,BDEQ!$AH:$AH,$I4)*BDEQ!$C$2*$J4*$K4)</f>
        <v>6758946767192.543</v>
      </c>
      <c r="AC4" s="99">
        <f>IF(ISBLANK(Calculations!AC4),"",Calculations!AC4+ 'IRA Buildings Changes'!$G$38)-(SUMIFS(BDEQ!D:D,BDEQ!$AG:$AG,About!$B$2,BDEQ!$AH:$AH,$I4)*BDEQ!$C$2*$J4*$K4)</f>
        <v>6757637059811.0215</v>
      </c>
      <c r="AD4" s="99">
        <f>IF(ISBLANK(Calculations!AD4),"",Calculations!AD4+ 'IRA Buildings Changes'!$G$38)-(SUMIFS(BDEQ!E:E,BDEQ!$AG:$AG,About!$B$2,BDEQ!$AH:$AH,$I4)*BDEQ!$C$2*$J4*$K4)</f>
        <v>6759247247019.9775</v>
      </c>
      <c r="AE4" s="99">
        <f>IF(ISBLANK(Calculations!AE4),"",Calculations!AE4+ 'IRA Buildings Changes'!$G$38)-(SUMIFS(BDEQ!F:F,BDEQ!$AG:$AG,About!$B$2,BDEQ!$AH:$AH,$I4)*BDEQ!$C$2*$J4*$K4)</f>
        <v>6766720376413.1934</v>
      </c>
      <c r="AF4" s="99">
        <f>IF(ISBLANK(Calculations!AF4),"",Calculations!AF4+ 'IRA Buildings Changes'!$G$38)-(SUMIFS(BDEQ!G:G,BDEQ!$AG:$AG,About!$B$2,BDEQ!$AH:$AH,$I4)*BDEQ!$C$2*$J4*$K4)</f>
        <v>6781579142266.9072</v>
      </c>
      <c r="AG4" s="99">
        <f>IF(ISBLANK(Calculations!AG4),"",Calculations!AG4+ 'IRA Buildings Changes'!$G$38)-(SUMIFS(BDEQ!H:H,BDEQ!$AG:$AG,About!$B$2,BDEQ!$AH:$AH,$I4)*BDEQ!$C$2*$J4*$K4)</f>
        <v>6798898447482.5723</v>
      </c>
      <c r="AH4" s="99">
        <f>IF(ISBLANK(Calculations!AH4),"",Calculations!AH4+ 'IRA Buildings Changes'!$G$38)-(SUMIFS(BDEQ!I:I,BDEQ!$AG:$AG,About!$B$2,BDEQ!$AH:$AH,$I4)*BDEQ!$C$2*$J4*$K4)</f>
        <v>6819307247635.4785</v>
      </c>
      <c r="AI4" s="99">
        <f>IF(ISBLANK(Calculations!AI4),"",Calculations!AI4+ 'IRA Buildings Changes'!$G$38)-(SUMIFS(BDEQ!J:J,BDEQ!$AG:$AG,About!$B$2,BDEQ!$AH:$AH,$I4)*BDEQ!$C$2*$J4*$K4)</f>
        <v>6843447149140.9619</v>
      </c>
      <c r="AJ4" s="99">
        <f>IF(ISBLANK(Calculations!AJ4),"",Calculations!AJ4+ 'IRA Buildings Changes'!$G$38)-(SUMIFS(BDEQ!K:K,BDEQ!$AG:$AG,About!$B$2,BDEQ!$AH:$AH,$I4)*BDEQ!$C$2*$J4*$K4)</f>
        <v>6868090235052.1445</v>
      </c>
      <c r="AK4" s="99">
        <f>IF(ISBLANK(Calculations!AK4),"",Calculations!AK4+ 'IRA Buildings Changes'!$G$38)-(SUMIFS(BDEQ!L:L,BDEQ!$AG:$AG,About!$B$2,BDEQ!$AH:$AH,$I4)*BDEQ!$C$2*$J4*$K4)</f>
        <v>6850525124946.6348</v>
      </c>
      <c r="AL4" s="99">
        <f>IF(ISBLANK(Calculations!AL4),"",Calculations!AL4+ 'IRA Buildings Changes'!$G$38)-(SUMIFS(BDEQ!M:M,BDEQ!$AG:$AG,About!$B$2,BDEQ!$AH:$AH,$I4)*BDEQ!$C$2*$J4*$K4)</f>
        <v>6835208033354.0332</v>
      </c>
      <c r="AM4" s="99">
        <f>IF(ISBLANK(Calculations!AM4),"",Calculations!AM4+ 'IRA Buildings Changes'!$G$38)-(SUMIFS(BDEQ!N:N,BDEQ!$AG:$AG,About!$B$2,BDEQ!$AH:$AH,$I4)*BDEQ!$C$2*$J4*$K4)</f>
        <v>6818287806673.9277</v>
      </c>
      <c r="AN4" s="99">
        <f>IF(ISBLANK(Calculations!AN4),"",Calculations!AN4+ 'IRA Buildings Changes'!$G$38)-(SUMIFS(BDEQ!O:O,BDEQ!$AG:$AG,About!$B$2,BDEQ!$AH:$AH,$I4)*BDEQ!$C$2*$J4*$K4)</f>
        <v>6800635453173.9551</v>
      </c>
      <c r="AO4" s="99">
        <f>IF(ISBLANK(Calculations!AO4),"",Calculations!AO4+ 'IRA Buildings Changes'!$G$38)-(SUMIFS(BDEQ!P:P,BDEQ!$AG:$AG,About!$B$2,BDEQ!$AH:$AH,$I4)*BDEQ!$C$2*$J4*$K4)</f>
        <v>6782090496627.0713</v>
      </c>
      <c r="AP4" s="99">
        <f>IF(ISBLANK(Calculations!AP4),"",Calculations!AP4+ 'IRA Buildings Changes'!$G$38)-(SUMIFS(BDEQ!Q:Q,BDEQ!$AG:$AG,About!$B$2,BDEQ!$AH:$AH,$I4)*BDEQ!$C$2*$J4*$K4)</f>
        <v>6762951648085.8926</v>
      </c>
      <c r="AQ4" s="99">
        <f>IF(ISBLANK(Calculations!AQ4),"",Calculations!AQ4+ 'IRA Buildings Changes'!$G$38)-(SUMIFS(BDEQ!R:R,BDEQ!$AG:$AG,About!$B$2,BDEQ!$AH:$AH,$I4)*BDEQ!$C$2*$J4*$K4)</f>
        <v>6745330124054.8184</v>
      </c>
      <c r="AR4" s="99">
        <f>IF(ISBLANK(Calculations!AR4),"",Calculations!AR4+ 'IRA Buildings Changes'!$G$38)-(SUMIFS(BDEQ!S:S,BDEQ!$AG:$AG,About!$B$2,BDEQ!$AH:$AH,$I4)*BDEQ!$C$2*$J4*$K4)</f>
        <v>6726654609469.9834</v>
      </c>
      <c r="AS4" s="99">
        <f>IF(ISBLANK(Calculations!AS4),"",Calculations!AS4+ 'IRA Buildings Changes'!$G$38)-(SUMIFS(BDEQ!T:T,BDEQ!$AG:$AG,About!$B$2,BDEQ!$AH:$AH,$I4)*BDEQ!$C$2*$J4*$K4)</f>
        <v>6708534647501.5879</v>
      </c>
      <c r="AT4" s="99">
        <f>IF(ISBLANK(Calculations!AT4),"",Calculations!AT4+ 'IRA Buildings Changes'!$G$38)-(SUMIFS(BDEQ!U:U,BDEQ!$AG:$AG,About!$B$2,BDEQ!$AH:$AH,$I4)*BDEQ!$C$2*$J4*$K4)</f>
        <v>6691135246903.291</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0.57737239512375793</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0.64303762278615384</v>
      </c>
      <c r="K6">
        <f>IF(ISBLANK(Calculations!K6),"",Calculations!K6)</f>
        <v>0.57737239512375793</v>
      </c>
      <c r="L6" t="str">
        <f>IF(ISBLANK(Calculations!L6),"",Calculations!L6)</f>
        <v>RESIDENTIAL</v>
      </c>
      <c r="M6" t="str">
        <f>IF(ISBLANK(Calculations!M6),"",Calculations!M6)</f>
        <v>heating</v>
      </c>
      <c r="N6" t="str">
        <f>IF(ISBLANK(Calculations!N6),"",Calculations!N6)</f>
        <v>natural gas</v>
      </c>
      <c r="O6">
        <f>IF(ISBLANK(Calculations!O6),"",Calculations!O6)</f>
        <v>12319181953158.578</v>
      </c>
      <c r="P6">
        <f>IF(ISBLANK(Calculations!P6),"",Calculations!P6)</f>
        <v>12319181953158.578</v>
      </c>
      <c r="Q6">
        <f>IF(ISBLANK(Calculations!Q6),"",Calculations!Q6)</f>
        <v>12319181953158.578</v>
      </c>
      <c r="R6">
        <f>IF(ISBLANK(Calculations!R6),"",Calculations!R6)</f>
        <v>12305840198525.439</v>
      </c>
      <c r="S6" s="99">
        <f>IF(ISBLANK(Calculations!S6),"",Calculations!S6 + ('IRA Buildings Changes'!$D$38/($AB$3-$R$3)*(S3-$R$3)))</f>
        <v>11330592477226.834</v>
      </c>
      <c r="T6" s="99">
        <f>IF(ISBLANK(Calculations!T6),"",Calculations!T6 + ('IRA Buildings Changes'!$D$38/($AB$3-$R$3)*(T3-$R$3)))</f>
        <v>10346320475880.596</v>
      </c>
      <c r="U6" s="99">
        <f>IF(ISBLANK(Calculations!U6),"",Calculations!U6 + ('IRA Buildings Changes'!$D$38/($AB$3-$R$3)*(U3-$R$3)))</f>
        <v>9360278979612.8945</v>
      </c>
      <c r="V6" s="99">
        <f>IF(ISBLANK(Calculations!V6),"",Calculations!V6 + ('IRA Buildings Changes'!$D$38/($AB$3-$R$3)*(V3-$R$3)))</f>
        <v>8372409359858.5918</v>
      </c>
      <c r="W6" s="99">
        <f>IF(ISBLANK(Calculations!W6),"",Calculations!W6 + ('IRA Buildings Changes'!$D$38/($AB$3-$R$3)*(W3-$R$3)))</f>
        <v>7386628166185.9033</v>
      </c>
      <c r="X6" s="99">
        <f>IF(ISBLANK(Calculations!X6),"",Calculations!X6 + ('IRA Buildings Changes'!$D$38/($AB$3-$R$3)*(X3-$R$3)))</f>
        <v>6407963758745.9219</v>
      </c>
      <c r="Y6" s="99">
        <f>IF(ISBLANK(Calculations!Y6),"",Calculations!Y6 + ('IRA Buildings Changes'!$D$38/($AB$3-$R$3)*(Y3-$R$3)))</f>
        <v>5419683766366.8984</v>
      </c>
      <c r="Z6" s="99">
        <f>IF(ISBLANK(Calculations!Z6),"",Calculations!Z6 + ('IRA Buildings Changes'!$D$38/($AB$3-$R$3)*(Z3-$R$3)))</f>
        <v>4430796522800.3252</v>
      </c>
      <c r="AA6" s="99">
        <f>IF(ISBLANK(Calculations!AA6),"",Calculations!AA6 + ('IRA Buildings Changes'!$D$38/($AB$3-$R$3)*(AA3-$R$3)))</f>
        <v>3451115263824.457</v>
      </c>
      <c r="AB6" s="98">
        <f>IF(ISBLANK(Calculations!AB6),"",Calculations!AB6 + 'IRA Buildings Changes'!D38)</f>
        <v>2471069309404.168</v>
      </c>
      <c r="AC6" s="99">
        <f>IF(ISBLANK(Calculations!AC6),"",Calculations!AC6  + 'IRA Buildings Changes'!$D$38)</f>
        <v>2442033538427.2754</v>
      </c>
      <c r="AD6" s="99">
        <f>IF(ISBLANK(Calculations!AD6),"",Calculations!AD6  + 'IRA Buildings Changes'!$D$38)</f>
        <v>2415436687113.9258</v>
      </c>
      <c r="AE6" s="99">
        <f>IF(ISBLANK(Calculations!AE6),"",Calculations!AE6  + 'IRA Buildings Changes'!$D$38)</f>
        <v>2394678185849.4531</v>
      </c>
      <c r="AF6" s="99">
        <f>IF(ISBLANK(Calculations!AF6),"",Calculations!AF6  + 'IRA Buildings Changes'!$D$38)</f>
        <v>2387261425055.7656</v>
      </c>
      <c r="AG6" s="99">
        <f>IF(ISBLANK(Calculations!AG6),"",Calculations!AG6  + 'IRA Buildings Changes'!$D$38)</f>
        <v>2378097837487.791</v>
      </c>
      <c r="AH6" s="99">
        <f>IF(ISBLANK(Calculations!AH6),"",Calculations!AH6  + 'IRA Buildings Changes'!$D$38)</f>
        <v>2373189678967.8594</v>
      </c>
      <c r="AI6" s="99">
        <f>IF(ISBLANK(Calculations!AI6),"",Calculations!AI6  + 'IRA Buildings Changes'!$D$38)</f>
        <v>2374941861795.9355</v>
      </c>
      <c r="AJ6" s="99">
        <f>IF(ISBLANK(Calculations!AJ6),"",Calculations!AJ6  + 'IRA Buildings Changes'!$D$38)</f>
        <v>2381099550037.4258</v>
      </c>
      <c r="AK6" s="99">
        <f>IF(ISBLANK(Calculations!AK6),"",Calculations!AK6  + 'IRA Buildings Changes'!$D$38)</f>
        <v>2309425521417.7988</v>
      </c>
      <c r="AL6" s="99">
        <f>IF(ISBLANK(Calculations!AL6),"",Calculations!AL6  + 'IRA Buildings Changes'!$D$38)</f>
        <v>2248244627683.4824</v>
      </c>
      <c r="AM6" s="99">
        <f>IF(ISBLANK(Calculations!AM6),"",Calculations!AM6  + 'IRA Buildings Changes'!$D$38)</f>
        <v>2190189218927.1504</v>
      </c>
      <c r="AN6" s="99">
        <f>IF(ISBLANK(Calculations!AN6),"",Calculations!AN6  + 'IRA Buildings Changes'!$D$38)</f>
        <v>2138827399756.7402</v>
      </c>
      <c r="AO6" s="99">
        <f>IF(ISBLANK(Calculations!AO6),"",Calculations!AO6  + 'IRA Buildings Changes'!$D$38)</f>
        <v>2093968886684.6113</v>
      </c>
      <c r="AP6" s="99">
        <f>IF(ISBLANK(Calculations!AP6),"",Calculations!AP6  + 'IRA Buildings Changes'!$D$38)</f>
        <v>2054553296446.0801</v>
      </c>
      <c r="AQ6" s="99">
        <f>IF(ISBLANK(Calculations!AQ6),"",Calculations!AQ6  + 'IRA Buildings Changes'!$D$38)</f>
        <v>2022238737616.3223</v>
      </c>
      <c r="AR6" s="99">
        <f>IF(ISBLANK(Calculations!AR6),"",Calculations!AR6  + 'IRA Buildings Changes'!$D$38)</f>
        <v>1988834647511.0391</v>
      </c>
      <c r="AS6" s="99">
        <f>IF(ISBLANK(Calculations!AS6),"",Calculations!AS6  + 'IRA Buildings Changes'!$D$38)</f>
        <v>1956192296596.0977</v>
      </c>
      <c r="AT6" s="99">
        <f>IF(ISBLANK(Calculations!AT6),"",Calculations!AT6  + 'IRA Buildings Changes'!$D$38)</f>
        <v>1923310364803.6738</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0.99696598251135171</v>
      </c>
      <c r="K7">
        <f>IF(ISBLANK(Calculations!K7),"",Calculations!K7)</f>
        <v>0.57737239512375793</v>
      </c>
      <c r="L7" t="str">
        <f>IF(ISBLANK(Calculations!L7),"",Calculations!L7)</f>
        <v>RESIDENTIAL</v>
      </c>
      <c r="M7" t="str">
        <f>IF(ISBLANK(Calculations!M7),"",Calculations!M7)</f>
        <v>heating</v>
      </c>
      <c r="N7" t="str">
        <f>IF(ISBLANK(Calculations!N7),"",Calculations!N7)</f>
        <v>petroleum diesel</v>
      </c>
      <c r="O7">
        <f>IF(ISBLANK(Calculations!O7),"",Calculations!O7)</f>
        <v>82889371753.846512</v>
      </c>
      <c r="P7">
        <f>IF(ISBLANK(Calculations!P7),"",Calculations!P7)</f>
        <v>82889371753.846512</v>
      </c>
      <c r="Q7">
        <f>IF(ISBLANK(Calculations!Q7),"",Calculations!Q7)</f>
        <v>82889371753.846512</v>
      </c>
      <c r="R7">
        <f>IF(ISBLANK(Calculations!R7),"",Calculations!R7)</f>
        <v>85373877882.580795</v>
      </c>
      <c r="S7">
        <f>IF(ISBLANK(Calculations!S7),"",Calculations!S7)</f>
        <v>87209994327.761292</v>
      </c>
      <c r="T7">
        <f>IF(ISBLANK(Calculations!T7),"",Calculations!T7)</f>
        <v>88283976911.208679</v>
      </c>
      <c r="U7">
        <f>IF(ISBLANK(Calculations!U7),"",Calculations!U7)</f>
        <v>88478220153.422424</v>
      </c>
      <c r="V7">
        <f>IF(ISBLANK(Calculations!V7),"",Calculations!V7)</f>
        <v>87677971304.287903</v>
      </c>
      <c r="W7">
        <f>IF(ISBLANK(Calculations!W7),"",Calculations!W7)</f>
        <v>85799595738.815933</v>
      </c>
      <c r="X7">
        <f>IF(ISBLANK(Calculations!X7),"",Calculations!X7)</f>
        <v>82861891453.829483</v>
      </c>
      <c r="Y7">
        <f>IF(ISBLANK(Calculations!Y7),"",Calculations!Y7)</f>
        <v>78777961271.016724</v>
      </c>
      <c r="Z7">
        <f>IF(ISBLANK(Calculations!Z7),"",Calculations!Z7)</f>
        <v>73799225217.413452</v>
      </c>
      <c r="AA7">
        <f>IF(ISBLANK(Calculations!AA7),"",Calculations!AA7)</f>
        <v>68243528105.567795</v>
      </c>
      <c r="AB7">
        <f>IF(ISBLANK(Calculations!AB7),"",Calculations!AB7)</f>
        <v>62385627006.882759</v>
      </c>
      <c r="AC7">
        <f>IF(ISBLANK(Calculations!AC7),"",Calculations!AC7)</f>
        <v>56510918028.676727</v>
      </c>
      <c r="AD7">
        <f>IF(ISBLANK(Calculations!AD7),"",Calculations!AD7)</f>
        <v>50846349916.602074</v>
      </c>
      <c r="AE7">
        <f>IF(ISBLANK(Calculations!AE7),"",Calculations!AE7)</f>
        <v>45542595408.150139</v>
      </c>
      <c r="AF7">
        <f>IF(ISBLANK(Calculations!AF7),"",Calculations!AF7)</f>
        <v>40703186704.01255</v>
      </c>
      <c r="AG7">
        <f>IF(ISBLANK(Calculations!AG7),"",Calculations!AG7)</f>
        <v>36259900627.883667</v>
      </c>
      <c r="AH7">
        <f>IF(ISBLANK(Calculations!AH7),"",Calculations!AH7)</f>
        <v>32199108077.745941</v>
      </c>
      <c r="AI7">
        <f>IF(ISBLANK(Calculations!AI7),"",Calculations!AI7)</f>
        <v>28458637463.9086</v>
      </c>
      <c r="AJ7">
        <f>IF(ISBLANK(Calculations!AJ7),"",Calculations!AJ7)</f>
        <v>24974829227.292141</v>
      </c>
      <c r="AK7">
        <f>IF(ISBLANK(Calculations!AK7),"",Calculations!AK7)</f>
        <v>21550060893.794098</v>
      </c>
      <c r="AL7">
        <f>IF(ISBLANK(Calculations!AL7),"",Calculations!AL7)</f>
        <v>18380257766.82925</v>
      </c>
      <c r="AM7">
        <f>IF(ISBLANK(Calculations!AM7),"",Calculations!AM7)</f>
        <v>15451991294.133207</v>
      </c>
      <c r="AN7">
        <f>IF(ISBLANK(Calculations!AN7),"",Calculations!AN7)</f>
        <v>12785119966.992491</v>
      </c>
      <c r="AO7">
        <f>IF(ISBLANK(Calculations!AO7),"",Calculations!AO7)</f>
        <v>10395540738.743748</v>
      </c>
      <c r="AP7">
        <f>IF(ISBLANK(Calculations!AP7),"",Calculations!AP7)</f>
        <v>8294504413.8391209</v>
      </c>
      <c r="AQ7">
        <f>IF(ISBLANK(Calculations!AQ7),"",Calculations!AQ7)</f>
        <v>6488070143.7018576</v>
      </c>
      <c r="AR7">
        <f>IF(ISBLANK(Calculations!AR7),"",Calculations!AR7)</f>
        <v>4967526754.1222162</v>
      </c>
      <c r="AS7">
        <f>IF(ISBLANK(Calculations!AS7),"",Calculations!AS7)</f>
        <v>3720526158.97786</v>
      </c>
      <c r="AT7">
        <f>IF(ISBLANK(Calculations!AT7),"",Calculations!AT7)</f>
        <v>2724116289.5648761</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0.57737239512375793</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0.57737239512375793</v>
      </c>
      <c r="L9" t="str">
        <f>IF(ISBLANK(Calculations!L9),"",Calculations!L9)</f>
        <v>RESIDENTIAL</v>
      </c>
      <c r="M9" t="str">
        <f>IF(ISBLANK(Calculations!M9),"",Calculations!M9)</f>
        <v>heating</v>
      </c>
      <c r="N9" t="str">
        <f>IF(ISBLANK(Calculations!N9),"",Calculations!N9)</f>
        <v>biomass</v>
      </c>
      <c r="O9">
        <f>IF(ISBLANK(Calculations!O9),"",Calculations!O9)</f>
        <v>939962259261.47791</v>
      </c>
      <c r="P9">
        <f>IF(ISBLANK(Calculations!P9),"",Calculations!P9)</f>
        <v>939962259261.47791</v>
      </c>
      <c r="Q9">
        <f>IF(ISBLANK(Calculations!Q9),"",Calculations!Q9)</f>
        <v>939962259261.47791</v>
      </c>
      <c r="R9">
        <f>IF(ISBLANK(Calculations!R9),"",Calculations!R9)</f>
        <v>938547279334.48438</v>
      </c>
      <c r="S9">
        <f>IF(ISBLANK(Calculations!S9),"",Calculations!S9)</f>
        <v>936213808256.30127</v>
      </c>
      <c r="T9">
        <f>IF(ISBLANK(Calculations!T9),"",Calculations!T9)</f>
        <v>933381829439.49316</v>
      </c>
      <c r="U9">
        <f>IF(ISBLANK(Calculations!U9),"",Calculations!U9)</f>
        <v>930513654748.01465</v>
      </c>
      <c r="V9">
        <f>IF(ISBLANK(Calculations!V9),"",Calculations!V9)</f>
        <v>927630256113.94348</v>
      </c>
      <c r="W9">
        <f>IF(ISBLANK(Calculations!W9),"",Calculations!W9)</f>
        <v>924916071022.52844</v>
      </c>
      <c r="X9">
        <f>IF(ISBLANK(Calculations!X9),"",Calculations!X9)</f>
        <v>922763763715.14575</v>
      </c>
      <c r="Y9">
        <f>IF(ISBLANK(Calculations!Y9),"",Calculations!Y9)</f>
        <v>919931807663.00317</v>
      </c>
      <c r="Z9">
        <f>IF(ISBLANK(Calculations!Z9),"",Calculations!Z9)</f>
        <v>917116297649.13403</v>
      </c>
      <c r="AA9">
        <f>IF(ISBLANK(Calculations!AA9),"",Calculations!AA9)</f>
        <v>914875419972.12329</v>
      </c>
      <c r="AB9">
        <f>IF(ISBLANK(Calculations!AB9),"",Calculations!AB9)</f>
        <v>912663364300.00732</v>
      </c>
      <c r="AC9">
        <f>IF(ISBLANK(Calculations!AC9),"",Calculations!AC9)</f>
        <v>910577757241.2832</v>
      </c>
      <c r="AD9">
        <f>IF(ISBLANK(Calculations!AD9),"",Calculations!AD9)</f>
        <v>908942237426.2085</v>
      </c>
      <c r="AE9">
        <f>IF(ISBLANK(Calculations!AE9),"",Calculations!AE9)</f>
        <v>908005619592.66919</v>
      </c>
      <c r="AF9">
        <f>IF(ISBLANK(Calculations!AF9),"",Calculations!AF9)</f>
        <v>908560280631.17419</v>
      </c>
      <c r="AG9">
        <f>IF(ISBLANK(Calculations!AG9),"",Calculations!AG9)</f>
        <v>909520777336.96729</v>
      </c>
      <c r="AH9">
        <f>IF(ISBLANK(Calculations!AH9),"",Calculations!AH9)</f>
        <v>911349142136.71484</v>
      </c>
      <c r="AI9">
        <f>IF(ISBLANK(Calculations!AI9),"",Calculations!AI9)</f>
        <v>913812745202.76758</v>
      </c>
      <c r="AJ9">
        <f>IF(ISBLANK(Calculations!AJ9),"",Calculations!AJ9)</f>
        <v>916627500604.66235</v>
      </c>
      <c r="AK9">
        <f>IF(ISBLANK(Calculations!AK9),"",Calculations!AK9)</f>
        <v>914503775382.22705</v>
      </c>
      <c r="AL9">
        <f>IF(ISBLANK(Calculations!AL9),"",Calculations!AL9)</f>
        <v>912593983089.93823</v>
      </c>
      <c r="AM9">
        <f>IF(ISBLANK(Calculations!AM9),"",Calculations!AM9)</f>
        <v>910060942730.18201</v>
      </c>
      <c r="AN9">
        <f>IF(ISBLANK(Calculations!AN9),"",Calculations!AN9)</f>
        <v>907009084154.32275</v>
      </c>
      <c r="AO9">
        <f>IF(ISBLANK(Calculations!AO9),"",Calculations!AO9)</f>
        <v>903482112761.92334</v>
      </c>
      <c r="AP9">
        <f>IF(ISBLANK(Calculations!AP9),"",Calculations!AP9)</f>
        <v>899692757917.32471</v>
      </c>
      <c r="AQ9">
        <f>IF(ISBLANK(Calculations!AQ9),"",Calculations!AQ9)</f>
        <v>896138653398.70691</v>
      </c>
      <c r="AR9">
        <f>IF(ISBLANK(Calculations!AR9),"",Calculations!AR9)</f>
        <v>892436930923.58923</v>
      </c>
      <c r="AS9">
        <f>IF(ISBLANK(Calculations!AS9),"",Calculations!AS9)</f>
        <v>888862476922.6781</v>
      </c>
      <c r="AT9">
        <f>IF(ISBLANK(Calculations!AT9),"",Calculations!AT9)</f>
        <v>885415759401.35449</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0.57737239512375793</v>
      </c>
      <c r="L10" t="str">
        <f>IF(ISBLANK(Calculations!L10),"",Calculations!L10)</f>
        <v>RESIDENTIAL</v>
      </c>
      <c r="M10" t="str">
        <f>IF(ISBLANK(Calculations!M10),"",Calculations!M10)</f>
        <v>heating</v>
      </c>
      <c r="N10" t="str">
        <f>IF(ISBLANK(Calculations!N10),"",Calculations!N10)</f>
        <v>kerosene</v>
      </c>
      <c r="O10">
        <f>IF(ISBLANK(Calculations!O10),"",Calculations!O10)</f>
        <v>6351096346.3613377</v>
      </c>
      <c r="P10">
        <f>IF(ISBLANK(Calculations!P10),"",Calculations!P10)</f>
        <v>6351096346.3613377</v>
      </c>
      <c r="Q10">
        <f>IF(ISBLANK(Calculations!Q10),"",Calculations!Q10)</f>
        <v>6351096346.3613377</v>
      </c>
      <c r="R10">
        <f>IF(ISBLANK(Calculations!R10),"",Calculations!R10)</f>
        <v>6367700392.8323259</v>
      </c>
      <c r="S10">
        <f>IF(ISBLANK(Calculations!S10),"",Calculations!S10)</f>
        <v>6373275634.6995058</v>
      </c>
      <c r="T10">
        <f>IF(ISBLANK(Calculations!T10),"",Calculations!T10)</f>
        <v>6367910636.1029358</v>
      </c>
      <c r="U10">
        <f>IF(ISBLANK(Calculations!U10),"",Calculations!U10)</f>
        <v>6351108808.0993462</v>
      </c>
      <c r="V10">
        <f>IF(ISBLANK(Calculations!V10),"",Calculations!V10)</f>
        <v>6318722139.4956522</v>
      </c>
      <c r="W10">
        <f>IF(ISBLANK(Calculations!W10),"",Calculations!W10)</f>
        <v>6267642656.5330334</v>
      </c>
      <c r="X10">
        <f>IF(ISBLANK(Calculations!X10),"",Calculations!X10)</f>
        <v>6196600337.4981785</v>
      </c>
      <c r="Y10">
        <f>IF(ISBLANK(Calculations!Y10),"",Calculations!Y10)</f>
        <v>6095320637.3703585</v>
      </c>
      <c r="Z10">
        <f>IF(ISBLANK(Calculations!Z10),"",Calculations!Z10)</f>
        <v>5968551184.6502876</v>
      </c>
      <c r="AA10">
        <f>IF(ISBLANK(Calculations!AA10),"",Calculations!AA10)</f>
        <v>5821896068.6184902</v>
      </c>
      <c r="AB10">
        <f>IF(ISBLANK(Calculations!AB10),"",Calculations!AB10)</f>
        <v>5655698488.046031</v>
      </c>
      <c r="AC10">
        <f>IF(ISBLANK(Calculations!AC10),"",Calculations!AC10)</f>
        <v>5474239279.3906326</v>
      </c>
      <c r="AD10">
        <f>IF(ISBLANK(Calculations!AD10),"",Calculations!AD10)</f>
        <v>5282100682.9592581</v>
      </c>
      <c r="AE10">
        <f>IF(ISBLANK(Calculations!AE10),"",Calculations!AE10)</f>
        <v>5082928065.6810036</v>
      </c>
      <c r="AF10">
        <f>IF(ISBLANK(Calculations!AF10),"",Calculations!AF10)</f>
        <v>4882673449.7237587</v>
      </c>
      <c r="AG10">
        <f>IF(ISBLANK(Calculations!AG10),"",Calculations!AG10)</f>
        <v>4678041801.3856688</v>
      </c>
      <c r="AH10">
        <f>IF(ISBLANK(Calculations!AH10),"",Calculations!AH10)</f>
        <v>4473660706.8916779</v>
      </c>
      <c r="AI10">
        <f>IF(ISBLANK(Calculations!AI10),"",Calculations!AI10)</f>
        <v>4271475717.816155</v>
      </c>
      <c r="AJ10">
        <f>IF(ISBLANK(Calculations!AJ10),"",Calculations!AJ10)</f>
        <v>4073489127.394156</v>
      </c>
      <c r="AK10">
        <f>IF(ISBLANK(Calculations!AK10),"",Calculations!AK10)</f>
        <v>3864059720.6258473</v>
      </c>
      <c r="AL10">
        <f>IF(ISBLANK(Calculations!AL10),"",Calculations!AL10)</f>
        <v>3667635900.1799436</v>
      </c>
      <c r="AM10">
        <f>IF(ISBLANK(Calculations!AM10),"",Calculations!AM10)</f>
        <v>3483777374.3368349</v>
      </c>
      <c r="AN10">
        <f>IF(ISBLANK(Calculations!AN10),"",Calculations!AN10)</f>
        <v>3315380222.7927189</v>
      </c>
      <c r="AO10">
        <f>IF(ISBLANK(Calculations!AO10),"",Calculations!AO10)</f>
        <v>3163972111.2633142</v>
      </c>
      <c r="AP10">
        <f>IF(ISBLANK(Calculations!AP10),"",Calculations!AP10)</f>
        <v>3030605310.8906765</v>
      </c>
      <c r="AQ10">
        <f>IF(ISBLANK(Calculations!AQ10),"",Calculations!AQ10)</f>
        <v>2916584596.3930421</v>
      </c>
      <c r="AR10">
        <f>IF(ISBLANK(Calculations!AR10),"",Calculations!AR10)</f>
        <v>2819957220.0029268</v>
      </c>
      <c r="AS10">
        <f>IF(ISBLANK(Calculations!AS10),"",Calculations!AS10)</f>
        <v>2740722698.3425817</v>
      </c>
      <c r="AT10">
        <f>IF(ISBLANK(Calculations!AT10),"",Calculations!AT10)</f>
        <v>2677448633.6874723</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0.57737239512375793</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0.57737239512375793</v>
      </c>
      <c r="C12">
        <f>IF(ISBLANK(Calculations!C12),"",Calculations!C12)</f>
        <v>0.42262760487624201</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0.64613471331676808</v>
      </c>
      <c r="K12">
        <f>IF(ISBLANK(Calculations!K12),"",Calculations!K12)</f>
        <v>0.57737239512375793</v>
      </c>
      <c r="L12" t="str">
        <f>IF(ISBLANK(Calculations!L12),"",Calculations!L12)</f>
        <v>RESIDENTIAL</v>
      </c>
      <c r="M12" t="str">
        <f>IF(ISBLANK(Calculations!M12),"",Calculations!M12)</f>
        <v>heating</v>
      </c>
      <c r="N12" t="str">
        <f>IF(ISBLANK(Calculations!N12),"",Calculations!N12)</f>
        <v>LPG propane or butane</v>
      </c>
      <c r="O12">
        <f>IF(ISBLANK(Calculations!O12),"",Calculations!O12)</f>
        <v>1682875225318.3762</v>
      </c>
      <c r="P12">
        <f>IF(ISBLANK(Calculations!P12),"",Calculations!P12)</f>
        <v>1682875225318.3762</v>
      </c>
      <c r="Q12">
        <f>IF(ISBLANK(Calculations!Q12),"",Calculations!Q12)</f>
        <v>1682875225318.3762</v>
      </c>
      <c r="R12">
        <f>IF(ISBLANK(Calculations!R12),"",Calculations!R12)</f>
        <v>1685538546261.5471</v>
      </c>
      <c r="S12">
        <f>IF(ISBLANK(Calculations!S12),"",Calculations!S12)</f>
        <v>1687741233782.2754</v>
      </c>
      <c r="T12">
        <f>IF(ISBLANK(Calculations!T12),"",Calculations!T12)</f>
        <v>1689990664372.4639</v>
      </c>
      <c r="U12">
        <f>IF(ISBLANK(Calculations!U12),"",Calculations!U12)</f>
        <v>1693242681980.6587</v>
      </c>
      <c r="V12">
        <f>IF(ISBLANK(Calculations!V12),"",Calculations!V12)</f>
        <v>1696713082386.0103</v>
      </c>
      <c r="W12">
        <f>IF(ISBLANK(Calculations!W12),"",Calculations!W12)</f>
        <v>1700747629648.8315</v>
      </c>
      <c r="X12">
        <f>IF(ISBLANK(Calculations!X12),"",Calculations!X12)</f>
        <v>1705805712618.7046</v>
      </c>
      <c r="Y12">
        <f>IF(ISBLANK(Calculations!Y12),"",Calculations!Y12)</f>
        <v>1710518111067.833</v>
      </c>
      <c r="Z12">
        <f>IF(ISBLANK(Calculations!Z12),"",Calculations!Z12)</f>
        <v>1715668665284.4946</v>
      </c>
      <c r="AA12">
        <f>IF(ISBLANK(Calculations!AA12),"",Calculations!AA12)</f>
        <v>1721709440352.0286</v>
      </c>
      <c r="AB12">
        <f>IF(ISBLANK(Calculations!AB12),"",Calculations!AB12)</f>
        <v>1727134124681.2356</v>
      </c>
      <c r="AC12">
        <f>IF(ISBLANK(Calculations!AC12),"",Calculations!AC12)</f>
        <v>1731654480516.4795</v>
      </c>
      <c r="AD12">
        <f>IF(ISBLANK(Calculations!AD12),"",Calculations!AD12)</f>
        <v>1735669125968.855</v>
      </c>
      <c r="AE12">
        <f>IF(ISBLANK(Calculations!AE12),"",Calculations!AE12)</f>
        <v>1738729179328.5579</v>
      </c>
      <c r="AF12">
        <f>IF(ISBLANK(Calculations!AF12),"",Calculations!AF12)</f>
        <v>1741533690966.6362</v>
      </c>
      <c r="AG12">
        <f>IF(ISBLANK(Calculations!AG12),"",Calculations!AG12)</f>
        <v>1742142678398.4875</v>
      </c>
      <c r="AH12">
        <f>IF(ISBLANK(Calculations!AH12),"",Calculations!AH12)</f>
        <v>1742127058397.3909</v>
      </c>
      <c r="AI12">
        <f>IF(ISBLANK(Calculations!AI12),"",Calculations!AI12)</f>
        <v>1741779717302.929</v>
      </c>
      <c r="AJ12">
        <f>IF(ISBLANK(Calculations!AJ12),"",Calculations!AJ12)</f>
        <v>1741564875660.5498</v>
      </c>
      <c r="AK12">
        <f>IF(ISBLANK(Calculations!AK12),"",Calculations!AK12)</f>
        <v>1736208018487.5022</v>
      </c>
      <c r="AL12">
        <f>IF(ISBLANK(Calculations!AL12),"",Calculations!AL12)</f>
        <v>1731903851066.4448</v>
      </c>
      <c r="AM12">
        <f>IF(ISBLANK(Calculations!AM12),"",Calculations!AM12)</f>
        <v>1727749686303.4961</v>
      </c>
      <c r="AN12">
        <f>IF(ISBLANK(Calculations!AN12),"",Calculations!AN12)</f>
        <v>1724339886870.1431</v>
      </c>
      <c r="AO12">
        <f>IF(ISBLANK(Calculations!AO12),"",Calculations!AO12)</f>
        <v>1721665305353.3025</v>
      </c>
      <c r="AP12">
        <f>IF(ISBLANK(Calculations!AP12),"",Calculations!AP12)</f>
        <v>1719623671563.9751</v>
      </c>
      <c r="AQ12">
        <f>IF(ISBLANK(Calculations!AQ12),"",Calculations!AQ12)</f>
        <v>1718592351570.9087</v>
      </c>
      <c r="AR12">
        <f>IF(ISBLANK(Calculations!AR12),"",Calculations!AR12)</f>
        <v>1717433255997.5293</v>
      </c>
      <c r="AS12">
        <f>IF(ISBLANK(Calculations!AS12),"",Calculations!AS12)</f>
        <v>1716504775340.7327</v>
      </c>
      <c r="AT12">
        <f>IF(ISBLANK(Calculations!AT12),"",Calculations!AT12)</f>
        <v>1715686747791.0481</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0.57737239512375793</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0.17747725100349207</v>
      </c>
      <c r="K17">
        <f>IF(ISBLANK(Calculations!K17),"",Calculations!K17)</f>
        <v>0.57737239512375793</v>
      </c>
      <c r="L17" t="str">
        <f>IF(ISBLANK(Calculations!L17),"",Calculations!L17)</f>
        <v>RESIDENTIAL</v>
      </c>
      <c r="M17" t="str">
        <f>IF(ISBLANK(Calculations!M17),"",Calculations!M17)</f>
        <v>cooling</v>
      </c>
      <c r="N17" t="str">
        <f>IF(ISBLANK(Calculations!N17),"",Calculations!N17)</f>
        <v>electricity</v>
      </c>
      <c r="O17">
        <f>P17</f>
        <v>11043139595592.969</v>
      </c>
      <c r="P17">
        <f>IF(ISBLANK(Calculations!P17),"",Calculations!P17)</f>
        <v>11043139595592.969</v>
      </c>
      <c r="Q17">
        <f>IF(ISBLANK(Calculations!Q17),"",Calculations!Q17)</f>
        <v>11043139595592.969</v>
      </c>
      <c r="R17">
        <f>IF(ISBLANK(Calculations!R17),"",Calculations!R17)</f>
        <v>10791731149086.002</v>
      </c>
      <c r="S17" s="99">
        <f>IF(ISBLANK(Calculations!S17),"",Calculations!S17 + ('IRA Buildings Changes'!$C$38/($AB$16-$R$16)*(S16-$R$16)))</f>
        <v>10837468729079.365</v>
      </c>
      <c r="T17" s="99">
        <f>IF(ISBLANK(Calculations!T17),"",Calculations!T17 + ('IRA Buildings Changes'!$C$38/($AB$16-$R$16)*(T16-$R$16)))</f>
        <v>10900675347381.203</v>
      </c>
      <c r="U17" s="99">
        <f>IF(ISBLANK(Calculations!U17),"",Calculations!U17 + ('IRA Buildings Changes'!$C$38/($AB$16-$R$16)*(U16-$R$16)))</f>
        <v>10983258860891.418</v>
      </c>
      <c r="V17" s="99">
        <f>IF(ISBLANK(Calculations!V17),"",Calculations!V17 + ('IRA Buildings Changes'!$C$38/($AB$16-$R$16)*(V16-$R$16)))</f>
        <v>11088013457484.715</v>
      </c>
      <c r="W17" s="99">
        <f>IF(ISBLANK(Calculations!W17),"",Calculations!W17 + ('IRA Buildings Changes'!$C$38/($AB$16-$R$16)*(W16-$R$16)))</f>
        <v>11214736659737.242</v>
      </c>
      <c r="X17" s="99">
        <f>IF(ISBLANK(Calculations!X17),"",Calculations!X17 + ('IRA Buildings Changes'!$C$38/($AB$16-$R$16)*(X16-$R$16)))</f>
        <v>11361900979343.539</v>
      </c>
      <c r="Y17" s="99">
        <f>IF(ISBLANK(Calculations!Y17),"",Calculations!Y17 + ('IRA Buildings Changes'!$C$38/($AB$16-$R$16)*(Y16-$R$16)))</f>
        <v>11521147921899.994</v>
      </c>
      <c r="Z17" s="99">
        <f>IF(ISBLANK(Calculations!Z17),"",Calculations!Z17 + ('IRA Buildings Changes'!$C$38/($AB$16-$R$16)*(Z16-$R$16)))</f>
        <v>11699653234685.516</v>
      </c>
      <c r="AA17" s="99">
        <f>IF(ISBLANK(Calculations!AA17),"",Calculations!AA17 + ('IRA Buildings Changes'!$C$38/($AB$16-$R$16)*(AA16-$R$16)))</f>
        <v>11892749090785.039</v>
      </c>
      <c r="AB17" s="98">
        <f>IF(ISBLANK(Calculations!AB17),"",Calculations!AB17 + 'IRA Buildings Changes'!$C$38)</f>
        <v>12098220569344.711</v>
      </c>
      <c r="AC17" s="99">
        <f>IF(ISBLANK(Calculations!AC17),"",Calculations!AC17 + 'IRA Buildings Changes'!$C$38)</f>
        <v>12031094390291.91</v>
      </c>
      <c r="AD17" s="99">
        <f>IF(ISBLANK(Calculations!AD17),"",Calculations!AD17 + 'IRA Buildings Changes'!$C$38)</f>
        <v>11971524532142.73</v>
      </c>
      <c r="AE17" s="99">
        <f>IF(ISBLANK(Calculations!AE17),"",Calculations!AE17 + 'IRA Buildings Changes'!$C$38)</f>
        <v>11918827367615.43</v>
      </c>
      <c r="AF17" s="99">
        <f>IF(ISBLANK(Calculations!AF17),"",Calculations!AF17 + 'IRA Buildings Changes'!$C$38)</f>
        <v>11867862873855.836</v>
      </c>
      <c r="AG17" s="99">
        <f>IF(ISBLANK(Calculations!AG17),"",Calculations!AG17 + 'IRA Buildings Changes'!$C$38)</f>
        <v>11828513531300.445</v>
      </c>
      <c r="AH17" s="99">
        <f>IF(ISBLANK(Calculations!AH17),"",Calculations!AH17 + 'IRA Buildings Changes'!$C$38)</f>
        <v>11794716355630.926</v>
      </c>
      <c r="AI17" s="99">
        <f>IF(ISBLANK(Calculations!AI17),"",Calculations!AI17 + 'IRA Buildings Changes'!$C$38)</f>
        <v>11765799649559.953</v>
      </c>
      <c r="AJ17" s="99">
        <f>IF(ISBLANK(Calculations!AJ17),"",Calculations!AJ17 + 'IRA Buildings Changes'!$C$38)</f>
        <v>11740952450275.402</v>
      </c>
      <c r="AK17" s="99">
        <f>IF(ISBLANK(Calculations!AK17),"",Calculations!AK17 + 'IRA Buildings Changes'!$C$38)</f>
        <v>11719818929678.422</v>
      </c>
      <c r="AL17" s="99">
        <f>IF(ISBLANK(Calculations!AL17),"",Calculations!AL17 + 'IRA Buildings Changes'!$C$38)</f>
        <v>11700158458729.887</v>
      </c>
      <c r="AM17" s="99">
        <f>IF(ISBLANK(Calculations!AM17),"",Calculations!AM17 + 'IRA Buildings Changes'!$C$38)</f>
        <v>11677794469482.094</v>
      </c>
      <c r="AN17" s="99">
        <f>IF(ISBLANK(Calculations!AN17),"",Calculations!AN17 + 'IRA Buildings Changes'!$C$38)</f>
        <v>11662367193646.965</v>
      </c>
      <c r="AO17" s="99">
        <f>IF(ISBLANK(Calculations!AO17),"",Calculations!AO17 + 'IRA Buildings Changes'!$C$38)</f>
        <v>11648805657678.953</v>
      </c>
      <c r="AP17" s="99">
        <f>IF(ISBLANK(Calculations!AP17),"",Calculations!AP17 + 'IRA Buildings Changes'!$C$38)</f>
        <v>11636958840958.754</v>
      </c>
      <c r="AQ17" s="99">
        <f>IF(ISBLANK(Calculations!AQ17),"",Calculations!AQ17 + 'IRA Buildings Changes'!$C$38)</f>
        <v>11626627326711.629</v>
      </c>
      <c r="AR17" s="99">
        <f>IF(ISBLANK(Calculations!AR17),"",Calculations!AR17 + 'IRA Buildings Changes'!$C$38)</f>
        <v>11612846067821.631</v>
      </c>
      <c r="AS17" s="99">
        <f>IF(ISBLANK(Calculations!AS17),"",Calculations!AS17 + 'IRA Buildings Changes'!$C$38)</f>
        <v>11604716578635.562</v>
      </c>
      <c r="AT17" s="99">
        <f>IF(ISBLANK(Calculations!AT17),"",Calculations!AT17 + 'IRA Buildings Changes'!$C$38)</f>
        <v>11596974829186.23</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0.57737239512375793</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0.57737239512375793</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1089</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0.57737239512375793</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1090</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0.57737239512375793</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0.57737239512375793</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0.57737239512375793</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0.57737239512375793</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0.57737239512375793</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0.57737239512375793</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3.7067217599573571E-2</v>
      </c>
      <c r="K30">
        <f>IF(ISBLANK(Calculations!K30),"",Calculations!K30)</f>
        <v>0.57737239512375793</v>
      </c>
      <c r="L30" t="str">
        <f>IF(ISBLANK(Calculations!L30),"",Calculations!L30)</f>
        <v>RESIDENTIAL</v>
      </c>
      <c r="M30" t="str">
        <f>IF(ISBLANK(Calculations!M30),"",Calculations!M30)</f>
        <v>lighting</v>
      </c>
      <c r="N30" t="str">
        <f>IF(ISBLANK(Calculations!N30),"",Calculations!N30)</f>
        <v>electricity</v>
      </c>
      <c r="O30">
        <f t="shared" si="0"/>
        <v>2306427759376.6499</v>
      </c>
      <c r="P30">
        <f>IF(ISBLANK(Calculations!P30),"",Calculations!P30)</f>
        <v>2306427759376.6499</v>
      </c>
      <c r="Q30">
        <f>IF(ISBLANK(Calculations!Q30),"",Calculations!Q30)</f>
        <v>2306427759376.6499</v>
      </c>
      <c r="R30">
        <f>IF(ISBLANK(Calculations!R30),"",Calculations!R30)</f>
        <v>2298019303688.6699</v>
      </c>
      <c r="S30">
        <f>IF(ISBLANK(Calculations!S30),"",Calculations!S30)</f>
        <v>2290059398180.6509</v>
      </c>
      <c r="T30">
        <f>IF(ISBLANK(Calculations!T30),"",Calculations!T30)</f>
        <v>2284214717749.8115</v>
      </c>
      <c r="U30">
        <f>IF(ISBLANK(Calculations!U30),"",Calculations!U30)</f>
        <v>2283426713576.9932</v>
      </c>
      <c r="V30">
        <f>IF(ISBLANK(Calculations!V30),"",Calculations!V30)</f>
        <v>2288512564432.0005</v>
      </c>
      <c r="W30">
        <f>IF(ISBLANK(Calculations!W30),"",Calculations!W30)</f>
        <v>2294768357858.3926</v>
      </c>
      <c r="X30">
        <f>IF(ISBLANK(Calculations!X30),"",Calculations!X30)</f>
        <v>2300271832203.8784</v>
      </c>
      <c r="Y30">
        <f>IF(ISBLANK(Calculations!Y30),"",Calculations!Y30)</f>
        <v>2304540343274.312</v>
      </c>
      <c r="Z30">
        <f>IF(ISBLANK(Calculations!Z30),"",Calculations!Z30)</f>
        <v>2311398752121.6211</v>
      </c>
      <c r="AA30">
        <f>IF(ISBLANK(Calculations!AA30),"",Calculations!AA30)</f>
        <v>2320929220510.1509</v>
      </c>
      <c r="AB30">
        <f>IF(ISBLANK(Calculations!AB30),"",Calculations!AB30)</f>
        <v>2334081072685.4209</v>
      </c>
      <c r="AC30">
        <f>IF(ISBLANK(Calculations!AC30),"",Calculations!AC30)</f>
        <v>2349761749635.7959</v>
      </c>
      <c r="AD30">
        <f>IF(ISBLANK(Calculations!AD30),"",Calculations!AD30)</f>
        <v>2366022176949.5166</v>
      </c>
      <c r="AE30">
        <f>IF(ISBLANK(Calculations!AE30),"",Calculations!AE30)</f>
        <v>2381972634008.0176</v>
      </c>
      <c r="AF30">
        <f>IF(ISBLANK(Calculations!AF30),"",Calculations!AF30)</f>
        <v>2395829452117.1309</v>
      </c>
      <c r="AG30">
        <f>IF(ISBLANK(Calculations!AG30),"",Calculations!AG30)</f>
        <v>2408010656661.0342</v>
      </c>
      <c r="AH30">
        <f>IF(ISBLANK(Calculations!AH30),"",Calculations!AH30)</f>
        <v>2418961033669.9575</v>
      </c>
      <c r="AI30">
        <f>IF(ISBLANK(Calculations!AI30),"",Calculations!AI30)</f>
        <v>2428988325544.5737</v>
      </c>
      <c r="AJ30">
        <f>IF(ISBLANK(Calculations!AJ30),"",Calculations!AJ30)</f>
        <v>2438374532814.4595</v>
      </c>
      <c r="AK30">
        <f>IF(ISBLANK(Calculations!AK30),"",Calculations!AK30)</f>
        <v>2438567985098.9614</v>
      </c>
      <c r="AL30">
        <f>IF(ISBLANK(Calculations!AL30),"",Calculations!AL30)</f>
        <v>2439278856197.3242</v>
      </c>
      <c r="AM30">
        <f>IF(ISBLANK(Calculations!AM30),"",Calculations!AM30)</f>
        <v>2440809302070.4634</v>
      </c>
      <c r="AN30">
        <f>IF(ISBLANK(Calculations!AN30),"",Calculations!AN30)</f>
        <v>2443359573407.8037</v>
      </c>
      <c r="AO30">
        <f>IF(ISBLANK(Calculations!AO30),"",Calculations!AO30)</f>
        <v>2446873227702.3521</v>
      </c>
      <c r="AP30">
        <f>IF(ISBLANK(Calculations!AP30),"",Calculations!AP30)</f>
        <v>2451218853557.7979</v>
      </c>
      <c r="AQ30">
        <f>IF(ISBLANK(Calculations!AQ30),"",Calculations!AQ30)</f>
        <v>2456201496405.7944</v>
      </c>
      <c r="AR30">
        <f>IF(ISBLANK(Calculations!AR30),"",Calculations!AR30)</f>
        <v>2461619072103.7197</v>
      </c>
      <c r="AS30">
        <f>IF(ISBLANK(Calculations!AS30),"",Calculations!AS30)</f>
        <v>2467344610582.96</v>
      </c>
      <c r="AT30">
        <f>IF(ISBLANK(Calculations!AT30),"",Calculations!AT30)</f>
        <v>2473317438028.105</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0.57737239512375793</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0.57737239512375793</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0.57737239512375793</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0.57737239512375793</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0.57737239512375793</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0.57737239512375793</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0.57737239512375793</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0.57737239512375793</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0.57737239512375793</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0.26715637220744121</v>
      </c>
      <c r="K43">
        <f>IF(ISBLANK(Calculations!K43),"",Calculations!K43)</f>
        <v>0.57737239512375793</v>
      </c>
      <c r="L43" t="str">
        <f>IF(ISBLANK(Calculations!L43),"",Calculations!L43)</f>
        <v>RESIDENTIAL</v>
      </c>
      <c r="M43" t="str">
        <f>IF(ISBLANK(Calculations!M43),"",Calculations!M43)</f>
        <v>appl</v>
      </c>
      <c r="N43" t="str">
        <f>IF(ISBLANK(Calculations!N43),"",Calculations!N43)</f>
        <v>electricity</v>
      </c>
      <c r="O43">
        <f t="shared" si="0"/>
        <v>16623229712302.213</v>
      </c>
      <c r="P43">
        <f>IF(ISBLANK(Calculations!P43),"",Calculations!P43)</f>
        <v>16623229712302.213</v>
      </c>
      <c r="Q43">
        <f>IF(ISBLANK(Calculations!Q43),"",Calculations!Q43)</f>
        <v>16623229712302.213</v>
      </c>
      <c r="R43">
        <f>IF(ISBLANK(Calculations!R43),"",Calculations!R43)</f>
        <v>16510671851425.635</v>
      </c>
      <c r="S43">
        <f>IF(ISBLANK(Calculations!S43),"",Calculations!S43)</f>
        <v>16401466110913.742</v>
      </c>
      <c r="T43">
        <f>IF(ISBLANK(Calculations!T43),"",Calculations!T43)</f>
        <v>16301933232307.881</v>
      </c>
      <c r="U43">
        <f>IF(ISBLANK(Calculations!U43),"",Calculations!U43)</f>
        <v>16216883547401.504</v>
      </c>
      <c r="V43">
        <f>IF(ISBLANK(Calculations!V43),"",Calculations!V43)</f>
        <v>16151236122975.773</v>
      </c>
      <c r="W43">
        <f>IF(ISBLANK(Calculations!W43),"",Calculations!W43)</f>
        <v>16104274231199.266</v>
      </c>
      <c r="X43">
        <f>IF(ISBLANK(Calculations!X43),"",Calculations!X43)</f>
        <v>16073872489839.365</v>
      </c>
      <c r="Y43">
        <f>IF(ISBLANK(Calculations!Y43),"",Calculations!Y43)</f>
        <v>16056241199610.602</v>
      </c>
      <c r="Z43">
        <f>IF(ISBLANK(Calculations!Z43),"",Calculations!Z43)</f>
        <v>16053626947783.783</v>
      </c>
      <c r="AA43">
        <f>IF(ISBLANK(Calculations!AA43),"",Calculations!AA43)</f>
        <v>16067228011438.818</v>
      </c>
      <c r="AB43">
        <f>IF(ISBLANK(Calculations!AB43),"",Calculations!AB43)</f>
        <v>16093383291174.5</v>
      </c>
      <c r="AC43">
        <f>IF(ISBLANK(Calculations!AC43),"",Calculations!AC43)</f>
        <v>16129673007833.477</v>
      </c>
      <c r="AD43">
        <f>IF(ISBLANK(Calculations!AD43),"",Calculations!AD43)</f>
        <v>16178151566987.918</v>
      </c>
      <c r="AE43">
        <f>IF(ISBLANK(Calculations!AE43),"",Calculations!AE43)</f>
        <v>16237748423177.471</v>
      </c>
      <c r="AF43">
        <f>IF(ISBLANK(Calculations!AF43),"",Calculations!AF43)</f>
        <v>16306463594354.787</v>
      </c>
      <c r="AG43">
        <f>IF(ISBLANK(Calculations!AG43),"",Calculations!AG43)</f>
        <v>16379626698638.973</v>
      </c>
      <c r="AH43">
        <f>IF(ISBLANK(Calculations!AH43),"",Calculations!AH43)</f>
        <v>16455194184905.855</v>
      </c>
      <c r="AI43">
        <f>IF(ISBLANK(Calculations!AI43),"",Calculations!AI43)</f>
        <v>16531900205676.758</v>
      </c>
      <c r="AJ43">
        <f>IF(ISBLANK(Calculations!AJ43),"",Calculations!AJ43)</f>
        <v>16609236686275.418</v>
      </c>
      <c r="AK43">
        <f>IF(ISBLANK(Calculations!AK43),"",Calculations!AK43)</f>
        <v>16615321980366.699</v>
      </c>
      <c r="AL43">
        <f>IF(ISBLANK(Calculations!AL43),"",Calculations!AL43)</f>
        <v>16621600677665.904</v>
      </c>
      <c r="AM43">
        <f>IF(ISBLANK(Calculations!AM43),"",Calculations!AM43)</f>
        <v>16628081795966.789</v>
      </c>
      <c r="AN43">
        <f>IF(ISBLANK(Calculations!AN43),"",Calculations!AN43)</f>
        <v>16634863034925.906</v>
      </c>
      <c r="AO43">
        <f>IF(ISBLANK(Calculations!AO43),"",Calculations!AO43)</f>
        <v>16642092967174.648</v>
      </c>
      <c r="AP43">
        <f>IF(ISBLANK(Calculations!AP43),"",Calculations!AP43)</f>
        <v>16649835263022.453</v>
      </c>
      <c r="AQ43">
        <f>IF(ISBLANK(Calculations!AQ43),"",Calculations!AQ43)</f>
        <v>16658103925823.414</v>
      </c>
      <c r="AR43">
        <f>IF(ISBLANK(Calculations!AR43),"",Calculations!AR43)</f>
        <v>16666961754329.926</v>
      </c>
      <c r="AS43">
        <f>IF(ISBLANK(Calculations!AS43),"",Calculations!AS43)</f>
        <v>16676297088592.031</v>
      </c>
      <c r="AT43">
        <f>IF(ISBLANK(Calculations!AT43),"",Calculations!AT43)</f>
        <v>16685996182029.602</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0.57737239512375793</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0.35109177563044314</v>
      </c>
      <c r="K45">
        <f>IF(ISBLANK(Calculations!K45),"",Calculations!K45)</f>
        <v>0.57737239512375793</v>
      </c>
      <c r="L45" t="str">
        <f>IF(ISBLANK(Calculations!L45),"",Calculations!L45)</f>
        <v>RESIDENTIAL</v>
      </c>
      <c r="M45" t="str">
        <f>IF(ISBLANK(Calculations!M45),"",Calculations!M45)</f>
        <v>appl</v>
      </c>
      <c r="N45" t="str">
        <f>IF(ISBLANK(Calculations!N45),"",Calculations!N45)</f>
        <v>natural gas</v>
      </c>
      <c r="O45">
        <f t="shared" si="0"/>
        <v>6726143716924.1904</v>
      </c>
      <c r="P45">
        <f>IF(ISBLANK(Calculations!P45),"",Calculations!P45)</f>
        <v>6726143716924.1904</v>
      </c>
      <c r="Q45">
        <f>IF(ISBLANK(Calculations!Q45),"",Calculations!Q45)</f>
        <v>6726143716924.1904</v>
      </c>
      <c r="R45">
        <f>IF(ISBLANK(Calculations!R45),"",Calculations!R45)</f>
        <v>6737406472011.7207</v>
      </c>
      <c r="S45">
        <f>IF(ISBLANK(Calculations!S45),"",Calculations!S45)</f>
        <v>6750390627247.2383</v>
      </c>
      <c r="T45">
        <f>IF(ISBLANK(Calculations!T45),"",Calculations!T45)</f>
        <v>6766521149823.8018</v>
      </c>
      <c r="U45">
        <f>IF(ISBLANK(Calculations!U45),"",Calculations!U45)</f>
        <v>6787060910099.2891</v>
      </c>
      <c r="V45">
        <f>IF(ISBLANK(Calculations!V45),"",Calculations!V45)</f>
        <v>6813478061693.874</v>
      </c>
      <c r="W45">
        <f>IF(ISBLANK(Calculations!W45),"",Calculations!W45)</f>
        <v>6844100566003.3262</v>
      </c>
      <c r="X45">
        <f>IF(ISBLANK(Calculations!X45),"",Calculations!X45)</f>
        <v>6876540322343.7266</v>
      </c>
      <c r="Y45">
        <f>IF(ISBLANK(Calculations!Y45),"",Calculations!Y45)</f>
        <v>6908816124576.4346</v>
      </c>
      <c r="Z45">
        <f>IF(ISBLANK(Calculations!Z45),"",Calculations!Z45)</f>
        <v>6942094946236.668</v>
      </c>
      <c r="AA45">
        <f>IF(ISBLANK(Calculations!AA45),"",Calculations!AA45)</f>
        <v>6976078256267.208</v>
      </c>
      <c r="AB45">
        <f>IF(ISBLANK(Calculations!AB45),"",Calculations!AB45)</f>
        <v>7008990799016.9668</v>
      </c>
      <c r="AC45">
        <f>IF(ISBLANK(Calculations!AC45),"",Calculations!AC45)</f>
        <v>7040953046183.1396</v>
      </c>
      <c r="AD45">
        <f>IF(ISBLANK(Calculations!AD45),"",Calculations!AD45)</f>
        <v>7074465955272.8047</v>
      </c>
      <c r="AE45">
        <f>IF(ISBLANK(Calculations!AE45),"",Calculations!AE45)</f>
        <v>7110110795697.1895</v>
      </c>
      <c r="AF45">
        <f>IF(ISBLANK(Calculations!AF45),"",Calculations!AF45)</f>
        <v>7147503753277.5918</v>
      </c>
      <c r="AG45">
        <f>IF(ISBLANK(Calculations!AG45),"",Calculations!AG45)</f>
        <v>7185250128312.5547</v>
      </c>
      <c r="AH45">
        <f>IF(ISBLANK(Calculations!AH45),"",Calculations!AH45)</f>
        <v>7223212605745.0254</v>
      </c>
      <c r="AI45">
        <f>IF(ISBLANK(Calculations!AI45),"",Calculations!AI45)</f>
        <v>7260915681834.8457</v>
      </c>
      <c r="AJ45">
        <f>IF(ISBLANK(Calculations!AJ45),"",Calculations!AJ45)</f>
        <v>7298302694111.6768</v>
      </c>
      <c r="AK45">
        <f>IF(ISBLANK(Calculations!AK45),"",Calculations!AK45)</f>
        <v>7299850307531.125</v>
      </c>
      <c r="AL45">
        <f>IF(ISBLANK(Calculations!AL45),"",Calculations!AL45)</f>
        <v>7301239600175.8066</v>
      </c>
      <c r="AM45">
        <f>IF(ISBLANK(Calculations!AM45),"",Calculations!AM45)</f>
        <v>7302730449542.9375</v>
      </c>
      <c r="AN45">
        <f>IF(ISBLANK(Calculations!AN45),"",Calculations!AN45)</f>
        <v>7304490128359.8584</v>
      </c>
      <c r="AO45">
        <f>IF(ISBLANK(Calculations!AO45),"",Calculations!AO45)</f>
        <v>7306540960169.2764</v>
      </c>
      <c r="AP45">
        <f>IF(ISBLANK(Calculations!AP45),"",Calculations!AP45)</f>
        <v>7308831216864.7119</v>
      </c>
      <c r="AQ45">
        <f>IF(ISBLANK(Calculations!AQ45),"",Calculations!AQ45)</f>
        <v>7311390580757.8682</v>
      </c>
      <c r="AR45">
        <f>IF(ISBLANK(Calculations!AR45),"",Calculations!AR45)</f>
        <v>7314085695299.4668</v>
      </c>
      <c r="AS45">
        <f>IF(ISBLANK(Calculations!AS45),"",Calculations!AS45)</f>
        <v>7317017479108.6221</v>
      </c>
      <c r="AT45">
        <f>IF(ISBLANK(Calculations!AT45),"",Calculations!AT45)</f>
        <v>7320259777264.3232</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3.034017488648295E-3</v>
      </c>
      <c r="K46">
        <f>IF(ISBLANK(Calculations!K46),"",Calculations!K46)</f>
        <v>0.57737239512375793</v>
      </c>
      <c r="L46" t="str">
        <f>IF(ISBLANK(Calculations!L46),"",Calculations!L46)</f>
        <v>RESIDENTIAL</v>
      </c>
      <c r="M46" t="str">
        <f>IF(ISBLANK(Calculations!M46),"",Calculations!M46)</f>
        <v>appl</v>
      </c>
      <c r="N46" t="str">
        <f>IF(ISBLANK(Calculations!N46),"",Calculations!N46)</f>
        <v>petroleum diesel</v>
      </c>
      <c r="O46">
        <f t="shared" si="0"/>
        <v>252253143.97462586</v>
      </c>
      <c r="P46">
        <f>IF(ISBLANK(Calculations!P46),"",Calculations!P46)</f>
        <v>252253143.97462586</v>
      </c>
      <c r="Q46">
        <f>IF(ISBLANK(Calculations!Q46),"",Calculations!Q46)</f>
        <v>252253143.97462586</v>
      </c>
      <c r="R46">
        <f>IF(ISBLANK(Calculations!R46),"",Calculations!R46)</f>
        <v>242744709.98055243</v>
      </c>
      <c r="S46">
        <f>IF(ISBLANK(Calculations!S46),"",Calculations!S46)</f>
        <v>229882410.14230895</v>
      </c>
      <c r="T46">
        <f>IF(ISBLANK(Calculations!T46),"",Calculations!T46)</f>
        <v>215024882.15425277</v>
      </c>
      <c r="U46">
        <f>IF(ISBLANK(Calculations!U46),"",Calculations!U46)</f>
        <v>199663593.85938498</v>
      </c>
      <c r="V46">
        <f>IF(ISBLANK(Calculations!V46),"",Calculations!V46)</f>
        <v>185192294.17733911</v>
      </c>
      <c r="W46">
        <f>IF(ISBLANK(Calculations!W46),"",Calculations!W46)</f>
        <v>172593247.61583921</v>
      </c>
      <c r="X46">
        <f>IF(ISBLANK(Calculations!X46),"",Calculations!X46)</f>
        <v>162407143.31795126</v>
      </c>
      <c r="Y46">
        <f>IF(ISBLANK(Calculations!Y46),"",Calculations!Y46)</f>
        <v>154759154.96350428</v>
      </c>
      <c r="Z46">
        <f>IF(ISBLANK(Calculations!Z46),"",Calculations!Z46)</f>
        <v>149509355.1238341</v>
      </c>
      <c r="AA46">
        <f>IF(ISBLANK(Calculations!AA46),"",Calculations!AA46)</f>
        <v>146254476.47196856</v>
      </c>
      <c r="AB46">
        <f>IF(ISBLANK(Calculations!AB46),"",Calculations!AB46)</f>
        <v>144459494.35125262</v>
      </c>
      <c r="AC46">
        <f>IF(ISBLANK(Calculations!AC46),"",Calculations!AC46)</f>
        <v>143650663.00131357</v>
      </c>
      <c r="AD46">
        <f>IF(ISBLANK(Calculations!AD46),"",Calculations!AD46)</f>
        <v>143501315.06898451</v>
      </c>
      <c r="AE46">
        <f>IF(ISBLANK(Calculations!AE46),"",Calculations!AE46)</f>
        <v>143751254.35839936</v>
      </c>
      <c r="AF46">
        <f>IF(ISBLANK(Calculations!AF46),"",Calculations!AF46)</f>
        <v>144219746.54739863</v>
      </c>
      <c r="AG46">
        <f>IF(ISBLANK(Calculations!AG46),"",Calculations!AG46)</f>
        <v>144780910.72789285</v>
      </c>
      <c r="AH46">
        <f>IF(ISBLANK(Calculations!AH46),"",Calculations!AH46)</f>
        <v>145385186.96347708</v>
      </c>
      <c r="AI46">
        <f>IF(ISBLANK(Calculations!AI46),"",Calculations!AI46)</f>
        <v>146000976.78986043</v>
      </c>
      <c r="AJ46">
        <f>IF(ISBLANK(Calculations!AJ46),"",Calculations!AJ46)</f>
        <v>146616980.00583866</v>
      </c>
      <c r="AK46">
        <f>IF(ISBLANK(Calculations!AK46),"",Calculations!AK46)</f>
        <v>146634182.16327307</v>
      </c>
      <c r="AL46">
        <f>IF(ISBLANK(Calculations!AL46),"",Calculations!AL46)</f>
        <v>146650282.17011884</v>
      </c>
      <c r="AM46">
        <f>IF(ISBLANK(Calculations!AM46),"",Calculations!AM46)</f>
        <v>146671043.78181711</v>
      </c>
      <c r="AN46">
        <f>IF(ISBLANK(Calculations!AN46),"",Calculations!AN46)</f>
        <v>146700153.35029006</v>
      </c>
      <c r="AO46">
        <f>IF(ISBLANK(Calculations!AO46),"",Calculations!AO46)</f>
        <v>146738207.63239855</v>
      </c>
      <c r="AP46">
        <f>IF(ISBLANK(Calculations!AP46),"",Calculations!AP46)</f>
        <v>146782587.00878495</v>
      </c>
      <c r="AQ46">
        <f>IF(ISBLANK(Calculations!AQ46),"",Calculations!AQ46)</f>
        <v>146833081.32272542</v>
      </c>
      <c r="AR46">
        <f>IF(ISBLANK(Calculations!AR46),"",Calculations!AR46)</f>
        <v>146886381.12759352</v>
      </c>
      <c r="AS46">
        <f>IF(ISBLANK(Calculations!AS46),"",Calculations!AS46)</f>
        <v>146943922.46739793</v>
      </c>
      <c r="AT46">
        <f>IF(ISBLANK(Calculations!AT46),"",Calculations!AT46)</f>
        <v>147007753.93688339</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0.57737239512375793</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0.57737239512375793</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0.57737239512375793</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0.57737239512375793</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0.35386528668323197</v>
      </c>
      <c r="K51">
        <f>IF(ISBLANK(Calculations!K51),"",Calculations!K51)</f>
        <v>0.57737239512375793</v>
      </c>
      <c r="L51" t="str">
        <f>IF(ISBLANK(Calculations!L51),"",Calculations!L51)</f>
        <v>RESIDENTIAL</v>
      </c>
      <c r="M51" t="str">
        <f>IF(ISBLANK(Calculations!M51),"",Calculations!M51)</f>
        <v>appl</v>
      </c>
      <c r="N51" t="str">
        <f>IF(ISBLANK(Calculations!N51),"",Calculations!N51)</f>
        <v>LPG propane or butane</v>
      </c>
      <c r="O51">
        <f t="shared" si="0"/>
        <v>921651649084.89587</v>
      </c>
      <c r="P51">
        <f>IF(ISBLANK(Calculations!P51),"",Calculations!P51)</f>
        <v>921651649084.89587</v>
      </c>
      <c r="Q51">
        <f>IF(ISBLANK(Calculations!Q51),"",Calculations!Q51)</f>
        <v>921651649084.89587</v>
      </c>
      <c r="R51">
        <f>IF(ISBLANK(Calculations!R51),"",Calculations!R51)</f>
        <v>912862287944.49963</v>
      </c>
      <c r="S51">
        <f>IF(ISBLANK(Calculations!S51),"",Calculations!S51)</f>
        <v>907120710592.46448</v>
      </c>
      <c r="T51">
        <f>IF(ISBLANK(Calculations!T51),"",Calculations!T51)</f>
        <v>903879862810.74768</v>
      </c>
      <c r="U51">
        <f>IF(ISBLANK(Calculations!U51),"",Calculations!U51)</f>
        <v>902607042136.44519</v>
      </c>
      <c r="V51">
        <f>IF(ISBLANK(Calculations!V51),"",Calculations!V51)</f>
        <v>902964236845.99463</v>
      </c>
      <c r="W51">
        <f>IF(ISBLANK(Calculations!W51),"",Calculations!W51)</f>
        <v>904432854154.99414</v>
      </c>
      <c r="X51">
        <f>IF(ISBLANK(Calculations!X51),"",Calculations!X51)</f>
        <v>906562982543.39478</v>
      </c>
      <c r="Y51">
        <f>IF(ISBLANK(Calculations!Y51),"",Calculations!Y51)</f>
        <v>909019866328.00647</v>
      </c>
      <c r="Z51">
        <f>IF(ISBLANK(Calculations!Z51),"",Calculations!Z51)</f>
        <v>911951975419.15698</v>
      </c>
      <c r="AA51">
        <f>IF(ISBLANK(Calculations!AA51),"",Calculations!AA51)</f>
        <v>915292256630.69641</v>
      </c>
      <c r="AB51">
        <f>IF(ISBLANK(Calculations!AB51),"",Calculations!AB51)</f>
        <v>918723408378.58179</v>
      </c>
      <c r="AC51">
        <f>IF(ISBLANK(Calculations!AC51),"",Calculations!AC51)</f>
        <v>922099402360.52539</v>
      </c>
      <c r="AD51">
        <f>IF(ISBLANK(Calculations!AD51),"",Calculations!AD51)</f>
        <v>925607861429.86841</v>
      </c>
      <c r="AE51">
        <f>IF(ISBLANK(Calculations!AE51),"",Calculations!AE51)</f>
        <v>929281852949.96252</v>
      </c>
      <c r="AF51">
        <f>IF(ISBLANK(Calculations!AF51),"",Calculations!AF51)</f>
        <v>933106176403.95776</v>
      </c>
      <c r="AG51">
        <f>IF(ISBLANK(Calculations!AG51),"",Calculations!AG51)</f>
        <v>936939248667.73413</v>
      </c>
      <c r="AH51">
        <f>IF(ISBLANK(Calculations!AH51),"",Calculations!AH51)</f>
        <v>940789776153.13586</v>
      </c>
      <c r="AI51">
        <f>IF(ISBLANK(Calculations!AI51),"",Calculations!AI51)</f>
        <v>944612435268.27881</v>
      </c>
      <c r="AJ51">
        <f>IF(ISBLANK(Calculations!AJ51),"",Calculations!AJ51)</f>
        <v>948392245318.61206</v>
      </c>
      <c r="AK51">
        <f>IF(ISBLANK(Calculations!AK51),"",Calculations!AK51)</f>
        <v>949133223731.02588</v>
      </c>
      <c r="AL51">
        <f>IF(ISBLANK(Calculations!AL51),"",Calculations!AL51)</f>
        <v>949806062831.30371</v>
      </c>
      <c r="AM51">
        <f>IF(ISBLANK(Calculations!AM51),"",Calculations!AM51)</f>
        <v>950434084394.10583</v>
      </c>
      <c r="AN51">
        <f>IF(ISBLANK(Calculations!AN51),"",Calculations!AN51)</f>
        <v>951035936656.67493</v>
      </c>
      <c r="AO51">
        <f>IF(ISBLANK(Calculations!AO51),"",Calculations!AO51)</f>
        <v>951620847196.14856</v>
      </c>
      <c r="AP51">
        <f>IF(ISBLANK(Calculations!AP51),"",Calculations!AP51)</f>
        <v>952191862673.37268</v>
      </c>
      <c r="AQ51">
        <f>IF(ISBLANK(Calculations!AQ51),"",Calculations!AQ51)</f>
        <v>952754822855.09058</v>
      </c>
      <c r="AR51">
        <f>IF(ISBLANK(Calculations!AR51),"",Calculations!AR51)</f>
        <v>953306599733.52966</v>
      </c>
      <c r="AS51">
        <f>IF(ISBLANK(Calculations!AS51),"",Calculations!AS51)</f>
        <v>953858584527.63074</v>
      </c>
      <c r="AT51">
        <f>IF(ISBLANK(Calculations!AT51),"",Calculations!AT51)</f>
        <v>954421090791.2655</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0.57737239512375793</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0.41144390753169707</v>
      </c>
      <c r="K56">
        <f>IF(ISBLANK(Calculations!K56),"",Calculations!K56)</f>
        <v>0.57737239512375793</v>
      </c>
      <c r="L56" t="str">
        <f>IF(ISBLANK(Calculations!L56),"",Calculations!L56)</f>
        <v>RESIDENTIAL</v>
      </c>
      <c r="M56" t="str">
        <f>IF(ISBLANK(Calculations!M56),"",Calculations!M56)</f>
        <v>other</v>
      </c>
      <c r="N56" t="str">
        <f>IF(ISBLANK(Calculations!N56),"",Calculations!N56)</f>
        <v>electricity</v>
      </c>
      <c r="O56">
        <f t="shared" si="0"/>
        <v>25601210752015.621</v>
      </c>
      <c r="P56">
        <f>IF(ISBLANK(Calculations!P56),"",Calculations!P56)</f>
        <v>25601210752015.621</v>
      </c>
      <c r="Q56">
        <f>IF(ISBLANK(Calculations!Q56),"",Calculations!Q56)</f>
        <v>25601210752015.621</v>
      </c>
      <c r="R56">
        <f>IF(ISBLANK(Calculations!R56),"",Calculations!R56)</f>
        <v>25971877324012.133</v>
      </c>
      <c r="S56">
        <f>IF(ISBLANK(Calculations!S56),"",Calculations!S56)</f>
        <v>26344113344070.352</v>
      </c>
      <c r="T56">
        <f>IF(ISBLANK(Calculations!T56),"",Calculations!T56)</f>
        <v>26724055544863.012</v>
      </c>
      <c r="U56">
        <f>IF(ISBLANK(Calculations!U56),"",Calculations!U56)</f>
        <v>27105544592126.5</v>
      </c>
      <c r="V56">
        <f>IF(ISBLANK(Calculations!V56),"",Calculations!V56)</f>
        <v>27468818840941.973</v>
      </c>
      <c r="W56">
        <f>IF(ISBLANK(Calculations!W56),"",Calculations!W56)</f>
        <v>27841802637040.277</v>
      </c>
      <c r="X56">
        <f>IF(ISBLANK(Calculations!X56),"",Calculations!X56)</f>
        <v>28236553368145.613</v>
      </c>
      <c r="Y56">
        <f>IF(ISBLANK(Calculations!Y56),"",Calculations!Y56)</f>
        <v>28596336873376.008</v>
      </c>
      <c r="Z56">
        <f>IF(ISBLANK(Calculations!Z56),"",Calculations!Z56)</f>
        <v>28926360174571.73</v>
      </c>
      <c r="AA56">
        <f>IF(ISBLANK(Calculations!AA56),"",Calculations!AA56)</f>
        <v>29254445509567.211</v>
      </c>
      <c r="AB56">
        <f>IF(ISBLANK(Calculations!AB56),"",Calculations!AB56)</f>
        <v>29585366302305.945</v>
      </c>
      <c r="AC56">
        <f>IF(ISBLANK(Calculations!AC56),"",Calculations!AC56)</f>
        <v>29959772075092.676</v>
      </c>
      <c r="AD56">
        <f>IF(ISBLANK(Calculations!AD56),"",Calculations!AD56)</f>
        <v>30377046814353.477</v>
      </c>
      <c r="AE56">
        <f>IF(ISBLANK(Calculations!AE56),"",Calculations!AE56)</f>
        <v>30814784969916.551</v>
      </c>
      <c r="AF56">
        <f>IF(ISBLANK(Calculations!AF56),"",Calculations!AF56)</f>
        <v>31250228342673.773</v>
      </c>
      <c r="AG56">
        <f>IF(ISBLANK(Calculations!AG56),"",Calculations!AG56)</f>
        <v>31690736715926.973</v>
      </c>
      <c r="AH56">
        <f>IF(ISBLANK(Calculations!AH56),"",Calculations!AH56)</f>
        <v>32144432396155.441</v>
      </c>
      <c r="AI56">
        <f>IF(ISBLANK(Calculations!AI56),"",Calculations!AI56)</f>
        <v>32576111401811.895</v>
      </c>
      <c r="AJ56">
        <f>IF(ISBLANK(Calculations!AJ56),"",Calculations!AJ56)</f>
        <v>32980632752584.105</v>
      </c>
      <c r="AK56">
        <f>IF(ISBLANK(Calculations!AK56),"",Calculations!AK56)</f>
        <v>33333350455489.551</v>
      </c>
      <c r="AL56">
        <f>IF(ISBLANK(Calculations!AL56),"",Calculations!AL56)</f>
        <v>33692572768026.156</v>
      </c>
      <c r="AM56">
        <f>IF(ISBLANK(Calculations!AM56),"",Calculations!AM56)</f>
        <v>34064328223761.148</v>
      </c>
      <c r="AN56">
        <f>IF(ISBLANK(Calculations!AN56),"",Calculations!AN56)</f>
        <v>34444754675661.402</v>
      </c>
      <c r="AO56">
        <f>IF(ISBLANK(Calculations!AO56),"",Calculations!AO56)</f>
        <v>34822891474194.832</v>
      </c>
      <c r="AP56">
        <f>IF(ISBLANK(Calculations!AP56),"",Calculations!AP56)</f>
        <v>35199015769366.414</v>
      </c>
      <c r="AQ56">
        <f>IF(ISBLANK(Calculations!AQ56),"",Calculations!AQ56)</f>
        <v>35559650440893.203</v>
      </c>
      <c r="AR56">
        <f>IF(ISBLANK(Calculations!AR56),"",Calculations!AR56)</f>
        <v>35891080811345.031</v>
      </c>
      <c r="AS56">
        <f>IF(ISBLANK(Calculations!AS56),"",Calculations!AS56)</f>
        <v>36219606797215.992</v>
      </c>
      <c r="AT56">
        <f>IF(ISBLANK(Calculations!AT56),"",Calculations!AT56)</f>
        <v>36543548988094.062</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0.57737239512375793</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0.57737239512375793</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0.57737239512375793</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0.57737239512375793</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0.57737239512375793</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0.57737239512375793</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0.57737239512375793</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0.57737239512375793</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0.57737239512375793</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urban residential</v>
      </c>
      <c r="J69">
        <f>IF(ISBLANK(Calculations!J69),"",Calculations!J69)</f>
        <v>0.10685525165779618</v>
      </c>
      <c r="K69">
        <f>IF(ISBLANK(Calculations!K69),"",Calculations!K69)</f>
        <v>0.42262760487624201</v>
      </c>
      <c r="L69" t="str">
        <f>IF(ISBLANK(Calculations!L69),"",Calculations!L69)</f>
        <v>RESIDENTIAL</v>
      </c>
      <c r="M69" t="str">
        <f>IF(ISBLANK(Calculations!M69),"",Calculations!M69)</f>
        <v>heating</v>
      </c>
      <c r="N69" t="str">
        <f>IF(ISBLANK(Calculations!N69),"",Calculations!N69)</f>
        <v>electricity</v>
      </c>
      <c r="O69">
        <f t="shared" si="0"/>
        <v>4866845525568.1787</v>
      </c>
      <c r="P69">
        <f>IF(ISBLANK(Calculations!P69),"",Calculations!P69)-(SUMIFS(BDEQ!B:B,BDEQ!$AG:$AG,About!$B$2,BDEQ!$AH:$AH,$I69)*BDEQ!$C$2*$J69*$K69)</f>
        <v>4866845525568.1787</v>
      </c>
      <c r="Q69">
        <f>IF(ISBLANK(Calculations!Q69),"",Calculations!Q69)-(SUMIFS(BDEQ!C:C,BDEQ!$AG:$AG,About!$B$2,BDEQ!$AH:$AH,$I69)*BDEQ!$C$2*$J69*$K69)</f>
        <v>4866845525568.1787</v>
      </c>
      <c r="R69">
        <f>IF(ISBLANK(Calculations!R69),"",Calculations!R69)-(SUMIFS(BDEQ!D:D,BDEQ!$AG:$AG,About!$B$2,BDEQ!$AH:$AH,$I69)*BDEQ!$C$2*$J69*$K69)</f>
        <v>4881252746530.3984</v>
      </c>
      <c r="S69" s="99">
        <f>IF(ISBLANK(Calculations!S69),"",Calculations!S69+('IRA Buildings Changes'!$G$39/($AB$68-$R$68)*(S68-$R$68)))-(SUMIFS(BDEQ!E:E,BDEQ!$AG:$AG,About!$B$2,BDEQ!$AH:$AH,$I69)*BDEQ!$C$2*$J69*$K69)</f>
        <v>4893939287979.2256</v>
      </c>
      <c r="T69" s="99">
        <f>IF(ISBLANK(Calculations!T69),"",Calculations!T69+('IRA Buildings Changes'!$G$39/($AB$68-$R$68)*(T68-$R$68)))-(SUMIFS(BDEQ!F:F,BDEQ!$AG:$AG,About!$B$2,BDEQ!$AH:$AH,$I69)*BDEQ!$C$2*$J69*$K69)</f>
        <v>4903280786676.0996</v>
      </c>
      <c r="U69" s="99">
        <f>IF(ISBLANK(Calculations!U69),"",Calculations!U69+('IRA Buildings Changes'!$G$39/($AB$68-$R$68)*(U68-$R$68)))-(SUMIFS(BDEQ!G:G,BDEQ!$AG:$AG,About!$B$2,BDEQ!$AH:$AH,$I69)*BDEQ!$C$2*$J69*$K69)</f>
        <v>4912493602045.8027</v>
      </c>
      <c r="V69" s="99">
        <f>IF(ISBLANK(Calculations!V69),"",Calculations!V69+('IRA Buildings Changes'!$G$39/($AB$68-$R$68)*(V68-$R$68)))-(SUMIFS(BDEQ!H:H,BDEQ!$AG:$AG,About!$B$2,BDEQ!$AH:$AH,$I69)*BDEQ!$C$2*$J69*$K69)</f>
        <v>4919008330736.292</v>
      </c>
      <c r="W69" s="99">
        <f>IF(ISBLANK(Calculations!W69),"",Calculations!W69+('IRA Buildings Changes'!$G$39/($AB$68-$R$68)*(W68-$R$68)))-(SUMIFS(BDEQ!I:I,BDEQ!$AG:$AG,About!$B$2,BDEQ!$AH:$AH,$I69)*BDEQ!$C$2*$J69*$K69)</f>
        <v>4924311937360.6875</v>
      </c>
      <c r="X69" s="99">
        <f>IF(ISBLANK(Calculations!X69),"",Calculations!X69+('IRA Buildings Changes'!$G$39/($AB$68-$R$68)*(X68-$R$68)))-(SUMIFS(BDEQ!J:J,BDEQ!$AG:$AG,About!$B$2,BDEQ!$AH:$AH,$I69)*BDEQ!$C$2*$J69*$K69)</f>
        <v>4928370310409.9131</v>
      </c>
      <c r="Y69" s="99">
        <f>IF(ISBLANK(Calculations!Y69),"",Calculations!Y69+('IRA Buildings Changes'!$G$39/($AB$68-$R$68)*(Y68-$R$68)))-(SUMIFS(BDEQ!K:K,BDEQ!$AG:$AG,About!$B$2,BDEQ!$AH:$AH,$I69)*BDEQ!$C$2*$J69*$K69)</f>
        <v>4928774892670.6152</v>
      </c>
      <c r="Z69" s="99">
        <f>IF(ISBLANK(Calculations!Z69),"",Calculations!Z69+('IRA Buildings Changes'!$G$39/($AB$68-$R$68)*(Z68-$R$68)))-(SUMIFS(BDEQ!L:L,BDEQ!$AG:$AG,About!$B$2,BDEQ!$AH:$AH,$I69)*BDEQ!$C$2*$J69*$K69)</f>
        <v>4927294915915.4492</v>
      </c>
      <c r="AA69" s="99">
        <f>IF(ISBLANK(Calculations!AA69),"",Calculations!AA69+('IRA Buildings Changes'!$G$39/($AB$68-$R$68)*(AA68-$R$68)))-(SUMIFS(BDEQ!M:M,BDEQ!$AG:$AG,About!$B$2,BDEQ!$AH:$AH,$I69)*BDEQ!$C$2*$J69*$K69)</f>
        <v>4928215072396.2178</v>
      </c>
      <c r="AB69" s="98">
        <f>IF(ISBLANK(Calculations!AB69),"",Calculations!AB69 + 'IRA Buildings Changes'!$G$39)-(SUMIFS(BDEQ!N:N,BDEQ!$AG:$AG,About!$B$2,BDEQ!$AH:$AH,$I69)*BDEQ!$C$2*$J69*$K69)</f>
        <v>4927650518678.5967</v>
      </c>
      <c r="AC69" s="99">
        <f>IF(ISBLANK(Calculations!AC69),"",Calculations!AC69 + 'IRA Buildings Changes'!$G$39)-(SUMIFS(BDEQ!O:O,BDEQ!$AG:$AG,About!$B$2,BDEQ!$AH:$AH,$I69)*BDEQ!$C$2*$J69*$K69)</f>
        <v>4926691811975.9414</v>
      </c>
      <c r="AD69" s="99">
        <f>IF(ISBLANK(Calculations!AD69),"",Calculations!AD69 + 'IRA Buildings Changes'!$G$39)-(SUMIFS(BDEQ!P:P,BDEQ!$AG:$AG,About!$B$2,BDEQ!$AH:$AH,$I69)*BDEQ!$C$2*$J69*$K69)</f>
        <v>4927870345155.4004</v>
      </c>
      <c r="AE69" s="99">
        <f>IF(ISBLANK(Calculations!AE69),"",Calculations!AE69 + 'IRA Buildings Changes'!$G$39)-(SUMIFS(BDEQ!Q:Q,BDEQ!$AG:$AG,About!$B$2,BDEQ!$AH:$AH,$I69)*BDEQ!$C$2*$J69*$K69)</f>
        <v>4933340587686.4414</v>
      </c>
      <c r="AF69" s="99">
        <f>IF(ISBLANK(Calculations!AF69),"",Calculations!AF69 + 'IRA Buildings Changes'!$G$39)-(SUMIFS(BDEQ!R:R,BDEQ!$AG:$AG,About!$B$2,BDEQ!$AH:$AH,$I69)*BDEQ!$C$2*$J69*$K69)</f>
        <v>4944216976512.5137</v>
      </c>
      <c r="AG69" s="99">
        <f>IF(ISBLANK(Calculations!AG69),"",Calculations!AG69 + 'IRA Buildings Changes'!$G$39)-(SUMIFS(BDEQ!S:S,BDEQ!$AG:$AG,About!$B$2,BDEQ!$AH:$AH,$I69)*BDEQ!$C$2*$J69*$K69)</f>
        <v>4956894445258.0801</v>
      </c>
      <c r="AH69" s="99">
        <f>IF(ISBLANK(Calculations!AH69),"",Calculations!AH69 + 'IRA Buildings Changes'!$G$39)-(SUMIFS(BDEQ!T:T,BDEQ!$AG:$AG,About!$B$2,BDEQ!$AH:$AH,$I69)*BDEQ!$C$2*$J69*$K69)</f>
        <v>4971833373541.8877</v>
      </c>
      <c r="AI69" s="99">
        <f>IF(ISBLANK(Calculations!AI69),"",Calculations!AI69 + 'IRA Buildings Changes'!$G$39)-(SUMIFS(BDEQ!U:U,BDEQ!$AG:$AG,About!$B$2,BDEQ!$AH:$AH,$I69)*BDEQ!$C$2*$J69*$K69)</f>
        <v>4989503571359.1924</v>
      </c>
      <c r="AJ69" s="99">
        <f>IF(ISBLANK(Calculations!AJ69),"",Calculations!AJ69 + 'IRA Buildings Changes'!$G$39)-(SUMIFS(BDEQ!V:V,BDEQ!$AG:$AG,About!$B$2,BDEQ!$AH:$AH,$I69)*BDEQ!$C$2*$J69*$K69)</f>
        <v>5007541939481.0508</v>
      </c>
      <c r="AK69" s="99">
        <f>IF(ISBLANK(Calculations!AK69),"",Calculations!AK69 + 'IRA Buildings Changes'!$G$39)-(SUMIFS(BDEQ!W:W,BDEQ!$AG:$AG,About!$B$2,BDEQ!$AH:$AH,$I69)*BDEQ!$C$2*$J69*$K69)</f>
        <v>4994684349447.167</v>
      </c>
      <c r="AL69" s="99">
        <f>IF(ISBLANK(Calculations!AL69),"",Calculations!AL69 + 'IRA Buildings Changes'!$G$39)-(SUMIFS(BDEQ!X:X,BDEQ!$AG:$AG,About!$B$2,BDEQ!$AH:$AH,$I69)*BDEQ!$C$2*$J69*$K69)</f>
        <v>4983472472122.6768</v>
      </c>
      <c r="AM69" s="99">
        <f>IF(ISBLANK(Calculations!AM69),"",Calculations!AM69 + 'IRA Buildings Changes'!$G$39)-(SUMIFS(BDEQ!Y:Y,BDEQ!$AG:$AG,About!$B$2,BDEQ!$AH:$AH,$I69)*BDEQ!$C$2*$J69*$K69)</f>
        <v>4971087115536.7236</v>
      </c>
      <c r="AN69" s="99">
        <f>IF(ISBLANK(Calculations!AN69),"",Calculations!AN69 + 'IRA Buildings Changes'!$G$39)-(SUMIFS(BDEQ!Z:Z,BDEQ!$AG:$AG,About!$B$2,BDEQ!$AH:$AH,$I69)*BDEQ!$C$2*$J69*$K69)</f>
        <v>4958165870208.2715</v>
      </c>
      <c r="AO69" s="99">
        <f>IF(ISBLANK(Calculations!AO69),"",Calculations!AO69 + 'IRA Buildings Changes'!$G$39)-(SUMIFS(BDEQ!AA:AA,BDEQ!$AG:$AG,About!$B$2,BDEQ!$AH:$AH,$I69)*BDEQ!$C$2*$J69*$K69)</f>
        <v>4944591238432.8193</v>
      </c>
      <c r="AP69" s="99">
        <f>IF(ISBLANK(Calculations!AP69),"",Calculations!AP69 + 'IRA Buildings Changes'!$G$39)-(SUMIFS(BDEQ!AB:AB,BDEQ!$AG:$AG,About!$B$2,BDEQ!$AH:$AH,$I69)*BDEQ!$C$2*$J69*$K69)</f>
        <v>4930581867369.5117</v>
      </c>
      <c r="AQ69" s="99">
        <f>IF(ISBLANK(Calculations!AQ69),"",Calculations!AQ69 + 'IRA Buildings Changes'!$G$39)-(SUMIFS(BDEQ!AC:AC,BDEQ!$AG:$AG,About!$B$2,BDEQ!$AH:$AH,$I69)*BDEQ!$C$2*$J69*$K69)</f>
        <v>4917683184313.168</v>
      </c>
      <c r="AR69" s="99">
        <f>IF(ISBLANK(Calculations!AR69),"",Calculations!AR69 + 'IRA Buildings Changes'!$G$39)-(SUMIFS(BDEQ!AD:AD,BDEQ!$AG:$AG,About!$B$2,BDEQ!$AH:$AH,$I69)*BDEQ!$C$2*$J69*$K69)</f>
        <v>4904012985688.8799</v>
      </c>
      <c r="AS69" s="99">
        <f>IF(ISBLANK(Calculations!AS69),"",Calculations!AS69 + 'IRA Buildings Changes'!$G$39)-(SUMIFS(BDEQ!AE:AE,BDEQ!$AG:$AG,About!$B$2,BDEQ!$AH:$AH,$I69)*BDEQ!$C$2*$J69*$K69)</f>
        <v>4890749446764.8105</v>
      </c>
      <c r="AT69" s="99">
        <f>IF(ISBLANK(Calculations!AT69),"",Calculations!AT69 + 'IRA Buildings Changes'!$G$39)-(SUMIFS(BDEQ!AF:AF,BDEQ!$AG:$AG,About!$B$2,BDEQ!$AH:$AH,$I69)*BDEQ!$C$2*$J69*$K69)</f>
        <v>4878013364945.5527</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urban residential</v>
      </c>
      <c r="J70">
        <f>IF(ISBLANK(Calculations!J70),"",Calculations!J70)</f>
        <v>1</v>
      </c>
      <c r="K70">
        <f>IF(ISBLANK(Calculations!K70),"",Calculations!K70)</f>
        <v>0.42262760487624201</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urban residential</v>
      </c>
      <c r="J71">
        <f>IF(ISBLANK(Calculations!J71),"",Calculations!J71)</f>
        <v>0.64303762278615384</v>
      </c>
      <c r="K71">
        <f>IF(ISBLANK(Calculations!K71),"",Calculations!K71)</f>
        <v>0.42262760487624201</v>
      </c>
      <c r="L71" t="str">
        <f>IF(ISBLANK(Calculations!L71),"",Calculations!L71)</f>
        <v>RESIDENTIAL</v>
      </c>
      <c r="M71" t="str">
        <f>IF(ISBLANK(Calculations!M71),"",Calculations!M71)</f>
        <v>heating</v>
      </c>
      <c r="N71" t="str">
        <f>IF(ISBLANK(Calculations!N71),"",Calculations!N71)</f>
        <v>natural gas</v>
      </c>
      <c r="O71">
        <f t="shared" si="0"/>
        <v>9017449408508.791</v>
      </c>
      <c r="P71">
        <f>IF(ISBLANK(Calculations!P71),"",Calculations!P71)</f>
        <v>9017449408508.791</v>
      </c>
      <c r="Q71">
        <f>IF(ISBLANK(Calculations!Q71),"",Calculations!Q71)</f>
        <v>9017449408508.791</v>
      </c>
      <c r="R71">
        <f>IF(ISBLANK(Calculations!R71),"",Calculations!R71)</f>
        <v>9007683451817.6309</v>
      </c>
      <c r="S71" s="99">
        <f>IF(ISBLANK(Calculations!S71),"",Calculations!S71 + ('IRA Buildings Changes'!$D$39/($AB$68-$R$68)*(S68-$R$68)))</f>
        <v>8664361144924.2871</v>
      </c>
      <c r="T71" s="99">
        <f>IF(ISBLANK(Calculations!T71),"",Calculations!T71 + ('IRA Buildings Changes'!$D$39/($AB$68-$R$68)*(T68-$R$68)))</f>
        <v>8314433205523.2715</v>
      </c>
      <c r="U71" s="99">
        <f>IF(ISBLANK(Calculations!U71),"",Calculations!U71 + ('IRA Buildings Changes'!$D$39/($AB$68-$R$68)*(U68-$R$68)))</f>
        <v>7963210023386.6914</v>
      </c>
      <c r="V71" s="99">
        <f>IF(ISBLANK(Calculations!V71),"",Calculations!V71 + ('IRA Buildings Changes'!$D$39/($AB$68-$R$68)*(V68-$R$68)))</f>
        <v>7610648683317.5781</v>
      </c>
      <c r="W71" s="99">
        <f>IF(ISBLANK(Calculations!W71),"",Calculations!W71 + ('IRA Buildings Changes'!$D$39/($AB$68-$R$68)*(W68-$R$68)))</f>
        <v>7259616038628.2363</v>
      </c>
      <c r="X71" s="99">
        <f>IF(ISBLANK(Calculations!X71),"",Calculations!X71 + ('IRA Buildings Changes'!$D$39/($AB$68-$R$68)*(X68-$R$68)))</f>
        <v>6913792770669.3164</v>
      </c>
      <c r="Y71" s="99">
        <f>IF(ISBLANK(Calculations!Y71),"",Calculations!Y71 + ('IRA Buildings Changes'!$D$39/($AB$68-$R$68)*(Y68-$R$68)))</f>
        <v>6560931044227.4609</v>
      </c>
      <c r="Z71" s="99">
        <f>IF(ISBLANK(Calculations!Z71),"",Calculations!Z71 + ('IRA Buildings Changes'!$D$39/($AB$68-$R$68)*(Z68-$R$68)))</f>
        <v>6207624819369.8184</v>
      </c>
      <c r="AA71" s="99">
        <f>IF(ISBLANK(Calculations!AA71),"",Calculations!AA71 + ('IRA Buildings Changes'!$D$39/($AB$68-$R$68)*(AA68-$R$68)))</f>
        <v>5861057231916.6602</v>
      </c>
      <c r="AB71" s="98">
        <f>IF(ISBLANK(Calculations!AB71),"",Calculations!AB71 + 'IRA Buildings Changes'!D39)</f>
        <v>5514222693075.6504</v>
      </c>
      <c r="AC71" s="99">
        <f>IF(ISBLANK(Calculations!AC71),"",Calculations!AC71 + 'IRA Buildings Changes'!$D$39)</f>
        <v>5492968960740.4395</v>
      </c>
      <c r="AD71" s="99">
        <f>IF(ISBLANK(Calculations!AD71),"",Calculations!AD71 + 'IRA Buildings Changes'!$D$39)</f>
        <v>5473500479630.5996</v>
      </c>
      <c r="AE71" s="99">
        <f>IF(ISBLANK(Calculations!AE71),"",Calculations!AE71 + 'IRA Buildings Changes'!$D$39)</f>
        <v>5458305579866.9141</v>
      </c>
      <c r="AF71" s="99">
        <f>IF(ISBLANK(Calculations!AF71),"",Calculations!AF71 + 'IRA Buildings Changes'!$D$39)</f>
        <v>5452876626427.7656</v>
      </c>
      <c r="AG71" s="99">
        <f>IF(ISBLANK(Calculations!AG71),"",Calculations!AG71 + 'IRA Buildings Changes'!$D$39)</f>
        <v>5446169022983.8965</v>
      </c>
      <c r="AH71" s="99">
        <f>IF(ISBLANK(Calculations!AH71),"",Calculations!AH71 + 'IRA Buildings Changes'!$D$39)</f>
        <v>5442576327355.9961</v>
      </c>
      <c r="AI71" s="99">
        <f>IF(ISBLANK(Calculations!AI71),"",Calculations!AI71 + 'IRA Buildings Changes'!$D$39)</f>
        <v>5443858897908.709</v>
      </c>
      <c r="AJ71" s="99">
        <f>IF(ISBLANK(Calculations!AJ71),"",Calculations!AJ71 + 'IRA Buildings Changes'!$D$39)</f>
        <v>5448366229840.5</v>
      </c>
      <c r="AK71" s="99">
        <f>IF(ISBLANK(Calculations!AK71),"",Calculations!AK71 + 'IRA Buildings Changes'!$D$39)</f>
        <v>5395901956689.9785</v>
      </c>
      <c r="AL71" s="99">
        <f>IF(ISBLANK(Calculations!AL71),"",Calculations!AL71 + 'IRA Buildings Changes'!$D$39)</f>
        <v>5351118494921.6348</v>
      </c>
      <c r="AM71" s="99">
        <f>IF(ISBLANK(Calculations!AM71),"",Calculations!AM71 + 'IRA Buildings Changes'!$D$39)</f>
        <v>5308622839500.5938</v>
      </c>
      <c r="AN71" s="99">
        <f>IF(ISBLANK(Calculations!AN71),"",Calculations!AN71 + 'IRA Buildings Changes'!$D$39)</f>
        <v>5271026787452.7227</v>
      </c>
      <c r="AO71" s="99">
        <f>IF(ISBLANK(Calculations!AO71),"",Calculations!AO71 + 'IRA Buildings Changes'!$D$39)</f>
        <v>5238191054227.3398</v>
      </c>
      <c r="AP71" s="99">
        <f>IF(ISBLANK(Calculations!AP71),"",Calculations!AP71 + 'IRA Buildings Changes'!$D$39)</f>
        <v>5209339455782.416</v>
      </c>
      <c r="AQ71" s="99">
        <f>IF(ISBLANK(Calculations!AQ71),"",Calculations!AQ71 + 'IRA Buildings Changes'!$D$39)</f>
        <v>5185685701782.0625</v>
      </c>
      <c r="AR71" s="99">
        <f>IF(ISBLANK(Calculations!AR71),"",Calculations!AR71 + 'IRA Buildings Changes'!$D$39)</f>
        <v>5161234427849.5078</v>
      </c>
      <c r="AS71" s="99">
        <f>IF(ISBLANK(Calculations!AS71),"",Calculations!AS71 + 'IRA Buildings Changes'!$D$39)</f>
        <v>5137340735145.7637</v>
      </c>
      <c r="AT71" s="99">
        <f>IF(ISBLANK(Calculations!AT71),"",Calculations!AT71 + 'IRA Buildings Changes'!$D$39)</f>
        <v>5113271672969.4219</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urban residential</v>
      </c>
      <c r="J72">
        <f>IF(ISBLANK(Calculations!J72),"",Calculations!J72)</f>
        <v>0.99696598251135171</v>
      </c>
      <c r="K72">
        <f>IF(ISBLANK(Calculations!K72),"",Calculations!K72)</f>
        <v>0.42262760487624201</v>
      </c>
      <c r="L72" t="str">
        <f>IF(ISBLANK(Calculations!L72),"",Calculations!L72)</f>
        <v>RESIDENTIAL</v>
      </c>
      <c r="M72" t="str">
        <f>IF(ISBLANK(Calculations!M72),"",Calculations!M72)</f>
        <v>heating</v>
      </c>
      <c r="N72" t="str">
        <f>IF(ISBLANK(Calculations!N72),"",Calculations!N72)</f>
        <v>petroleum diesel</v>
      </c>
      <c r="O72">
        <f t="shared" si="0"/>
        <v>60673729727.788124</v>
      </c>
      <c r="P72">
        <f>IF(ISBLANK(Calculations!P72),"",Calculations!P72)</f>
        <v>60673729727.788124</v>
      </c>
      <c r="Q72">
        <f>IF(ISBLANK(Calculations!Q72),"",Calculations!Q72)</f>
        <v>60673729727.788124</v>
      </c>
      <c r="R72">
        <f>IF(ISBLANK(Calculations!R72),"",Calculations!R72)</f>
        <v>62492349536.000893</v>
      </c>
      <c r="S72">
        <f>IF(ISBLANK(Calculations!S72),"",Calculations!S72)</f>
        <v>63836358189.781746</v>
      </c>
      <c r="T72">
        <f>IF(ISBLANK(Calculations!T72),"",Calculations!T72)</f>
        <v>64622496721.437523</v>
      </c>
      <c r="U72">
        <f>IF(ISBLANK(Calculations!U72),"",Calculations!U72)</f>
        <v>64764679750.81945</v>
      </c>
      <c r="V72">
        <f>IF(ISBLANK(Calculations!V72),"",Calculations!V72)</f>
        <v>64178910051.278824</v>
      </c>
      <c r="W72">
        <f>IF(ISBLANK(Calculations!W72),"",Calculations!W72)</f>
        <v>62803968379.32148</v>
      </c>
      <c r="X72">
        <f>IF(ISBLANK(Calculations!X72),"",Calculations!X72)</f>
        <v>60653614575.980446</v>
      </c>
      <c r="Y72">
        <f>IF(ISBLANK(Calculations!Y72),"",Calculations!Y72)</f>
        <v>57664241259.519775</v>
      </c>
      <c r="Z72">
        <f>IF(ISBLANK(Calculations!Z72),"",Calculations!Z72)</f>
        <v>54019883975.700684</v>
      </c>
      <c r="AA72">
        <f>IF(ISBLANK(Calculations!AA72),"",Calculations!AA72)</f>
        <v>49953200179.198944</v>
      </c>
      <c r="AB72">
        <f>IF(ISBLANK(Calculations!AB72),"",Calculations!AB72)</f>
        <v>45665307768.948708</v>
      </c>
      <c r="AC72">
        <f>IF(ISBLANK(Calculations!AC72),"",Calculations!AC72)</f>
        <v>41365112252.548958</v>
      </c>
      <c r="AD72">
        <f>IF(ISBLANK(Calculations!AD72),"",Calculations!AD72)</f>
        <v>37218736578.749557</v>
      </c>
      <c r="AE72">
        <f>IF(ISBLANK(Calculations!AE72),"",Calculations!AE72)</f>
        <v>33336470845.767727</v>
      </c>
      <c r="AF72">
        <f>IF(ISBLANK(Calculations!AF72),"",Calculations!AF72)</f>
        <v>29794099012.752552</v>
      </c>
      <c r="AG72">
        <f>IF(ISBLANK(Calculations!AG72),"",Calculations!AG72)</f>
        <v>26541682776.725552</v>
      </c>
      <c r="AH72">
        <f>IF(ISBLANK(Calculations!AH72),"",Calculations!AH72)</f>
        <v>23569245847.183517</v>
      </c>
      <c r="AI72">
        <f>IF(ISBLANK(Calculations!AI72),"",Calculations!AI72)</f>
        <v>20831279588.34082</v>
      </c>
      <c r="AJ72">
        <f>IF(ISBLANK(Calculations!AJ72),"",Calculations!AJ72)</f>
        <v>18281186193.983536</v>
      </c>
      <c r="AK72">
        <f>IF(ISBLANK(Calculations!AK72),"",Calculations!AK72)</f>
        <v>15774309089.594034</v>
      </c>
      <c r="AL72">
        <f>IF(ISBLANK(Calculations!AL72),"",Calculations!AL72)</f>
        <v>13454062547.167585</v>
      </c>
      <c r="AM72">
        <f>IF(ISBLANK(Calculations!AM72),"",Calculations!AM72)</f>
        <v>11310617075.498192</v>
      </c>
      <c r="AN72">
        <f>IF(ISBLANK(Calculations!AN72),"",Calculations!AN72)</f>
        <v>9358508781.0567551</v>
      </c>
      <c r="AO72">
        <f>IF(ISBLANK(Calculations!AO72),"",Calculations!AO72)</f>
        <v>7609373986.2068615</v>
      </c>
      <c r="AP72">
        <f>IF(ISBLANK(Calculations!AP72),"",Calculations!AP72)</f>
        <v>6071448104.6584473</v>
      </c>
      <c r="AQ72">
        <f>IF(ISBLANK(Calculations!AQ72),"",Calculations!AQ72)</f>
        <v>4749166340.9263391</v>
      </c>
      <c r="AR72">
        <f>IF(ISBLANK(Calculations!AR72),"",Calculations!AR72)</f>
        <v>3636152251.1018629</v>
      </c>
      <c r="AS72">
        <f>IF(ISBLANK(Calculations!AS72),"",Calculations!AS72)</f>
        <v>2723367228.3746443</v>
      </c>
      <c r="AT72">
        <f>IF(ISBLANK(Calculations!AT72),"",Calculations!AT72)</f>
        <v>1994010715.7641041</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urban residential</v>
      </c>
      <c r="J73">
        <f>IF(ISBLANK(Calculations!J73),"",Calculations!J73)</f>
        <v>0</v>
      </c>
      <c r="K73">
        <f>IF(ISBLANK(Calculations!K73),"",Calculations!K73)</f>
        <v>0.42262760487624201</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urban residential</v>
      </c>
      <c r="J74">
        <f>IF(ISBLANK(Calculations!J74),"",Calculations!J74)</f>
        <v>1</v>
      </c>
      <c r="K74">
        <f>IF(ISBLANK(Calculations!K74),"",Calculations!K74)</f>
        <v>0.42262760487624201</v>
      </c>
      <c r="L74" t="str">
        <f>IF(ISBLANK(Calculations!L74),"",Calculations!L74)</f>
        <v>RESIDENTIAL</v>
      </c>
      <c r="M74" t="str">
        <f>IF(ISBLANK(Calculations!M74),"",Calculations!M74)</f>
        <v>heating</v>
      </c>
      <c r="N74" t="str">
        <f>IF(ISBLANK(Calculations!N74),"",Calculations!N74)</f>
        <v>biomass</v>
      </c>
      <c r="O74">
        <f t="shared" si="0"/>
        <v>688037740738.52197</v>
      </c>
      <c r="P74">
        <f>IF(ISBLANK(Calculations!P74),"",Calculations!P74)</f>
        <v>688037740738.52197</v>
      </c>
      <c r="Q74">
        <f>IF(ISBLANK(Calculations!Q74),"",Calculations!Q74)</f>
        <v>688037740738.52197</v>
      </c>
      <c r="R74">
        <f>IF(ISBLANK(Calculations!R74),"",Calculations!R74)</f>
        <v>687001997459.93127</v>
      </c>
      <c r="S74">
        <f>IF(ISBLANK(Calculations!S74),"",Calculations!S74)</f>
        <v>685293932957.4552</v>
      </c>
      <c r="T74">
        <f>IF(ISBLANK(Calculations!T74),"",Calculations!T74)</f>
        <v>683220968550.91943</v>
      </c>
      <c r="U74">
        <f>IF(ISBLANK(Calculations!U74),"",Calculations!U74)</f>
        <v>681121509327.61108</v>
      </c>
      <c r="V74">
        <f>IF(ISBLANK(Calculations!V74),"",Calculations!V74)</f>
        <v>679010906415.32642</v>
      </c>
      <c r="W74">
        <f>IF(ISBLANK(Calculations!W74),"",Calculations!W74)</f>
        <v>677024165182.0022</v>
      </c>
      <c r="X74">
        <f>IF(ISBLANK(Calculations!X74),"",Calculations!X74)</f>
        <v>675448709739.45056</v>
      </c>
      <c r="Y74">
        <f>IF(ISBLANK(Calculations!Y74),"",Calculations!Y74)</f>
        <v>673375761996.29553</v>
      </c>
      <c r="Z74">
        <f>IF(ISBLANK(Calculations!Z74),"",Calculations!Z74)</f>
        <v>671314852497.12988</v>
      </c>
      <c r="AA74">
        <f>IF(ISBLANK(Calculations!AA74),"",Calculations!AA74)</f>
        <v>669674564922.84656</v>
      </c>
      <c r="AB74">
        <f>IF(ISBLANK(Calculations!AB74),"",Calculations!AB74)</f>
        <v>668055374607.45422</v>
      </c>
      <c r="AC74">
        <f>IF(ISBLANK(Calculations!AC74),"",Calculations!AC74)</f>
        <v>666528742708.55188</v>
      </c>
      <c r="AD74">
        <f>IF(ISBLANK(Calculations!AD74),"",Calculations!AD74)</f>
        <v>665331567665.18237</v>
      </c>
      <c r="AE74">
        <f>IF(ISBLANK(Calculations!AE74),"",Calculations!AE74)</f>
        <v>664645977992.00757</v>
      </c>
      <c r="AF74">
        <f>IF(ISBLANK(Calculations!AF74),"",Calculations!AF74)</f>
        <v>665051981237.40222</v>
      </c>
      <c r="AG74">
        <f>IF(ISBLANK(Calculations!AG74),"",Calculations!AG74)</f>
        <v>665755049873.328</v>
      </c>
      <c r="AH74">
        <f>IF(ISBLANK(Calculations!AH74),"",Calculations!AH74)</f>
        <v>667093384443.32715</v>
      </c>
      <c r="AI74">
        <f>IF(ISBLANK(Calculations!AI74),"",Calculations!AI74)</f>
        <v>668896703535.06946</v>
      </c>
      <c r="AJ74">
        <f>IF(ISBLANK(Calculations!AJ74),"",Calculations!AJ74)</f>
        <v>670957060670.01746</v>
      </c>
      <c r="AK74">
        <f>IF(ISBLANK(Calculations!AK74),"",Calculations!AK74)</f>
        <v>669402526868.69031</v>
      </c>
      <c r="AL74">
        <f>IF(ISBLANK(Calculations!AL74),"",Calculations!AL74)</f>
        <v>668004588641.78894</v>
      </c>
      <c r="AM74">
        <f>IF(ISBLANK(Calculations!AM74),"",Calculations!AM74)</f>
        <v>666150442532.03394</v>
      </c>
      <c r="AN74">
        <f>IF(ISBLANK(Calculations!AN74),"",Calculations!AN74)</f>
        <v>663916529564.89258</v>
      </c>
      <c r="AO74">
        <f>IF(ISBLANK(Calculations!AO74),"",Calculations!AO74)</f>
        <v>661334841412.45288</v>
      </c>
      <c r="AP74">
        <f>IF(ISBLANK(Calculations!AP74),"",Calculations!AP74)</f>
        <v>658561092657.70752</v>
      </c>
      <c r="AQ74">
        <f>IF(ISBLANK(Calculations!AQ74),"",Calculations!AQ74)</f>
        <v>655959543479.276</v>
      </c>
      <c r="AR74">
        <f>IF(ISBLANK(Calculations!AR74),"",Calculations!AR74)</f>
        <v>653249940254.75708</v>
      </c>
      <c r="AS74">
        <f>IF(ISBLANK(Calculations!AS74),"",Calculations!AS74)</f>
        <v>650633495572.08118</v>
      </c>
      <c r="AT74">
        <f>IF(ISBLANK(Calculations!AT74),"",Calculations!AT74)</f>
        <v>648110552003.90149</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urban residential</v>
      </c>
      <c r="J75">
        <f>IF(ISBLANK(Calculations!J75),"",Calculations!J75)</f>
        <v>1</v>
      </c>
      <c r="K75">
        <f>IF(ISBLANK(Calculations!K75),"",Calculations!K75)</f>
        <v>0.42262760487624201</v>
      </c>
      <c r="L75" t="str">
        <f>IF(ISBLANK(Calculations!L75),"",Calculations!L75)</f>
        <v>RESIDENTIAL</v>
      </c>
      <c r="M75" t="str">
        <f>IF(ISBLANK(Calculations!M75),"",Calculations!M75)</f>
        <v>heating</v>
      </c>
      <c r="N75" t="str">
        <f>IF(ISBLANK(Calculations!N75),"",Calculations!N75)</f>
        <v>kerosene</v>
      </c>
      <c r="O75">
        <f t="shared" si="0"/>
        <v>4648903653.6386623</v>
      </c>
      <c r="P75">
        <f>IF(ISBLANK(Calculations!P75),"",Calculations!P75)</f>
        <v>4648903653.6386623</v>
      </c>
      <c r="Q75">
        <f>IF(ISBLANK(Calculations!Q75),"",Calculations!Q75)</f>
        <v>4648903653.6386623</v>
      </c>
      <c r="R75">
        <f>IF(ISBLANK(Calculations!R75),"",Calculations!R75)</f>
        <v>4661057557.1687813</v>
      </c>
      <c r="S75">
        <f>IF(ISBLANK(Calculations!S75),"",Calculations!S75)</f>
        <v>4665138547.4219208</v>
      </c>
      <c r="T75">
        <f>IF(ISBLANK(Calculations!T75),"",Calculations!T75)</f>
        <v>4661211451.9698658</v>
      </c>
      <c r="U75">
        <f>IF(ISBLANK(Calculations!U75),"",Calculations!U75)</f>
        <v>4648912775.4368849</v>
      </c>
      <c r="V75">
        <f>IF(ISBLANK(Calculations!V75),"",Calculations!V75)</f>
        <v>4625206238.2045908</v>
      </c>
      <c r="W75">
        <f>IF(ISBLANK(Calculations!W75),"",Calculations!W75)</f>
        <v>4587816851.8655005</v>
      </c>
      <c r="X75">
        <f>IF(ISBLANK(Calculations!X75),"",Calculations!X75)</f>
        <v>4535814980.296773</v>
      </c>
      <c r="Y75">
        <f>IF(ISBLANK(Calculations!Y75),"",Calculations!Y75)</f>
        <v>4461679816.4941635</v>
      </c>
      <c r="Z75">
        <f>IF(ISBLANK(Calculations!Z75),"",Calculations!Z75)</f>
        <v>4368886550.6105881</v>
      </c>
      <c r="AA75">
        <f>IF(ISBLANK(Calculations!AA75),"",Calculations!AA75)</f>
        <v>4261537288.7566671</v>
      </c>
      <c r="AB75">
        <f>IF(ISBLANK(Calculations!AB75),"",Calculations!AB75)</f>
        <v>4139883247.0900073</v>
      </c>
      <c r="AC75">
        <f>IF(ISBLANK(Calculations!AC75),"",Calculations!AC75)</f>
        <v>4007057931.2549276</v>
      </c>
      <c r="AD75">
        <f>IF(ISBLANK(Calculations!AD75),"",Calculations!AD75)</f>
        <v>3866415469.8212299</v>
      </c>
      <c r="AE75">
        <f>IF(ISBLANK(Calculations!AE75),"",Calculations!AE75)</f>
        <v>3720624214.6310711</v>
      </c>
      <c r="AF75">
        <f>IF(ISBLANK(Calculations!AF75),"",Calculations!AF75)</f>
        <v>3574040953.2521114</v>
      </c>
      <c r="AG75">
        <f>IF(ISBLANK(Calculations!AG75),"",Calculations!AG75)</f>
        <v>3424253772.3106551</v>
      </c>
      <c r="AH75">
        <f>IF(ISBLANK(Calculations!AH75),"",Calculations!AH75)</f>
        <v>3274649992.882535</v>
      </c>
      <c r="AI75">
        <f>IF(ISBLANK(Calculations!AI75),"",Calculations!AI75)</f>
        <v>3126653728.4324455</v>
      </c>
      <c r="AJ75">
        <f>IF(ISBLANK(Calculations!AJ75),"",Calculations!AJ75)</f>
        <v>2981730626.4373674</v>
      </c>
      <c r="AK75">
        <f>IF(ISBLANK(Calculations!AK75),"",Calculations!AK75)</f>
        <v>2828431561.0150061</v>
      </c>
      <c r="AL75">
        <f>IF(ISBLANK(Calculations!AL75),"",Calculations!AL75)</f>
        <v>2684652382.3137112</v>
      </c>
      <c r="AM75">
        <f>IF(ISBLANK(Calculations!AM75),"",Calculations!AM75)</f>
        <v>2550070803.6490541</v>
      </c>
      <c r="AN75">
        <f>IF(ISBLANK(Calculations!AN75),"",Calculations!AN75)</f>
        <v>2426806710.2733803</v>
      </c>
      <c r="AO75">
        <f>IF(ISBLANK(Calculations!AO75),"",Calculations!AO75)</f>
        <v>2315978329.7083702</v>
      </c>
      <c r="AP75">
        <f>IF(ISBLANK(Calculations!AP75),"",Calculations!AP75)</f>
        <v>2218355908.0485778</v>
      </c>
      <c r="AQ75">
        <f>IF(ISBLANK(Calculations!AQ75),"",Calculations!AQ75)</f>
        <v>2134894520.075424</v>
      </c>
      <c r="AR75">
        <f>IF(ISBLANK(Calculations!AR75),"",Calculations!AR75)</f>
        <v>2064164784.8228819</v>
      </c>
      <c r="AS75">
        <f>IF(ISBLANK(Calculations!AS75),"",Calculations!AS75)</f>
        <v>2006166348.4659643</v>
      </c>
      <c r="AT75">
        <f>IF(ISBLANK(Calculations!AT75),"",Calculations!AT75)</f>
        <v>1959850718.1694353</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urban residential</v>
      </c>
      <c r="J76">
        <f>IF(ISBLANK(Calculations!J76),"",Calculations!J76)</f>
        <v>0</v>
      </c>
      <c r="K76">
        <f>IF(ISBLANK(Calculations!K76),"",Calculations!K76)</f>
        <v>0.42262760487624201</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urban residential</v>
      </c>
      <c r="J77">
        <f>IF(ISBLANK(Calculations!J77),"",Calculations!J77)</f>
        <v>0.64613471331676808</v>
      </c>
      <c r="K77">
        <f>IF(ISBLANK(Calculations!K77),"",Calculations!K77)</f>
        <v>0.42262760487624201</v>
      </c>
      <c r="L77" t="str">
        <f>IF(ISBLANK(Calculations!L77),"",Calculations!L77)</f>
        <v>RESIDENTIAL</v>
      </c>
      <c r="M77" t="str">
        <f>IF(ISBLANK(Calculations!M77),"",Calculations!M77)</f>
        <v>heating</v>
      </c>
      <c r="N77" t="str">
        <f>IF(ISBLANK(Calculations!N77),"",Calculations!N77)</f>
        <v>LPG propane or butane</v>
      </c>
      <c r="O77">
        <f t="shared" si="0"/>
        <v>1231838466453.5645</v>
      </c>
      <c r="P77">
        <f>IF(ISBLANK(Calculations!P77),"",Calculations!P77)</f>
        <v>1231838466453.5645</v>
      </c>
      <c r="Q77">
        <f>IF(ISBLANK(Calculations!Q77),"",Calculations!Q77)</f>
        <v>1231838466453.5645</v>
      </c>
      <c r="R77">
        <f>IF(ISBLANK(Calculations!R77),"",Calculations!R77)</f>
        <v>1233787975922.2112</v>
      </c>
      <c r="S77">
        <f>IF(ISBLANK(Calculations!S77),"",Calculations!S77)</f>
        <v>1235400308896.6282</v>
      </c>
      <c r="T77">
        <f>IF(ISBLANK(Calculations!T77),"",Calculations!T77)</f>
        <v>1237046857070.2085</v>
      </c>
      <c r="U77">
        <f>IF(ISBLANK(Calculations!U77),"",Calculations!U77)</f>
        <v>1239427283333.0056</v>
      </c>
      <c r="V77">
        <f>IF(ISBLANK(Calculations!V77),"",Calculations!V77)</f>
        <v>1241967562403.606</v>
      </c>
      <c r="W77">
        <f>IF(ISBLANK(Calculations!W77),"",Calculations!W77)</f>
        <v>1244920788191.4109</v>
      </c>
      <c r="X77">
        <f>IF(ISBLANK(Calculations!X77),"",Calculations!X77)</f>
        <v>1248623226182.6912</v>
      </c>
      <c r="Y77">
        <f>IF(ISBLANK(Calculations!Y77),"",Calculations!Y77)</f>
        <v>1252072628486.2959</v>
      </c>
      <c r="Z77">
        <f>IF(ISBLANK(Calculations!Z77),"",Calculations!Z77)</f>
        <v>1255842753990.6619</v>
      </c>
      <c r="AA77">
        <f>IF(ISBLANK(Calculations!AA77),"",Calculations!AA77)</f>
        <v>1260264507299.1843</v>
      </c>
      <c r="AB77">
        <f>IF(ISBLANK(Calculations!AB77),"",Calculations!AB77)</f>
        <v>1264235291778.3608</v>
      </c>
      <c r="AC77">
        <f>IF(ISBLANK(Calculations!AC77),"",Calculations!AC77)</f>
        <v>1267544121878.262</v>
      </c>
      <c r="AD77">
        <f>IF(ISBLANK(Calculations!AD77),"",Calculations!AD77)</f>
        <v>1270482779850.6458</v>
      </c>
      <c r="AE77">
        <f>IF(ISBLANK(Calculations!AE77),"",Calculations!AE77)</f>
        <v>1272722691271.9868</v>
      </c>
      <c r="AF77">
        <f>IF(ISBLANK(Calculations!AF77),"",Calculations!AF77)</f>
        <v>1274775550131.293</v>
      </c>
      <c r="AG77">
        <f>IF(ISBLANK(Calculations!AG77),"",Calculations!AG77)</f>
        <v>1275221319450.8806</v>
      </c>
      <c r="AH77">
        <f>IF(ISBLANK(Calculations!AH77),"",Calculations!AH77)</f>
        <v>1275209885853.2451</v>
      </c>
      <c r="AI77">
        <f>IF(ISBLANK(Calculations!AI77),"",Calculations!AI77)</f>
        <v>1274955637579.3975</v>
      </c>
      <c r="AJ77">
        <f>IF(ISBLANK(Calculations!AJ77),"",Calculations!AJ77)</f>
        <v>1274798376841.7639</v>
      </c>
      <c r="AK77">
        <f>IF(ISBLANK(Calculations!AK77),"",Calculations!AK77)</f>
        <v>1270877240784.9839</v>
      </c>
      <c r="AL77">
        <f>IF(ISBLANK(Calculations!AL77),"",Calculations!AL77)</f>
        <v>1267726657238.7131</v>
      </c>
      <c r="AM77">
        <f>IF(ISBLANK(Calculations!AM77),"",Calculations!AM77)</f>
        <v>1264685873302.9832</v>
      </c>
      <c r="AN77">
        <f>IF(ISBLANK(Calculations!AN77),"",Calculations!AN77)</f>
        <v>1262189953200.4685</v>
      </c>
      <c r="AO77">
        <f>IF(ISBLANK(Calculations!AO77),"",Calculations!AO77)</f>
        <v>1260232201167.1965</v>
      </c>
      <c r="AP77">
        <f>IF(ISBLANK(Calculations!AP77),"",Calculations!AP77)</f>
        <v>1258737757016.9304</v>
      </c>
      <c r="AQ77">
        <f>IF(ISBLANK(Calculations!AQ77),"",Calculations!AQ77)</f>
        <v>1257982846837.2756</v>
      </c>
      <c r="AR77">
        <f>IF(ISBLANK(Calculations!AR77),"",Calculations!AR77)</f>
        <v>1257134406922.0022</v>
      </c>
      <c r="AS77">
        <f>IF(ISBLANK(Calculations!AS77),"",Calculations!AS77)</f>
        <v>1256454773535.5259</v>
      </c>
      <c r="AT77">
        <f>IF(ISBLANK(Calculations!AT77),"",Calculations!AT77)</f>
        <v>1255855990103.9558</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urban residential</v>
      </c>
      <c r="J78">
        <f>IF(ISBLANK(Calculations!J78),"",Calculations!J78)</f>
        <v>0</v>
      </c>
      <c r="K78">
        <f>IF(ISBLANK(Calculations!K78),"",Calculations!K78)</f>
        <v>0.42262760487624201</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urban residential</v>
      </c>
      <c r="J82">
        <f>IF(ISBLANK(Calculations!J82),"",Calculations!J82)</f>
        <v>0.17747725100349207</v>
      </c>
      <c r="K82">
        <f>IF(ISBLANK(Calculations!K82),"",Calculations!K82)</f>
        <v>0.42262760487624201</v>
      </c>
      <c r="L82" t="str">
        <f>IF(ISBLANK(Calculations!L82),"",Calculations!L82)</f>
        <v>RESIDENTIAL</v>
      </c>
      <c r="M82" t="str">
        <f>IF(ISBLANK(Calculations!M82),"",Calculations!M82)</f>
        <v>cooling</v>
      </c>
      <c r="N82" t="str">
        <f>IF(ISBLANK(Calculations!N82),"",Calculations!N82)</f>
        <v>electricity</v>
      </c>
      <c r="O82">
        <f t="shared" ref="O82:O145" si="1">P82</f>
        <v>8083405836735.6445</v>
      </c>
      <c r="P82">
        <f>IF(ISBLANK(Calculations!P82),"",Calculations!P82)-(SUMIFS(BDEQ!B:B,BDEQ!$AG:$AG,About!$B$2,BDEQ!$AH:$AH,$I82)*BDEQ!$C$2*$J82*$K82)</f>
        <v>8083405836735.6445</v>
      </c>
      <c r="Q82">
        <f>IF(ISBLANK(Calculations!Q82),"",Calculations!Q82)-(SUMIFS(BDEQ!C:C,BDEQ!$AG:$AG,About!$B$2,BDEQ!$AH:$AH,$I82)*BDEQ!$C$2*$J82*$K82)</f>
        <v>8083405836735.6445</v>
      </c>
      <c r="R82">
        <f>IF(ISBLANK(Calculations!R82),"",Calculations!R82)-(SUMIFS(BDEQ!D:D,BDEQ!$AG:$AG,About!$B$2,BDEQ!$AH:$AH,$I82)*BDEQ!$C$2*$J82*$K82)</f>
        <v>7899378514891.7393</v>
      </c>
      <c r="S82" s="99">
        <f>IF(ISBLANK(Calculations!S82),"",Calculations!S82 + ('IRA Buildings Changes'!$C$39/($AB$81-$R$81)*(S81-$R$81)))-(SUMIFS(BDEQ!E:E,BDEQ!$AG:$AG,About!$B$2,BDEQ!$AH:$AH,$I82)*BDEQ!$C$2*$J82*$K82)</f>
        <v>7822621676870.6904</v>
      </c>
      <c r="T82" s="99">
        <f>IF(ISBLANK(Calculations!T82),"",Calculations!T82 + ('IRA Buildings Changes'!$C$39/($AB$81-$R$81)*(T81-$R$81)))-(SUMIFS(BDEQ!F:F,BDEQ!$AG:$AG,About!$B$2,BDEQ!$AH:$AH,$I82)*BDEQ!$C$2*$J82*$K82)</f>
        <v>7758651709471.208</v>
      </c>
      <c r="U82" s="99">
        <f>IF(ISBLANK(Calculations!U82),"",Calculations!U82 + ('IRA Buildings Changes'!$C$39/($AB$81-$R$81)*(U81-$R$81)))-(SUMIFS(BDEQ!G:G,BDEQ!$AG:$AG,About!$B$2,BDEQ!$AH:$AH,$I82)*BDEQ!$C$2*$J82*$K82)</f>
        <v>7708865346347.0879</v>
      </c>
      <c r="V82" s="99">
        <f>IF(ISBLANK(Calculations!V82),"",Calculations!V82 + ('IRA Buildings Changes'!$C$39/($AB$81-$R$81)*(V81-$R$81)))-(SUMIFS(BDEQ!H:H,BDEQ!$AG:$AG,About!$B$2,BDEQ!$AH:$AH,$I82)*BDEQ!$C$2*$J82*$K82)</f>
        <v>7675307865535.8877</v>
      </c>
      <c r="W82" s="99">
        <f>IF(ISBLANK(Calculations!W82),"",Calculations!W82 + ('IRA Buildings Changes'!$C$39/($AB$81-$R$81)*(W81-$R$81)))-(SUMIFS(BDEQ!I:I,BDEQ!$AG:$AG,About!$B$2,BDEQ!$AH:$AH,$I82)*BDEQ!$C$2*$J82*$K82)</f>
        <v>7657831069565.3545</v>
      </c>
      <c r="X82" s="99">
        <f>IF(ISBLANK(Calculations!X82),"",Calculations!X82 + ('IRA Buildings Changes'!$C$39/($AB$81-$R$81)*(X81-$R$81)))-(SUMIFS(BDEQ!J:J,BDEQ!$AG:$AG,About!$B$2,BDEQ!$AH:$AH,$I82)*BDEQ!$C$2*$J82*$K82)</f>
        <v>7655316568902.6748</v>
      </c>
      <c r="Y82" s="99">
        <f>IF(ISBLANK(Calculations!Y82),"",Calculations!Y82 + ('IRA Buildings Changes'!$C$39/($AB$81-$R$81)*(Y81-$R$81)))-(SUMIFS(BDEQ!K:K,BDEQ!$AG:$AG,About!$B$2,BDEQ!$AH:$AH,$I82)*BDEQ!$C$2*$J82*$K82)</f>
        <v>7661646617428.209</v>
      </c>
      <c r="Z82" s="99">
        <f>IF(ISBLANK(Calculations!Z82),"",Calculations!Z82 + ('IRA Buildings Changes'!$C$39/($AB$81-$R$81)*(Z81-$R$81)))-(SUMIFS(BDEQ!L:L,BDEQ!$AG:$AG,About!$B$2,BDEQ!$AH:$AH,$I82)*BDEQ!$C$2*$J82*$K82)</f>
        <v>7682073859637.5986</v>
      </c>
      <c r="AA82" s="99">
        <f>IF(ISBLANK(Calculations!AA82),"",Calculations!AA82 + ('IRA Buildings Changes'!$C$39/($AB$81-$R$81)*(AA81-$R$81)))-(SUMIFS(BDEQ!M:M,BDEQ!$AG:$AG,About!$B$2,BDEQ!$AH:$AH,$I82)*BDEQ!$C$2*$J82*$K82)</f>
        <v>7713180816530.5635</v>
      </c>
      <c r="AB82" s="98">
        <f>IF(ISBLANK(Calculations!AB82),"",Calculations!AB82 + 'IRA Buildings Changes'!C39)-(SUMIFS(BDEQ!N:N,BDEQ!$AG:$AG,About!$B$2,BDEQ!$AH:$AH,$I82)*BDEQ!$C$2*$J82*$K82)</f>
        <v>7753346547427.1162</v>
      </c>
      <c r="AC82" s="99">
        <f>IF(ISBLANK(Calculations!AC82),"",Calculations!AC82  + 'IRA Buildings Changes'!$C$39)-(SUMIFS(BDEQ!O:O,BDEQ!$AG:$AG,About!$B$2,BDEQ!$AH:$AH,$I82)*BDEQ!$C$2*$J82*$K82)</f>
        <v>7704211194001.6562</v>
      </c>
      <c r="AD82" s="99">
        <f>IF(ISBLANK(Calculations!AD82),"",Calculations!AD82  + 'IRA Buildings Changes'!$C$39)-(SUMIFS(BDEQ!P:P,BDEQ!$AG:$AG,About!$B$2,BDEQ!$AH:$AH,$I82)*BDEQ!$C$2*$J82*$K82)</f>
        <v>7660606954301.3672</v>
      </c>
      <c r="AE82" s="99">
        <f>IF(ISBLANK(Calculations!AE82),"",Calculations!AE82  + 'IRA Buildings Changes'!$C$39)-(SUMIFS(BDEQ!Q:Q,BDEQ!$AG:$AG,About!$B$2,BDEQ!$AH:$AH,$I82)*BDEQ!$C$2*$J82*$K82)</f>
        <v>7622033436717.5146</v>
      </c>
      <c r="AF82" s="99">
        <f>IF(ISBLANK(Calculations!AF82),"",Calculations!AF82  + 'IRA Buildings Changes'!$C$39)-(SUMIFS(BDEQ!R:R,BDEQ!$AG:$AG,About!$B$2,BDEQ!$AH:$AH,$I82)*BDEQ!$C$2*$J82*$K82)</f>
        <v>7584728184911.9844</v>
      </c>
      <c r="AG82" s="99">
        <f>IF(ISBLANK(Calculations!AG82),"",Calculations!AG82  + 'IRA Buildings Changes'!$C$39)-(SUMIFS(BDEQ!S:S,BDEQ!$AG:$AG,About!$B$2,BDEQ!$AH:$AH,$I82)*BDEQ!$C$2*$J82*$K82)</f>
        <v>7555925043281.6455</v>
      </c>
      <c r="AH82" s="99">
        <f>IF(ISBLANK(Calculations!AH82),"",Calculations!AH82  + 'IRA Buildings Changes'!$C$39)-(SUMIFS(BDEQ!T:T,BDEQ!$AG:$AG,About!$B$2,BDEQ!$AH:$AH,$I82)*BDEQ!$C$2*$J82*$K82)</f>
        <v>7531186004458.665</v>
      </c>
      <c r="AI82" s="99">
        <f>IF(ISBLANK(Calculations!AI82),"",Calculations!AI82  + 'IRA Buildings Changes'!$C$39)-(SUMIFS(BDEQ!U:U,BDEQ!$AG:$AG,About!$B$2,BDEQ!$AH:$AH,$I82)*BDEQ!$C$2*$J82*$K82)</f>
        <v>7510019377147.9463</v>
      </c>
      <c r="AJ82" s="99">
        <f>IF(ISBLANK(Calculations!AJ82),"",Calculations!AJ82  + 'IRA Buildings Changes'!$C$39)-(SUMIFS(BDEQ!V:V,BDEQ!$AG:$AG,About!$B$2,BDEQ!$AH:$AH,$I82)*BDEQ!$C$2*$J82*$K82)</f>
        <v>7491831568873.7637</v>
      </c>
      <c r="AK82" s="99">
        <f>IF(ISBLANK(Calculations!AK82),"",Calculations!AK82  + 'IRA Buildings Changes'!$C$39)-(SUMIFS(BDEQ!W:W,BDEQ!$AG:$AG,About!$B$2,BDEQ!$AH:$AH,$I82)*BDEQ!$C$2*$J82*$K82)</f>
        <v>7476362123718.7197</v>
      </c>
      <c r="AL82" s="99">
        <f>IF(ISBLANK(Calculations!AL82),"",Calculations!AL82  + 'IRA Buildings Changes'!$C$39)-(SUMIFS(BDEQ!X:X,BDEQ!$AG:$AG,About!$B$2,BDEQ!$AH:$AH,$I82)*BDEQ!$C$2*$J82*$K82)</f>
        <v>7461970921210.3086</v>
      </c>
      <c r="AM82" s="99">
        <f>IF(ISBLANK(Calculations!AM82),"",Calculations!AM82  + 'IRA Buildings Changes'!$C$39)-(SUMIFS(BDEQ!Y:Y,BDEQ!$AG:$AG,About!$B$2,BDEQ!$AH:$AH,$I82)*BDEQ!$C$2*$J82*$K82)</f>
        <v>7445600780913.1621</v>
      </c>
      <c r="AN82" s="99">
        <f>IF(ISBLANK(Calculations!AN82),"",Calculations!AN82  + 'IRA Buildings Changes'!$C$39)-(SUMIFS(BDEQ!Z:Z,BDEQ!$AG:$AG,About!$B$2,BDEQ!$AH:$AH,$I82)*BDEQ!$C$2*$J82*$K82)</f>
        <v>7434308224174.04</v>
      </c>
      <c r="AO82" s="99">
        <f>IF(ISBLANK(Calculations!AO82),"",Calculations!AO82  + 'IRA Buildings Changes'!$C$39)-(SUMIFS(BDEQ!AA:AA,BDEQ!$AG:$AG,About!$B$2,BDEQ!$AH:$AH,$I82)*BDEQ!$C$2*$J82*$K82)</f>
        <v>7424381339662.3271</v>
      </c>
      <c r="AP82" s="99">
        <f>IF(ISBLANK(Calculations!AP82),"",Calculations!AP82  + 'IRA Buildings Changes'!$C$39)-(SUMIFS(BDEQ!AB:AB,BDEQ!$AG:$AG,About!$B$2,BDEQ!$AH:$AH,$I82)*BDEQ!$C$2*$J82*$K82)</f>
        <v>7415709587779.7871</v>
      </c>
      <c r="AQ82" s="99">
        <f>IF(ISBLANK(Calculations!AQ82),"",Calculations!AQ82  + 'IRA Buildings Changes'!$C$39)-(SUMIFS(BDEQ!AC:AC,BDEQ!$AG:$AG,About!$B$2,BDEQ!$AH:$AH,$I82)*BDEQ!$C$2*$J82*$K82)</f>
        <v>7408147041439.376</v>
      </c>
      <c r="AR82" s="99">
        <f>IF(ISBLANK(Calculations!AR82),"",Calculations!AR82  + 'IRA Buildings Changes'!$C$39)-(SUMIFS(BDEQ!AD:AD,BDEQ!$AG:$AG,About!$B$2,BDEQ!$AH:$AH,$I82)*BDEQ!$C$2*$J82*$K82)</f>
        <v>7398059317951.0752</v>
      </c>
      <c r="AS82" s="99">
        <f>IF(ISBLANK(Calculations!AS82),"",Calculations!AS82  + 'IRA Buildings Changes'!$C$39)-(SUMIFS(BDEQ!AE:AE,BDEQ!$AG:$AG,About!$B$2,BDEQ!$AH:$AH,$I82)*BDEQ!$C$2*$J82*$K82)</f>
        <v>7392108611349.7354</v>
      </c>
      <c r="AT82" s="99">
        <f>IF(ISBLANK(Calculations!AT82),"",Calculations!AT82  + 'IRA Buildings Changes'!$C$39)-(SUMIFS(BDEQ!AF:AF,BDEQ!$AG:$AG,About!$B$2,BDEQ!$AH:$AH,$I82)*BDEQ!$C$2*$J82*$K82)</f>
        <v>7386441736842.0762</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urban residential</v>
      </c>
      <c r="J83">
        <f>IF(ISBLANK(Calculations!J83),"",Calculations!J83)</f>
        <v>0</v>
      </c>
      <c r="K83">
        <f>IF(ISBLANK(Calculations!K83),"",Calculations!K83)</f>
        <v>0.42262760487624201</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urban residential</v>
      </c>
      <c r="J84">
        <f>IF(ISBLANK(Calculations!J84),"",Calculations!J84)</f>
        <v>0</v>
      </c>
      <c r="K84">
        <f>IF(ISBLANK(Calculations!K84),"",Calculations!K84)</f>
        <v>0.42262760487624201</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urban residential</v>
      </c>
      <c r="J85">
        <f>IF(ISBLANK(Calculations!J85),"",Calculations!J85)</f>
        <v>0</v>
      </c>
      <c r="K85">
        <f>IF(ISBLANK(Calculations!K85),"",Calculations!K85)</f>
        <v>0.42262760487624201</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urban residential</v>
      </c>
      <c r="J86">
        <f>IF(ISBLANK(Calculations!J86),"",Calculations!J86)</f>
        <v>0</v>
      </c>
      <c r="K86">
        <f>IF(ISBLANK(Calculations!K86),"",Calculations!K86)</f>
        <v>0.42262760487624201</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urban residential</v>
      </c>
      <c r="J87">
        <f>IF(ISBLANK(Calculations!J87),"",Calculations!J87)</f>
        <v>0</v>
      </c>
      <c r="K87">
        <f>IF(ISBLANK(Calculations!K87),"",Calculations!K87)</f>
        <v>0.42262760487624201</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urban residential</v>
      </c>
      <c r="J88">
        <f>IF(ISBLANK(Calculations!J88),"",Calculations!J88)</f>
        <v>0</v>
      </c>
      <c r="K88">
        <f>IF(ISBLANK(Calculations!K88),"",Calculations!K88)</f>
        <v>0.42262760487624201</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urban residential</v>
      </c>
      <c r="J89">
        <f>IF(ISBLANK(Calculations!J89),"",Calculations!J89)</f>
        <v>0</v>
      </c>
      <c r="K89">
        <f>IF(ISBLANK(Calculations!K89),"",Calculations!K89)</f>
        <v>0.42262760487624201</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urban residential</v>
      </c>
      <c r="J90">
        <f>IF(ISBLANK(Calculations!J90),"",Calculations!J90)</f>
        <v>0</v>
      </c>
      <c r="K90">
        <f>IF(ISBLANK(Calculations!K90),"",Calculations!K90)</f>
        <v>0.42262760487624201</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urban residential</v>
      </c>
      <c r="J91">
        <f>IF(ISBLANK(Calculations!J91),"",Calculations!J91)</f>
        <v>0</v>
      </c>
      <c r="K91">
        <f>IF(ISBLANK(Calculations!K91),"",Calculations!K91)</f>
        <v>0.42262760487624201</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3.7067217599573571E-2</v>
      </c>
      <c r="K95">
        <f>IF(ISBLANK(Calculations!K95),"",Calculations!K95)</f>
        <v>0.42262760487624201</v>
      </c>
      <c r="L95" t="str">
        <f>IF(ISBLANK(Calculations!L95),"",Calculations!L95)</f>
        <v>RESIDENTIAL</v>
      </c>
      <c r="M95" t="str">
        <f>IF(ISBLANK(Calculations!M95),"",Calculations!M95)</f>
        <v>lighting</v>
      </c>
      <c r="N95" t="str">
        <f>IF(ISBLANK(Calculations!N95),"",Calculations!N95)</f>
        <v>electricity</v>
      </c>
      <c r="O95">
        <f t="shared" si="1"/>
        <v>1688203739141.415</v>
      </c>
      <c r="P95">
        <f>IF(ISBLANK(Calculations!P95),"",Calculations!P95)-(SUMIFS(BDEQ!B:B,BDEQ!$AG:$AG,About!$B$2,BDEQ!$AH:$AH,$I95)*BDEQ!$C$2*$J95*$K95)</f>
        <v>1688203739141.415</v>
      </c>
      <c r="Q95">
        <f>IF(ISBLANK(Calculations!Q95),"",Calculations!Q95)-(SUMIFS(BDEQ!C:C,BDEQ!$AG:$AG,About!$B$2,BDEQ!$AH:$AH,$I95)*BDEQ!$C$2*$J95*$K95)</f>
        <v>1688203739141.415</v>
      </c>
      <c r="R95">
        <f>IF(ISBLANK(Calculations!R95),"",Calculations!R95)-(SUMIFS(BDEQ!D:D,BDEQ!$AG:$AG,About!$B$2,BDEQ!$AH:$AH,$I95)*BDEQ!$C$2*$J95*$K95)</f>
        <v>1682039728886.0115</v>
      </c>
      <c r="S95">
        <f>IF(ISBLANK(Calculations!S95),"",Calculations!S95)-(SUMIFS(BDEQ!E:E,BDEQ!$AG:$AG,About!$B$2,BDEQ!$AH:$AH,$I95)*BDEQ!$C$2*$J95*$K95)</f>
        <v>1676203864959.6257</v>
      </c>
      <c r="T95">
        <f>IF(ISBLANK(Calculations!T95),"",Calculations!T95)-(SUMIFS(BDEQ!F:F,BDEQ!$AG:$AG,About!$B$2,BDEQ!$AH:$AH,$I95)*BDEQ!$C$2*$J95*$K95)</f>
        <v>1671916473698.217</v>
      </c>
      <c r="U95">
        <f>IF(ISBLANK(Calculations!U95),"",Calculations!U95)-(SUMIFS(BDEQ!G:G,BDEQ!$AG:$AG,About!$B$2,BDEQ!$AH:$AH,$I95)*BDEQ!$C$2*$J95*$K95)</f>
        <v>1671333316282.1731</v>
      </c>
      <c r="V95">
        <f>IF(ISBLANK(Calculations!V95),"",Calculations!V95)-(SUMIFS(BDEQ!H:H,BDEQ!$AG:$AG,About!$B$2,BDEQ!$AH:$AH,$I95)*BDEQ!$C$2*$J95*$K95)</f>
        <v>1675048925115.8965</v>
      </c>
      <c r="W95">
        <f>IF(ISBLANK(Calculations!W95),"",Calculations!W95)-(SUMIFS(BDEQ!I:I,BDEQ!$AG:$AG,About!$B$2,BDEQ!$AH:$AH,$I95)*BDEQ!$C$2*$J95*$K95)</f>
        <v>1679622005849.4231</v>
      </c>
      <c r="X95">
        <f>IF(ISBLANK(Calculations!X95),"",Calculations!X95)-(SUMIFS(BDEQ!J:J,BDEQ!$AG:$AG,About!$B$2,BDEQ!$AH:$AH,$I95)*BDEQ!$C$2*$J95*$K95)</f>
        <v>1683646006294.7019</v>
      </c>
      <c r="Y95">
        <f>IF(ISBLANK(Calculations!Y95),"",Calculations!Y95)-(SUMIFS(BDEQ!K:K,BDEQ!$AG:$AG,About!$B$2,BDEQ!$AH:$AH,$I95)*BDEQ!$C$2*$J95*$K95)</f>
        <v>1686764682233.3188</v>
      </c>
      <c r="Z95">
        <f>IF(ISBLANK(Calculations!Z95),"",Calculations!Z95)-(SUMIFS(BDEQ!L:L,BDEQ!$AG:$AG,About!$B$2,BDEQ!$AH:$AH,$I95)*BDEQ!$C$2*$J95*$K95)</f>
        <v>1691781450606.543</v>
      </c>
      <c r="AA95">
        <f>IF(ISBLANK(Calculations!AA95),"",Calculations!AA95)-(SUMIFS(BDEQ!M:M,BDEQ!$AG:$AG,About!$B$2,BDEQ!$AH:$AH,$I95)*BDEQ!$C$2*$J95*$K95)</f>
        <v>1698752133810.0906</v>
      </c>
      <c r="AB95">
        <f>IF(ISBLANK(Calculations!AB95),"",Calculations!AB95)-(SUMIFS(BDEQ!N:N,BDEQ!$AG:$AG,About!$B$2,BDEQ!$AH:$AH,$I95)*BDEQ!$C$2*$J95*$K95)</f>
        <v>1708375403151.1858</v>
      </c>
      <c r="AC95">
        <f>IF(ISBLANK(Calculations!AC95),"",Calculations!AC95)-(SUMIFS(BDEQ!O:O,BDEQ!$AG:$AG,About!$B$2,BDEQ!$AH:$AH,$I95)*BDEQ!$C$2*$J95*$K95)</f>
        <v>1719847863209.814</v>
      </c>
      <c r="AD95">
        <f>IF(ISBLANK(Calculations!AD95),"",Calculations!AD95)-(SUMIFS(BDEQ!P:P,BDEQ!$AG:$AG,About!$B$2,BDEQ!$AH:$AH,$I95)*BDEQ!$C$2*$J95*$K95)</f>
        <v>1731745379107.5488</v>
      </c>
      <c r="AE95">
        <f>IF(ISBLANK(Calculations!AE95),"",Calculations!AE95)-(SUMIFS(BDEQ!Q:Q,BDEQ!$AG:$AG,About!$B$2,BDEQ!$AH:$AH,$I95)*BDEQ!$C$2*$J95*$K95)</f>
        <v>1743418886848.8086</v>
      </c>
      <c r="AF95">
        <f>IF(ISBLANK(Calculations!AF95),"",Calculations!AF95)-(SUMIFS(BDEQ!R:R,BDEQ!$AG:$AG,About!$B$2,BDEQ!$AH:$AH,$I95)*BDEQ!$C$2*$J95*$K95)</f>
        <v>1753556422302.2043</v>
      </c>
      <c r="AG95">
        <f>IF(ISBLANK(Calculations!AG95),"",Calculations!AG95)-(SUMIFS(BDEQ!S:S,BDEQ!$AG:$AG,About!$B$2,BDEQ!$AH:$AH,$I95)*BDEQ!$C$2*$J95*$K95)</f>
        <v>1762467459293.4724</v>
      </c>
      <c r="AH95">
        <f>IF(ISBLANK(Calculations!AH95),"",Calculations!AH95)-(SUMIFS(BDEQ!T:T,BDEQ!$AG:$AG,About!$B$2,BDEQ!$AH:$AH,$I95)*BDEQ!$C$2*$J95*$K95)</f>
        <v>1770478094712.1809</v>
      </c>
      <c r="AI95">
        <f>IF(ISBLANK(Calculations!AI95),"",Calculations!AI95)-(SUMIFS(BDEQ!U:U,BDEQ!$AG:$AG,About!$B$2,BDEQ!$AH:$AH,$I95)*BDEQ!$C$2*$J95*$K95)</f>
        <v>1777810288765.3572</v>
      </c>
      <c r="AJ95">
        <f>IF(ISBLANK(Calculations!AJ95),"",Calculations!AJ95)-(SUMIFS(BDEQ!V:V,BDEQ!$AG:$AG,About!$B$2,BDEQ!$AH:$AH,$I95)*BDEQ!$C$2*$J95*$K95)</f>
        <v>1784673865028.0669</v>
      </c>
      <c r="AK95">
        <f>IF(ISBLANK(Calculations!AK95),"",Calculations!AK95)-(SUMIFS(BDEQ!W:W,BDEQ!$AG:$AG,About!$B$2,BDEQ!$AH:$AH,$I95)*BDEQ!$C$2*$J95*$K95)</f>
        <v>1784809812379.4136</v>
      </c>
      <c r="AL95">
        <f>IF(ISBLANK(Calculations!AL95),"",Calculations!AL95)-(SUMIFS(BDEQ!X:X,BDEQ!$AG:$AG,About!$B$2,BDEQ!$AH:$AH,$I95)*BDEQ!$C$2*$J95*$K95)</f>
        <v>1785323327921.9434</v>
      </c>
      <c r="AM95">
        <f>IF(ISBLANK(Calculations!AM95),"",Calculations!AM95)-(SUMIFS(BDEQ!Y:Y,BDEQ!$AG:$AG,About!$B$2,BDEQ!$AH:$AH,$I95)*BDEQ!$C$2*$J95*$K95)</f>
        <v>1786435993179.2573</v>
      </c>
      <c r="AN95">
        <f>IF(ISBLANK(Calculations!AN95),"",Calculations!AN95)-(SUMIFS(BDEQ!Z:Z,BDEQ!$AG:$AG,About!$B$2,BDEQ!$AH:$AH,$I95)*BDEQ!$C$2*$J95*$K95)</f>
        <v>1788298232488.1665</v>
      </c>
      <c r="AO95">
        <f>IF(ISBLANK(Calculations!AO95),"",Calculations!AO95)-(SUMIFS(BDEQ!AA:AA,BDEQ!$AG:$AG,About!$B$2,BDEQ!$AH:$AH,$I95)*BDEQ!$C$2*$J95*$K95)</f>
        <v>1790862301520.3306</v>
      </c>
      <c r="AP95">
        <f>IF(ISBLANK(Calculations!AP95),"",Calculations!AP95)-(SUMIFS(BDEQ!AB:AB,BDEQ!$AG:$AG,About!$B$2,BDEQ!$AH:$AH,$I95)*BDEQ!$C$2*$J95*$K95)</f>
        <v>1794033078152.7969</v>
      </c>
      <c r="AQ95">
        <f>IF(ISBLANK(Calculations!AQ95),"",Calculations!AQ95)-(SUMIFS(BDEQ!AC:AC,BDEQ!$AG:$AG,About!$B$2,BDEQ!$AH:$AH,$I95)*BDEQ!$C$2*$J95*$K95)</f>
        <v>1797674583656.8586</v>
      </c>
      <c r="AR95">
        <f>IF(ISBLANK(Calculations!AR95),"",Calculations!AR95)-(SUMIFS(BDEQ!AD:AD,BDEQ!$AG:$AG,About!$B$2,BDEQ!$AH:$AH,$I95)*BDEQ!$C$2*$J95*$K95)</f>
        <v>1801631430331.1716</v>
      </c>
      <c r="AS95">
        <f>IF(ISBLANK(Calculations!AS95),"",Calculations!AS95)-(SUMIFS(BDEQ!AE:AE,BDEQ!$AG:$AG,About!$B$2,BDEQ!$AH:$AH,$I95)*BDEQ!$C$2*$J95*$K95)</f>
        <v>1805815289677.8965</v>
      </c>
      <c r="AT95">
        <f>IF(ISBLANK(Calculations!AT95),"",Calculations!AT95)-(SUMIFS(BDEQ!AF:AF,BDEQ!$AG:$AG,About!$B$2,BDEQ!$AH:$AH,$I95)*BDEQ!$C$2*$J95*$K95)</f>
        <v>1810187306384.6177</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0.42262760487624201</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0.42262760487624201</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0.42262760487624201</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0.42262760487624201</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0.42262760487624201</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0.42262760487624201</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0.42262760487624201</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0.42262760487624201</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0.42262760487624201</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0.26715637220744121</v>
      </c>
      <c r="K108">
        <f>IF(ISBLANK(Calculations!K108),"",Calculations!K108)</f>
        <v>0.42262760487624201</v>
      </c>
      <c r="L108" t="str">
        <f>IF(ISBLANK(Calculations!L108),"",Calculations!L108)</f>
        <v>RESIDENTIAL</v>
      </c>
      <c r="M108" t="str">
        <f>IF(ISBLANK(Calculations!M108),"",Calculations!M108)</f>
        <v>appl</v>
      </c>
      <c r="N108" t="str">
        <f>IF(ISBLANK(Calculations!N108),"",Calculations!N108)</f>
        <v>electricity</v>
      </c>
      <c r="O108">
        <f t="shared" si="1"/>
        <v>12167473463161.863</v>
      </c>
      <c r="P108">
        <f>IF(ISBLANK(Calculations!P108),"",Calculations!P108)-(SUMIFS(BDEQ!B:B,BDEQ!$AG:$AG,About!$B$2,BDEQ!$AH:$AH,$I108)*BDEQ!$C$2*$J108*$K108)</f>
        <v>12167473463161.863</v>
      </c>
      <c r="Q108">
        <f>IF(ISBLANK(Calculations!Q108),"",Calculations!Q108)-(SUMIFS(BDEQ!C:C,BDEQ!$AG:$AG,About!$B$2,BDEQ!$AH:$AH,$I108)*BDEQ!$C$2*$J108*$K108)</f>
        <v>12167473463161.863</v>
      </c>
      <c r="R108">
        <f>IF(ISBLANK(Calculations!R108),"",Calculations!R108)-(SUMIFS(BDEQ!D:D,BDEQ!$AG:$AG,About!$B$2,BDEQ!$AH:$AH,$I108)*BDEQ!$C$2*$J108*$K108)</f>
        <v>12085016902548.756</v>
      </c>
      <c r="S108">
        <f>IF(ISBLANK(Calculations!S108),"",Calculations!S108)-(SUMIFS(BDEQ!E:E,BDEQ!$AG:$AG,About!$B$2,BDEQ!$AH:$AH,$I108)*BDEQ!$C$2*$J108*$K108)</f>
        <v>12005012705472.459</v>
      </c>
      <c r="T108">
        <f>IF(ISBLANK(Calculations!T108),"",Calculations!T108)-(SUMIFS(BDEQ!F:F,BDEQ!$AG:$AG,About!$B$2,BDEQ!$AH:$AH,$I108)*BDEQ!$C$2*$J108*$K108)</f>
        <v>11932090051940.332</v>
      </c>
      <c r="U108">
        <f>IF(ISBLANK(Calculations!U108),"",Calculations!U108)-(SUMIFS(BDEQ!G:G,BDEQ!$AG:$AG,About!$B$2,BDEQ!$AH:$AH,$I108)*BDEQ!$C$2*$J108*$K108)</f>
        <v>11869789235417.055</v>
      </c>
      <c r="V108">
        <f>IF(ISBLANK(Calculations!V108),"",Calculations!V108)-(SUMIFS(BDEQ!H:H,BDEQ!$AG:$AG,About!$B$2,BDEQ!$AH:$AH,$I108)*BDEQ!$C$2*$J108*$K108)</f>
        <v>11821684775451.9</v>
      </c>
      <c r="W108">
        <f>IF(ISBLANK(Calculations!W108),"",Calculations!W108)-(SUMIFS(BDEQ!I:I,BDEQ!$AG:$AG,About!$B$2,BDEQ!$AH:$AH,$I108)*BDEQ!$C$2*$J108*$K108)</f>
        <v>11787265706007.715</v>
      </c>
      <c r="X108">
        <f>IF(ISBLANK(Calculations!X108),"",Calculations!X108)-(SUMIFS(BDEQ!J:J,BDEQ!$AG:$AG,About!$B$2,BDEQ!$AH:$AH,$I108)*BDEQ!$C$2*$J108*$K108)</f>
        <v>11764979980747.607</v>
      </c>
      <c r="Y108">
        <f>IF(ISBLANK(Calculations!Y108),"",Calculations!Y108)-(SUMIFS(BDEQ!K:K,BDEQ!$AG:$AG,About!$B$2,BDEQ!$AH:$AH,$I108)*BDEQ!$C$2*$J108*$K108)</f>
        <v>11752032292556.547</v>
      </c>
      <c r="Z108">
        <f>IF(ISBLANK(Calculations!Z108),"",Calculations!Z108)-(SUMIFS(BDEQ!L:L,BDEQ!$AG:$AG,About!$B$2,BDEQ!$AH:$AH,$I108)*BDEQ!$C$2*$J108*$K108)</f>
        <v>11750093618381.162</v>
      </c>
      <c r="AA108">
        <f>IF(ISBLANK(Calculations!AA108),"",Calculations!AA108)-(SUMIFS(BDEQ!M:M,BDEQ!$AG:$AG,About!$B$2,BDEQ!$AH:$AH,$I108)*BDEQ!$C$2*$J108*$K108)</f>
        <v>11760009951746.961</v>
      </c>
      <c r="AB108">
        <f>IF(ISBLANK(Calculations!AB108),"",Calculations!AB108)-(SUMIFS(BDEQ!N:N,BDEQ!$AG:$AG,About!$B$2,BDEQ!$AH:$AH,$I108)*BDEQ!$C$2*$J108*$K108)</f>
        <v>11779128673987.297</v>
      </c>
      <c r="AC108">
        <f>IF(ISBLANK(Calculations!AC108),"",Calculations!AC108)-(SUMIFS(BDEQ!O:O,BDEQ!$AG:$AG,About!$B$2,BDEQ!$AH:$AH,$I108)*BDEQ!$C$2*$J108*$K108)</f>
        <v>11805652171066.57</v>
      </c>
      <c r="AD108">
        <f>IF(ISBLANK(Calculations!AD108),"",Calculations!AD108)-(SUMIFS(BDEQ!P:P,BDEQ!$AG:$AG,About!$B$2,BDEQ!$AH:$AH,$I108)*BDEQ!$C$2*$J108*$K108)</f>
        <v>11841102666862.814</v>
      </c>
      <c r="AE108">
        <f>IF(ISBLANK(Calculations!AE108),"",Calculations!AE108)-(SUMIFS(BDEQ!Q:Q,BDEQ!$AG:$AG,About!$B$2,BDEQ!$AH:$AH,$I108)*BDEQ!$C$2*$J108*$K108)</f>
        <v>11884712377968.852</v>
      </c>
      <c r="AF108">
        <f>IF(ISBLANK(Calculations!AF108),"",Calculations!AF108)-(SUMIFS(BDEQ!R:R,BDEQ!$AG:$AG,About!$B$2,BDEQ!$AH:$AH,$I108)*BDEQ!$C$2*$J108*$K108)</f>
        <v>11934971607834.592</v>
      </c>
      <c r="AG108">
        <f>IF(ISBLANK(Calculations!AG108),"",Calculations!AG108)-(SUMIFS(BDEQ!S:S,BDEQ!$AG:$AG,About!$B$2,BDEQ!$AH:$AH,$I108)*BDEQ!$C$2*$J108*$K108)</f>
        <v>11988486832662.82</v>
      </c>
      <c r="AH108">
        <f>IF(ISBLANK(Calculations!AH108),"",Calculations!AH108)-(SUMIFS(BDEQ!T:T,BDEQ!$AG:$AG,About!$B$2,BDEQ!$AH:$AH,$I108)*BDEQ!$C$2*$J108*$K108)</f>
        <v>12043765955834.768</v>
      </c>
      <c r="AI108">
        <f>IF(ISBLANK(Calculations!AI108),"",Calculations!AI108)-(SUMIFS(BDEQ!U:U,BDEQ!$AG:$AG,About!$B$2,BDEQ!$AH:$AH,$I108)*BDEQ!$C$2*$J108*$K108)</f>
        <v>12099858594868.994</v>
      </c>
      <c r="AJ108">
        <f>IF(ISBLANK(Calculations!AJ108),"",Calculations!AJ108)-(SUMIFS(BDEQ!V:V,BDEQ!$AG:$AG,About!$B$2,BDEQ!$AH:$AH,$I108)*BDEQ!$C$2*$J108*$K108)</f>
        <v>12156417377782.865</v>
      </c>
      <c r="AK108">
        <f>IF(ISBLANK(Calculations!AK108),"",Calculations!AK108)-(SUMIFS(BDEQ!W:W,BDEQ!$AG:$AG,About!$B$2,BDEQ!$AH:$AH,$I108)*BDEQ!$C$2*$J108*$K108)</f>
        <v>12160830948445.797</v>
      </c>
      <c r="AL108">
        <f>IF(ISBLANK(Calculations!AL108),"",Calculations!AL108)-(SUMIFS(BDEQ!X:X,BDEQ!$AG:$AG,About!$B$2,BDEQ!$AH:$AH,$I108)*BDEQ!$C$2*$J108*$K108)</f>
        <v>12165377623472.074</v>
      </c>
      <c r="AM108">
        <f>IF(ISBLANK(Calculations!AM108),"",Calculations!AM108)-(SUMIFS(BDEQ!Y:Y,BDEQ!$AG:$AG,About!$B$2,BDEQ!$AH:$AH,$I108)*BDEQ!$C$2*$J108*$K108)</f>
        <v>12170066944806.574</v>
      </c>
      <c r="AN108">
        <f>IF(ISBLANK(Calculations!AN108),"",Calculations!AN108)-(SUMIFS(BDEQ!Z:Z,BDEQ!$AG:$AG,About!$B$2,BDEQ!$AH:$AH,$I108)*BDEQ!$C$2*$J108*$K108)</f>
        <v>12174998131763.029</v>
      </c>
      <c r="AO108">
        <f>IF(ISBLANK(Calculations!AO108),"",Calculations!AO108)-(SUMIFS(BDEQ!AA:AA,BDEQ!$AG:$AG,About!$B$2,BDEQ!$AH:$AH,$I108)*BDEQ!$C$2*$J108*$K108)</f>
        <v>12180233599044.396</v>
      </c>
      <c r="AP108">
        <f>IF(ISBLANK(Calculations!AP108),"",Calculations!AP108)-(SUMIFS(BDEQ!AB:AB,BDEQ!$AG:$AG,About!$B$2,BDEQ!$AH:$AH,$I108)*BDEQ!$C$2*$J108*$K108)</f>
        <v>12185827656790.123</v>
      </c>
      <c r="AQ108">
        <f>IF(ISBLANK(Calculations!AQ108),"",Calculations!AQ108)-(SUMIFS(BDEQ!AC:AC,BDEQ!$AG:$AG,About!$B$2,BDEQ!$AH:$AH,$I108)*BDEQ!$C$2*$J108*$K108)</f>
        <v>12191839024517.4</v>
      </c>
      <c r="AR108">
        <f>IF(ISBLANK(Calculations!AR108),"",Calculations!AR108)-(SUMIFS(BDEQ!AD:AD,BDEQ!$AG:$AG,About!$B$2,BDEQ!$AH:$AH,$I108)*BDEQ!$C$2*$J108*$K108)</f>
        <v>12198259865238.008</v>
      </c>
      <c r="AS108">
        <f>IF(ISBLANK(Calculations!AS108),"",Calculations!AS108)-(SUMIFS(BDEQ!AE:AE,BDEQ!$AG:$AG,About!$B$2,BDEQ!$AH:$AH,$I108)*BDEQ!$C$2*$J108*$K108)</f>
        <v>12205041683130.877</v>
      </c>
      <c r="AT108">
        <f>IF(ISBLANK(Calculations!AT108),"",Calculations!AT108)-(SUMIFS(BDEQ!AF:AF,BDEQ!$AG:$AG,About!$B$2,BDEQ!$AH:$AH,$I108)*BDEQ!$C$2*$J108*$K108)</f>
        <v>12212141268534.701</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0.42262760487624201</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0.35109177563044314</v>
      </c>
      <c r="K110">
        <f>IF(ISBLANK(Calculations!K110),"",Calculations!K110)</f>
        <v>0.42262760487624201</v>
      </c>
      <c r="L110" t="str">
        <f>IF(ISBLANK(Calculations!L110),"",Calculations!L110)</f>
        <v>RESIDENTIAL</v>
      </c>
      <c r="M110" t="str">
        <f>IF(ISBLANK(Calculations!M110),"",Calculations!M110)</f>
        <v>appl</v>
      </c>
      <c r="N110" t="str">
        <f>IF(ISBLANK(Calculations!N110),"",Calculations!N110)</f>
        <v>natural gas</v>
      </c>
      <c r="O110">
        <f t="shared" si="1"/>
        <v>4923432490269.5439</v>
      </c>
      <c r="P110">
        <f>IF(ISBLANK(Calculations!P110),"",Calculations!P110)</f>
        <v>4923432490269.5439</v>
      </c>
      <c r="Q110">
        <f>IF(ISBLANK(Calculations!Q110),"",Calculations!Q110)</f>
        <v>4923432490269.5439</v>
      </c>
      <c r="R110">
        <f>IF(ISBLANK(Calculations!R110),"",Calculations!R110)</f>
        <v>4931676651658.5381</v>
      </c>
      <c r="S110">
        <f>IF(ISBLANK(Calculations!S110),"",Calculations!S110)</f>
        <v>4941180851157.6357</v>
      </c>
      <c r="T110">
        <f>IF(ISBLANK(Calculations!T110),"",Calculations!T110)</f>
        <v>4952988142568.709</v>
      </c>
      <c r="U110">
        <f>IF(ISBLANK(Calculations!U110),"",Calculations!U110)</f>
        <v>4968022927333.749</v>
      </c>
      <c r="V110">
        <f>IF(ISBLANK(Calculations!V110),"",Calculations!V110)</f>
        <v>4987359871046.9639</v>
      </c>
      <c r="W110">
        <f>IF(ISBLANK(Calculations!W110),"",Calculations!W110)</f>
        <v>5009775067479.835</v>
      </c>
      <c r="X110">
        <f>IF(ISBLANK(Calculations!X110),"",Calculations!X110)</f>
        <v>5033520464108.9434</v>
      </c>
      <c r="Y110">
        <f>IF(ISBLANK(Calculations!Y110),"",Calculations!Y110)</f>
        <v>5057145848883.6084</v>
      </c>
      <c r="Z110">
        <f>IF(ISBLANK(Calculations!Z110),"",Calculations!Z110)</f>
        <v>5081505428264.5264</v>
      </c>
      <c r="AA110">
        <f>IF(ISBLANK(Calculations!AA110),"",Calculations!AA110)</f>
        <v>5106380682165.2529</v>
      </c>
      <c r="AB110">
        <f>IF(ISBLANK(Calculations!AB110),"",Calculations!AB110)</f>
        <v>5130472151085.8203</v>
      </c>
      <c r="AC110">
        <f>IF(ISBLANK(Calculations!AC110),"",Calculations!AC110)</f>
        <v>5153868018433.1094</v>
      </c>
      <c r="AD110">
        <f>IF(ISBLANK(Calculations!AD110),"",Calculations!AD110)</f>
        <v>5178398946168.1709</v>
      </c>
      <c r="AE110">
        <f>IF(ISBLANK(Calculations!AE110),"",Calculations!AE110)</f>
        <v>5204490414451.002</v>
      </c>
      <c r="AF110">
        <f>IF(ISBLANK(Calculations!AF110),"",Calculations!AF110)</f>
        <v>5231861477277.8926</v>
      </c>
      <c r="AG110">
        <f>IF(ISBLANK(Calculations!AG110),"",Calculations!AG110)</f>
        <v>5259491236179.6279</v>
      </c>
      <c r="AH110">
        <f>IF(ISBLANK(Calculations!AH110),"",Calculations!AH110)</f>
        <v>5287279178672.124</v>
      </c>
      <c r="AI110">
        <f>IF(ISBLANK(Calculations!AI110),"",Calculations!AI110)</f>
        <v>5314877243420.0791</v>
      </c>
      <c r="AJ110">
        <f>IF(ISBLANK(Calculations!AJ110),"",Calculations!AJ110)</f>
        <v>5342243954377.3096</v>
      </c>
      <c r="AK110">
        <f>IF(ISBLANK(Calculations!AK110),"",Calculations!AK110)</f>
        <v>5343376783307.5801</v>
      </c>
      <c r="AL110">
        <f>IF(ISBLANK(Calculations!AL110),"",Calculations!AL110)</f>
        <v>5344393723895.4102</v>
      </c>
      <c r="AM110">
        <f>IF(ISBLANK(Calculations!AM110),"",Calculations!AM110)</f>
        <v>5345485002423.0693</v>
      </c>
      <c r="AN110">
        <f>IF(ISBLANK(Calculations!AN110),"",Calculations!AN110)</f>
        <v>5346773059922.9219</v>
      </c>
      <c r="AO110">
        <f>IF(ISBLANK(Calculations!AO110),"",Calculations!AO110)</f>
        <v>5348274236880.7021</v>
      </c>
      <c r="AP110">
        <f>IF(ISBLANK(Calculations!AP110),"",Calculations!AP110)</f>
        <v>5349950669127.7549</v>
      </c>
      <c r="AQ110">
        <f>IF(ISBLANK(Calculations!AQ110),"",Calculations!AQ110)</f>
        <v>5351824083654.1621</v>
      </c>
      <c r="AR110">
        <f>IF(ISBLANK(Calculations!AR110),"",Calculations!AR110)</f>
        <v>5353796865541.9053</v>
      </c>
      <c r="AS110">
        <f>IF(ISBLANK(Calculations!AS110),"",Calculations!AS110)</f>
        <v>5355942885649.1055</v>
      </c>
      <c r="AT110">
        <f>IF(ISBLANK(Calculations!AT110),"",Calculations!AT110)</f>
        <v>5358316197423.9873</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3.034017488648295E-3</v>
      </c>
      <c r="K111">
        <f>IF(ISBLANK(Calculations!K111),"",Calculations!K111)</f>
        <v>0.42262760487624201</v>
      </c>
      <c r="L111" t="str">
        <f>IF(ISBLANK(Calculations!L111),"",Calculations!L111)</f>
        <v>RESIDENTIAL</v>
      </c>
      <c r="M111" t="str">
        <f>IF(ISBLANK(Calculations!M111),"",Calculations!M111)</f>
        <v>appl</v>
      </c>
      <c r="N111" t="str">
        <f>IF(ISBLANK(Calculations!N111),"",Calculations!N111)</f>
        <v>petroleum diesel</v>
      </c>
      <c r="O111">
        <f t="shared" si="1"/>
        <v>184645374.39072859</v>
      </c>
      <c r="P111">
        <f>IF(ISBLANK(Calculations!P111),"",Calculations!P111)</f>
        <v>184645374.39072859</v>
      </c>
      <c r="Q111">
        <f>IF(ISBLANK(Calculations!Q111),"",Calculations!Q111)</f>
        <v>184645374.39072859</v>
      </c>
      <c r="R111">
        <f>IF(ISBLANK(Calculations!R111),"",Calculations!R111)</f>
        <v>177685348.73141778</v>
      </c>
      <c r="S111">
        <f>IF(ISBLANK(Calculations!S111),"",Calculations!S111)</f>
        <v>168270345.4861176</v>
      </c>
      <c r="T111">
        <f>IF(ISBLANK(Calculations!T111),"",Calculations!T111)</f>
        <v>157394866.29624745</v>
      </c>
      <c r="U111">
        <f>IF(ISBLANK(Calculations!U111),"",Calculations!U111)</f>
        <v>146150642.4041754</v>
      </c>
      <c r="V111">
        <f>IF(ISBLANK(Calculations!V111),"",Calculations!V111)</f>
        <v>135557876.32162234</v>
      </c>
      <c r="W111">
        <f>IF(ISBLANK(Calculations!W111),"",Calculations!W111)</f>
        <v>126335570.37665312</v>
      </c>
      <c r="X111">
        <f>IF(ISBLANK(Calculations!X111),"",Calculations!X111)</f>
        <v>118879500.60471116</v>
      </c>
      <c r="Y111">
        <f>IF(ISBLANK(Calculations!Y111),"",Calculations!Y111)</f>
        <v>113281292.1907663</v>
      </c>
      <c r="Z111">
        <f>IF(ISBLANK(Calculations!Z111),"",Calculations!Z111)</f>
        <v>109438520.43538319</v>
      </c>
      <c r="AA111">
        <f>IF(ISBLANK(Calculations!AA111),"",Calculations!AA111)</f>
        <v>107055999.93315881</v>
      </c>
      <c r="AB111">
        <f>IF(ISBLANK(Calculations!AB111),"",Calculations!AB111)</f>
        <v>105742100.96451961</v>
      </c>
      <c r="AC111">
        <f>IF(ISBLANK(Calculations!AC111),"",Calculations!AC111)</f>
        <v>105150049.00799978</v>
      </c>
      <c r="AD111">
        <f>IF(ISBLANK(Calculations!AD111),"",Calculations!AD111)</f>
        <v>105040728.64653718</v>
      </c>
      <c r="AE111">
        <f>IF(ISBLANK(Calculations!AE111),"",Calculations!AE111)</f>
        <v>105223680.31541152</v>
      </c>
      <c r="AF111">
        <f>IF(ISBLANK(Calculations!AF111),"",Calculations!AF111)</f>
        <v>105566609.30441791</v>
      </c>
      <c r="AG111">
        <f>IF(ISBLANK(Calculations!AG111),"",Calculations!AG111)</f>
        <v>105977372.74850979</v>
      </c>
      <c r="AH111">
        <f>IF(ISBLANK(Calculations!AH111),"",Calculations!AH111)</f>
        <v>106419693.54577245</v>
      </c>
      <c r="AI111">
        <f>IF(ISBLANK(Calculations!AI111),"",Calculations!AI111)</f>
        <v>106870442.11226006</v>
      </c>
      <c r="AJ111">
        <f>IF(ISBLANK(Calculations!AJ111),"",Calculations!AJ111)</f>
        <v>107321346.87660915</v>
      </c>
      <c r="AK111">
        <f>IF(ISBLANK(Calculations!AK111),"",Calculations!AK111)</f>
        <v>107333938.58805327</v>
      </c>
      <c r="AL111">
        <f>IF(ISBLANK(Calculations!AL111),"",Calculations!AL111)</f>
        <v>107345723.54242446</v>
      </c>
      <c r="AM111">
        <f>IF(ISBLANK(Calculations!AM111),"",Calculations!AM111)</f>
        <v>107360920.71897726</v>
      </c>
      <c r="AN111">
        <f>IF(ISBLANK(Calculations!AN111),"",Calculations!AN111)</f>
        <v>107382228.46993072</v>
      </c>
      <c r="AO111">
        <f>IF(ISBLANK(Calculations!AO111),"",Calculations!AO111)</f>
        <v>107410083.61201687</v>
      </c>
      <c r="AP111">
        <f>IF(ISBLANK(Calculations!AP111),"",Calculations!AP111)</f>
        <v>107442568.62464735</v>
      </c>
      <c r="AQ111">
        <f>IF(ISBLANK(Calculations!AQ111),"",Calculations!AQ111)</f>
        <v>107479529.67637196</v>
      </c>
      <c r="AR111">
        <f>IF(ISBLANK(Calculations!AR111),"",Calculations!AR111)</f>
        <v>107518544.30378059</v>
      </c>
      <c r="AS111">
        <f>IF(ISBLANK(Calculations!AS111),"",Calculations!AS111)</f>
        <v>107560663.66873169</v>
      </c>
      <c r="AT111">
        <f>IF(ISBLANK(Calculations!AT111),"",Calculations!AT111)</f>
        <v>107607387.31068654</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0.42262760487624201</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0.42262760487624201</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0.42262760487624201</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0.42262760487624201</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0.35386528668323197</v>
      </c>
      <c r="K116">
        <f>IF(ISBLANK(Calculations!K116),"",Calculations!K116)</f>
        <v>0.42262760487624201</v>
      </c>
      <c r="L116" t="str">
        <f>IF(ISBLANK(Calculations!L116),"",Calculations!L116)</f>
        <v>RESIDENTIAL</v>
      </c>
      <c r="M116" t="str">
        <f>IF(ISBLANK(Calculations!M116),"",Calculations!M116)</f>
        <v>appl</v>
      </c>
      <c r="N116" t="str">
        <f>IF(ISBLANK(Calculations!N116),"",Calculations!N116)</f>
        <v>LPG propane or butane</v>
      </c>
      <c r="O116">
        <f t="shared" si="1"/>
        <v>674634659143.16333</v>
      </c>
      <c r="P116">
        <f>IF(ISBLANK(Calculations!P116),"",Calculations!P116)</f>
        <v>674634659143.16333</v>
      </c>
      <c r="Q116">
        <f>IF(ISBLANK(Calculations!Q116),"",Calculations!Q116)</f>
        <v>674634659143.16333</v>
      </c>
      <c r="R116">
        <f>IF(ISBLANK(Calculations!R116),"",Calculations!R116)</f>
        <v>668200983618.44104</v>
      </c>
      <c r="S116">
        <f>IF(ISBLANK(Calculations!S116),"",Calculations!S116)</f>
        <v>663998238379.84656</v>
      </c>
      <c r="T116">
        <f>IF(ISBLANK(Calculations!T116),"",Calculations!T116)</f>
        <v>661625988256.14282</v>
      </c>
      <c r="U116">
        <f>IF(ISBLANK(Calculations!U116),"",Calculations!U116)</f>
        <v>660694303337.43091</v>
      </c>
      <c r="V116">
        <f>IF(ISBLANK(Calculations!V116),"",Calculations!V116)</f>
        <v>660955764304.12463</v>
      </c>
      <c r="W116">
        <f>IF(ISBLANK(Calculations!W116),"",Calculations!W116)</f>
        <v>662030769311.33362</v>
      </c>
      <c r="X116">
        <f>IF(ISBLANK(Calculations!X116),"",Calculations!X116)</f>
        <v>663589990130.46484</v>
      </c>
      <c r="Y116">
        <f>IF(ISBLANK(Calculations!Y116),"",Calculations!Y116)</f>
        <v>665388390812.7959</v>
      </c>
      <c r="Z116">
        <f>IF(ISBLANK(Calculations!Z116),"",Calculations!Z116)</f>
        <v>667534649021.35327</v>
      </c>
      <c r="AA116">
        <f>IF(ISBLANK(Calculations!AA116),"",Calculations!AA116)</f>
        <v>669979682867.73828</v>
      </c>
      <c r="AB116">
        <f>IF(ISBLANK(Calculations!AB116),"",Calculations!AB116)</f>
        <v>672491232532.08435</v>
      </c>
      <c r="AC116">
        <f>IF(ISBLANK(Calculations!AC116),"",Calculations!AC116)</f>
        <v>674962407570.44006</v>
      </c>
      <c r="AD116">
        <f>IF(ISBLANK(Calculations!AD116),"",Calculations!AD116)</f>
        <v>677530544990.59668</v>
      </c>
      <c r="AE116">
        <f>IF(ISBLANK(Calculations!AE116),"",Calculations!AE116)</f>
        <v>680219849587.74524</v>
      </c>
      <c r="AF116">
        <f>IF(ISBLANK(Calculations!AF116),"",Calculations!AF116)</f>
        <v>683019194820.18848</v>
      </c>
      <c r="AG116">
        <f>IF(ISBLANK(Calculations!AG116),"",Calculations!AG116)</f>
        <v>685824944045.19287</v>
      </c>
      <c r="AH116">
        <f>IF(ISBLANK(Calculations!AH116),"",Calculations!AH116)</f>
        <v>688643470220.68945</v>
      </c>
      <c r="AI116">
        <f>IF(ISBLANK(Calculations!AI116),"",Calculations!AI116)</f>
        <v>691441597183.00281</v>
      </c>
      <c r="AJ116">
        <f>IF(ISBLANK(Calculations!AJ116),"",Calculations!AJ116)</f>
        <v>694208359296.9364</v>
      </c>
      <c r="AK116">
        <f>IF(ISBLANK(Calculations!AK116),"",Calculations!AK116)</f>
        <v>694750743959.50122</v>
      </c>
      <c r="AL116">
        <f>IF(ISBLANK(Calculations!AL116),"",Calculations!AL116)</f>
        <v>695243251706.35425</v>
      </c>
      <c r="AM116">
        <f>IF(ISBLANK(Calculations!AM116),"",Calculations!AM116)</f>
        <v>695702953713.48059</v>
      </c>
      <c r="AN116">
        <f>IF(ISBLANK(Calculations!AN116),"",Calculations!AN116)</f>
        <v>696143500200.23181</v>
      </c>
      <c r="AO116">
        <f>IF(ISBLANK(Calculations!AO116),"",Calculations!AO116)</f>
        <v>696571645609.42065</v>
      </c>
      <c r="AP116">
        <f>IF(ISBLANK(Calculations!AP116),"",Calculations!AP116)</f>
        <v>696989620049.35693</v>
      </c>
      <c r="AQ116">
        <f>IF(ISBLANK(Calculations!AQ116),"",Calculations!AQ116)</f>
        <v>697401698138.38501</v>
      </c>
      <c r="AR116">
        <f>IF(ISBLANK(Calculations!AR116),"",Calculations!AR116)</f>
        <v>697805590223.51123</v>
      </c>
      <c r="AS116">
        <f>IF(ISBLANK(Calculations!AS116),"",Calculations!AS116)</f>
        <v>698209634499.66516</v>
      </c>
      <c r="AT116">
        <f>IF(ISBLANK(Calculations!AT116),"",Calculations!AT116)</f>
        <v>698621380327.72278</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0.42262760487624201</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0.41144390753169707</v>
      </c>
      <c r="K121">
        <f>IF(ISBLANK(Calculations!K121),"",Calculations!K121)</f>
        <v>0.42262760487624201</v>
      </c>
      <c r="L121" t="str">
        <f>IF(ISBLANK(Calculations!L121),"",Calculations!L121)</f>
        <v>RESIDENTIAL</v>
      </c>
      <c r="M121" t="str">
        <f>IF(ISBLANK(Calculations!M121),"",Calculations!M121)</f>
        <v>other</v>
      </c>
      <c r="N121" t="str">
        <f>IF(ISBLANK(Calculations!N121),"",Calculations!N121)</f>
        <v>electricity</v>
      </c>
      <c r="O121">
        <f t="shared" si="1"/>
        <v>18738960950496.496</v>
      </c>
      <c r="P121">
        <f>IF(ISBLANK(Calculations!P121),"",Calculations!P121)-(SUMIFS(BDEQ!B:B,BDEQ!$AG:$AG,About!$B$2,BDEQ!$AH:$AH,$I121)*BDEQ!$C$2*$J121*$K121)</f>
        <v>18738960950496.496</v>
      </c>
      <c r="Q121">
        <f>IF(ISBLANK(Calculations!Q121),"",Calculations!Q121)-(SUMIFS(BDEQ!C:C,BDEQ!$AG:$AG,About!$B$2,BDEQ!$AH:$AH,$I121)*BDEQ!$C$2*$J121*$K121)</f>
        <v>18738960950496.496</v>
      </c>
      <c r="R121">
        <f>IF(ISBLANK(Calculations!R121),"",Calculations!R121)-(SUMIFS(BDEQ!D:D,BDEQ!$AG:$AG,About!$B$2,BDEQ!$AH:$AH,$I121)*BDEQ!$C$2*$J121*$K121)</f>
        <v>19010181528649.258</v>
      </c>
      <c r="S121">
        <f>IF(ISBLANK(Calculations!S121),"",Calculations!S121)-(SUMIFS(BDEQ!E:E,BDEQ!$AG:$AG,About!$B$2,BDEQ!$AH:$AH,$I121)*BDEQ!$C$2*$J121*$K121)</f>
        <v>19282548860201.52</v>
      </c>
      <c r="T121">
        <f>IF(ISBLANK(Calculations!T121),"",Calculations!T121)-(SUMIFS(BDEQ!F:F,BDEQ!$AG:$AG,About!$B$2,BDEQ!$AH:$AH,$I121)*BDEQ!$C$2*$J121*$K121)</f>
        <v>19560558781372.297</v>
      </c>
      <c r="U121">
        <f>IF(ISBLANK(Calculations!U121),"",Calculations!U121)-(SUMIFS(BDEQ!G:G,BDEQ!$AG:$AG,About!$B$2,BDEQ!$AH:$AH,$I121)*BDEQ!$C$2*$J121*$K121)</f>
        <v>19839732333462.984</v>
      </c>
      <c r="V121">
        <f>IF(ISBLANK(Calculations!V121),"",Calculations!V121)-(SUMIFS(BDEQ!H:H,BDEQ!$AG:$AG,About!$B$2,BDEQ!$AH:$AH,$I121)*BDEQ!$C$2*$J121*$K121)</f>
        <v>20105564010210.402</v>
      </c>
      <c r="W121">
        <f>IF(ISBLANK(Calculations!W121),"",Calculations!W121)-(SUMIFS(BDEQ!I:I,BDEQ!$AG:$AG,About!$B$2,BDEQ!$AH:$AH,$I121)*BDEQ!$C$2*$J121*$K121)</f>
        <v>20378515047223.043</v>
      </c>
      <c r="X121">
        <f>IF(ISBLANK(Calculations!X121),"",Calculations!X121)-(SUMIFS(BDEQ!J:J,BDEQ!$AG:$AG,About!$B$2,BDEQ!$AH:$AH,$I121)*BDEQ!$C$2*$J121*$K121)</f>
        <v>20667416963499.18</v>
      </c>
      <c r="Y121">
        <f>IF(ISBLANK(Calculations!Y121),"",Calculations!Y121)-(SUMIFS(BDEQ!K:K,BDEQ!$AG:$AG,About!$B$2,BDEQ!$AH:$AH,$I121)*BDEQ!$C$2*$J121*$K121)</f>
        <v>20930708423049.41</v>
      </c>
      <c r="Z121">
        <f>IF(ISBLANK(Calculations!Z121),"",Calculations!Z121)-(SUMIFS(BDEQ!L:L,BDEQ!$AG:$AG,About!$B$2,BDEQ!$AH:$AH,$I121)*BDEQ!$C$2*$J121*$K121)</f>
        <v>21172241712550.578</v>
      </c>
      <c r="AA121">
        <f>IF(ISBLANK(Calculations!AA121),"",Calculations!AA121)-(SUMIFS(BDEQ!M:M,BDEQ!$AG:$AG,About!$B$2,BDEQ!$AH:$AH,$I121)*BDEQ!$C$2*$J121*$K121)</f>
        <v>21412334339249.195</v>
      </c>
      <c r="AB121">
        <f>IF(ISBLANK(Calculations!AB121),"",Calculations!AB121)-(SUMIFS(BDEQ!N:N,BDEQ!$AG:$AG,About!$B$2,BDEQ!$AH:$AH,$I121)*BDEQ!$C$2*$J121*$K121)</f>
        <v>21654522341130.547</v>
      </c>
      <c r="AC121">
        <f>IF(ISBLANK(Calculations!AC121),"",Calculations!AC121)-(SUMIFS(BDEQ!O:O,BDEQ!$AG:$AG,About!$B$2,BDEQ!$AH:$AH,$I121)*BDEQ!$C$2*$J121*$K121)</f>
        <v>21928519918443.992</v>
      </c>
      <c r="AD121">
        <f>IF(ISBLANK(Calculations!AD121),"",Calculations!AD121)-(SUMIFS(BDEQ!P:P,BDEQ!$AG:$AG,About!$B$2,BDEQ!$AH:$AH,$I121)*BDEQ!$C$2*$J121*$K121)</f>
        <v>22233904544148.207</v>
      </c>
      <c r="AE121">
        <f>IF(ISBLANK(Calculations!AE121),"",Calculations!AE121)-(SUMIFS(BDEQ!Q:Q,BDEQ!$AG:$AG,About!$B$2,BDEQ!$AH:$AH,$I121)*BDEQ!$C$2*$J121*$K121)</f>
        <v>22554300098063.27</v>
      </c>
      <c r="AF121">
        <f>IF(ISBLANK(Calculations!AF121),"",Calculations!AF121)-(SUMIFS(BDEQ!R:R,BDEQ!$AG:$AG,About!$B$2,BDEQ!$AH:$AH,$I121)*BDEQ!$C$2*$J121*$K121)</f>
        <v>22872977487907.699</v>
      </c>
      <c r="AG121">
        <f>IF(ISBLANK(Calculations!AG121),"",Calculations!AG121)-(SUMIFS(BDEQ!S:S,BDEQ!$AG:$AG,About!$B$2,BDEQ!$AH:$AH,$I121)*BDEQ!$C$2*$J121*$K121)</f>
        <v>23195362652125.496</v>
      </c>
      <c r="AH121">
        <f>IF(ISBLANK(Calculations!AH121),"",Calculations!AH121)-(SUMIFS(BDEQ!T:T,BDEQ!$AG:$AG,About!$B$2,BDEQ!$AH:$AH,$I121)*BDEQ!$C$2*$J121*$K121)</f>
        <v>23527406769463.961</v>
      </c>
      <c r="AI121">
        <f>IF(ISBLANK(Calculations!AI121),"",Calculations!AI121)-(SUMIFS(BDEQ!U:U,BDEQ!$AG:$AG,About!$B$2,BDEQ!$AH:$AH,$I121)*BDEQ!$C$2*$J121*$K121)</f>
        <v>23843304416594.211</v>
      </c>
      <c r="AJ121">
        <f>IF(ISBLANK(Calculations!AJ121),"",Calculations!AJ121)-(SUMIFS(BDEQ!V:V,BDEQ!$AG:$AG,About!$B$2,BDEQ!$AH:$AH,$I121)*BDEQ!$C$2*$J121*$K121)</f>
        <v>24139330255468.543</v>
      </c>
      <c r="AK121">
        <f>IF(ISBLANK(Calculations!AK121),"",Calculations!AK121)-(SUMIFS(BDEQ!W:W,BDEQ!$AG:$AG,About!$B$2,BDEQ!$AH:$AH,$I121)*BDEQ!$C$2*$J121*$K121)</f>
        <v>24397451333859.199</v>
      </c>
      <c r="AL121">
        <f>IF(ISBLANK(Calculations!AL121),"",Calculations!AL121)-(SUMIFS(BDEQ!X:X,BDEQ!$AG:$AG,About!$B$2,BDEQ!$AH:$AH,$I121)*BDEQ!$C$2*$J121*$K121)</f>
        <v>24660320650294.492</v>
      </c>
      <c r="AM121">
        <f>IF(ISBLANK(Calculations!AM121),"",Calculations!AM121)-(SUMIFS(BDEQ!Y:Y,BDEQ!$AG:$AG,About!$B$2,BDEQ!$AH:$AH,$I121)*BDEQ!$C$2*$J121*$K121)</f>
        <v>24932355526982.277</v>
      </c>
      <c r="AN121">
        <f>IF(ISBLANK(Calculations!AN121),"",Calculations!AN121)-(SUMIFS(BDEQ!Z:Z,BDEQ!$AG:$AG,About!$B$2,BDEQ!$AH:$AH,$I121)*BDEQ!$C$2*$J121*$K121)</f>
        <v>25210771600030.547</v>
      </c>
      <c r="AO121">
        <f>IF(ISBLANK(Calculations!AO121),"",Calculations!AO121)-(SUMIFS(BDEQ!AA:AA,BDEQ!$AG:$AG,About!$B$2,BDEQ!$AH:$AH,$I121)*BDEQ!$C$2*$J121*$K121)</f>
        <v>25487474479856.648</v>
      </c>
      <c r="AP121">
        <f>IF(ISBLANK(Calculations!AP121),"",Calculations!AP121)-(SUMIFS(BDEQ!AB:AB,BDEQ!$AG:$AG,About!$B$2,BDEQ!$AH:$AH,$I121)*BDEQ!$C$2*$J121*$K121)</f>
        <v>25762678901490.434</v>
      </c>
      <c r="AQ121">
        <f>IF(ISBLANK(Calculations!AQ121),"",Calculations!AQ121)-(SUMIFS(BDEQ!AC:AC,BDEQ!$AG:$AG,About!$B$2,BDEQ!$AH:$AH,$I121)*BDEQ!$C$2*$J121*$K121)</f>
        <v>26026594469573.527</v>
      </c>
      <c r="AR121">
        <f>IF(ISBLANK(Calculations!AR121),"",Calculations!AR121)-(SUMIFS(BDEQ!AD:AD,BDEQ!$AG:$AG,About!$B$2,BDEQ!$AH:$AH,$I121)*BDEQ!$C$2*$J121*$K121)</f>
        <v>26269099389847.836</v>
      </c>
      <c r="AS121">
        <f>IF(ISBLANK(Calculations!AS121),"",Calculations!AS121)-(SUMIFS(BDEQ!AE:AE,BDEQ!$AG:$AG,About!$B$2,BDEQ!$AH:$AH,$I121)*BDEQ!$C$2*$J121*$K121)</f>
        <v>26509495980418.293</v>
      </c>
      <c r="AT121">
        <f>IF(ISBLANK(Calculations!AT121),"",Calculations!AT121)-(SUMIFS(BDEQ!AF:AF,BDEQ!$AG:$AG,About!$B$2,BDEQ!$AH:$AH,$I121)*BDEQ!$C$2*$J121*$K121)</f>
        <v>26746616621109.5</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0.42262760487624201</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0.42262760487624201</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0.42262760487624201</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0.42262760487624201</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0.42262760487624201</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0.42262760487624201</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0.42262760487624201</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0.42262760487624201</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0.42262760487624201</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1.7577518370663139E-2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1310105176720.6357</v>
      </c>
      <c r="P134">
        <f>IF(ISBLANK(Calculations!P134),"",Calculations!P134)</f>
        <v>1310105176720.6357</v>
      </c>
      <c r="Q134">
        <f>IF(ISBLANK(Calculations!Q134),"",Calculations!Q134)</f>
        <v>1310105176720.6357</v>
      </c>
      <c r="R134">
        <f>IF(ISBLANK(Calculations!R134),"",Calculations!R134)</f>
        <v>1315258690748.4829</v>
      </c>
      <c r="S134">
        <f>IF(ISBLANK(Calculations!S134),"",Calculations!S134)</f>
        <v>1319965279844.7446</v>
      </c>
      <c r="T134">
        <f>IF(ISBLANK(Calculations!T134),"",Calculations!T134)</f>
        <v>1323968644443.7217</v>
      </c>
      <c r="U134">
        <f>IF(ISBLANK(Calculations!U134),"",Calculations!U134)</f>
        <v>1328214689001.4717</v>
      </c>
      <c r="V134">
        <f>IF(ISBLANK(Calculations!V134),"",Calculations!V134)</f>
        <v>1332197462800.9741</v>
      </c>
      <c r="W134">
        <f>IF(ISBLANK(Calculations!W134),"",Calculations!W134)</f>
        <v>1336186906187.5249</v>
      </c>
      <c r="X134">
        <f>IF(ISBLANK(Calculations!X134),"",Calculations!X134)</f>
        <v>1340512365548.5095</v>
      </c>
      <c r="Y134">
        <f>IF(ISBLANK(Calculations!Y134),"",Calculations!Y134)</f>
        <v>1344845112981.3337</v>
      </c>
      <c r="Z134">
        <f>IF(ISBLANK(Calculations!Z134),"",Calculations!Z134)</f>
        <v>1349084065934.8225</v>
      </c>
      <c r="AA134">
        <f>IF(ISBLANK(Calculations!AA134),"",Calculations!AA134)</f>
        <v>1352606303252.021</v>
      </c>
      <c r="AB134">
        <f>IF(ISBLANK(Calculations!AB134),"",Calculations!AB134)</f>
        <v>1355368400796.6489</v>
      </c>
      <c r="AC134">
        <f>IF(ISBLANK(Calculations!AC134),"",Calculations!AC134)</f>
        <v>1357196370535.8708</v>
      </c>
      <c r="AD134">
        <f>IF(ISBLANK(Calculations!AD134),"",Calculations!AD134)</f>
        <v>1358468694148.543</v>
      </c>
      <c r="AE134">
        <f>IF(ISBLANK(Calculations!AE134),"",Calculations!AE134)</f>
        <v>1358516617403.2654</v>
      </c>
      <c r="AF134">
        <f>IF(ISBLANK(Calculations!AF134),"",Calculations!AF134)</f>
        <v>1357655790461.1956</v>
      </c>
      <c r="AG134">
        <f>IF(ISBLANK(Calculations!AG134),"",Calculations!AG134)</f>
        <v>1356218678613.8508</v>
      </c>
      <c r="AH134">
        <f>IF(ISBLANK(Calculations!AH134),"",Calculations!AH134)</f>
        <v>1354295447719.5608</v>
      </c>
      <c r="AI134">
        <f>IF(ISBLANK(Calculations!AI134),"",Calculations!AI134)</f>
        <v>1351901939717.3264</v>
      </c>
      <c r="AJ134">
        <f>IF(ISBLANK(Calculations!AJ134),"",Calculations!AJ134)</f>
        <v>1349009970396.4824</v>
      </c>
      <c r="AK134">
        <f>IF(ISBLANK(Calculations!AK134),"",Calculations!AK134)</f>
        <v>1346229689300.9216</v>
      </c>
      <c r="AL134">
        <f>IF(ISBLANK(Calculations!AL134),"",Calculations!AL134)</f>
        <v>1343345979609.4827</v>
      </c>
      <c r="AM134">
        <f>IF(ISBLANK(Calculations!AM134),"",Calculations!AM134)</f>
        <v>1340662661992.4502</v>
      </c>
      <c r="AN134">
        <f>IF(ISBLANK(Calculations!AN134),"",Calculations!AN134)</f>
        <v>1337906633344.354</v>
      </c>
      <c r="AO134">
        <f>IF(ISBLANK(Calculations!AO134),"",Calculations!AO134)</f>
        <v>1335086341539.5183</v>
      </c>
      <c r="AP134">
        <f>IF(ISBLANK(Calculations!AP134),"",Calculations!AP134)</f>
        <v>1332497624130.7773</v>
      </c>
      <c r="AQ134">
        <f>IF(ISBLANK(Calculations!AQ134),"",Calculations!AQ134)</f>
        <v>1329567151840.1714</v>
      </c>
      <c r="AR134">
        <f>IF(ISBLANK(Calculations!AR134),"",Calculations!AR134)</f>
        <v>1326558861679.0769</v>
      </c>
      <c r="AS134">
        <f>IF(ISBLANK(Calculations!AS134),"",Calculations!AS134)</f>
        <v>1323466207925.7012</v>
      </c>
      <c r="AT134">
        <f>IF(ISBLANK(Calculations!AT134),"",Calculations!AT134)</f>
        <v>1320426998289.9917</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0.33075570455972991</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8756426522514.29</v>
      </c>
      <c r="P136">
        <f>IF(ISBLANK(Calculations!P136),"",Calculations!P136)</f>
        <v>8756426522514.29</v>
      </c>
      <c r="Q136">
        <f>IF(ISBLANK(Calculations!Q136),"",Calculations!Q136)</f>
        <v>8756426522514.29</v>
      </c>
      <c r="R136">
        <f>IF(ISBLANK(Calculations!R136),"",Calculations!R136)</f>
        <v>8702542916519.7275</v>
      </c>
      <c r="S136" s="99">
        <f>IF(ISBLANK(Calculations!S136),"",Calculations!S136 + ('IRA Buildings Changes'!$F$38/($AB$133-$R$133)*(S133-$R$133)))</f>
        <v>8623234170367.0859</v>
      </c>
      <c r="T136" s="99">
        <f>IF(ISBLANK(Calculations!T136),"",Calculations!T136 + ('IRA Buildings Changes'!$F$38/($AB$133-$R$133)*(T133-$R$133)))</f>
        <v>8541090213549.2764</v>
      </c>
      <c r="U136" s="99">
        <f>IF(ISBLANK(Calculations!U136),"",Calculations!U136 + ('IRA Buildings Changes'!$F$38/($AB$133-$R$133)*(U133-$R$133)))</f>
        <v>8462388106212.71</v>
      </c>
      <c r="V136" s="99">
        <f>IF(ISBLANK(Calculations!V136),"",Calculations!V136 + ('IRA Buildings Changes'!$F$38/($AB$133-$R$133)*(V133-$R$133)))</f>
        <v>8385289595155.9727</v>
      </c>
      <c r="W136" s="99">
        <f>IF(ISBLANK(Calculations!W136),"",Calculations!W136 + ('IRA Buildings Changes'!$F$38/($AB$133-$R$133)*(W133-$R$133)))</f>
        <v>8312896683978.5049</v>
      </c>
      <c r="X136" s="99">
        <f>IF(ISBLANK(Calculations!X136),"",Calculations!X136 + ('IRA Buildings Changes'!$F$38/($AB$133-$R$133)*(X133-$R$133)))</f>
        <v>8249153211459.2461</v>
      </c>
      <c r="Y136" s="99">
        <f>IF(ISBLANK(Calculations!Y136),"",Calculations!Y136 + ('IRA Buildings Changes'!$F$38/($AB$133-$R$133)*(Y133-$R$133)))</f>
        <v>8194009920579.1064</v>
      </c>
      <c r="Z136" s="99">
        <f>IF(ISBLANK(Calculations!Z136),"",Calculations!Z136 + ('IRA Buildings Changes'!$F$38/($AB$133-$R$133)*(Z133-$R$133)))</f>
        <v>8148843980699.8281</v>
      </c>
      <c r="AA136" s="99">
        <f>IF(ISBLANK(Calculations!AA136),"",Calculations!AA136 + ('IRA Buildings Changes'!$F$38/($AB$133-$R$133)*(AA133-$R$133)))</f>
        <v>8110976147444.8252</v>
      </c>
      <c r="AB136" s="98">
        <f>IF(ISBLANK(Calculations!AB136),"",Calculations!AB136 + 'IRA Buildings Changes'!F38)</f>
        <v>8081228851670.6553</v>
      </c>
      <c r="AC136" s="99">
        <f>IF(ISBLANK(Calculations!AC136),"",Calculations!AC136 + 'IRA Buildings Changes'!$F$38)</f>
        <v>8082684430527.585</v>
      </c>
      <c r="AD136" s="99">
        <f>IF(ISBLANK(Calculations!AD136),"",Calculations!AD136 + 'IRA Buildings Changes'!$F$38)</f>
        <v>8092609915301.8223</v>
      </c>
      <c r="AE136" s="99">
        <f>IF(ISBLANK(Calculations!AE136),"",Calculations!AE136 + 'IRA Buildings Changes'!$F$38)</f>
        <v>8105411500208.5674</v>
      </c>
      <c r="AF136" s="99">
        <f>IF(ISBLANK(Calculations!AF136),"",Calculations!AF136 + 'IRA Buildings Changes'!$F$38)</f>
        <v>8121223172034.7549</v>
      </c>
      <c r="AG136" s="99">
        <f>IF(ISBLANK(Calculations!AG136),"",Calculations!AG136 + 'IRA Buildings Changes'!$F$38)</f>
        <v>8139733966281.4668</v>
      </c>
      <c r="AH136" s="99">
        <f>IF(ISBLANK(Calculations!AH136),"",Calculations!AH136 + 'IRA Buildings Changes'!$F$38)</f>
        <v>8159189928768.5078</v>
      </c>
      <c r="AI136" s="99">
        <f>IF(ISBLANK(Calculations!AI136),"",Calculations!AI136 + 'IRA Buildings Changes'!$F$38)</f>
        <v>8177640022740.6846</v>
      </c>
      <c r="AJ136" s="99">
        <f>IF(ISBLANK(Calculations!AJ136),"",Calculations!AJ136 + 'IRA Buildings Changes'!$F$38)</f>
        <v>8193321846690.6328</v>
      </c>
      <c r="AK136" s="99">
        <f>IF(ISBLANK(Calculations!AK136),"",Calculations!AK136 + 'IRA Buildings Changes'!$F$38)</f>
        <v>8208762352727.0166</v>
      </c>
      <c r="AL136" s="99">
        <f>IF(ISBLANK(Calculations!AL136),"",Calculations!AL136 + 'IRA Buildings Changes'!$F$38)</f>
        <v>8221718101728.3691</v>
      </c>
      <c r="AM136" s="99">
        <f>IF(ISBLANK(Calculations!AM136),"",Calculations!AM136 + 'IRA Buildings Changes'!$F$38)</f>
        <v>8233580438913.1924</v>
      </c>
      <c r="AN136" s="99">
        <f>IF(ISBLANK(Calculations!AN136),"",Calculations!AN136 + 'IRA Buildings Changes'!$F$38)</f>
        <v>8242230574893.4512</v>
      </c>
      <c r="AO136" s="99">
        <f>IF(ISBLANK(Calculations!AO136),"",Calculations!AO136 + 'IRA Buildings Changes'!$F$38)</f>
        <v>8247582281005.9756</v>
      </c>
      <c r="AP136" s="99">
        <f>IF(ISBLANK(Calculations!AP136),"",Calculations!AP136 + 'IRA Buildings Changes'!$F$38)</f>
        <v>8251556889576.1865</v>
      </c>
      <c r="AQ136" s="99">
        <f>IF(ISBLANK(Calculations!AQ136),"",Calculations!AQ136 + 'IRA Buildings Changes'!$F$38)</f>
        <v>8250668716989.1465</v>
      </c>
      <c r="AR136" s="99">
        <f>IF(ISBLANK(Calculations!AR136),"",Calculations!AR136 + 'IRA Buildings Changes'!$F$38)</f>
        <v>8246887662260.7344</v>
      </c>
      <c r="AS136" s="99">
        <f>IF(ISBLANK(Calculations!AS136),"",Calculations!AS136 + 'IRA Buildings Changes'!$F$38)</f>
        <v>8240514030992.7441</v>
      </c>
      <c r="AT136" s="99">
        <f>IF(ISBLANK(Calculations!AT136),"",Calculations!AT136 + 'IRA Buildings Changes'!$F$38)</f>
        <v>8232808277366.25</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0.20398022947317493</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2142404350156.7563</v>
      </c>
      <c r="P137">
        <f>IF(ISBLANK(Calculations!P137),"",Calculations!P137)</f>
        <v>2142404350156.7563</v>
      </c>
      <c r="Q137">
        <f>IF(ISBLANK(Calculations!Q137),"",Calculations!Q137)</f>
        <v>2142404350156.7563</v>
      </c>
      <c r="R137">
        <f>IF(ISBLANK(Calculations!R137),"",Calculations!R137)</f>
        <v>2101545127254.3259</v>
      </c>
      <c r="S137">
        <f>IF(ISBLANK(Calculations!S137),"",Calculations!S137)</f>
        <v>2058043884137.3911</v>
      </c>
      <c r="T137">
        <f>IF(ISBLANK(Calculations!T137),"",Calculations!T137)</f>
        <v>2010496408645.3557</v>
      </c>
      <c r="U137">
        <f>IF(ISBLANK(Calculations!U137),"",Calculations!U137)</f>
        <v>1958676125397.3816</v>
      </c>
      <c r="V137">
        <f>IF(ISBLANK(Calculations!V137),"",Calculations!V137)</f>
        <v>1900134217506.6343</v>
      </c>
      <c r="W137">
        <f>IF(ISBLANK(Calculations!W137),"",Calculations!W137)</f>
        <v>1833116790501.8467</v>
      </c>
      <c r="X137">
        <f>IF(ISBLANK(Calculations!X137),"",Calculations!X137)</f>
        <v>1756249620835.1721</v>
      </c>
      <c r="Y137">
        <f>IF(ISBLANK(Calculations!Y137),"",Calculations!Y137)</f>
        <v>1667992256364.4792</v>
      </c>
      <c r="Z137">
        <f>IF(ISBLANK(Calculations!Z137),"",Calculations!Z137)</f>
        <v>1568727254652.2019</v>
      </c>
      <c r="AA137">
        <f>IF(ISBLANK(Calculations!AA137),"",Calculations!AA137)</f>
        <v>1459701497702.105</v>
      </c>
      <c r="AB137">
        <f>IF(ISBLANK(Calculations!AB137),"",Calculations!AB137)</f>
        <v>1343320507076.3875</v>
      </c>
      <c r="AC137">
        <f>IF(ISBLANK(Calculations!AC137),"",Calculations!AC137)</f>
        <v>1222395042402.0522</v>
      </c>
      <c r="AD137">
        <f>IF(ISBLANK(Calculations!AD137),"",Calculations!AD137)</f>
        <v>1103520987641.6895</v>
      </c>
      <c r="AE137">
        <f>IF(ISBLANK(Calculations!AE137),"",Calculations!AE137)</f>
        <v>988310460854.49353</v>
      </c>
      <c r="AF137">
        <f>IF(ISBLANK(Calculations!AF137),"",Calculations!AF137)</f>
        <v>876689553434.08997</v>
      </c>
      <c r="AG137">
        <f>IF(ISBLANK(Calculations!AG137),"",Calculations!AG137)</f>
        <v>769168514652.86768</v>
      </c>
      <c r="AH137">
        <f>IF(ISBLANK(Calculations!AH137),"",Calculations!AH137)</f>
        <v>666169444631.896</v>
      </c>
      <c r="AI137">
        <f>IF(ISBLANK(Calculations!AI137),"",Calculations!AI137)</f>
        <v>568492193668.47351</v>
      </c>
      <c r="AJ137">
        <f>IF(ISBLANK(Calculations!AJ137),"",Calculations!AJ137)</f>
        <v>477073516634.61548</v>
      </c>
      <c r="AK137">
        <f>IF(ISBLANK(Calculations!AK137),"",Calculations!AK137)</f>
        <v>392915027993.49438</v>
      </c>
      <c r="AL137">
        <f>IF(ISBLANK(Calculations!AL137),"",Calculations!AL137)</f>
        <v>316972698683.48651</v>
      </c>
      <c r="AM137">
        <f>IF(ISBLANK(Calculations!AM137),"",Calculations!AM137)</f>
        <v>249964722133.87183</v>
      </c>
      <c r="AN137">
        <f>IF(ISBLANK(Calculations!AN137),"",Calculations!AN137)</f>
        <v>192427051732.73413</v>
      </c>
      <c r="AO137">
        <f>IF(ISBLANK(Calculations!AO137),"",Calculations!AO137)</f>
        <v>144461622212.73575</v>
      </c>
      <c r="AP137">
        <f>IF(ISBLANK(Calculations!AP137),"",Calculations!AP137)</f>
        <v>105809404685.5112</v>
      </c>
      <c r="AQ137">
        <f>IF(ISBLANK(Calculations!AQ137),"",Calculations!AQ137)</f>
        <v>75834324811.167526</v>
      </c>
      <c r="AR137">
        <f>IF(ISBLANK(Calculations!AR137),"",Calculations!AR137)</f>
        <v>53575768758.879532</v>
      </c>
      <c r="AS137">
        <f>IF(ISBLANK(Calculations!AS137),"",Calculations!AS137)</f>
        <v>37833143633.115265</v>
      </c>
      <c r="AT137">
        <f>IF(ISBLANK(Calculations!AT137),"",Calculations!AT137)</f>
        <v>27281642142.190559</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0</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0</v>
      </c>
      <c r="P139">
        <f>IF(ISBLANK(Calculations!P139),"",Calculations!P139)</f>
        <v>0</v>
      </c>
      <c r="Q139">
        <f>IF(ISBLANK(Calculations!Q139),"",Calculations!Q139)</f>
        <v>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0</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0</v>
      </c>
      <c r="P140">
        <f>IF(ISBLANK(Calculations!P140),"",Calculations!P140)</f>
        <v>0</v>
      </c>
      <c r="Q140">
        <f>IF(ISBLANK(Calculations!Q140),"",Calculations!Q140)</f>
        <v>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0</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0</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0</v>
      </c>
      <c r="P142">
        <f>IF(ISBLANK(Calculations!P142),"",Calculations!P142)</f>
        <v>0</v>
      </c>
      <c r="Q142">
        <f>IF(ISBLANK(Calculations!Q142),"",Calculations!Q142)</f>
        <v>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0.2369625009575371</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17661526083868.113</v>
      </c>
      <c r="P147">
        <f>IF(ISBLANK(Calculations!P147),"",Calculations!P147)</f>
        <v>17661526083868.113</v>
      </c>
      <c r="Q147">
        <f>IF(ISBLANK(Calculations!Q147),"",Calculations!Q147)</f>
        <v>17661526083868.113</v>
      </c>
      <c r="R147">
        <f>IF(ISBLANK(Calculations!R147),"",Calculations!R147)</f>
        <v>17628764819860.844</v>
      </c>
      <c r="S147" s="99">
        <f>IF(ISBLANK(Calculations!S147),"",Calculations!S147+('IRA Buildings Changes'!$E$38/($AB$146-$R$146)*(S146-$R$146)))</f>
        <v>17529065065871.615</v>
      </c>
      <c r="T147" s="99">
        <f>IF(ISBLANK(Calculations!T147),"",Calculations!T147+('IRA Buildings Changes'!$E$38/($AB$146-$R$146)*(T146-$R$146)))</f>
        <v>17418967293225.279</v>
      </c>
      <c r="U147" s="99">
        <f>IF(ISBLANK(Calculations!U147),"",Calculations!U147+('IRA Buildings Changes'!$E$38/($AB$146-$R$146)*(U146-$R$146)))</f>
        <v>17301218093180.752</v>
      </c>
      <c r="V147" s="99">
        <f>IF(ISBLANK(Calculations!V147),"",Calculations!V147+('IRA Buildings Changes'!$E$38/($AB$146-$R$146)*(V146-$R$146)))</f>
        <v>17172655590308.143</v>
      </c>
      <c r="W147" s="99">
        <f>IF(ISBLANK(Calculations!W147),"",Calculations!W147+('IRA Buildings Changes'!$E$38/($AB$146-$R$146)*(W146-$R$146)))</f>
        <v>17042882708007.215</v>
      </c>
      <c r="X147" s="99">
        <f>IF(ISBLANK(Calculations!X147),"",Calculations!X147+('IRA Buildings Changes'!$E$38/($AB$146-$R$146)*(X146-$R$146)))</f>
        <v>16907915952365.91</v>
      </c>
      <c r="Y147" s="99">
        <f>IF(ISBLANK(Calculations!Y147),"",Calculations!Y147+('IRA Buildings Changes'!$E$38/($AB$146-$R$146)*(Y146-$R$146)))</f>
        <v>16772685768160.941</v>
      </c>
      <c r="Z147" s="99">
        <f>IF(ISBLANK(Calculations!Z147),"",Calculations!Z147+('IRA Buildings Changes'!$E$38/($AB$146-$R$146)*(Z146-$R$146)))</f>
        <v>16631511960779.928</v>
      </c>
      <c r="AA147" s="99">
        <f>IF(ISBLANK(Calculations!AA147),"",Calculations!AA147+('IRA Buildings Changes'!$E$38/($AB$146-$R$146)*(AA146-$R$146)))</f>
        <v>16494780455025.146</v>
      </c>
      <c r="AB147" s="98">
        <f>IF(ISBLANK(Calculations!AB147),"",Calculations!AB147 + 'IRA Buildings Changes'!E38)</f>
        <v>16363445257900.434</v>
      </c>
      <c r="AC147" s="99">
        <f>IF(ISBLANK(Calculations!AC147),"",Calculations!AC147  + 'IRA Buildings Changes'!$E$38)</f>
        <v>16291573517220.803</v>
      </c>
      <c r="AD147" s="99">
        <f>IF(ISBLANK(Calculations!AD147),"",Calculations!AD147  + 'IRA Buildings Changes'!$E$38)</f>
        <v>16228015324417.615</v>
      </c>
      <c r="AE147" s="99">
        <f>IF(ISBLANK(Calculations!AE147),"",Calculations!AE147  + 'IRA Buildings Changes'!$E$38)</f>
        <v>16168466920991.877</v>
      </c>
      <c r="AF147" s="99">
        <f>IF(ISBLANK(Calculations!AF147),"",Calculations!AF147  + 'IRA Buildings Changes'!$E$38)</f>
        <v>16120407944353.668</v>
      </c>
      <c r="AG147" s="99">
        <f>IF(ISBLANK(Calculations!AG147),"",Calculations!AG147  + 'IRA Buildings Changes'!$E$38)</f>
        <v>16072176863823.002</v>
      </c>
      <c r="AH147" s="99">
        <f>IF(ISBLANK(Calculations!AH147),"",Calculations!AH147  + 'IRA Buildings Changes'!$E$38)</f>
        <v>16037384300635.246</v>
      </c>
      <c r="AI147" s="99">
        <f>IF(ISBLANK(Calculations!AI147),"",Calculations!AI147  + 'IRA Buildings Changes'!$E$38)</f>
        <v>16010450919696.359</v>
      </c>
      <c r="AJ147" s="99">
        <f>IF(ISBLANK(Calculations!AJ147),"",Calculations!AJ147  + 'IRA Buildings Changes'!$E$38)</f>
        <v>15997546716851.018</v>
      </c>
      <c r="AK147" s="99">
        <f>IF(ISBLANK(Calculations!AK147),"",Calculations!AK147  + 'IRA Buildings Changes'!$E$38)</f>
        <v>15991113508530.861</v>
      </c>
      <c r="AL147" s="99">
        <f>IF(ISBLANK(Calculations!AL147),"",Calculations!AL147  + 'IRA Buildings Changes'!$E$38)</f>
        <v>15991550331885.367</v>
      </c>
      <c r="AM147" s="99">
        <f>IF(ISBLANK(Calculations!AM147),"",Calculations!AM147  + 'IRA Buildings Changes'!$E$38)</f>
        <v>16001557874766.451</v>
      </c>
      <c r="AN147" s="99">
        <f>IF(ISBLANK(Calculations!AN147),"",Calculations!AN147  + 'IRA Buildings Changes'!$E$38)</f>
        <v>16021931297197.525</v>
      </c>
      <c r="AO147" s="99">
        <f>IF(ISBLANK(Calculations!AO147),"",Calculations!AO147  + 'IRA Buildings Changes'!$E$38)</f>
        <v>16052728794721.729</v>
      </c>
      <c r="AP147" s="99">
        <f>IF(ISBLANK(Calculations!AP147),"",Calculations!AP147  + 'IRA Buildings Changes'!$E$38)</f>
        <v>16091471877438.73</v>
      </c>
      <c r="AQ147" s="99">
        <f>IF(ISBLANK(Calculations!AQ147),"",Calculations!AQ147  + 'IRA Buildings Changes'!$E$38)</f>
        <v>16135737822637.744</v>
      </c>
      <c r="AR147" s="99">
        <f>IF(ISBLANK(Calculations!AR147),"",Calculations!AR147  + 'IRA Buildings Changes'!$E$38)</f>
        <v>16185853150036.316</v>
      </c>
      <c r="AS147" s="99">
        <f>IF(ISBLANK(Calculations!AS147),"",Calculations!AS147  + 'IRA Buildings Changes'!$E$38)</f>
        <v>16244886116801.615</v>
      </c>
      <c r="AT147" s="99">
        <f>IF(ISBLANK(Calculations!AT147),"",Calculations!AT147  + 'IRA Buildings Changes'!$E$38)</f>
        <v>16310110199382.244</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1.0146046000529532E-2</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268606421818.01883</v>
      </c>
      <c r="P149">
        <f>IF(ISBLANK(Calculations!P149),"",Calculations!P149)</f>
        <v>268606421818.01883</v>
      </c>
      <c r="Q149">
        <f>IF(ISBLANK(Calculations!Q149),"",Calculations!Q149)</f>
        <v>268606421818.01883</v>
      </c>
      <c r="R149">
        <f>IF(ISBLANK(Calculations!R149),"",Calculations!R149)</f>
        <v>267990458857.59329</v>
      </c>
      <c r="S149">
        <f>IF(ISBLANK(Calculations!S149),"",Calculations!S149)</f>
        <v>267177114667.88458</v>
      </c>
      <c r="T149">
        <f>IF(ISBLANK(Calculations!T149),"",Calculations!T149)</f>
        <v>266142198286.47098</v>
      </c>
      <c r="U149">
        <f>IF(ISBLANK(Calculations!U149),"",Calculations!U149)</f>
        <v>264844612090.35989</v>
      </c>
      <c r="V149">
        <f>IF(ISBLANK(Calculations!V149),"",Calculations!V149)</f>
        <v>263283718667.48386</v>
      </c>
      <c r="W149">
        <f>IF(ISBLANK(Calculations!W149),"",Calculations!W149)</f>
        <v>261429641519.17133</v>
      </c>
      <c r="X149">
        <f>IF(ISBLANK(Calculations!X149),"",Calculations!X149)</f>
        <v>259236626910.81097</v>
      </c>
      <c r="Y149">
        <f>IF(ISBLANK(Calculations!Y149),"",Calculations!Y149)</f>
        <v>256674111752.15417</v>
      </c>
      <c r="Z149">
        <f>IF(ISBLANK(Calculations!Z149),"",Calculations!Z149)</f>
        <v>253758698626.55417</v>
      </c>
      <c r="AA149">
        <f>IF(ISBLANK(Calculations!AA149),"",Calculations!AA149)</f>
        <v>250408763585.7883</v>
      </c>
      <c r="AB149">
        <f>IF(ISBLANK(Calculations!AB149),"",Calculations!AB149)</f>
        <v>246666696372.64185</v>
      </c>
      <c r="AC149">
        <f>IF(ISBLANK(Calculations!AC149),"",Calculations!AC149)</f>
        <v>242486348913.69595</v>
      </c>
      <c r="AD149">
        <f>IF(ISBLANK(Calculations!AD149),"",Calculations!AD149)</f>
        <v>237880654756.9201</v>
      </c>
      <c r="AE149">
        <f>IF(ISBLANK(Calculations!AE149),"",Calculations!AE149)</f>
        <v>232827237336.09982</v>
      </c>
      <c r="AF149">
        <f>IF(ISBLANK(Calculations!AF149),"",Calculations!AF149)</f>
        <v>227333206682.59262</v>
      </c>
      <c r="AG149">
        <f>IF(ISBLANK(Calculations!AG149),"",Calculations!AG149)</f>
        <v>221437755410.17026</v>
      </c>
      <c r="AH149">
        <f>IF(ISBLANK(Calculations!AH149),"",Calculations!AH149)</f>
        <v>215184031592.07855</v>
      </c>
      <c r="AI149">
        <f>IF(ISBLANK(Calculations!AI149),"",Calculations!AI149)</f>
        <v>208624720978.53445</v>
      </c>
      <c r="AJ149">
        <f>IF(ISBLANK(Calculations!AJ149),"",Calculations!AJ149)</f>
        <v>201840335732.56442</v>
      </c>
      <c r="AK149">
        <f>IF(ISBLANK(Calculations!AK149),"",Calculations!AK149)</f>
        <v>194918059970.53137</v>
      </c>
      <c r="AL149">
        <f>IF(ISBLANK(Calculations!AL149),"",Calculations!AL149)</f>
        <v>187944387257.82086</v>
      </c>
      <c r="AM149">
        <f>IF(ISBLANK(Calculations!AM149),"",Calculations!AM149)</f>
        <v>181078247835.26773</v>
      </c>
      <c r="AN149">
        <f>IF(ISBLANK(Calculations!AN149),"",Calculations!AN149)</f>
        <v>174379893727.56641</v>
      </c>
      <c r="AO149">
        <f>IF(ISBLANK(Calculations!AO149),"",Calculations!AO149)</f>
        <v>167983583295.46252</v>
      </c>
      <c r="AP149">
        <f>IF(ISBLANK(Calculations!AP149),"",Calculations!AP149)</f>
        <v>161957749259.26859</v>
      </c>
      <c r="AQ149">
        <f>IF(ISBLANK(Calculations!AQ149),"",Calculations!AQ149)</f>
        <v>156346522519.91016</v>
      </c>
      <c r="AR149">
        <f>IF(ISBLANK(Calculations!AR149),"",Calculations!AR149)</f>
        <v>151186931643.9035</v>
      </c>
      <c r="AS149">
        <f>IF(ISBLANK(Calculations!AS149),"",Calculations!AS149)</f>
        <v>146480168239.05157</v>
      </c>
      <c r="AT149">
        <f>IF(ISBLANK(Calculations!AT149),"",Calculations!AT149)</f>
        <v>142210901404.4447</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7869805.3067983203</v>
      </c>
      <c r="S158">
        <f>IF(ISBLANK(Calculations!S158),"",Calculations!S158)</f>
        <v>8005239.4395566396</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0.11131214786012897</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8296428316458.9922</v>
      </c>
      <c r="P160">
        <f>IF(ISBLANK(Calculations!P160),"",Calculations!P160)</f>
        <v>8296428316458.9922</v>
      </c>
      <c r="Q160">
        <f>IF(ISBLANK(Calculations!Q160),"",Calculations!Q160)</f>
        <v>8296428316458.9922</v>
      </c>
      <c r="R160">
        <f>IF(ISBLANK(Calculations!R160),"",Calculations!R160)</f>
        <v>8156067796012.9707</v>
      </c>
      <c r="S160">
        <f>IF(ISBLANK(Calculations!S160),"",Calculations!S160)</f>
        <v>7933231566203.2207</v>
      </c>
      <c r="T160">
        <f>IF(ISBLANK(Calculations!T160),"",Calculations!T160)</f>
        <v>7697927823395.0088</v>
      </c>
      <c r="U160">
        <f>IF(ISBLANK(Calculations!U160),"",Calculations!U160)</f>
        <v>7469503613659.4854</v>
      </c>
      <c r="V160">
        <f>IF(ISBLANK(Calculations!V160),"",Calculations!V160)</f>
        <v>7252142760463.9873</v>
      </c>
      <c r="W160">
        <f>IF(ISBLANK(Calculations!W160),"",Calculations!W160)</f>
        <v>7045598769596.6953</v>
      </c>
      <c r="X160">
        <f>IF(ISBLANK(Calculations!X160),"",Calculations!X160)</f>
        <v>6854113727366.1299</v>
      </c>
      <c r="Y160">
        <f>IF(ISBLANK(Calculations!Y160),"",Calculations!Y160)</f>
        <v>6680088548651.457</v>
      </c>
      <c r="Z160">
        <f>IF(ISBLANK(Calculations!Z160),"",Calculations!Z160)</f>
        <v>6525434448049.9941</v>
      </c>
      <c r="AA160">
        <f>IF(ISBLANK(Calculations!AA160),"",Calculations!AA160)</f>
        <v>6393947558584.1484</v>
      </c>
      <c r="AB160">
        <f>IF(ISBLANK(Calculations!AB160),"",Calculations!AB160)</f>
        <v>6285033836644.7852</v>
      </c>
      <c r="AC160">
        <f>IF(ISBLANK(Calculations!AC160),"",Calculations!AC160)</f>
        <v>6192101842935.2656</v>
      </c>
      <c r="AD160">
        <f>IF(ISBLANK(Calculations!AD160),"",Calculations!AD160)</f>
        <v>6110772803118.5645</v>
      </c>
      <c r="AE160">
        <f>IF(ISBLANK(Calculations!AE160),"",Calculations!AE160)</f>
        <v>6036586064817.2969</v>
      </c>
      <c r="AF160">
        <f>IF(ISBLANK(Calculations!AF160),"",Calculations!AF160)</f>
        <v>5966189005914.4375</v>
      </c>
      <c r="AG160">
        <f>IF(ISBLANK(Calculations!AG160),"",Calculations!AG160)</f>
        <v>5902619884415.0703</v>
      </c>
      <c r="AH160">
        <f>IF(ISBLANK(Calculations!AH160),"",Calculations!AH160)</f>
        <v>5846761824622.2871</v>
      </c>
      <c r="AI160">
        <f>IF(ISBLANK(Calculations!AI160),"",Calculations!AI160)</f>
        <v>5797250882512.8447</v>
      </c>
      <c r="AJ160">
        <f>IF(ISBLANK(Calculations!AJ160),"",Calculations!AJ160)</f>
        <v>5750352467972.6055</v>
      </c>
      <c r="AK160">
        <f>IF(ISBLANK(Calculations!AK160),"",Calculations!AK160)</f>
        <v>5711865345675.3115</v>
      </c>
      <c r="AL160">
        <f>IF(ISBLANK(Calculations!AL160),"",Calculations!AL160)</f>
        <v>5681788989263.7354</v>
      </c>
      <c r="AM160">
        <f>IF(ISBLANK(Calculations!AM160),"",Calculations!AM160)</f>
        <v>5660765011127.5303</v>
      </c>
      <c r="AN160">
        <f>IF(ISBLANK(Calculations!AN160),"",Calculations!AN160)</f>
        <v>5646307368340.1963</v>
      </c>
      <c r="AO160">
        <f>IF(ISBLANK(Calculations!AO160),"",Calculations!AO160)</f>
        <v>5638821790323.3516</v>
      </c>
      <c r="AP160">
        <f>IF(ISBLANK(Calculations!AP160),"",Calculations!AP160)</f>
        <v>5638524584595.8447</v>
      </c>
      <c r="AQ160">
        <f>IF(ISBLANK(Calculations!AQ160),"",Calculations!AQ160)</f>
        <v>5644275837044.5693</v>
      </c>
      <c r="AR160">
        <f>IF(ISBLANK(Calculations!AR160),"",Calculations!AR160)</f>
        <v>5655997313660.5254</v>
      </c>
      <c r="AS160">
        <f>IF(ISBLANK(Calculations!AS160),"",Calculations!AS160)</f>
        <v>5675843247425.71</v>
      </c>
      <c r="AT160">
        <f>IF(ISBLANK(Calculations!AT160),"",Calculations!AT160)</f>
        <v>5701766411122.2773</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0.17419582014059939</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12983337062539.295</v>
      </c>
      <c r="P173">
        <f>IF(ISBLANK(Calculations!P173),"",Calculations!P173)</f>
        <v>12983337062539.295</v>
      </c>
      <c r="Q173">
        <f>IF(ISBLANK(Calculations!Q173),"",Calculations!Q173)</f>
        <v>12983337062539.295</v>
      </c>
      <c r="R173">
        <f>IF(ISBLANK(Calculations!R173),"",Calculations!R173)</f>
        <v>13116211347257.289</v>
      </c>
      <c r="S173">
        <f>IF(ISBLANK(Calculations!S173),"",Calculations!S173)</f>
        <v>13235044089964.945</v>
      </c>
      <c r="T173">
        <f>IF(ISBLANK(Calculations!T173),"",Calculations!T173)</f>
        <v>13332003192193.115</v>
      </c>
      <c r="U173">
        <f>IF(ISBLANK(Calculations!U173),"",Calculations!U173)</f>
        <v>13397546526194.891</v>
      </c>
      <c r="V173">
        <f>IF(ISBLANK(Calculations!V173),"",Calculations!V173)</f>
        <v>13430398082258.76</v>
      </c>
      <c r="W173">
        <f>IF(ISBLANK(Calculations!W173),"",Calculations!W173)</f>
        <v>13435022565605.057</v>
      </c>
      <c r="X173">
        <f>IF(ISBLANK(Calculations!X173),"",Calculations!X173)</f>
        <v>13423758445437.99</v>
      </c>
      <c r="Y173">
        <f>IF(ISBLANK(Calculations!Y173),"",Calculations!Y173)</f>
        <v>13407513354340.484</v>
      </c>
      <c r="Z173">
        <f>IF(ISBLANK(Calculations!Z173),"",Calculations!Z173)</f>
        <v>13392605806792.744</v>
      </c>
      <c r="AA173">
        <f>IF(ISBLANK(Calculations!AA173),"",Calculations!AA173)</f>
        <v>13388541141910.188</v>
      </c>
      <c r="AB173">
        <f>IF(ISBLANK(Calculations!AB173),"",Calculations!AB173)</f>
        <v>13397277112067.502</v>
      </c>
      <c r="AC173">
        <f>IF(ISBLANK(Calculations!AC173),"",Calculations!AC173)</f>
        <v>13419829033033.844</v>
      </c>
      <c r="AD173">
        <f>IF(ISBLANK(Calculations!AD173),"",Calculations!AD173)</f>
        <v>13454948849973.453</v>
      </c>
      <c r="AE173">
        <f>IF(ISBLANK(Calculations!AE173),"",Calculations!AE173)</f>
        <v>13498435523605.604</v>
      </c>
      <c r="AF173">
        <f>IF(ISBLANK(Calculations!AF173),"",Calculations!AF173)</f>
        <v>13549048013116.17</v>
      </c>
      <c r="AG173">
        <f>IF(ISBLANK(Calculations!AG173),"",Calculations!AG173)</f>
        <v>13605378241985.709</v>
      </c>
      <c r="AH173">
        <f>IF(ISBLANK(Calculations!AH173),"",Calculations!AH173)</f>
        <v>13668156017779.992</v>
      </c>
      <c r="AI173">
        <f>IF(ISBLANK(Calculations!AI173),"",Calculations!AI173)</f>
        <v>13737537426289.83</v>
      </c>
      <c r="AJ173">
        <f>IF(ISBLANK(Calculations!AJ173),"",Calculations!AJ173)</f>
        <v>13805642085203.199</v>
      </c>
      <c r="AK173">
        <f>IF(ISBLANK(Calculations!AK173),"",Calculations!AK173)</f>
        <v>13879435889236.461</v>
      </c>
      <c r="AL173">
        <f>IF(ISBLANK(Calculations!AL173),"",Calculations!AL173)</f>
        <v>13960349487744.713</v>
      </c>
      <c r="AM173">
        <f>IF(ISBLANK(Calculations!AM173),"",Calculations!AM173)</f>
        <v>14043909187712.689</v>
      </c>
      <c r="AN173">
        <f>IF(ISBLANK(Calculations!AN173),"",Calculations!AN173)</f>
        <v>14132296939276.492</v>
      </c>
      <c r="AO173">
        <f>IF(ISBLANK(Calculations!AO173),"",Calculations!AO173)</f>
        <v>14229280986442.504</v>
      </c>
      <c r="AP173">
        <f>IF(ISBLANK(Calculations!AP173),"",Calculations!AP173)</f>
        <v>14327415827474.051</v>
      </c>
      <c r="AQ173">
        <f>IF(ISBLANK(Calculations!AQ173),"",Calculations!AQ173)</f>
        <v>14431061992748.529</v>
      </c>
      <c r="AR173">
        <f>IF(ISBLANK(Calculations!AR173),"",Calculations!AR173)</f>
        <v>14537317120225.129</v>
      </c>
      <c r="AS173">
        <f>IF(ISBLANK(Calculations!AS173),"",Calculations!AS173)</f>
        <v>14646573002774.494</v>
      </c>
      <c r="AT173">
        <f>IF(ISBLANK(Calculations!AT173),"",Calculations!AT173)</f>
        <v>14759594254215.16</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0.33284792505359961</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8811815967868.9961</v>
      </c>
      <c r="P175">
        <f>IF(ISBLANK(Calculations!P175),"",Calculations!P175)</f>
        <v>8811815967868.9961</v>
      </c>
      <c r="Q175">
        <f>IF(ISBLANK(Calculations!Q175),"",Calculations!Q175)</f>
        <v>8811815967868.9961</v>
      </c>
      <c r="R175">
        <f>IF(ISBLANK(Calculations!R175),"",Calculations!R175)</f>
        <v>8923936615227.9121</v>
      </c>
      <c r="S175">
        <f>IF(ISBLANK(Calculations!S175),"",Calculations!S175)</f>
        <v>9024323683296.0781</v>
      </c>
      <c r="T175">
        <f>IF(ISBLANK(Calculations!T175),"",Calculations!T175)</f>
        <v>9117985393188.2109</v>
      </c>
      <c r="U175">
        <f>IF(ISBLANK(Calculations!U175),"",Calculations!U175)</f>
        <v>9204141576841.5332</v>
      </c>
      <c r="V175">
        <f>IF(ISBLANK(Calculations!V175),"",Calculations!V175)</f>
        <v>9289113173988.1387</v>
      </c>
      <c r="W175">
        <f>IF(ISBLANK(Calculations!W175),"",Calculations!W175)</f>
        <v>9376714275959.9746</v>
      </c>
      <c r="X175">
        <f>IF(ISBLANK(Calculations!X175),"",Calculations!X175)</f>
        <v>9469981605178.0234</v>
      </c>
      <c r="Y175">
        <f>IF(ISBLANK(Calculations!Y175),"",Calculations!Y175)</f>
        <v>9568005407377.9355</v>
      </c>
      <c r="Z175">
        <f>IF(ISBLANK(Calculations!Z175),"",Calculations!Z175)</f>
        <v>9669547250175.8477</v>
      </c>
      <c r="AA175">
        <f>IF(ISBLANK(Calculations!AA175),"",Calculations!AA175)</f>
        <v>9767466829369.1738</v>
      </c>
      <c r="AB175">
        <f>IF(ISBLANK(Calculations!AB175),"",Calculations!AB175)</f>
        <v>9868211225863.9648</v>
      </c>
      <c r="AC175">
        <f>IF(ISBLANK(Calculations!AC175),"",Calculations!AC175)</f>
        <v>9969068458878.4551</v>
      </c>
      <c r="AD175">
        <f>IF(ISBLANK(Calculations!AD175),"",Calculations!AD175)</f>
        <v>10070018060310.854</v>
      </c>
      <c r="AE175">
        <f>IF(ISBLANK(Calculations!AE175),"",Calculations!AE175)</f>
        <v>10174063042502.811</v>
      </c>
      <c r="AF175">
        <f>IF(ISBLANK(Calculations!AF175),"",Calculations!AF175)</f>
        <v>10274252299803.865</v>
      </c>
      <c r="AG175">
        <f>IF(ISBLANK(Calculations!AG175),"",Calculations!AG175)</f>
        <v>10375537079356.154</v>
      </c>
      <c r="AH175">
        <f>IF(ISBLANK(Calculations!AH175),"",Calculations!AH175)</f>
        <v>10475055598065.963</v>
      </c>
      <c r="AI175">
        <f>IF(ISBLANK(Calculations!AI175),"",Calculations!AI175)</f>
        <v>10580689545795.83</v>
      </c>
      <c r="AJ175">
        <f>IF(ISBLANK(Calculations!AJ175),"",Calculations!AJ175)</f>
        <v>10680803687678.539</v>
      </c>
      <c r="AK175">
        <f>IF(ISBLANK(Calculations!AK175),"",Calculations!AK175)</f>
        <v>10781546821968.316</v>
      </c>
      <c r="AL175">
        <f>IF(ISBLANK(Calculations!AL175),"",Calculations!AL175)</f>
        <v>10883142868265.674</v>
      </c>
      <c r="AM175">
        <f>IF(ISBLANK(Calculations!AM175),"",Calculations!AM175)</f>
        <v>10985044593637.402</v>
      </c>
      <c r="AN175">
        <f>IF(ISBLANK(Calculations!AN175),"",Calculations!AN175)</f>
        <v>11086222924330.336</v>
      </c>
      <c r="AO175">
        <f>IF(ISBLANK(Calculations!AO175),"",Calculations!AO175)</f>
        <v>11191155676786.074</v>
      </c>
      <c r="AP175">
        <f>IF(ISBLANK(Calculations!AP175),"",Calculations!AP175)</f>
        <v>11292800933026.559</v>
      </c>
      <c r="AQ175">
        <f>IF(ISBLANK(Calculations!AQ175),"",Calculations!AQ175)</f>
        <v>11398852880381.113</v>
      </c>
      <c r="AR175">
        <f>IF(ISBLANK(Calculations!AR175),"",Calculations!AR175)</f>
        <v>11500938752746.203</v>
      </c>
      <c r="AS175">
        <f>IF(ISBLANK(Calculations!AS175),"",Calculations!AS175)</f>
        <v>11602636130165.047</v>
      </c>
      <c r="AT175">
        <f>IF(ISBLANK(Calculations!AT175),"",Calculations!AT175)</f>
        <v>11707961976507.695</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0.45995201267107144</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34281603360412.969</v>
      </c>
      <c r="P186">
        <f>IF(ISBLANK(Calculations!P186),"",Calculations!P186)</f>
        <v>34281603360412.969</v>
      </c>
      <c r="Q186">
        <f>IF(ISBLANK(Calculations!Q186),"",Calculations!Q186)</f>
        <v>34281603360412.969</v>
      </c>
      <c r="R186">
        <f>IF(ISBLANK(Calculations!R186),"",Calculations!R186)</f>
        <v>34620556907087.656</v>
      </c>
      <c r="S186">
        <f>IF(ISBLANK(Calculations!S186),"",Calculations!S186)</f>
        <v>35013958353602.055</v>
      </c>
      <c r="T186">
        <f>IF(ISBLANK(Calculations!T186),"",Calculations!T186)</f>
        <v>35471224742395.969</v>
      </c>
      <c r="U186">
        <f>IF(ISBLANK(Calculations!U186),"",Calculations!U186)</f>
        <v>35940697297664.664</v>
      </c>
      <c r="V186">
        <f>IF(ISBLANK(Calculations!V186),"",Calculations!V186)</f>
        <v>36442814600372.273</v>
      </c>
      <c r="W186">
        <f>IF(ISBLANK(Calculations!W186),"",Calculations!W186)</f>
        <v>36966870013095.125</v>
      </c>
      <c r="X186">
        <f>IF(ISBLANK(Calculations!X186),"",Calculations!X186)</f>
        <v>37504526154310.047</v>
      </c>
      <c r="Y186">
        <f>IF(ISBLANK(Calculations!Y186),"",Calculations!Y186)</f>
        <v>38065095099423.312</v>
      </c>
      <c r="Z186">
        <f>IF(ISBLANK(Calculations!Z186),"",Calculations!Z186)</f>
        <v>38640524377431.484</v>
      </c>
      <c r="AA186">
        <f>IF(ISBLANK(Calculations!AA186),"",Calculations!AA186)</f>
        <v>39227964883137.602</v>
      </c>
      <c r="AB186">
        <f>IF(ISBLANK(Calculations!AB186),"",Calculations!AB186)</f>
        <v>39843116685705.141</v>
      </c>
      <c r="AC186">
        <f>IF(ISBLANK(Calculations!AC186),"",Calculations!AC186)</f>
        <v>40472109141412.906</v>
      </c>
      <c r="AD186">
        <f>IF(ISBLANK(Calculations!AD186),"",Calculations!AD186)</f>
        <v>41123504561141.648</v>
      </c>
      <c r="AE186">
        <f>IF(ISBLANK(Calculations!AE186),"",Calculations!AE186)</f>
        <v>41793869023364.859</v>
      </c>
      <c r="AF186">
        <f>IF(ISBLANK(Calculations!AF186),"",Calculations!AF186)</f>
        <v>42471326257999.039</v>
      </c>
      <c r="AG186">
        <f>IF(ISBLANK(Calculations!AG186),"",Calculations!AG186)</f>
        <v>43178579134875.383</v>
      </c>
      <c r="AH186">
        <f>IF(ISBLANK(Calculations!AH186),"",Calculations!AH186)</f>
        <v>43890465556519.203</v>
      </c>
      <c r="AI186">
        <f>IF(ISBLANK(Calculations!AI186),"",Calculations!AI186)</f>
        <v>44624410050502.297</v>
      </c>
      <c r="AJ186">
        <f>IF(ISBLANK(Calculations!AJ186),"",Calculations!AJ186)</f>
        <v>45378628177254.047</v>
      </c>
      <c r="AK186">
        <f>IF(ISBLANK(Calculations!AK186),"",Calculations!AK186)</f>
        <v>46155819089066.32</v>
      </c>
      <c r="AL186">
        <f>IF(ISBLANK(Calculations!AL186),"",Calculations!AL186)</f>
        <v>46948994980561.57</v>
      </c>
      <c r="AM186">
        <f>IF(ISBLANK(Calculations!AM186),"",Calculations!AM186)</f>
        <v>47767048059012</v>
      </c>
      <c r="AN186">
        <f>IF(ISBLANK(Calculations!AN186),"",Calculations!AN186)</f>
        <v>48598866814149.977</v>
      </c>
      <c r="AO186">
        <f>IF(ISBLANK(Calculations!AO186),"",Calculations!AO186)</f>
        <v>49439067936682.789</v>
      </c>
      <c r="AP186">
        <f>IF(ISBLANK(Calculations!AP186),"",Calculations!AP186)</f>
        <v>50310309310569.992</v>
      </c>
      <c r="AQ186">
        <f>IF(ISBLANK(Calculations!AQ186),"",Calculations!AQ186)</f>
        <v>51180411042378.609</v>
      </c>
      <c r="AR186">
        <f>IF(ISBLANK(Calculations!AR186),"",Calculations!AR186)</f>
        <v>52078059122852.938</v>
      </c>
      <c r="AS186">
        <f>IF(ISBLANK(Calculations!AS186),"",Calculations!AS186)</f>
        <v>52996190770163.055</v>
      </c>
      <c r="AT186">
        <f>IF(ISBLANK(Calculations!AT186),"",Calculations!AT186)</f>
        <v>53939919378372.875</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0.32625032438614093</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8637151087798.6953</v>
      </c>
      <c r="P188">
        <f>IF(ISBLANK(Calculations!P188),"",Calculations!P188)</f>
        <v>8637151087798.6953</v>
      </c>
      <c r="Q188">
        <f>IF(ISBLANK(Calculations!Q188),"",Calculations!Q188)</f>
        <v>8637151087798.6953</v>
      </c>
      <c r="R188">
        <f>IF(ISBLANK(Calculations!R188),"",Calculations!R188)</f>
        <v>8607367123496.7334</v>
      </c>
      <c r="S188">
        <f>IF(ISBLANK(Calculations!S188),"",Calculations!S188)</f>
        <v>8597823844935.0107</v>
      </c>
      <c r="T188">
        <f>IF(ISBLANK(Calculations!T188),"",Calculations!T188)</f>
        <v>8585116020166.167</v>
      </c>
      <c r="U188">
        <f>IF(ISBLANK(Calculations!U188),"",Calculations!U188)</f>
        <v>8567717221019.8555</v>
      </c>
      <c r="V188">
        <f>IF(ISBLANK(Calculations!V188),"",Calculations!V188)</f>
        <v>8550082632156.0898</v>
      </c>
      <c r="W188">
        <f>IF(ISBLANK(Calculations!W188),"",Calculations!W188)</f>
        <v>8510581649500.6465</v>
      </c>
      <c r="X188">
        <f>IF(ISBLANK(Calculations!X188),"",Calculations!X188)</f>
        <v>8477161559556.8506</v>
      </c>
      <c r="Y188">
        <f>IF(ISBLANK(Calculations!Y188),"",Calculations!Y188)</f>
        <v>8453048958457.417</v>
      </c>
      <c r="Z188">
        <f>IF(ISBLANK(Calculations!Z188),"",Calculations!Z188)</f>
        <v>8442252271397.9609</v>
      </c>
      <c r="AA188">
        <f>IF(ISBLANK(Calculations!AA188),"",Calculations!AA188)</f>
        <v>8435575699400.2783</v>
      </c>
      <c r="AB188">
        <f>IF(ISBLANK(Calculations!AB188),"",Calculations!AB188)</f>
        <v>8433540461839.6436</v>
      </c>
      <c r="AC188">
        <f>IF(ISBLANK(Calculations!AC188),"",Calculations!AC188)</f>
        <v>8437077307600.5029</v>
      </c>
      <c r="AD188">
        <f>IF(ISBLANK(Calculations!AD188),"",Calculations!AD188)</f>
        <v>8436419578388.832</v>
      </c>
      <c r="AE188">
        <f>IF(ISBLANK(Calculations!AE188),"",Calculations!AE188)</f>
        <v>8421626876118.875</v>
      </c>
      <c r="AF188">
        <f>IF(ISBLANK(Calculations!AF188),"",Calculations!AF188)</f>
        <v>8409415450755.085</v>
      </c>
      <c r="AG188">
        <f>IF(ISBLANK(Calculations!AG188),"",Calculations!AG188)</f>
        <v>8400666411241.3877</v>
      </c>
      <c r="AH188">
        <f>IF(ISBLANK(Calculations!AH188),"",Calculations!AH188)</f>
        <v>8398159594245.9805</v>
      </c>
      <c r="AI188">
        <f>IF(ISBLANK(Calculations!AI188),"",Calculations!AI188)</f>
        <v>8395950616893.5869</v>
      </c>
      <c r="AJ188">
        <f>IF(ISBLANK(Calculations!AJ188),"",Calculations!AJ188)</f>
        <v>8400691231211.6426</v>
      </c>
      <c r="AK188">
        <f>IF(ISBLANK(Calculations!AK188),"",Calculations!AK188)</f>
        <v>8404637606481.6484</v>
      </c>
      <c r="AL188">
        <f>IF(ISBLANK(Calculations!AL188),"",Calculations!AL188)</f>
        <v>8402875388593.7803</v>
      </c>
      <c r="AM188">
        <f>IF(ISBLANK(Calculations!AM188),"",Calculations!AM188)</f>
        <v>8394771668306.6299</v>
      </c>
      <c r="AN188">
        <f>IF(ISBLANK(Calculations!AN188),"",Calculations!AN188)</f>
        <v>8384210770964.5674</v>
      </c>
      <c r="AO188">
        <f>IF(ISBLANK(Calculations!AO188),"",Calculations!AO188)</f>
        <v>8372272365273.5439</v>
      </c>
      <c r="AP188">
        <f>IF(ISBLANK(Calculations!AP188),"",Calculations!AP188)</f>
        <v>8361426038273.5918</v>
      </c>
      <c r="AQ188">
        <f>IF(ISBLANK(Calculations!AQ188),"",Calculations!AQ188)</f>
        <v>8353322317986.4336</v>
      </c>
      <c r="AR188">
        <f>IF(ISBLANK(Calculations!AR188),"",Calculations!AR188)</f>
        <v>8342227791283.9717</v>
      </c>
      <c r="AS188">
        <f>IF(ISBLANK(Calculations!AS188),"",Calculations!AS188)</f>
        <v>8334521190520.8428</v>
      </c>
      <c r="AT188">
        <f>IF(ISBLANK(Calculations!AT188),"",Calculations!AT188)</f>
        <v>8325970710769.1602</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0.79601977052682504</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8360595649843.2432</v>
      </c>
      <c r="P189">
        <f>IF(ISBLANK(Calculations!P189),"",Calculations!P189)</f>
        <v>8360595649843.2432</v>
      </c>
      <c r="Q189">
        <f>IF(ISBLANK(Calculations!Q189),"",Calculations!Q189)</f>
        <v>8360595649843.2432</v>
      </c>
      <c r="R189">
        <f>IF(ISBLANK(Calculations!R189),"",Calculations!R189)</f>
        <v>8369907985497.0674</v>
      </c>
      <c r="S189">
        <f>IF(ISBLANK(Calculations!S189),"",Calculations!S189)</f>
        <v>8367591964194.5684</v>
      </c>
      <c r="T189">
        <f>IF(ISBLANK(Calculations!T189),"",Calculations!T189)</f>
        <v>8357941875434.1152</v>
      </c>
      <c r="U189">
        <f>IF(ISBLANK(Calculations!U189),"",Calculations!U189)</f>
        <v>8331645383561.8516</v>
      </c>
      <c r="V189">
        <f>IF(ISBLANK(Calculations!V189),"",Calculations!V189)</f>
        <v>8306748154559.8594</v>
      </c>
      <c r="W189">
        <f>IF(ISBLANK(Calculations!W189),"",Calculations!W189)</f>
        <v>8291356262986.9355</v>
      </c>
      <c r="X189">
        <f>IF(ISBLANK(Calculations!X189),"",Calculations!X189)</f>
        <v>8293286280739.0137</v>
      </c>
      <c r="Y189">
        <f>IF(ISBLANK(Calculations!Y189),"",Calculations!Y189)</f>
        <v>8293045028520.0078</v>
      </c>
      <c r="Z189">
        <f>IF(ISBLANK(Calculations!Z189),"",Calculations!Z189)</f>
        <v>8279197151148.7402</v>
      </c>
      <c r="AA189">
        <f>IF(ISBLANK(Calculations!AA189),"",Calculations!AA189)</f>
        <v>8260089975403.0469</v>
      </c>
      <c r="AB189">
        <f>IF(ISBLANK(Calculations!AB189),"",Calculations!AB189)</f>
        <v>8238618527911.0264</v>
      </c>
      <c r="AC189">
        <f>IF(ISBLANK(Calculations!AC189),"",Calculations!AC189)</f>
        <v>8238136023472.9824</v>
      </c>
      <c r="AD189">
        <f>IF(ISBLANK(Calculations!AD189),"",Calculations!AD189)</f>
        <v>8237460517259.7617</v>
      </c>
      <c r="AE189">
        <f>IF(ISBLANK(Calculations!AE189),"",Calculations!AE189)</f>
        <v>8239969540337.4717</v>
      </c>
      <c r="AF189">
        <f>IF(ISBLANK(Calculations!AF189),"",Calculations!AF189)</f>
        <v>8227424424948.8877</v>
      </c>
      <c r="AG189">
        <f>IF(ISBLANK(Calculations!AG189),"",Calculations!AG189)</f>
        <v>8226700668291.8711</v>
      </c>
      <c r="AH189">
        <f>IF(ISBLANK(Calculations!AH189),"",Calculations!AH189)</f>
        <v>8232249469329.1318</v>
      </c>
      <c r="AI189">
        <f>IF(ISBLANK(Calculations!AI189),"",Calculations!AI189)</f>
        <v>8233938234862.2041</v>
      </c>
      <c r="AJ189">
        <f>IF(ISBLANK(Calculations!AJ189),"",Calculations!AJ189)</f>
        <v>8236206005720.9082</v>
      </c>
      <c r="AK189">
        <f>IF(ISBLANK(Calculations!AK189),"",Calculations!AK189)</f>
        <v>8244746334273.9219</v>
      </c>
      <c r="AL189">
        <f>IF(ISBLANK(Calculations!AL189),"",Calculations!AL189)</f>
        <v>8260861982503.8955</v>
      </c>
      <c r="AM189">
        <f>IF(ISBLANK(Calculations!AM189),"",Calculations!AM189)</f>
        <v>8278955898929.7402</v>
      </c>
      <c r="AN189">
        <f>IF(ISBLANK(Calculations!AN189),"",Calculations!AN189)</f>
        <v>8295747053372.9346</v>
      </c>
      <c r="AO189">
        <f>IF(ISBLANK(Calculations!AO189),"",Calculations!AO189)</f>
        <v>8308726422755.7686</v>
      </c>
      <c r="AP189">
        <f>IF(ISBLANK(Calculations!AP189),"",Calculations!AP189)</f>
        <v>8316060490213.7227</v>
      </c>
      <c r="AQ189">
        <f>IF(ISBLANK(Calculations!AQ189),"",Calculations!AQ189)</f>
        <v>8317894007078.21</v>
      </c>
      <c r="AR189">
        <f>IF(ISBLANK(Calculations!AR189),"",Calculations!AR189)</f>
        <v>8323442808115.4697</v>
      </c>
      <c r="AS189">
        <f>IF(ISBLANK(Calculations!AS189),"",Calculations!AS189)</f>
        <v>8330342621579.208</v>
      </c>
      <c r="AT189">
        <f>IF(ISBLANK(Calculations!AT189),"",Calculations!AT189)</f>
        <v>8332948145544.5049</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IF(ISBLANK(Calculations!J198),"",Calculations!J198)</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str">
        <f>IF(ISBLANK(Calculations!J199),"",Calculations!J199)</f>
        <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107769000000000</v>
      </c>
      <c r="P199">
        <f>IF(ISBLANK(Calculations!P199),"",Calculations!P199)</f>
        <v>107769000000000</v>
      </c>
      <c r="Q199">
        <f>IF(ISBLANK(Calculations!Q199),"",Calculations!Q199)</f>
        <v>107769000000000</v>
      </c>
      <c r="R199">
        <f>IF(ISBLANK(Calculations!R199),"",Calculations!R199)</f>
        <v>107800131435266.81</v>
      </c>
      <c r="S199">
        <f>IF(ISBLANK(Calculations!S199),"",Calculations!S199)</f>
        <v>107858183610895.94</v>
      </c>
      <c r="T199">
        <f>IF(ISBLANK(Calculations!T199),"",Calculations!T199)</f>
        <v>107972341062269.06</v>
      </c>
      <c r="U199">
        <f>IF(ISBLANK(Calculations!U199),"",Calculations!U199)</f>
        <v>108156276348561.59</v>
      </c>
      <c r="V199">
        <f>IF(ISBLANK(Calculations!V199),"",Calculations!V199)</f>
        <v>108384457628611.02</v>
      </c>
      <c r="W199">
        <f>IF(ISBLANK(Calculations!W199),"",Calculations!W199)</f>
        <v>108699028644100.02</v>
      </c>
      <c r="X199">
        <f>IF(ISBLANK(Calculations!X199),"",Calculations!X199)</f>
        <v>109111136263581.19</v>
      </c>
      <c r="Y199">
        <f>IF(ISBLANK(Calculations!Y199),"",Calculations!Y199)</f>
        <v>109494941611491.73</v>
      </c>
      <c r="Z199">
        <f>IF(ISBLANK(Calculations!Z199),"",Calculations!Z199)</f>
        <v>109886593216060.78</v>
      </c>
      <c r="AA199">
        <f>IF(ISBLANK(Calculations!AA199),"",Calculations!AA199)</f>
        <v>110338551078736.81</v>
      </c>
      <c r="AB199">
        <f>IF(ISBLANK(Calculations!AB199),"",Calculations!AB199)</f>
        <v>110841357121018.03</v>
      </c>
      <c r="AC199">
        <f>IF(ISBLANK(Calculations!AC199),"",Calculations!AC199)</f>
        <v>111461304113608.53</v>
      </c>
      <c r="AD199">
        <f>IF(ISBLANK(Calculations!AD199),"",Calculations!AD199)</f>
        <v>112195758945227.94</v>
      </c>
      <c r="AE199">
        <f>IF(ISBLANK(Calculations!AE199),"",Calculations!AE199)</f>
        <v>113006434147604.23</v>
      </c>
      <c r="AF199">
        <f>IF(ISBLANK(Calculations!AF199),"",Calculations!AF199)</f>
        <v>113841094191044.55</v>
      </c>
      <c r="AG199">
        <f>IF(ISBLANK(Calculations!AG199),"",Calculations!AG199)</f>
        <v>114713707235339.25</v>
      </c>
      <c r="AH199">
        <f>IF(ISBLANK(Calculations!AH199),"",Calculations!AH199)</f>
        <v>115626160281117.59</v>
      </c>
      <c r="AI199">
        <f>IF(ISBLANK(Calculations!AI199),"",Calculations!AI199)</f>
        <v>116515769456186.91</v>
      </c>
      <c r="AJ199">
        <f>IF(ISBLANK(Calculations!AJ199),"",Calculations!AJ199)</f>
        <v>117366243057255.5</v>
      </c>
      <c r="AK199">
        <f>IF(ISBLANK(Calculations!AK199),"",Calculations!AK199)</f>
        <v>117920993465502.78</v>
      </c>
      <c r="AL199">
        <f>IF(ISBLANK(Calculations!AL199),"",Calculations!AL199)</f>
        <v>118494686199671.41</v>
      </c>
      <c r="AM199">
        <f>IF(ISBLANK(Calculations!AM199),"",Calculations!AM199)</f>
        <v>119084397151198.14</v>
      </c>
      <c r="AN199">
        <f>IF(ISBLANK(Calculations!AN199),"",Calculations!AN199)</f>
        <v>119702158521428.59</v>
      </c>
      <c r="AO199">
        <f>IF(ISBLANK(Calculations!AO199),"",Calculations!AO199)</f>
        <v>120320085393220.98</v>
      </c>
      <c r="AP199">
        <f>IF(ISBLANK(Calculations!AP199),"",Calculations!AP199)</f>
        <v>120938796238688.3</v>
      </c>
      <c r="AQ199">
        <f>IF(ISBLANK(Calculations!AQ199),"",Calculations!AQ199)</f>
        <v>121537946754444.56</v>
      </c>
      <c r="AR199">
        <f>IF(ISBLANK(Calculations!AR199),"",Calculations!AR199)</f>
        <v>122080489198441.47</v>
      </c>
      <c r="AS199">
        <f>IF(ISBLANK(Calculations!AS199),"",Calculations!AS199)</f>
        <v>122630112694072.44</v>
      </c>
      <c r="AT199">
        <f>IF(ISBLANK(Calculations!AT199),"",Calculations!AT199)</f>
        <v>123174775037425.16</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74533000000000</v>
      </c>
      <c r="P202">
        <f>IF(ISBLANK(Calculations!P202),"",Calculations!P202)</f>
        <v>74533000000000</v>
      </c>
      <c r="Q202">
        <f>IF(ISBLANK(Calculations!Q202),"",Calculations!Q202)</f>
        <v>74533000000000</v>
      </c>
      <c r="R202">
        <f>IF(ISBLANK(Calculations!R202),"",Calculations!R202)</f>
        <v>74836859560967.25</v>
      </c>
      <c r="S202">
        <f>IF(ISBLANK(Calculations!S202),"",Calculations!S202)</f>
        <v>75083624531142.172</v>
      </c>
      <c r="T202">
        <f>IF(ISBLANK(Calculations!T202),"",Calculations!T202)</f>
        <v>75348812046964.281</v>
      </c>
      <c r="U202">
        <f>IF(ISBLANK(Calculations!U202),"",Calculations!U202)</f>
        <v>75594260746668.031</v>
      </c>
      <c r="V202">
        <f>IF(ISBLANK(Calculations!V202),"",Calculations!V202)</f>
        <v>75839649198826.5</v>
      </c>
      <c r="W202">
        <f>IF(ISBLANK(Calculations!W202),"",Calculations!W202)</f>
        <v>76088361840769.562</v>
      </c>
      <c r="X202">
        <f>IF(ISBLANK(Calculations!X202),"",Calculations!X202)</f>
        <v>76344987698962.125</v>
      </c>
      <c r="Y202">
        <f>IF(ISBLANK(Calculations!Y202),"",Calculations!Y202)</f>
        <v>76636749113146.656</v>
      </c>
      <c r="Z202">
        <f>IF(ISBLANK(Calculations!Z202),"",Calculations!Z202)</f>
        <v>76958042064233.688</v>
      </c>
      <c r="AA202">
        <f>IF(ISBLANK(Calculations!AA202),"",Calculations!AA202)</f>
        <v>77329081922809.406</v>
      </c>
      <c r="AB202">
        <f>IF(ISBLANK(Calculations!AB202),"",Calculations!AB202)</f>
        <v>77767843049670.406</v>
      </c>
      <c r="AC202">
        <f>IF(ISBLANK(Calculations!AC202),"",Calculations!AC202)</f>
        <v>78256411661694.578</v>
      </c>
      <c r="AD202">
        <f>IF(ISBLANK(Calculations!AD202),"",Calculations!AD202)</f>
        <v>78799311989355.719</v>
      </c>
      <c r="AE202">
        <f>IF(ISBLANK(Calculations!AE202),"",Calculations!AE202)</f>
        <v>79379475906738.797</v>
      </c>
      <c r="AF202">
        <f>IF(ISBLANK(Calculations!AF202),"",Calculations!AF202)</f>
        <v>79988228768400.406</v>
      </c>
      <c r="AG202">
        <f>IF(ISBLANK(Calculations!AG202),"",Calculations!AG202)</f>
        <v>80638574560268.906</v>
      </c>
      <c r="AH202">
        <f>IF(ISBLANK(Calculations!AH202),"",Calculations!AH202)</f>
        <v>81320664903832.188</v>
      </c>
      <c r="AI202">
        <f>IF(ISBLANK(Calculations!AI202),"",Calculations!AI202)</f>
        <v>82045152975274.547</v>
      </c>
      <c r="AJ202">
        <f>IF(ISBLANK(Calculations!AJ202),"",Calculations!AJ202)</f>
        <v>82804781174233.25</v>
      </c>
      <c r="AK202">
        <f>IF(ISBLANK(Calculations!AK202),"",Calculations!AK202)</f>
        <v>83608065278365.781</v>
      </c>
      <c r="AL202">
        <f>IF(ISBLANK(Calculations!AL202),"",Calculations!AL202)</f>
        <v>84449631525620.75</v>
      </c>
      <c r="AM202">
        <f>IF(ISBLANK(Calculations!AM202),"",Calculations!AM202)</f>
        <v>85337544551167.016</v>
      </c>
      <c r="AN202">
        <f>IF(ISBLANK(Calculations!AN202),"",Calculations!AN202)</f>
        <v>86260910808864.438</v>
      </c>
      <c r="AO202">
        <f>IF(ISBLANK(Calculations!AO202),"",Calculations!AO202)</f>
        <v>87218587606265.781</v>
      </c>
      <c r="AP202">
        <f>IF(ISBLANK(Calculations!AP202),"",Calculations!AP202)</f>
        <v>88223820980765.281</v>
      </c>
      <c r="AQ202">
        <f>IF(ISBLANK(Calculations!AQ202),"",Calculations!AQ202)</f>
        <v>89244655603205.516</v>
      </c>
      <c r="AR202">
        <f>IF(ISBLANK(Calculations!AR202),"",Calculations!AR202)</f>
        <v>90307387325009.875</v>
      </c>
      <c r="AS202">
        <f>IF(ISBLANK(Calculations!AS202),"",Calculations!AS202)</f>
        <v>91410561101646.469</v>
      </c>
      <c r="AT202">
        <f>IF(ISBLANK(Calculations!AT202),"",Calculations!AT202)</f>
        <v>92555418997938.438</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J34" sqref="J34"/>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6648837830804.8184</v>
      </c>
      <c r="C2" s="7">
        <f>'IRA Calculations'!Q4</f>
        <v>6648837476239.8457</v>
      </c>
      <c r="D2" s="7">
        <f>'IRA Calculations'!R4</f>
        <v>6668519890682.3896</v>
      </c>
      <c r="E2" s="7">
        <f>'IRA Calculations'!S4</f>
        <v>6688555532887.2666</v>
      </c>
      <c r="F2" s="7">
        <f>'IRA Calculations'!T4</f>
        <v>6704021616047.8574</v>
      </c>
      <c r="G2" s="7">
        <f>'IRA Calculations'!U4</f>
        <v>6719311724112.8652</v>
      </c>
      <c r="H2" s="7">
        <f>'IRA Calculations'!V4</f>
        <v>6730915862753.3164</v>
      </c>
      <c r="I2" s="7">
        <f>'IRA Calculations'!W4</f>
        <v>6740865417294.3184</v>
      </c>
      <c r="J2" s="7">
        <f>'IRA Calculations'!X4</f>
        <v>6749114036965.7754</v>
      </c>
      <c r="K2" s="7">
        <f>'IRA Calculations'!Y4</f>
        <v>6752370587475.7461</v>
      </c>
      <c r="L2" s="7">
        <f>'IRA Calculations'!Z4</f>
        <v>6753052459238.4248</v>
      </c>
      <c r="M2" s="7">
        <f>'IRA Calculations'!AA4</f>
        <v>6757013848992.6592</v>
      </c>
      <c r="N2" s="7">
        <f>'IRA Calculations'!AB4</f>
        <v>6758946767192.543</v>
      </c>
      <c r="O2" s="7">
        <f>'IRA Calculations'!AC4</f>
        <v>6757637059811.0215</v>
      </c>
      <c r="P2" s="7">
        <f>'IRA Calculations'!AD4</f>
        <v>6759247247019.9775</v>
      </c>
      <c r="Q2" s="7">
        <f>'IRA Calculations'!AE4</f>
        <v>6766720376413.1934</v>
      </c>
      <c r="R2" s="7">
        <f>'IRA Calculations'!AF4</f>
        <v>6781579142266.9072</v>
      </c>
      <c r="S2" s="7">
        <f>'IRA Calculations'!AG4</f>
        <v>6798898447482.5723</v>
      </c>
      <c r="T2" s="7">
        <f>'IRA Calculations'!AH4</f>
        <v>6819307247635.4785</v>
      </c>
      <c r="U2" s="7">
        <f>'IRA Calculations'!AI4</f>
        <v>6843447149140.9619</v>
      </c>
      <c r="V2" s="7">
        <f>'IRA Calculations'!AJ4</f>
        <v>6868090235052.1445</v>
      </c>
      <c r="W2" s="7">
        <f>'IRA Calculations'!AK4</f>
        <v>6850525124946.6348</v>
      </c>
      <c r="X2" s="7">
        <f>'IRA Calculations'!AL4</f>
        <v>6835208033354.0332</v>
      </c>
      <c r="Y2" s="7">
        <f>'IRA Calculations'!AM4</f>
        <v>6818287806673.9277</v>
      </c>
      <c r="Z2" s="7">
        <f>'IRA Calculations'!AN4</f>
        <v>6800635453173.9551</v>
      </c>
      <c r="AA2" s="7">
        <f>'IRA Calculations'!AO4</f>
        <v>6782090496627.0713</v>
      </c>
      <c r="AB2" s="7">
        <f>'IRA Calculations'!AP4</f>
        <v>6762951648085.8926</v>
      </c>
      <c r="AC2" s="7">
        <f>'IRA Calculations'!AQ4</f>
        <v>6745330124054.8184</v>
      </c>
      <c r="AD2" s="7">
        <f>'IRA Calculations'!AR4</f>
        <v>6726654609469.9834</v>
      </c>
      <c r="AE2" s="7">
        <f>'IRA Calculations'!AS4</f>
        <v>6708534647501.5879</v>
      </c>
      <c r="AF2" s="7">
        <f>'IRA Calculations'!AT4</f>
        <v>6691135246903.291</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12319181953158.578</v>
      </c>
      <c r="C4" s="7">
        <f>'IRA Calculations'!Q6</f>
        <v>12319181953158.578</v>
      </c>
      <c r="D4" s="7">
        <f>'IRA Calculations'!R6</f>
        <v>12305840198525.439</v>
      </c>
      <c r="E4" s="7">
        <f>'IRA Calculations'!S6</f>
        <v>11330592477226.834</v>
      </c>
      <c r="F4" s="7">
        <f>'IRA Calculations'!T6</f>
        <v>10346320475880.596</v>
      </c>
      <c r="G4" s="7">
        <f>'IRA Calculations'!U6</f>
        <v>9360278979612.8945</v>
      </c>
      <c r="H4" s="7">
        <f>'IRA Calculations'!V6</f>
        <v>8372409359858.5918</v>
      </c>
      <c r="I4" s="7">
        <f>'IRA Calculations'!W6</f>
        <v>7386628166185.9033</v>
      </c>
      <c r="J4" s="7">
        <f>'IRA Calculations'!X6</f>
        <v>6407963758745.9219</v>
      </c>
      <c r="K4" s="7">
        <f>'IRA Calculations'!Y6</f>
        <v>5419683766366.8984</v>
      </c>
      <c r="L4" s="7">
        <f>'IRA Calculations'!Z6</f>
        <v>4430796522800.3252</v>
      </c>
      <c r="M4" s="7">
        <f>'IRA Calculations'!AA6</f>
        <v>3451115263824.457</v>
      </c>
      <c r="N4" s="7">
        <f>'IRA Calculations'!AB6</f>
        <v>2471069309404.168</v>
      </c>
      <c r="O4" s="7">
        <f>'IRA Calculations'!AC6</f>
        <v>2442033538427.2754</v>
      </c>
      <c r="P4" s="7">
        <f>'IRA Calculations'!AD6</f>
        <v>2415436687113.9258</v>
      </c>
      <c r="Q4" s="7">
        <f>'IRA Calculations'!AE6</f>
        <v>2394678185849.4531</v>
      </c>
      <c r="R4" s="7">
        <f>'IRA Calculations'!AF6</f>
        <v>2387261425055.7656</v>
      </c>
      <c r="S4" s="7">
        <f>'IRA Calculations'!AG6</f>
        <v>2378097837487.791</v>
      </c>
      <c r="T4" s="7">
        <f>'IRA Calculations'!AH6</f>
        <v>2373189678967.8594</v>
      </c>
      <c r="U4" s="7">
        <f>'IRA Calculations'!AI6</f>
        <v>2374941861795.9355</v>
      </c>
      <c r="V4" s="7">
        <f>'IRA Calculations'!AJ6</f>
        <v>2381099550037.4258</v>
      </c>
      <c r="W4" s="7">
        <f>'IRA Calculations'!AK6</f>
        <v>2309425521417.7988</v>
      </c>
      <c r="X4" s="7">
        <f>'IRA Calculations'!AL6</f>
        <v>2248244627683.4824</v>
      </c>
      <c r="Y4" s="7">
        <f>'IRA Calculations'!AM6</f>
        <v>2190189218927.1504</v>
      </c>
      <c r="Z4" s="7">
        <f>'IRA Calculations'!AN6</f>
        <v>2138827399756.7402</v>
      </c>
      <c r="AA4" s="7">
        <f>'IRA Calculations'!AO6</f>
        <v>2093968886684.6113</v>
      </c>
      <c r="AB4" s="7">
        <f>'IRA Calculations'!AP6</f>
        <v>2054553296446.0801</v>
      </c>
      <c r="AC4" s="7">
        <f>'IRA Calculations'!AQ6</f>
        <v>2022238737616.3223</v>
      </c>
      <c r="AD4" s="7">
        <f>'IRA Calculations'!AR6</f>
        <v>1988834647511.0391</v>
      </c>
      <c r="AE4" s="7">
        <f>'IRA Calculations'!AS6</f>
        <v>1956192296596.0977</v>
      </c>
      <c r="AF4" s="7">
        <f>'IRA Calculations'!AT6</f>
        <v>1923310364803.6738</v>
      </c>
    </row>
    <row r="5" spans="1:34" x14ac:dyDescent="0.2">
      <c r="A5" s="1" t="s">
        <v>79</v>
      </c>
      <c r="B5" s="7">
        <f>'IRA Calculations'!P7</f>
        <v>82889371753.846512</v>
      </c>
      <c r="C5" s="7">
        <f>'IRA Calculations'!Q7</f>
        <v>82889371753.846512</v>
      </c>
      <c r="D5" s="7">
        <f>'IRA Calculations'!R7</f>
        <v>85373877882.580795</v>
      </c>
      <c r="E5" s="7">
        <f>'IRA Calculations'!S7</f>
        <v>87209994327.761292</v>
      </c>
      <c r="F5" s="7">
        <f>'IRA Calculations'!T7</f>
        <v>88283976911.208679</v>
      </c>
      <c r="G5" s="7">
        <f>'IRA Calculations'!U7</f>
        <v>88478220153.422424</v>
      </c>
      <c r="H5" s="7">
        <f>'IRA Calculations'!V7</f>
        <v>87677971304.287903</v>
      </c>
      <c r="I5" s="7">
        <f>'IRA Calculations'!W7</f>
        <v>85799595738.815933</v>
      </c>
      <c r="J5" s="7">
        <f>'IRA Calculations'!X7</f>
        <v>82861891453.829483</v>
      </c>
      <c r="K5" s="7">
        <f>'IRA Calculations'!Y7</f>
        <v>78777961271.016724</v>
      </c>
      <c r="L5" s="7">
        <f>'IRA Calculations'!Z7</f>
        <v>73799225217.413452</v>
      </c>
      <c r="M5" s="7">
        <f>'IRA Calculations'!AA7</f>
        <v>68243528105.567795</v>
      </c>
      <c r="N5" s="7">
        <f>'IRA Calculations'!AB7</f>
        <v>62385627006.882759</v>
      </c>
      <c r="O5" s="7">
        <f>'IRA Calculations'!AC7</f>
        <v>56510918028.676727</v>
      </c>
      <c r="P5" s="7">
        <f>'IRA Calculations'!AD7</f>
        <v>50846349916.602074</v>
      </c>
      <c r="Q5" s="7">
        <f>'IRA Calculations'!AE7</f>
        <v>45542595408.150139</v>
      </c>
      <c r="R5" s="7">
        <f>'IRA Calculations'!AF7</f>
        <v>40703186704.01255</v>
      </c>
      <c r="S5" s="7">
        <f>'IRA Calculations'!AG7</f>
        <v>36259900627.883667</v>
      </c>
      <c r="T5" s="7">
        <f>'IRA Calculations'!AH7</f>
        <v>32199108077.745941</v>
      </c>
      <c r="U5" s="7">
        <f>'IRA Calculations'!AI7</f>
        <v>28458637463.9086</v>
      </c>
      <c r="V5" s="7">
        <f>'IRA Calculations'!AJ7</f>
        <v>24974829227.292141</v>
      </c>
      <c r="W5" s="7">
        <f>'IRA Calculations'!AK7</f>
        <v>21550060893.794098</v>
      </c>
      <c r="X5" s="7">
        <f>'IRA Calculations'!AL7</f>
        <v>18380257766.82925</v>
      </c>
      <c r="Y5" s="7">
        <f>'IRA Calculations'!AM7</f>
        <v>15451991294.133207</v>
      </c>
      <c r="Z5" s="7">
        <f>'IRA Calculations'!AN7</f>
        <v>12785119966.992491</v>
      </c>
      <c r="AA5" s="7">
        <f>'IRA Calculations'!AO7</f>
        <v>10395540738.743748</v>
      </c>
      <c r="AB5" s="7">
        <f>'IRA Calculations'!AP7</f>
        <v>8294504413.8391209</v>
      </c>
      <c r="AC5" s="7">
        <f>'IRA Calculations'!AQ7</f>
        <v>6488070143.7018576</v>
      </c>
      <c r="AD5" s="7">
        <f>'IRA Calculations'!AR7</f>
        <v>4967526754.1222162</v>
      </c>
      <c r="AE5" s="7">
        <f>'IRA Calculations'!AS7</f>
        <v>3720526158.97786</v>
      </c>
      <c r="AF5" s="7">
        <f>'IRA Calculations'!AT7</f>
        <v>2724116289.5648761</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939962259261.47791</v>
      </c>
      <c r="C7" s="7">
        <f>'IRA Calculations'!Q9</f>
        <v>939962259261.47791</v>
      </c>
      <c r="D7" s="7">
        <f>'IRA Calculations'!R9</f>
        <v>938547279334.48438</v>
      </c>
      <c r="E7" s="7">
        <f>'IRA Calculations'!S9</f>
        <v>936213808256.30127</v>
      </c>
      <c r="F7" s="7">
        <f>'IRA Calculations'!T9</f>
        <v>933381829439.49316</v>
      </c>
      <c r="G7" s="7">
        <f>'IRA Calculations'!U9</f>
        <v>930513654748.01465</v>
      </c>
      <c r="H7" s="7">
        <f>'IRA Calculations'!V9</f>
        <v>927630256113.94348</v>
      </c>
      <c r="I7" s="7">
        <f>'IRA Calculations'!W9</f>
        <v>924916071022.52844</v>
      </c>
      <c r="J7" s="7">
        <f>'IRA Calculations'!X9</f>
        <v>922763763715.14575</v>
      </c>
      <c r="K7" s="7">
        <f>'IRA Calculations'!Y9</f>
        <v>919931807663.00317</v>
      </c>
      <c r="L7" s="7">
        <f>'IRA Calculations'!Z9</f>
        <v>917116297649.13403</v>
      </c>
      <c r="M7" s="7">
        <f>'IRA Calculations'!AA9</f>
        <v>914875419972.12329</v>
      </c>
      <c r="N7" s="7">
        <f>'IRA Calculations'!AB9</f>
        <v>912663364300.00732</v>
      </c>
      <c r="O7" s="7">
        <f>'IRA Calculations'!AC9</f>
        <v>910577757241.2832</v>
      </c>
      <c r="P7" s="7">
        <f>'IRA Calculations'!AD9</f>
        <v>908942237426.2085</v>
      </c>
      <c r="Q7" s="7">
        <f>'IRA Calculations'!AE9</f>
        <v>908005619592.66919</v>
      </c>
      <c r="R7" s="7">
        <f>'IRA Calculations'!AF9</f>
        <v>908560280631.17419</v>
      </c>
      <c r="S7" s="7">
        <f>'IRA Calculations'!AG9</f>
        <v>909520777336.96729</v>
      </c>
      <c r="T7" s="7">
        <f>'IRA Calculations'!AH9</f>
        <v>911349142136.71484</v>
      </c>
      <c r="U7" s="7">
        <f>'IRA Calculations'!AI9</f>
        <v>913812745202.76758</v>
      </c>
      <c r="V7" s="7">
        <f>'IRA Calculations'!AJ9</f>
        <v>916627500604.66235</v>
      </c>
      <c r="W7" s="7">
        <f>'IRA Calculations'!AK9</f>
        <v>914503775382.22705</v>
      </c>
      <c r="X7" s="7">
        <f>'IRA Calculations'!AL9</f>
        <v>912593983089.93823</v>
      </c>
      <c r="Y7" s="7">
        <f>'IRA Calculations'!AM9</f>
        <v>910060942730.18201</v>
      </c>
      <c r="Z7" s="7">
        <f>'IRA Calculations'!AN9</f>
        <v>907009084154.32275</v>
      </c>
      <c r="AA7" s="7">
        <f>'IRA Calculations'!AO9</f>
        <v>903482112761.92334</v>
      </c>
      <c r="AB7" s="7">
        <f>'IRA Calculations'!AP9</f>
        <v>899692757917.32471</v>
      </c>
      <c r="AC7" s="7">
        <f>'IRA Calculations'!AQ9</f>
        <v>896138653398.70691</v>
      </c>
      <c r="AD7" s="7">
        <f>'IRA Calculations'!AR9</f>
        <v>892436930923.58923</v>
      </c>
      <c r="AE7" s="7">
        <f>'IRA Calculations'!AS9</f>
        <v>888862476922.6781</v>
      </c>
      <c r="AF7" s="7">
        <f>'IRA Calculations'!AT9</f>
        <v>885415759401.35449</v>
      </c>
    </row>
    <row r="8" spans="1:34" x14ac:dyDescent="0.2">
      <c r="A8" s="1" t="s">
        <v>344</v>
      </c>
      <c r="B8" s="7">
        <f>'IRA Calculations'!P10</f>
        <v>6351096346.3613377</v>
      </c>
      <c r="C8" s="7">
        <f>'IRA Calculations'!Q10</f>
        <v>6351096346.3613377</v>
      </c>
      <c r="D8" s="7">
        <f>'IRA Calculations'!R10</f>
        <v>6367700392.8323259</v>
      </c>
      <c r="E8" s="7">
        <f>'IRA Calculations'!S10</f>
        <v>6373275634.6995058</v>
      </c>
      <c r="F8" s="7">
        <f>'IRA Calculations'!T10</f>
        <v>6367910636.1029358</v>
      </c>
      <c r="G8" s="7">
        <f>'IRA Calculations'!U10</f>
        <v>6351108808.0993462</v>
      </c>
      <c r="H8" s="7">
        <f>'IRA Calculations'!V10</f>
        <v>6318722139.4956522</v>
      </c>
      <c r="I8" s="7">
        <f>'IRA Calculations'!W10</f>
        <v>6267642656.5330334</v>
      </c>
      <c r="J8" s="7">
        <f>'IRA Calculations'!X10</f>
        <v>6196600337.4981785</v>
      </c>
      <c r="K8" s="7">
        <f>'IRA Calculations'!Y10</f>
        <v>6095320637.3703585</v>
      </c>
      <c r="L8" s="7">
        <f>'IRA Calculations'!Z10</f>
        <v>5968551184.6502876</v>
      </c>
      <c r="M8" s="7">
        <f>'IRA Calculations'!AA10</f>
        <v>5821896068.6184902</v>
      </c>
      <c r="N8" s="7">
        <f>'IRA Calculations'!AB10</f>
        <v>5655698488.046031</v>
      </c>
      <c r="O8" s="7">
        <f>'IRA Calculations'!AC10</f>
        <v>5474239279.3906326</v>
      </c>
      <c r="P8" s="7">
        <f>'IRA Calculations'!AD10</f>
        <v>5282100682.9592581</v>
      </c>
      <c r="Q8" s="7">
        <f>'IRA Calculations'!AE10</f>
        <v>5082928065.6810036</v>
      </c>
      <c r="R8" s="7">
        <f>'IRA Calculations'!AF10</f>
        <v>4882673449.7237587</v>
      </c>
      <c r="S8" s="7">
        <f>'IRA Calculations'!AG10</f>
        <v>4678041801.3856688</v>
      </c>
      <c r="T8" s="7">
        <f>'IRA Calculations'!AH10</f>
        <v>4473660706.8916779</v>
      </c>
      <c r="U8" s="7">
        <f>'IRA Calculations'!AI10</f>
        <v>4271475717.816155</v>
      </c>
      <c r="V8" s="7">
        <f>'IRA Calculations'!AJ10</f>
        <v>4073489127.394156</v>
      </c>
      <c r="W8" s="7">
        <f>'IRA Calculations'!AK10</f>
        <v>3864059720.6258473</v>
      </c>
      <c r="X8" s="7">
        <f>'IRA Calculations'!AL10</f>
        <v>3667635900.1799436</v>
      </c>
      <c r="Y8" s="7">
        <f>'IRA Calculations'!AM10</f>
        <v>3483777374.3368349</v>
      </c>
      <c r="Z8" s="7">
        <f>'IRA Calculations'!AN10</f>
        <v>3315380222.7927189</v>
      </c>
      <c r="AA8" s="7">
        <f>'IRA Calculations'!AO10</f>
        <v>3163972111.2633142</v>
      </c>
      <c r="AB8" s="7">
        <f>'IRA Calculations'!AP10</f>
        <v>3030605310.8906765</v>
      </c>
      <c r="AC8" s="7">
        <f>'IRA Calculations'!AQ10</f>
        <v>2916584596.3930421</v>
      </c>
      <c r="AD8" s="7">
        <f>'IRA Calculations'!AR10</f>
        <v>2819957220.0029268</v>
      </c>
      <c r="AE8" s="7">
        <f>'IRA Calculations'!AS10</f>
        <v>2740722698.3425817</v>
      </c>
      <c r="AF8" s="7">
        <f>'IRA Calculations'!AT10</f>
        <v>2677448633.6874723</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1682875225318.3762</v>
      </c>
      <c r="C10" s="7">
        <f>'IRA Calculations'!Q12</f>
        <v>1682875225318.3762</v>
      </c>
      <c r="D10" s="7">
        <f>'IRA Calculations'!R12</f>
        <v>1685538546261.5471</v>
      </c>
      <c r="E10" s="7">
        <f>'IRA Calculations'!S12</f>
        <v>1687741233782.2754</v>
      </c>
      <c r="F10" s="7">
        <f>'IRA Calculations'!T12</f>
        <v>1689990664372.4639</v>
      </c>
      <c r="G10" s="7">
        <f>'IRA Calculations'!U12</f>
        <v>1693242681980.6587</v>
      </c>
      <c r="H10" s="7">
        <f>'IRA Calculations'!V12</f>
        <v>1696713082386.0103</v>
      </c>
      <c r="I10" s="7">
        <f>'IRA Calculations'!W12</f>
        <v>1700747629648.8315</v>
      </c>
      <c r="J10" s="7">
        <f>'IRA Calculations'!X12</f>
        <v>1705805712618.7046</v>
      </c>
      <c r="K10" s="7">
        <f>'IRA Calculations'!Y12</f>
        <v>1710518111067.833</v>
      </c>
      <c r="L10" s="7">
        <f>'IRA Calculations'!Z12</f>
        <v>1715668665284.4946</v>
      </c>
      <c r="M10" s="7">
        <f>'IRA Calculations'!AA12</f>
        <v>1721709440352.0286</v>
      </c>
      <c r="N10" s="7">
        <f>'IRA Calculations'!AB12</f>
        <v>1727134124681.2356</v>
      </c>
      <c r="O10" s="7">
        <f>'IRA Calculations'!AC12</f>
        <v>1731654480516.4795</v>
      </c>
      <c r="P10" s="7">
        <f>'IRA Calculations'!AD12</f>
        <v>1735669125968.855</v>
      </c>
      <c r="Q10" s="7">
        <f>'IRA Calculations'!AE12</f>
        <v>1738729179328.5579</v>
      </c>
      <c r="R10" s="7">
        <f>'IRA Calculations'!AF12</f>
        <v>1741533690966.6362</v>
      </c>
      <c r="S10" s="7">
        <f>'IRA Calculations'!AG12</f>
        <v>1742142678398.4875</v>
      </c>
      <c r="T10" s="7">
        <f>'IRA Calculations'!AH12</f>
        <v>1742127058397.3909</v>
      </c>
      <c r="U10" s="7">
        <f>'IRA Calculations'!AI12</f>
        <v>1741779717302.929</v>
      </c>
      <c r="V10" s="7">
        <f>'IRA Calculations'!AJ12</f>
        <v>1741564875660.5498</v>
      </c>
      <c r="W10" s="7">
        <f>'IRA Calculations'!AK12</f>
        <v>1736208018487.5022</v>
      </c>
      <c r="X10" s="7">
        <f>'IRA Calculations'!AL12</f>
        <v>1731903851066.4448</v>
      </c>
      <c r="Y10" s="7">
        <f>'IRA Calculations'!AM12</f>
        <v>1727749686303.4961</v>
      </c>
      <c r="Z10" s="7">
        <f>'IRA Calculations'!AN12</f>
        <v>1724339886870.1431</v>
      </c>
      <c r="AA10" s="7">
        <f>'IRA Calculations'!AO12</f>
        <v>1721665305353.3025</v>
      </c>
      <c r="AB10" s="7">
        <f>'IRA Calculations'!AP12</f>
        <v>1719623671563.9751</v>
      </c>
      <c r="AC10" s="7">
        <f>'IRA Calculations'!AQ12</f>
        <v>1718592351570.9087</v>
      </c>
      <c r="AD10" s="7">
        <f>'IRA Calculations'!AR12</f>
        <v>1717433255997.5293</v>
      </c>
      <c r="AE10" s="7">
        <f>'IRA Calculations'!AS12</f>
        <v>1716504775340.7327</v>
      </c>
      <c r="AF10" s="7">
        <f>'IRA Calculations'!AT12</f>
        <v>1715686747791.0481</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11043139595592.969</v>
      </c>
      <c r="C2" s="7">
        <f>'IRA Calculations'!P17</f>
        <v>11043139595592.969</v>
      </c>
      <c r="D2" s="7">
        <f>'IRA Calculations'!Q17</f>
        <v>11043139595592.969</v>
      </c>
      <c r="E2" s="7">
        <f>'IRA Calculations'!R17</f>
        <v>10791731149086.002</v>
      </c>
      <c r="F2" s="7">
        <f>'IRA Calculations'!S17</f>
        <v>10837468729079.365</v>
      </c>
      <c r="G2" s="7">
        <f>'IRA Calculations'!T17</f>
        <v>10900675347381.203</v>
      </c>
      <c r="H2" s="7">
        <f>'IRA Calculations'!U17</f>
        <v>10983258860891.418</v>
      </c>
      <c r="I2" s="7">
        <f>'IRA Calculations'!V17</f>
        <v>11088013457484.715</v>
      </c>
      <c r="J2" s="7">
        <f>'IRA Calculations'!W17</f>
        <v>11214736659737.242</v>
      </c>
      <c r="K2" s="7">
        <f>'IRA Calculations'!X17</f>
        <v>11361900979343.539</v>
      </c>
      <c r="L2" s="7">
        <f>'IRA Calculations'!Y17</f>
        <v>11521147921899.994</v>
      </c>
      <c r="M2" s="7">
        <f>'IRA Calculations'!Z17</f>
        <v>11699653234685.516</v>
      </c>
      <c r="N2" s="7">
        <f>'IRA Calculations'!AA17</f>
        <v>11892749090785.039</v>
      </c>
      <c r="O2" s="7">
        <f>'IRA Calculations'!AB17</f>
        <v>12098220569344.711</v>
      </c>
      <c r="P2" s="7">
        <f>'IRA Calculations'!AC17</f>
        <v>12031094390291.91</v>
      </c>
      <c r="Q2" s="7">
        <f>'IRA Calculations'!AD17</f>
        <v>11971524532142.73</v>
      </c>
      <c r="R2" s="7">
        <f>'IRA Calculations'!AE17</f>
        <v>11918827367615.43</v>
      </c>
      <c r="S2" s="7">
        <f>'IRA Calculations'!AF17</f>
        <v>11867862873855.836</v>
      </c>
      <c r="T2" s="7">
        <f>'IRA Calculations'!AG17</f>
        <v>11828513531300.445</v>
      </c>
      <c r="U2" s="7">
        <f>'IRA Calculations'!AH17</f>
        <v>11794716355630.926</v>
      </c>
      <c r="V2" s="7">
        <f>'IRA Calculations'!AI17</f>
        <v>11765799649559.953</v>
      </c>
      <c r="W2" s="7">
        <f>'IRA Calculations'!AJ17</f>
        <v>11740952450275.402</v>
      </c>
      <c r="X2" s="7">
        <f>'IRA Calculations'!AK17</f>
        <v>11719818929678.422</v>
      </c>
      <c r="Y2" s="7">
        <f>'IRA Calculations'!AL17</f>
        <v>11700158458729.887</v>
      </c>
      <c r="Z2" s="7">
        <f>'IRA Calculations'!AM17</f>
        <v>11677794469482.094</v>
      </c>
      <c r="AA2" s="7">
        <f>'IRA Calculations'!AN17</f>
        <v>11662367193646.965</v>
      </c>
      <c r="AB2" s="7">
        <f>'IRA Calculations'!AO17</f>
        <v>11648805657678.953</v>
      </c>
      <c r="AC2" s="7">
        <f>'IRA Calculations'!AP17</f>
        <v>11636958840958.754</v>
      </c>
      <c r="AD2" s="7">
        <f>'IRA Calculations'!AQ17</f>
        <v>11626627326711.629</v>
      </c>
      <c r="AE2" s="7">
        <f>'IRA Calculations'!AR17</f>
        <v>11612846067821.631</v>
      </c>
      <c r="AF2" s="7">
        <f>'IRA Calculations'!AS17</f>
        <v>11604716578635.562</v>
      </c>
      <c r="AG2" s="7">
        <f>'IRA Calculations'!AT17</f>
        <v>11596974829186.23</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2306427759376.6499</v>
      </c>
      <c r="C2" s="7">
        <f>'IRA Calculations'!P30</f>
        <v>2306427759376.6499</v>
      </c>
      <c r="D2" s="7">
        <f>'IRA Calculations'!Q30</f>
        <v>2306427759376.6499</v>
      </c>
      <c r="E2" s="7">
        <f>'IRA Calculations'!R30</f>
        <v>2298019303688.6699</v>
      </c>
      <c r="F2" s="7">
        <f>'IRA Calculations'!S30</f>
        <v>2290059398180.6509</v>
      </c>
      <c r="G2" s="7">
        <f>'IRA Calculations'!T30</f>
        <v>2284214717749.8115</v>
      </c>
      <c r="H2" s="7">
        <f>'IRA Calculations'!U30</f>
        <v>2283426713576.9932</v>
      </c>
      <c r="I2" s="7">
        <f>'IRA Calculations'!V30</f>
        <v>2288512564432.0005</v>
      </c>
      <c r="J2" s="7">
        <f>'IRA Calculations'!W30</f>
        <v>2294768357858.3926</v>
      </c>
      <c r="K2" s="7">
        <f>'IRA Calculations'!X30</f>
        <v>2300271832203.8784</v>
      </c>
      <c r="L2" s="7">
        <f>'IRA Calculations'!Y30</f>
        <v>2304540343274.312</v>
      </c>
      <c r="M2" s="7">
        <f>'IRA Calculations'!Z30</f>
        <v>2311398752121.6211</v>
      </c>
      <c r="N2" s="7">
        <f>'IRA Calculations'!AA30</f>
        <v>2320929220510.1509</v>
      </c>
      <c r="O2" s="7">
        <f>'IRA Calculations'!AB30</f>
        <v>2334081072685.4209</v>
      </c>
      <c r="P2" s="7">
        <f>'IRA Calculations'!AC30</f>
        <v>2349761749635.7959</v>
      </c>
      <c r="Q2" s="7">
        <f>'IRA Calculations'!AD30</f>
        <v>2366022176949.5166</v>
      </c>
      <c r="R2" s="7">
        <f>'IRA Calculations'!AE30</f>
        <v>2381972634008.0176</v>
      </c>
      <c r="S2" s="7">
        <f>'IRA Calculations'!AF30</f>
        <v>2395829452117.1309</v>
      </c>
      <c r="T2" s="7">
        <f>'IRA Calculations'!AG30</f>
        <v>2408010656661.0342</v>
      </c>
      <c r="U2" s="7">
        <f>'IRA Calculations'!AH30</f>
        <v>2418961033669.9575</v>
      </c>
      <c r="V2" s="7">
        <f>'IRA Calculations'!AI30</f>
        <v>2428988325544.5737</v>
      </c>
      <c r="W2" s="7">
        <f>'IRA Calculations'!AJ30</f>
        <v>2438374532814.4595</v>
      </c>
      <c r="X2" s="7">
        <f>'IRA Calculations'!AK30</f>
        <v>2438567985098.9614</v>
      </c>
      <c r="Y2" s="7">
        <f>'IRA Calculations'!AL30</f>
        <v>2439278856197.3242</v>
      </c>
      <c r="Z2" s="7">
        <f>'IRA Calculations'!AM30</f>
        <v>2440809302070.4634</v>
      </c>
      <c r="AA2" s="7">
        <f>'IRA Calculations'!AN30</f>
        <v>2443359573407.8037</v>
      </c>
      <c r="AB2" s="7">
        <f>'IRA Calculations'!AO30</f>
        <v>2446873227702.3521</v>
      </c>
      <c r="AC2" s="7">
        <f>'IRA Calculations'!AP30</f>
        <v>2451218853557.7979</v>
      </c>
      <c r="AD2" s="7">
        <f>'IRA Calculations'!AQ30</f>
        <v>2456201496405.7944</v>
      </c>
      <c r="AE2" s="7">
        <f>'IRA Calculations'!AR30</f>
        <v>2461619072103.7197</v>
      </c>
      <c r="AF2" s="7">
        <f>'IRA Calculations'!AS30</f>
        <v>2467344610582.96</v>
      </c>
      <c r="AG2" s="7">
        <f>'IRA Calculations'!AT30</f>
        <v>2473317438028.105</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16623229712302.213</v>
      </c>
      <c r="C2" s="7">
        <f>'IRA Calculations'!P43</f>
        <v>16623229712302.213</v>
      </c>
      <c r="D2" s="7">
        <f>'IRA Calculations'!Q43</f>
        <v>16623229712302.213</v>
      </c>
      <c r="E2" s="7">
        <f>'IRA Calculations'!R43</f>
        <v>16510671851425.635</v>
      </c>
      <c r="F2" s="7">
        <f>'IRA Calculations'!S43</f>
        <v>16401466110913.742</v>
      </c>
      <c r="G2" s="7">
        <f>'IRA Calculations'!T43</f>
        <v>16301933232307.881</v>
      </c>
      <c r="H2" s="7">
        <f>'IRA Calculations'!U43</f>
        <v>16216883547401.504</v>
      </c>
      <c r="I2" s="7">
        <f>'IRA Calculations'!V43</f>
        <v>16151236122975.773</v>
      </c>
      <c r="J2" s="7">
        <f>'IRA Calculations'!W43</f>
        <v>16104274231199.266</v>
      </c>
      <c r="K2" s="7">
        <f>'IRA Calculations'!X43</f>
        <v>16073872489839.365</v>
      </c>
      <c r="L2" s="7">
        <f>'IRA Calculations'!Y43</f>
        <v>16056241199610.602</v>
      </c>
      <c r="M2" s="7">
        <f>'IRA Calculations'!Z43</f>
        <v>16053626947783.783</v>
      </c>
      <c r="N2" s="7">
        <f>'IRA Calculations'!AA43</f>
        <v>16067228011438.818</v>
      </c>
      <c r="O2" s="7">
        <f>'IRA Calculations'!AB43</f>
        <v>16093383291174.5</v>
      </c>
      <c r="P2" s="7">
        <f>'IRA Calculations'!AC43</f>
        <v>16129673007833.477</v>
      </c>
      <c r="Q2" s="7">
        <f>'IRA Calculations'!AD43</f>
        <v>16178151566987.918</v>
      </c>
      <c r="R2" s="7">
        <f>'IRA Calculations'!AE43</f>
        <v>16237748423177.471</v>
      </c>
      <c r="S2" s="7">
        <f>'IRA Calculations'!AF43</f>
        <v>16306463594354.787</v>
      </c>
      <c r="T2" s="7">
        <f>'IRA Calculations'!AG43</f>
        <v>16379626698638.973</v>
      </c>
      <c r="U2" s="7">
        <f>'IRA Calculations'!AH43</f>
        <v>16455194184905.855</v>
      </c>
      <c r="V2" s="7">
        <f>'IRA Calculations'!AI43</f>
        <v>16531900205676.758</v>
      </c>
      <c r="W2" s="7">
        <f>'IRA Calculations'!AJ43</f>
        <v>16609236686275.418</v>
      </c>
      <c r="X2" s="7">
        <f>'IRA Calculations'!AK43</f>
        <v>16615321980366.699</v>
      </c>
      <c r="Y2" s="7">
        <f>'IRA Calculations'!AL43</f>
        <v>16621600677665.904</v>
      </c>
      <c r="Z2" s="7">
        <f>'IRA Calculations'!AM43</f>
        <v>16628081795966.789</v>
      </c>
      <c r="AA2" s="7">
        <f>'IRA Calculations'!AN43</f>
        <v>16634863034925.906</v>
      </c>
      <c r="AB2" s="7">
        <f>'IRA Calculations'!AO43</f>
        <v>16642092967174.648</v>
      </c>
      <c r="AC2" s="7">
        <f>'IRA Calculations'!AP43</f>
        <v>16649835263022.453</v>
      </c>
      <c r="AD2" s="7">
        <f>'IRA Calculations'!AQ43</f>
        <v>16658103925823.414</v>
      </c>
      <c r="AE2" s="7">
        <f>'IRA Calculations'!AR43</f>
        <v>16666961754329.926</v>
      </c>
      <c r="AF2" s="7">
        <f>'IRA Calculations'!AS43</f>
        <v>16676297088592.031</v>
      </c>
      <c r="AG2" s="7">
        <f>'IRA Calculations'!AT43</f>
        <v>16685996182029.602</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6726143716924.1904</v>
      </c>
      <c r="C4" s="7">
        <f>'IRA Calculations'!P45</f>
        <v>6726143716924.1904</v>
      </c>
      <c r="D4" s="7">
        <f>'IRA Calculations'!Q45</f>
        <v>6726143716924.1904</v>
      </c>
      <c r="E4" s="7">
        <f>'IRA Calculations'!R45</f>
        <v>6737406472011.7207</v>
      </c>
      <c r="F4" s="7">
        <f>'IRA Calculations'!S45</f>
        <v>6750390627247.2383</v>
      </c>
      <c r="G4" s="7">
        <f>'IRA Calculations'!T45</f>
        <v>6766521149823.8018</v>
      </c>
      <c r="H4" s="7">
        <f>'IRA Calculations'!U45</f>
        <v>6787060910099.2891</v>
      </c>
      <c r="I4" s="7">
        <f>'IRA Calculations'!V45</f>
        <v>6813478061693.874</v>
      </c>
      <c r="J4" s="7">
        <f>'IRA Calculations'!W45</f>
        <v>6844100566003.3262</v>
      </c>
      <c r="K4" s="7">
        <f>'IRA Calculations'!X45</f>
        <v>6876540322343.7266</v>
      </c>
      <c r="L4" s="7">
        <f>'IRA Calculations'!Y45</f>
        <v>6908816124576.4346</v>
      </c>
      <c r="M4" s="7">
        <f>'IRA Calculations'!Z45</f>
        <v>6942094946236.668</v>
      </c>
      <c r="N4" s="7">
        <f>'IRA Calculations'!AA45</f>
        <v>6976078256267.208</v>
      </c>
      <c r="O4" s="7">
        <f>'IRA Calculations'!AB45</f>
        <v>7008990799016.9668</v>
      </c>
      <c r="P4" s="7">
        <f>'IRA Calculations'!AC45</f>
        <v>7040953046183.1396</v>
      </c>
      <c r="Q4" s="7">
        <f>'IRA Calculations'!AD45</f>
        <v>7074465955272.8047</v>
      </c>
      <c r="R4" s="7">
        <f>'IRA Calculations'!AE45</f>
        <v>7110110795697.1895</v>
      </c>
      <c r="S4" s="7">
        <f>'IRA Calculations'!AF45</f>
        <v>7147503753277.5918</v>
      </c>
      <c r="T4" s="7">
        <f>'IRA Calculations'!AG45</f>
        <v>7185250128312.5547</v>
      </c>
      <c r="U4" s="7">
        <f>'IRA Calculations'!AH45</f>
        <v>7223212605745.0254</v>
      </c>
      <c r="V4" s="7">
        <f>'IRA Calculations'!AI45</f>
        <v>7260915681834.8457</v>
      </c>
      <c r="W4" s="7">
        <f>'IRA Calculations'!AJ45</f>
        <v>7298302694111.6768</v>
      </c>
      <c r="X4" s="7">
        <f>'IRA Calculations'!AK45</f>
        <v>7299850307531.125</v>
      </c>
      <c r="Y4" s="7">
        <f>'IRA Calculations'!AL45</f>
        <v>7301239600175.8066</v>
      </c>
      <c r="Z4" s="7">
        <f>'IRA Calculations'!AM45</f>
        <v>7302730449542.9375</v>
      </c>
      <c r="AA4" s="7">
        <f>'IRA Calculations'!AN45</f>
        <v>7304490128359.8584</v>
      </c>
      <c r="AB4" s="7">
        <f>'IRA Calculations'!AO45</f>
        <v>7306540960169.2764</v>
      </c>
      <c r="AC4" s="7">
        <f>'IRA Calculations'!AP45</f>
        <v>7308831216864.7119</v>
      </c>
      <c r="AD4" s="7">
        <f>'IRA Calculations'!AQ45</f>
        <v>7311390580757.8682</v>
      </c>
      <c r="AE4" s="7">
        <f>'IRA Calculations'!AR45</f>
        <v>7314085695299.4668</v>
      </c>
      <c r="AF4" s="7">
        <f>'IRA Calculations'!AS45</f>
        <v>7317017479108.6221</v>
      </c>
      <c r="AG4" s="7">
        <f>'IRA Calculations'!AT45</f>
        <v>7320259777264.3232</v>
      </c>
    </row>
    <row r="5" spans="1:35" x14ac:dyDescent="0.2">
      <c r="A5" s="1" t="s">
        <v>79</v>
      </c>
      <c r="B5" s="7">
        <f>'IRA Calculations'!O46</f>
        <v>252253143.97462586</v>
      </c>
      <c r="C5" s="7">
        <f>'IRA Calculations'!P46</f>
        <v>252253143.97462586</v>
      </c>
      <c r="D5" s="7">
        <f>'IRA Calculations'!Q46</f>
        <v>252253143.97462586</v>
      </c>
      <c r="E5" s="7">
        <f>'IRA Calculations'!R46</f>
        <v>242744709.98055243</v>
      </c>
      <c r="F5" s="7">
        <f>'IRA Calculations'!S46</f>
        <v>229882410.14230895</v>
      </c>
      <c r="G5" s="7">
        <f>'IRA Calculations'!T46</f>
        <v>215024882.15425277</v>
      </c>
      <c r="H5" s="7">
        <f>'IRA Calculations'!U46</f>
        <v>199663593.85938498</v>
      </c>
      <c r="I5" s="7">
        <f>'IRA Calculations'!V46</f>
        <v>185192294.17733911</v>
      </c>
      <c r="J5" s="7">
        <f>'IRA Calculations'!W46</f>
        <v>172593247.61583921</v>
      </c>
      <c r="K5" s="7">
        <f>'IRA Calculations'!X46</f>
        <v>162407143.31795126</v>
      </c>
      <c r="L5" s="7">
        <f>'IRA Calculations'!Y46</f>
        <v>154759154.96350428</v>
      </c>
      <c r="M5" s="7">
        <f>'IRA Calculations'!Z46</f>
        <v>149509355.1238341</v>
      </c>
      <c r="N5" s="7">
        <f>'IRA Calculations'!AA46</f>
        <v>146254476.47196856</v>
      </c>
      <c r="O5" s="7">
        <f>'IRA Calculations'!AB46</f>
        <v>144459494.35125262</v>
      </c>
      <c r="P5" s="7">
        <f>'IRA Calculations'!AC46</f>
        <v>143650663.00131357</v>
      </c>
      <c r="Q5" s="7">
        <f>'IRA Calculations'!AD46</f>
        <v>143501315.06898451</v>
      </c>
      <c r="R5" s="7">
        <f>'IRA Calculations'!AE46</f>
        <v>143751254.35839936</v>
      </c>
      <c r="S5" s="7">
        <f>'IRA Calculations'!AF46</f>
        <v>144219746.54739863</v>
      </c>
      <c r="T5" s="7">
        <f>'IRA Calculations'!AG46</f>
        <v>144780910.72789285</v>
      </c>
      <c r="U5" s="7">
        <f>'IRA Calculations'!AH46</f>
        <v>145385186.96347708</v>
      </c>
      <c r="V5" s="7">
        <f>'IRA Calculations'!AI46</f>
        <v>146000976.78986043</v>
      </c>
      <c r="W5" s="7">
        <f>'IRA Calculations'!AJ46</f>
        <v>146616980.00583866</v>
      </c>
      <c r="X5" s="7">
        <f>'IRA Calculations'!AK46</f>
        <v>146634182.16327307</v>
      </c>
      <c r="Y5" s="7">
        <f>'IRA Calculations'!AL46</f>
        <v>146650282.17011884</v>
      </c>
      <c r="Z5" s="7">
        <f>'IRA Calculations'!AM46</f>
        <v>146671043.78181711</v>
      </c>
      <c r="AA5" s="7">
        <f>'IRA Calculations'!AN46</f>
        <v>146700153.35029006</v>
      </c>
      <c r="AB5" s="7">
        <f>'IRA Calculations'!AO46</f>
        <v>146738207.63239855</v>
      </c>
      <c r="AC5" s="7">
        <f>'IRA Calculations'!AP46</f>
        <v>146782587.00878495</v>
      </c>
      <c r="AD5" s="7">
        <f>'IRA Calculations'!AQ46</f>
        <v>146833081.32272542</v>
      </c>
      <c r="AE5" s="7">
        <f>'IRA Calculations'!AR46</f>
        <v>146886381.12759352</v>
      </c>
      <c r="AF5" s="7">
        <f>'IRA Calculations'!AS46</f>
        <v>146943922.46739793</v>
      </c>
      <c r="AG5" s="7">
        <f>'IRA Calculations'!AT46</f>
        <v>147007753.93688339</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921651649084.89587</v>
      </c>
      <c r="C10" s="7">
        <f>'IRA Calculations'!P51</f>
        <v>921651649084.89587</v>
      </c>
      <c r="D10" s="7">
        <f>'IRA Calculations'!Q51</f>
        <v>921651649084.89587</v>
      </c>
      <c r="E10" s="7">
        <f>'IRA Calculations'!R51</f>
        <v>912862287944.49963</v>
      </c>
      <c r="F10" s="7">
        <f>'IRA Calculations'!S51</f>
        <v>907120710592.46448</v>
      </c>
      <c r="G10" s="7">
        <f>'IRA Calculations'!T51</f>
        <v>903879862810.74768</v>
      </c>
      <c r="H10" s="7">
        <f>'IRA Calculations'!U51</f>
        <v>902607042136.44519</v>
      </c>
      <c r="I10" s="7">
        <f>'IRA Calculations'!V51</f>
        <v>902964236845.99463</v>
      </c>
      <c r="J10" s="7">
        <f>'IRA Calculations'!W51</f>
        <v>904432854154.99414</v>
      </c>
      <c r="K10" s="7">
        <f>'IRA Calculations'!X51</f>
        <v>906562982543.39478</v>
      </c>
      <c r="L10" s="7">
        <f>'IRA Calculations'!Y51</f>
        <v>909019866328.00647</v>
      </c>
      <c r="M10" s="7">
        <f>'IRA Calculations'!Z51</f>
        <v>911951975419.15698</v>
      </c>
      <c r="N10" s="7">
        <f>'IRA Calculations'!AA51</f>
        <v>915292256630.69641</v>
      </c>
      <c r="O10" s="7">
        <f>'IRA Calculations'!AB51</f>
        <v>918723408378.58179</v>
      </c>
      <c r="P10" s="7">
        <f>'IRA Calculations'!AC51</f>
        <v>922099402360.52539</v>
      </c>
      <c r="Q10" s="7">
        <f>'IRA Calculations'!AD51</f>
        <v>925607861429.86841</v>
      </c>
      <c r="R10" s="7">
        <f>'IRA Calculations'!AE51</f>
        <v>929281852949.96252</v>
      </c>
      <c r="S10" s="7">
        <f>'IRA Calculations'!AF51</f>
        <v>933106176403.95776</v>
      </c>
      <c r="T10" s="7">
        <f>'IRA Calculations'!AG51</f>
        <v>936939248667.73413</v>
      </c>
      <c r="U10" s="7">
        <f>'IRA Calculations'!AH51</f>
        <v>940789776153.13586</v>
      </c>
      <c r="V10" s="7">
        <f>'IRA Calculations'!AI51</f>
        <v>944612435268.27881</v>
      </c>
      <c r="W10" s="7">
        <f>'IRA Calculations'!AJ51</f>
        <v>948392245318.61206</v>
      </c>
      <c r="X10" s="7">
        <f>'IRA Calculations'!AK51</f>
        <v>949133223731.02588</v>
      </c>
      <c r="Y10" s="7">
        <f>'IRA Calculations'!AL51</f>
        <v>949806062831.30371</v>
      </c>
      <c r="Z10" s="7">
        <f>'IRA Calculations'!AM51</f>
        <v>950434084394.10583</v>
      </c>
      <c r="AA10" s="7">
        <f>'IRA Calculations'!AN51</f>
        <v>951035936656.67493</v>
      </c>
      <c r="AB10" s="7">
        <f>'IRA Calculations'!AO51</f>
        <v>951620847196.14856</v>
      </c>
      <c r="AC10" s="7">
        <f>'IRA Calculations'!AP51</f>
        <v>952191862673.37268</v>
      </c>
      <c r="AD10" s="7">
        <f>'IRA Calculations'!AQ51</f>
        <v>952754822855.09058</v>
      </c>
      <c r="AE10" s="7">
        <f>'IRA Calculations'!AR51</f>
        <v>953306599733.52966</v>
      </c>
      <c r="AF10" s="7">
        <f>'IRA Calculations'!AS51</f>
        <v>953858584527.63074</v>
      </c>
      <c r="AG10" s="7">
        <f>'IRA Calculations'!AT51</f>
        <v>954421090791.2655</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25601210752015.621</v>
      </c>
      <c r="C2" s="7">
        <f>'IRA Calculations'!P56</f>
        <v>25601210752015.621</v>
      </c>
      <c r="D2" s="7">
        <f>'IRA Calculations'!Q56</f>
        <v>25601210752015.621</v>
      </c>
      <c r="E2" s="7">
        <f>'IRA Calculations'!R56</f>
        <v>25971877324012.133</v>
      </c>
      <c r="F2" s="7">
        <f>'IRA Calculations'!S56</f>
        <v>26344113344070.352</v>
      </c>
      <c r="G2" s="7">
        <f>'IRA Calculations'!T56</f>
        <v>26724055544863.012</v>
      </c>
      <c r="H2" s="7">
        <f>'IRA Calculations'!U56</f>
        <v>27105544592126.5</v>
      </c>
      <c r="I2" s="7">
        <f>'IRA Calculations'!V56</f>
        <v>27468818840941.973</v>
      </c>
      <c r="J2" s="7">
        <f>'IRA Calculations'!W56</f>
        <v>27841802637040.277</v>
      </c>
      <c r="K2" s="7">
        <f>'IRA Calculations'!X56</f>
        <v>28236553368145.613</v>
      </c>
      <c r="L2" s="7">
        <f>'IRA Calculations'!Y56</f>
        <v>28596336873376.008</v>
      </c>
      <c r="M2" s="7">
        <f>'IRA Calculations'!Z56</f>
        <v>28926360174571.73</v>
      </c>
      <c r="N2" s="7">
        <f>'IRA Calculations'!AA56</f>
        <v>29254445509567.211</v>
      </c>
      <c r="O2" s="7">
        <f>'IRA Calculations'!AB56</f>
        <v>29585366302305.945</v>
      </c>
      <c r="P2" s="7">
        <f>'IRA Calculations'!AC56</f>
        <v>29959772075092.676</v>
      </c>
      <c r="Q2" s="7">
        <f>'IRA Calculations'!AD56</f>
        <v>30377046814353.477</v>
      </c>
      <c r="R2" s="7">
        <f>'IRA Calculations'!AE56</f>
        <v>30814784969916.551</v>
      </c>
      <c r="S2" s="7">
        <f>'IRA Calculations'!AF56</f>
        <v>31250228342673.773</v>
      </c>
      <c r="T2" s="7">
        <f>'IRA Calculations'!AG56</f>
        <v>31690736715926.973</v>
      </c>
      <c r="U2" s="7">
        <f>'IRA Calculations'!AH56</f>
        <v>32144432396155.441</v>
      </c>
      <c r="V2" s="7">
        <f>'IRA Calculations'!AI56</f>
        <v>32576111401811.895</v>
      </c>
      <c r="W2" s="7">
        <f>'IRA Calculations'!AJ56</f>
        <v>32980632752584.105</v>
      </c>
      <c r="X2" s="7">
        <f>'IRA Calculations'!AK56</f>
        <v>33333350455489.551</v>
      </c>
      <c r="Y2" s="7">
        <f>'IRA Calculations'!AL56</f>
        <v>33692572768026.156</v>
      </c>
      <c r="Z2" s="7">
        <f>'IRA Calculations'!AM56</f>
        <v>34064328223761.148</v>
      </c>
      <c r="AA2" s="7">
        <f>'IRA Calculations'!AN56</f>
        <v>34444754675661.402</v>
      </c>
      <c r="AB2" s="7">
        <f>'IRA Calculations'!AO56</f>
        <v>34822891474194.832</v>
      </c>
      <c r="AC2" s="7">
        <f>'IRA Calculations'!AP56</f>
        <v>35199015769366.414</v>
      </c>
      <c r="AD2" s="7">
        <f>'IRA Calculations'!AQ56</f>
        <v>35559650440893.203</v>
      </c>
      <c r="AE2" s="7">
        <f>'IRA Calculations'!AR56</f>
        <v>35891080811345.031</v>
      </c>
      <c r="AF2" s="7">
        <f>'IRA Calculations'!AS56</f>
        <v>36219606797215.992</v>
      </c>
      <c r="AG2" s="7">
        <f>'IRA Calculations'!AT56</f>
        <v>36543548988094.062</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zoomScale="80" zoomScaleNormal="80" workbookViewId="0">
      <selection activeCell="L27" sqref="L27"/>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4866845525568.1787</v>
      </c>
      <c r="C2" s="7">
        <f>'IRA Calculations'!P69</f>
        <v>4866845525568.1787</v>
      </c>
      <c r="D2" s="7">
        <f>'IRA Calculations'!Q69</f>
        <v>4866845525568.1787</v>
      </c>
      <c r="E2" s="7">
        <f>'IRA Calculations'!R69</f>
        <v>4881252746530.3984</v>
      </c>
      <c r="F2" s="7">
        <f>'IRA Calculations'!S69</f>
        <v>4893939287979.2256</v>
      </c>
      <c r="G2" s="7">
        <f>'IRA Calculations'!T69</f>
        <v>4903280786676.0996</v>
      </c>
      <c r="H2" s="7">
        <f>'IRA Calculations'!U69</f>
        <v>4912493602045.8027</v>
      </c>
      <c r="I2" s="7">
        <f>'IRA Calculations'!V69</f>
        <v>4919008330736.292</v>
      </c>
      <c r="J2" s="7">
        <f>'IRA Calculations'!W69</f>
        <v>4924311937360.6875</v>
      </c>
      <c r="K2" s="7">
        <f>'IRA Calculations'!X69</f>
        <v>4928370310409.9131</v>
      </c>
      <c r="L2" s="7">
        <f>'IRA Calculations'!Y69</f>
        <v>4928774892670.6152</v>
      </c>
      <c r="M2" s="7">
        <f>'IRA Calculations'!Z69</f>
        <v>4927294915915.4492</v>
      </c>
      <c r="N2" s="7">
        <f>'IRA Calculations'!AA69</f>
        <v>4928215072396.2178</v>
      </c>
      <c r="O2" s="7">
        <f>'IRA Calculations'!AB69</f>
        <v>4927650518678.5967</v>
      </c>
      <c r="P2" s="7">
        <f>'IRA Calculations'!AC69</f>
        <v>4926691811975.9414</v>
      </c>
      <c r="Q2" s="7">
        <f>'IRA Calculations'!AD69</f>
        <v>4927870345155.4004</v>
      </c>
      <c r="R2" s="7">
        <f>'IRA Calculations'!AE69</f>
        <v>4933340587686.4414</v>
      </c>
      <c r="S2" s="7">
        <f>'IRA Calculations'!AF69</f>
        <v>4944216976512.5137</v>
      </c>
      <c r="T2" s="7">
        <f>'IRA Calculations'!AG69</f>
        <v>4956894445258.0801</v>
      </c>
      <c r="U2" s="7">
        <f>'IRA Calculations'!AH69</f>
        <v>4971833373541.8877</v>
      </c>
      <c r="V2" s="7">
        <f>'IRA Calculations'!AI69</f>
        <v>4989503571359.1924</v>
      </c>
      <c r="W2" s="7">
        <f>'IRA Calculations'!AJ69</f>
        <v>5007541939481.0508</v>
      </c>
      <c r="X2" s="7">
        <f>'IRA Calculations'!AK69</f>
        <v>4994684349447.167</v>
      </c>
      <c r="Y2" s="7">
        <f>'IRA Calculations'!AL69</f>
        <v>4983472472122.6768</v>
      </c>
      <c r="Z2" s="7">
        <f>'IRA Calculations'!AM69</f>
        <v>4971087115536.7236</v>
      </c>
      <c r="AA2" s="7">
        <f>'IRA Calculations'!AN69</f>
        <v>4958165870208.2715</v>
      </c>
      <c r="AB2" s="7">
        <f>'IRA Calculations'!AO69</f>
        <v>4944591238432.8193</v>
      </c>
      <c r="AC2" s="7">
        <f>'IRA Calculations'!AP69</f>
        <v>4930581867369.5117</v>
      </c>
      <c r="AD2" s="7">
        <f>'IRA Calculations'!AQ69</f>
        <v>4917683184313.168</v>
      </c>
      <c r="AE2" s="7">
        <f>'IRA Calculations'!AR69</f>
        <v>4904012985688.8799</v>
      </c>
      <c r="AF2" s="7">
        <f>'IRA Calculations'!AS69</f>
        <v>4890749446764.8105</v>
      </c>
      <c r="AG2" s="7">
        <f>'IRA Calculations'!AT69</f>
        <v>4878013364945.5527</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9017449408508.791</v>
      </c>
      <c r="C4" s="7">
        <f>'IRA Calculations'!P71</f>
        <v>9017449408508.791</v>
      </c>
      <c r="D4" s="7">
        <f>'IRA Calculations'!Q71</f>
        <v>9017449408508.791</v>
      </c>
      <c r="E4" s="7">
        <f>'IRA Calculations'!R71</f>
        <v>9007683451817.6309</v>
      </c>
      <c r="F4" s="7">
        <f>'IRA Calculations'!S71</f>
        <v>8664361144924.2871</v>
      </c>
      <c r="G4" s="7">
        <f>'IRA Calculations'!T71</f>
        <v>8314433205523.2715</v>
      </c>
      <c r="H4" s="7">
        <f>'IRA Calculations'!U71</f>
        <v>7963210023386.6914</v>
      </c>
      <c r="I4" s="7">
        <f>'IRA Calculations'!V71</f>
        <v>7610648683317.5781</v>
      </c>
      <c r="J4" s="7">
        <f>'IRA Calculations'!W71</f>
        <v>7259616038628.2363</v>
      </c>
      <c r="K4" s="7">
        <f>'IRA Calculations'!X71</f>
        <v>6913792770669.3164</v>
      </c>
      <c r="L4" s="7">
        <f>'IRA Calculations'!Y71</f>
        <v>6560931044227.4609</v>
      </c>
      <c r="M4" s="7">
        <f>'IRA Calculations'!Z71</f>
        <v>6207624819369.8184</v>
      </c>
      <c r="N4" s="7">
        <f>'IRA Calculations'!AA71</f>
        <v>5861057231916.6602</v>
      </c>
      <c r="O4" s="7">
        <f>'IRA Calculations'!AB71</f>
        <v>5514222693075.6504</v>
      </c>
      <c r="P4" s="7">
        <f>'IRA Calculations'!AC71</f>
        <v>5492968960740.4395</v>
      </c>
      <c r="Q4" s="7">
        <f>'IRA Calculations'!AD71</f>
        <v>5473500479630.5996</v>
      </c>
      <c r="R4" s="7">
        <f>'IRA Calculations'!AE71</f>
        <v>5458305579866.9141</v>
      </c>
      <c r="S4" s="7">
        <f>'IRA Calculations'!AF71</f>
        <v>5452876626427.7656</v>
      </c>
      <c r="T4" s="7">
        <f>'IRA Calculations'!AG71</f>
        <v>5446169022983.8965</v>
      </c>
      <c r="U4" s="7">
        <f>'IRA Calculations'!AH71</f>
        <v>5442576327355.9961</v>
      </c>
      <c r="V4" s="7">
        <f>'IRA Calculations'!AI71</f>
        <v>5443858897908.709</v>
      </c>
      <c r="W4" s="7">
        <f>'IRA Calculations'!AJ71</f>
        <v>5448366229840.5</v>
      </c>
      <c r="X4" s="7">
        <f>'IRA Calculations'!AK71</f>
        <v>5395901956689.9785</v>
      </c>
      <c r="Y4" s="7">
        <f>'IRA Calculations'!AL71</f>
        <v>5351118494921.6348</v>
      </c>
      <c r="Z4" s="7">
        <f>'IRA Calculations'!AM71</f>
        <v>5308622839500.5938</v>
      </c>
      <c r="AA4" s="7">
        <f>'IRA Calculations'!AN71</f>
        <v>5271026787452.7227</v>
      </c>
      <c r="AB4" s="7">
        <f>'IRA Calculations'!AO71</f>
        <v>5238191054227.3398</v>
      </c>
      <c r="AC4" s="7">
        <f>'IRA Calculations'!AP71</f>
        <v>5209339455782.416</v>
      </c>
      <c r="AD4" s="7">
        <f>'IRA Calculations'!AQ71</f>
        <v>5185685701782.0625</v>
      </c>
      <c r="AE4" s="7">
        <f>'IRA Calculations'!AR71</f>
        <v>5161234427849.5078</v>
      </c>
      <c r="AF4" s="7">
        <f>'IRA Calculations'!AS71</f>
        <v>5137340735145.7637</v>
      </c>
      <c r="AG4" s="7">
        <f>'IRA Calculations'!AT71</f>
        <v>5113271672969.4219</v>
      </c>
    </row>
    <row r="5" spans="1:35" x14ac:dyDescent="0.2">
      <c r="A5" s="1" t="s">
        <v>79</v>
      </c>
      <c r="B5" s="7">
        <f>'IRA Calculations'!O72</f>
        <v>60673729727.788124</v>
      </c>
      <c r="C5" s="7">
        <f>'IRA Calculations'!P72</f>
        <v>60673729727.788124</v>
      </c>
      <c r="D5" s="7">
        <f>'IRA Calculations'!Q72</f>
        <v>60673729727.788124</v>
      </c>
      <c r="E5" s="7">
        <f>'IRA Calculations'!R72</f>
        <v>62492349536.000893</v>
      </c>
      <c r="F5" s="7">
        <f>'IRA Calculations'!S72</f>
        <v>63836358189.781746</v>
      </c>
      <c r="G5" s="7">
        <f>'IRA Calculations'!T72</f>
        <v>64622496721.437523</v>
      </c>
      <c r="H5" s="7">
        <f>'IRA Calculations'!U72</f>
        <v>64764679750.81945</v>
      </c>
      <c r="I5" s="7">
        <f>'IRA Calculations'!V72</f>
        <v>64178910051.278824</v>
      </c>
      <c r="J5" s="7">
        <f>'IRA Calculations'!W72</f>
        <v>62803968379.32148</v>
      </c>
      <c r="K5" s="7">
        <f>'IRA Calculations'!X72</f>
        <v>60653614575.980446</v>
      </c>
      <c r="L5" s="7">
        <f>'IRA Calculations'!Y72</f>
        <v>57664241259.519775</v>
      </c>
      <c r="M5" s="7">
        <f>'IRA Calculations'!Z72</f>
        <v>54019883975.700684</v>
      </c>
      <c r="N5" s="7">
        <f>'IRA Calculations'!AA72</f>
        <v>49953200179.198944</v>
      </c>
      <c r="O5" s="7">
        <f>'IRA Calculations'!AB72</f>
        <v>45665307768.948708</v>
      </c>
      <c r="P5" s="7">
        <f>'IRA Calculations'!AC72</f>
        <v>41365112252.548958</v>
      </c>
      <c r="Q5" s="7">
        <f>'IRA Calculations'!AD72</f>
        <v>37218736578.749557</v>
      </c>
      <c r="R5" s="7">
        <f>'IRA Calculations'!AE72</f>
        <v>33336470845.767727</v>
      </c>
      <c r="S5" s="7">
        <f>'IRA Calculations'!AF72</f>
        <v>29794099012.752552</v>
      </c>
      <c r="T5" s="7">
        <f>'IRA Calculations'!AG72</f>
        <v>26541682776.725552</v>
      </c>
      <c r="U5" s="7">
        <f>'IRA Calculations'!AH72</f>
        <v>23569245847.183517</v>
      </c>
      <c r="V5" s="7">
        <f>'IRA Calculations'!AI72</f>
        <v>20831279588.34082</v>
      </c>
      <c r="W5" s="7">
        <f>'IRA Calculations'!AJ72</f>
        <v>18281186193.983536</v>
      </c>
      <c r="X5" s="7">
        <f>'IRA Calculations'!AK72</f>
        <v>15774309089.594034</v>
      </c>
      <c r="Y5" s="7">
        <f>'IRA Calculations'!AL72</f>
        <v>13454062547.167585</v>
      </c>
      <c r="Z5" s="7">
        <f>'IRA Calculations'!AM72</f>
        <v>11310617075.498192</v>
      </c>
      <c r="AA5" s="7">
        <f>'IRA Calculations'!AN72</f>
        <v>9358508781.0567551</v>
      </c>
      <c r="AB5" s="7">
        <f>'IRA Calculations'!AO72</f>
        <v>7609373986.2068615</v>
      </c>
      <c r="AC5" s="7">
        <f>'IRA Calculations'!AP72</f>
        <v>6071448104.6584473</v>
      </c>
      <c r="AD5" s="7">
        <f>'IRA Calculations'!AQ72</f>
        <v>4749166340.9263391</v>
      </c>
      <c r="AE5" s="7">
        <f>'IRA Calculations'!AR72</f>
        <v>3636152251.1018629</v>
      </c>
      <c r="AF5" s="7">
        <f>'IRA Calculations'!AS72</f>
        <v>2723367228.3746443</v>
      </c>
      <c r="AG5" s="7">
        <f>'IRA Calculations'!AT72</f>
        <v>1994010715.7641041</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688037740738.52197</v>
      </c>
      <c r="C7" s="7">
        <f>'IRA Calculations'!P74</f>
        <v>688037740738.52197</v>
      </c>
      <c r="D7" s="7">
        <f>'IRA Calculations'!Q74</f>
        <v>688037740738.52197</v>
      </c>
      <c r="E7" s="7">
        <f>'IRA Calculations'!R74</f>
        <v>687001997459.93127</v>
      </c>
      <c r="F7" s="7">
        <f>'IRA Calculations'!S74</f>
        <v>685293932957.4552</v>
      </c>
      <c r="G7" s="7">
        <f>'IRA Calculations'!T74</f>
        <v>683220968550.91943</v>
      </c>
      <c r="H7" s="7">
        <f>'IRA Calculations'!U74</f>
        <v>681121509327.61108</v>
      </c>
      <c r="I7" s="7">
        <f>'IRA Calculations'!V74</f>
        <v>679010906415.32642</v>
      </c>
      <c r="J7" s="7">
        <f>'IRA Calculations'!W74</f>
        <v>677024165182.0022</v>
      </c>
      <c r="K7" s="7">
        <f>'IRA Calculations'!X74</f>
        <v>675448709739.45056</v>
      </c>
      <c r="L7" s="7">
        <f>'IRA Calculations'!Y74</f>
        <v>673375761996.29553</v>
      </c>
      <c r="M7" s="7">
        <f>'IRA Calculations'!Z74</f>
        <v>671314852497.12988</v>
      </c>
      <c r="N7" s="7">
        <f>'IRA Calculations'!AA74</f>
        <v>669674564922.84656</v>
      </c>
      <c r="O7" s="7">
        <f>'IRA Calculations'!AB74</f>
        <v>668055374607.45422</v>
      </c>
      <c r="P7" s="7">
        <f>'IRA Calculations'!AC74</f>
        <v>666528742708.55188</v>
      </c>
      <c r="Q7" s="7">
        <f>'IRA Calculations'!AD74</f>
        <v>665331567665.18237</v>
      </c>
      <c r="R7" s="7">
        <f>'IRA Calculations'!AE74</f>
        <v>664645977992.00757</v>
      </c>
      <c r="S7" s="7">
        <f>'IRA Calculations'!AF74</f>
        <v>665051981237.40222</v>
      </c>
      <c r="T7" s="7">
        <f>'IRA Calculations'!AG74</f>
        <v>665755049873.328</v>
      </c>
      <c r="U7" s="7">
        <f>'IRA Calculations'!AH74</f>
        <v>667093384443.32715</v>
      </c>
      <c r="V7" s="7">
        <f>'IRA Calculations'!AI74</f>
        <v>668896703535.06946</v>
      </c>
      <c r="W7" s="7">
        <f>'IRA Calculations'!AJ74</f>
        <v>670957060670.01746</v>
      </c>
      <c r="X7" s="7">
        <f>'IRA Calculations'!AK74</f>
        <v>669402526868.69031</v>
      </c>
      <c r="Y7" s="7">
        <f>'IRA Calculations'!AL74</f>
        <v>668004588641.78894</v>
      </c>
      <c r="Z7" s="7">
        <f>'IRA Calculations'!AM74</f>
        <v>666150442532.03394</v>
      </c>
      <c r="AA7" s="7">
        <f>'IRA Calculations'!AN74</f>
        <v>663916529564.89258</v>
      </c>
      <c r="AB7" s="7">
        <f>'IRA Calculations'!AO74</f>
        <v>661334841412.45288</v>
      </c>
      <c r="AC7" s="7">
        <f>'IRA Calculations'!AP74</f>
        <v>658561092657.70752</v>
      </c>
      <c r="AD7" s="7">
        <f>'IRA Calculations'!AQ74</f>
        <v>655959543479.276</v>
      </c>
      <c r="AE7" s="7">
        <f>'IRA Calculations'!AR74</f>
        <v>653249940254.75708</v>
      </c>
      <c r="AF7" s="7">
        <f>'IRA Calculations'!AS74</f>
        <v>650633495572.08118</v>
      </c>
      <c r="AG7" s="7">
        <f>'IRA Calculations'!AT74</f>
        <v>648110552003.90149</v>
      </c>
    </row>
    <row r="8" spans="1:35" x14ac:dyDescent="0.2">
      <c r="A8" s="1" t="s">
        <v>344</v>
      </c>
      <c r="B8" s="7">
        <f>'IRA Calculations'!O75</f>
        <v>4648903653.6386623</v>
      </c>
      <c r="C8" s="7">
        <f>'IRA Calculations'!P75</f>
        <v>4648903653.6386623</v>
      </c>
      <c r="D8" s="7">
        <f>'IRA Calculations'!Q75</f>
        <v>4648903653.6386623</v>
      </c>
      <c r="E8" s="7">
        <f>'IRA Calculations'!R75</f>
        <v>4661057557.1687813</v>
      </c>
      <c r="F8" s="7">
        <f>'IRA Calculations'!S75</f>
        <v>4665138547.4219208</v>
      </c>
      <c r="G8" s="7">
        <f>'IRA Calculations'!T75</f>
        <v>4661211451.9698658</v>
      </c>
      <c r="H8" s="7">
        <f>'IRA Calculations'!U75</f>
        <v>4648912775.4368849</v>
      </c>
      <c r="I8" s="7">
        <f>'IRA Calculations'!V75</f>
        <v>4625206238.2045908</v>
      </c>
      <c r="J8" s="7">
        <f>'IRA Calculations'!W75</f>
        <v>4587816851.8655005</v>
      </c>
      <c r="K8" s="7">
        <f>'IRA Calculations'!X75</f>
        <v>4535814980.296773</v>
      </c>
      <c r="L8" s="7">
        <f>'IRA Calculations'!Y75</f>
        <v>4461679816.4941635</v>
      </c>
      <c r="M8" s="7">
        <f>'IRA Calculations'!Z75</f>
        <v>4368886550.6105881</v>
      </c>
      <c r="N8" s="7">
        <f>'IRA Calculations'!AA75</f>
        <v>4261537288.7566671</v>
      </c>
      <c r="O8" s="7">
        <f>'IRA Calculations'!AB75</f>
        <v>4139883247.0900073</v>
      </c>
      <c r="P8" s="7">
        <f>'IRA Calculations'!AC75</f>
        <v>4007057931.2549276</v>
      </c>
      <c r="Q8" s="7">
        <f>'IRA Calculations'!AD75</f>
        <v>3866415469.8212299</v>
      </c>
      <c r="R8" s="7">
        <f>'IRA Calculations'!AE75</f>
        <v>3720624214.6310711</v>
      </c>
      <c r="S8" s="7">
        <f>'IRA Calculations'!AF75</f>
        <v>3574040953.2521114</v>
      </c>
      <c r="T8" s="7">
        <f>'IRA Calculations'!AG75</f>
        <v>3424253772.3106551</v>
      </c>
      <c r="U8" s="7">
        <f>'IRA Calculations'!AH75</f>
        <v>3274649992.882535</v>
      </c>
      <c r="V8" s="7">
        <f>'IRA Calculations'!AI75</f>
        <v>3126653728.4324455</v>
      </c>
      <c r="W8" s="7">
        <f>'IRA Calculations'!AJ75</f>
        <v>2981730626.4373674</v>
      </c>
      <c r="X8" s="7">
        <f>'IRA Calculations'!AK75</f>
        <v>2828431561.0150061</v>
      </c>
      <c r="Y8" s="7">
        <f>'IRA Calculations'!AL75</f>
        <v>2684652382.3137112</v>
      </c>
      <c r="Z8" s="7">
        <f>'IRA Calculations'!AM75</f>
        <v>2550070803.6490541</v>
      </c>
      <c r="AA8" s="7">
        <f>'IRA Calculations'!AN75</f>
        <v>2426806710.2733803</v>
      </c>
      <c r="AB8" s="7">
        <f>'IRA Calculations'!AO75</f>
        <v>2315978329.7083702</v>
      </c>
      <c r="AC8" s="7">
        <f>'IRA Calculations'!AP75</f>
        <v>2218355908.0485778</v>
      </c>
      <c r="AD8" s="7">
        <f>'IRA Calculations'!AQ75</f>
        <v>2134894520.075424</v>
      </c>
      <c r="AE8" s="7">
        <f>'IRA Calculations'!AR75</f>
        <v>2064164784.8228819</v>
      </c>
      <c r="AF8" s="7">
        <f>'IRA Calculations'!AS75</f>
        <v>2006166348.4659643</v>
      </c>
      <c r="AG8" s="7">
        <f>'IRA Calculations'!AT75</f>
        <v>1959850718.1694353</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1231838466453.5645</v>
      </c>
      <c r="C10" s="7">
        <f>'IRA Calculations'!P77</f>
        <v>1231838466453.5645</v>
      </c>
      <c r="D10" s="7">
        <f>'IRA Calculations'!Q77</f>
        <v>1231838466453.5645</v>
      </c>
      <c r="E10" s="7">
        <f>'IRA Calculations'!R77</f>
        <v>1233787975922.2112</v>
      </c>
      <c r="F10" s="7">
        <f>'IRA Calculations'!S77</f>
        <v>1235400308896.6282</v>
      </c>
      <c r="G10" s="7">
        <f>'IRA Calculations'!T77</f>
        <v>1237046857070.2085</v>
      </c>
      <c r="H10" s="7">
        <f>'IRA Calculations'!U77</f>
        <v>1239427283333.0056</v>
      </c>
      <c r="I10" s="7">
        <f>'IRA Calculations'!V77</f>
        <v>1241967562403.606</v>
      </c>
      <c r="J10" s="7">
        <f>'IRA Calculations'!W77</f>
        <v>1244920788191.4109</v>
      </c>
      <c r="K10" s="7">
        <f>'IRA Calculations'!X77</f>
        <v>1248623226182.6912</v>
      </c>
      <c r="L10" s="7">
        <f>'IRA Calculations'!Y77</f>
        <v>1252072628486.2959</v>
      </c>
      <c r="M10" s="7">
        <f>'IRA Calculations'!Z77</f>
        <v>1255842753990.6619</v>
      </c>
      <c r="N10" s="7">
        <f>'IRA Calculations'!AA77</f>
        <v>1260264507299.1843</v>
      </c>
      <c r="O10" s="7">
        <f>'IRA Calculations'!AB77</f>
        <v>1264235291778.3608</v>
      </c>
      <c r="P10" s="7">
        <f>'IRA Calculations'!AC77</f>
        <v>1267544121878.262</v>
      </c>
      <c r="Q10" s="7">
        <f>'IRA Calculations'!AD77</f>
        <v>1270482779850.6458</v>
      </c>
      <c r="R10" s="7">
        <f>'IRA Calculations'!AE77</f>
        <v>1272722691271.9868</v>
      </c>
      <c r="S10" s="7">
        <f>'IRA Calculations'!AF77</f>
        <v>1274775550131.293</v>
      </c>
      <c r="T10" s="7">
        <f>'IRA Calculations'!AG77</f>
        <v>1275221319450.8806</v>
      </c>
      <c r="U10" s="7">
        <f>'IRA Calculations'!AH77</f>
        <v>1275209885853.2451</v>
      </c>
      <c r="V10" s="7">
        <f>'IRA Calculations'!AI77</f>
        <v>1274955637579.3975</v>
      </c>
      <c r="W10" s="7">
        <f>'IRA Calculations'!AJ77</f>
        <v>1274798376841.7639</v>
      </c>
      <c r="X10" s="7">
        <f>'IRA Calculations'!AK77</f>
        <v>1270877240784.9839</v>
      </c>
      <c r="Y10" s="7">
        <f>'IRA Calculations'!AL77</f>
        <v>1267726657238.7131</v>
      </c>
      <c r="Z10" s="7">
        <f>'IRA Calculations'!AM77</f>
        <v>1264685873302.9832</v>
      </c>
      <c r="AA10" s="7">
        <f>'IRA Calculations'!AN77</f>
        <v>1262189953200.4685</v>
      </c>
      <c r="AB10" s="7">
        <f>'IRA Calculations'!AO77</f>
        <v>1260232201167.1965</v>
      </c>
      <c r="AC10" s="7">
        <f>'IRA Calculations'!AP77</f>
        <v>1258737757016.9304</v>
      </c>
      <c r="AD10" s="7">
        <f>'IRA Calculations'!AQ77</f>
        <v>1257982846837.2756</v>
      </c>
      <c r="AE10" s="7">
        <f>'IRA Calculations'!AR77</f>
        <v>1257134406922.0022</v>
      </c>
      <c r="AF10" s="7">
        <f>'IRA Calculations'!AS77</f>
        <v>1256454773535.5259</v>
      </c>
      <c r="AG10" s="7">
        <f>'IRA Calculations'!AT77</f>
        <v>1255855990103.9558</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8083405836735.6445</v>
      </c>
      <c r="C2" s="7">
        <f>'IRA Calculations'!P82</f>
        <v>8083405836735.6445</v>
      </c>
      <c r="D2" s="7">
        <f>'IRA Calculations'!Q82</f>
        <v>8083405836735.6445</v>
      </c>
      <c r="E2" s="7">
        <f>'IRA Calculations'!R82</f>
        <v>7899378514891.7393</v>
      </c>
      <c r="F2" s="7">
        <f>'IRA Calculations'!S82</f>
        <v>7822621676870.6904</v>
      </c>
      <c r="G2" s="7">
        <f>'IRA Calculations'!T82</f>
        <v>7758651709471.208</v>
      </c>
      <c r="H2" s="7">
        <f>'IRA Calculations'!U82</f>
        <v>7708865346347.0879</v>
      </c>
      <c r="I2" s="7">
        <f>'IRA Calculations'!V82</f>
        <v>7675307865535.8877</v>
      </c>
      <c r="J2" s="7">
        <f>'IRA Calculations'!W82</f>
        <v>7657831069565.3545</v>
      </c>
      <c r="K2" s="7">
        <f>'IRA Calculations'!X82</f>
        <v>7655316568902.6748</v>
      </c>
      <c r="L2" s="7">
        <f>'IRA Calculations'!Y82</f>
        <v>7661646617428.209</v>
      </c>
      <c r="M2" s="7">
        <f>'IRA Calculations'!Z82</f>
        <v>7682073859637.5986</v>
      </c>
      <c r="N2" s="7">
        <f>'IRA Calculations'!AA82</f>
        <v>7713180816530.5635</v>
      </c>
      <c r="O2" s="7">
        <f>'IRA Calculations'!AB82</f>
        <v>7753346547427.1162</v>
      </c>
      <c r="P2" s="7">
        <f>'IRA Calculations'!AC82</f>
        <v>7704211194001.6562</v>
      </c>
      <c r="Q2" s="7">
        <f>'IRA Calculations'!AD82</f>
        <v>7660606954301.3672</v>
      </c>
      <c r="R2" s="7">
        <f>'IRA Calculations'!AE82</f>
        <v>7622033436717.5146</v>
      </c>
      <c r="S2" s="7">
        <f>'IRA Calculations'!AF82</f>
        <v>7584728184911.9844</v>
      </c>
      <c r="T2" s="7">
        <f>'IRA Calculations'!AG82</f>
        <v>7555925043281.6455</v>
      </c>
      <c r="U2" s="7">
        <f>'IRA Calculations'!AH82</f>
        <v>7531186004458.665</v>
      </c>
      <c r="V2" s="7">
        <f>'IRA Calculations'!AI82</f>
        <v>7510019377147.9463</v>
      </c>
      <c r="W2" s="7">
        <f>'IRA Calculations'!AJ82</f>
        <v>7491831568873.7637</v>
      </c>
      <c r="X2" s="7">
        <f>'IRA Calculations'!AK82</f>
        <v>7476362123718.7197</v>
      </c>
      <c r="Y2" s="7">
        <f>'IRA Calculations'!AL82</f>
        <v>7461970921210.3086</v>
      </c>
      <c r="Z2" s="7">
        <f>'IRA Calculations'!AM82</f>
        <v>7445600780913.1621</v>
      </c>
      <c r="AA2" s="7">
        <f>'IRA Calculations'!AN82</f>
        <v>7434308224174.04</v>
      </c>
      <c r="AB2" s="7">
        <f>'IRA Calculations'!AO82</f>
        <v>7424381339662.3271</v>
      </c>
      <c r="AC2" s="7">
        <f>'IRA Calculations'!AP82</f>
        <v>7415709587779.7871</v>
      </c>
      <c r="AD2" s="7">
        <f>'IRA Calculations'!AQ82</f>
        <v>7408147041439.376</v>
      </c>
      <c r="AE2" s="7">
        <f>'IRA Calculations'!AR82</f>
        <v>7398059317951.0752</v>
      </c>
      <c r="AF2" s="7">
        <f>'IRA Calculations'!AS82</f>
        <v>7392108611349.7354</v>
      </c>
      <c r="AG2" s="7">
        <f>'IRA Calculations'!AT82</f>
        <v>7386441736842.0762</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1688203739141.415</v>
      </c>
      <c r="C2" s="7">
        <f>'IRA Calculations'!P95</f>
        <v>1688203739141.415</v>
      </c>
      <c r="D2" s="7">
        <f>'IRA Calculations'!Q95</f>
        <v>1688203739141.415</v>
      </c>
      <c r="E2" s="7">
        <f>'IRA Calculations'!R95</f>
        <v>1682039728886.0115</v>
      </c>
      <c r="F2" s="7">
        <f>'IRA Calculations'!S95</f>
        <v>1676203864959.6257</v>
      </c>
      <c r="G2" s="7">
        <f>'IRA Calculations'!T95</f>
        <v>1671916473698.217</v>
      </c>
      <c r="H2" s="7">
        <f>'IRA Calculations'!U95</f>
        <v>1671333316282.1731</v>
      </c>
      <c r="I2" s="7">
        <f>'IRA Calculations'!V95</f>
        <v>1675048925115.8965</v>
      </c>
      <c r="J2" s="7">
        <f>'IRA Calculations'!W95</f>
        <v>1679622005849.4231</v>
      </c>
      <c r="K2" s="7">
        <f>'IRA Calculations'!X95</f>
        <v>1683646006294.7019</v>
      </c>
      <c r="L2" s="7">
        <f>'IRA Calculations'!Y95</f>
        <v>1686764682233.3188</v>
      </c>
      <c r="M2" s="7">
        <f>'IRA Calculations'!Z95</f>
        <v>1691781450606.543</v>
      </c>
      <c r="N2" s="7">
        <f>'IRA Calculations'!AA95</f>
        <v>1698752133810.0906</v>
      </c>
      <c r="O2" s="7">
        <f>'IRA Calculations'!AB95</f>
        <v>1708375403151.1858</v>
      </c>
      <c r="P2" s="7">
        <f>'IRA Calculations'!AC95</f>
        <v>1719847863209.814</v>
      </c>
      <c r="Q2" s="7">
        <f>'IRA Calculations'!AD95</f>
        <v>1731745379107.5488</v>
      </c>
      <c r="R2" s="7">
        <f>'IRA Calculations'!AE95</f>
        <v>1743418886848.8086</v>
      </c>
      <c r="S2" s="7">
        <f>'IRA Calculations'!AF95</f>
        <v>1753556422302.2043</v>
      </c>
      <c r="T2" s="7">
        <f>'IRA Calculations'!AG95</f>
        <v>1762467459293.4724</v>
      </c>
      <c r="U2" s="7">
        <f>'IRA Calculations'!AH95</f>
        <v>1770478094712.1809</v>
      </c>
      <c r="V2" s="7">
        <f>'IRA Calculations'!AI95</f>
        <v>1777810288765.3572</v>
      </c>
      <c r="W2" s="7">
        <f>'IRA Calculations'!AJ95</f>
        <v>1784673865028.0669</v>
      </c>
      <c r="X2" s="7">
        <f>'IRA Calculations'!AK95</f>
        <v>1784809812379.4136</v>
      </c>
      <c r="Y2" s="7">
        <f>'IRA Calculations'!AL95</f>
        <v>1785323327921.9434</v>
      </c>
      <c r="Z2" s="7">
        <f>'IRA Calculations'!AM95</f>
        <v>1786435993179.2573</v>
      </c>
      <c r="AA2" s="7">
        <f>'IRA Calculations'!AN95</f>
        <v>1788298232488.1665</v>
      </c>
      <c r="AB2" s="7">
        <f>'IRA Calculations'!AO95</f>
        <v>1790862301520.3306</v>
      </c>
      <c r="AC2" s="7">
        <f>'IRA Calculations'!AP95</f>
        <v>1794033078152.7969</v>
      </c>
      <c r="AD2" s="7">
        <f>'IRA Calculations'!AQ95</f>
        <v>1797674583656.8586</v>
      </c>
      <c r="AE2" s="7">
        <f>'IRA Calculations'!AR95</f>
        <v>1801631430331.1716</v>
      </c>
      <c r="AF2" s="7">
        <f>'IRA Calculations'!AS95</f>
        <v>1805815289677.8965</v>
      </c>
      <c r="AG2" s="7">
        <f>'IRA Calculations'!AT95</f>
        <v>1810187306384.6177</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12167473463161.863</v>
      </c>
      <c r="C2" s="7">
        <f>'IRA Calculations'!P108</f>
        <v>12167473463161.863</v>
      </c>
      <c r="D2" s="7">
        <f>'IRA Calculations'!Q108</f>
        <v>12167473463161.863</v>
      </c>
      <c r="E2" s="7">
        <f>'IRA Calculations'!R108</f>
        <v>12085016902548.756</v>
      </c>
      <c r="F2" s="7">
        <f>'IRA Calculations'!S108</f>
        <v>12005012705472.459</v>
      </c>
      <c r="G2" s="7">
        <f>'IRA Calculations'!T108</f>
        <v>11932090051940.332</v>
      </c>
      <c r="H2" s="7">
        <f>'IRA Calculations'!U108</f>
        <v>11869789235417.055</v>
      </c>
      <c r="I2" s="7">
        <f>'IRA Calculations'!V108</f>
        <v>11821684775451.9</v>
      </c>
      <c r="J2" s="7">
        <f>'IRA Calculations'!W108</f>
        <v>11787265706007.715</v>
      </c>
      <c r="K2" s="7">
        <f>'IRA Calculations'!X108</f>
        <v>11764979980747.607</v>
      </c>
      <c r="L2" s="7">
        <f>'IRA Calculations'!Y108</f>
        <v>11752032292556.547</v>
      </c>
      <c r="M2" s="7">
        <f>'IRA Calculations'!Z108</f>
        <v>11750093618381.162</v>
      </c>
      <c r="N2" s="7">
        <f>'IRA Calculations'!AA108</f>
        <v>11760009951746.961</v>
      </c>
      <c r="O2" s="7">
        <f>'IRA Calculations'!AB108</f>
        <v>11779128673987.297</v>
      </c>
      <c r="P2" s="7">
        <f>'IRA Calculations'!AC108</f>
        <v>11805652171066.57</v>
      </c>
      <c r="Q2" s="7">
        <f>'IRA Calculations'!AD108</f>
        <v>11841102666862.814</v>
      </c>
      <c r="R2" s="7">
        <f>'IRA Calculations'!AE108</f>
        <v>11884712377968.852</v>
      </c>
      <c r="S2" s="7">
        <f>'IRA Calculations'!AF108</f>
        <v>11934971607834.592</v>
      </c>
      <c r="T2" s="7">
        <f>'IRA Calculations'!AG108</f>
        <v>11988486832662.82</v>
      </c>
      <c r="U2" s="7">
        <f>'IRA Calculations'!AH108</f>
        <v>12043765955834.768</v>
      </c>
      <c r="V2" s="7">
        <f>'IRA Calculations'!AI108</f>
        <v>12099858594868.994</v>
      </c>
      <c r="W2" s="7">
        <f>'IRA Calculations'!AJ108</f>
        <v>12156417377782.865</v>
      </c>
      <c r="X2" s="7">
        <f>'IRA Calculations'!AK108</f>
        <v>12160830948445.797</v>
      </c>
      <c r="Y2" s="7">
        <f>'IRA Calculations'!AL108</f>
        <v>12165377623472.074</v>
      </c>
      <c r="Z2" s="7">
        <f>'IRA Calculations'!AM108</f>
        <v>12170066944806.574</v>
      </c>
      <c r="AA2" s="7">
        <f>'IRA Calculations'!AN108</f>
        <v>12174998131763.029</v>
      </c>
      <c r="AB2" s="7">
        <f>'IRA Calculations'!AO108</f>
        <v>12180233599044.396</v>
      </c>
      <c r="AC2" s="7">
        <f>'IRA Calculations'!AP108</f>
        <v>12185827656790.123</v>
      </c>
      <c r="AD2" s="7">
        <f>'IRA Calculations'!AQ108</f>
        <v>12191839024517.4</v>
      </c>
      <c r="AE2" s="7">
        <f>'IRA Calculations'!AR108</f>
        <v>12198259865238.008</v>
      </c>
      <c r="AF2" s="7">
        <f>'IRA Calculations'!AS108</f>
        <v>12205041683130.877</v>
      </c>
      <c r="AG2" s="7">
        <f>'IRA Calculations'!AT108</f>
        <v>12212141268534.701</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4923432490269.5439</v>
      </c>
      <c r="C4" s="7">
        <f>'IRA Calculations'!P110</f>
        <v>4923432490269.5439</v>
      </c>
      <c r="D4" s="7">
        <f>'IRA Calculations'!Q110</f>
        <v>4923432490269.5439</v>
      </c>
      <c r="E4" s="7">
        <f>'IRA Calculations'!R110</f>
        <v>4931676651658.5381</v>
      </c>
      <c r="F4" s="7">
        <f>'IRA Calculations'!S110</f>
        <v>4941180851157.6357</v>
      </c>
      <c r="G4" s="7">
        <f>'IRA Calculations'!T110</f>
        <v>4952988142568.709</v>
      </c>
      <c r="H4" s="7">
        <f>'IRA Calculations'!U110</f>
        <v>4968022927333.749</v>
      </c>
      <c r="I4" s="7">
        <f>'IRA Calculations'!V110</f>
        <v>4987359871046.9639</v>
      </c>
      <c r="J4" s="7">
        <f>'IRA Calculations'!W110</f>
        <v>5009775067479.835</v>
      </c>
      <c r="K4" s="7">
        <f>'IRA Calculations'!X110</f>
        <v>5033520464108.9434</v>
      </c>
      <c r="L4" s="7">
        <f>'IRA Calculations'!Y110</f>
        <v>5057145848883.6084</v>
      </c>
      <c r="M4" s="7">
        <f>'IRA Calculations'!Z110</f>
        <v>5081505428264.5264</v>
      </c>
      <c r="N4" s="7">
        <f>'IRA Calculations'!AA110</f>
        <v>5106380682165.2529</v>
      </c>
      <c r="O4" s="7">
        <f>'IRA Calculations'!AB110</f>
        <v>5130472151085.8203</v>
      </c>
      <c r="P4" s="7">
        <f>'IRA Calculations'!AC110</f>
        <v>5153868018433.1094</v>
      </c>
      <c r="Q4" s="7">
        <f>'IRA Calculations'!AD110</f>
        <v>5178398946168.1709</v>
      </c>
      <c r="R4" s="7">
        <f>'IRA Calculations'!AE110</f>
        <v>5204490414451.002</v>
      </c>
      <c r="S4" s="7">
        <f>'IRA Calculations'!AF110</f>
        <v>5231861477277.8926</v>
      </c>
      <c r="T4" s="7">
        <f>'IRA Calculations'!AG110</f>
        <v>5259491236179.6279</v>
      </c>
      <c r="U4" s="7">
        <f>'IRA Calculations'!AH110</f>
        <v>5287279178672.124</v>
      </c>
      <c r="V4" s="7">
        <f>'IRA Calculations'!AI110</f>
        <v>5314877243420.0791</v>
      </c>
      <c r="W4" s="7">
        <f>'IRA Calculations'!AJ110</f>
        <v>5342243954377.3096</v>
      </c>
      <c r="X4" s="7">
        <f>'IRA Calculations'!AK110</f>
        <v>5343376783307.5801</v>
      </c>
      <c r="Y4" s="7">
        <f>'IRA Calculations'!AL110</f>
        <v>5344393723895.4102</v>
      </c>
      <c r="Z4" s="7">
        <f>'IRA Calculations'!AM110</f>
        <v>5345485002423.0693</v>
      </c>
      <c r="AA4" s="7">
        <f>'IRA Calculations'!AN110</f>
        <v>5346773059922.9219</v>
      </c>
      <c r="AB4" s="7">
        <f>'IRA Calculations'!AO110</f>
        <v>5348274236880.7021</v>
      </c>
      <c r="AC4" s="7">
        <f>'IRA Calculations'!AP110</f>
        <v>5349950669127.7549</v>
      </c>
      <c r="AD4" s="7">
        <f>'IRA Calculations'!AQ110</f>
        <v>5351824083654.1621</v>
      </c>
      <c r="AE4" s="7">
        <f>'IRA Calculations'!AR110</f>
        <v>5353796865541.9053</v>
      </c>
      <c r="AF4" s="7">
        <f>'IRA Calculations'!AS110</f>
        <v>5355942885649.1055</v>
      </c>
      <c r="AG4" s="7">
        <f>'IRA Calculations'!AT110</f>
        <v>5358316197423.9873</v>
      </c>
    </row>
    <row r="5" spans="1:35" x14ac:dyDescent="0.2">
      <c r="A5" s="1" t="s">
        <v>79</v>
      </c>
      <c r="B5" s="7">
        <f>'IRA Calculations'!O111</f>
        <v>184645374.39072859</v>
      </c>
      <c r="C5" s="7">
        <f>'IRA Calculations'!P111</f>
        <v>184645374.39072859</v>
      </c>
      <c r="D5" s="7">
        <f>'IRA Calculations'!Q111</f>
        <v>184645374.39072859</v>
      </c>
      <c r="E5" s="7">
        <f>'IRA Calculations'!R111</f>
        <v>177685348.73141778</v>
      </c>
      <c r="F5" s="7">
        <f>'IRA Calculations'!S111</f>
        <v>168270345.4861176</v>
      </c>
      <c r="G5" s="7">
        <f>'IRA Calculations'!T111</f>
        <v>157394866.29624745</v>
      </c>
      <c r="H5" s="7">
        <f>'IRA Calculations'!U111</f>
        <v>146150642.4041754</v>
      </c>
      <c r="I5" s="7">
        <f>'IRA Calculations'!V111</f>
        <v>135557876.32162234</v>
      </c>
      <c r="J5" s="7">
        <f>'IRA Calculations'!W111</f>
        <v>126335570.37665312</v>
      </c>
      <c r="K5" s="7">
        <f>'IRA Calculations'!X111</f>
        <v>118879500.60471116</v>
      </c>
      <c r="L5" s="7">
        <f>'IRA Calculations'!Y111</f>
        <v>113281292.1907663</v>
      </c>
      <c r="M5" s="7">
        <f>'IRA Calculations'!Z111</f>
        <v>109438520.43538319</v>
      </c>
      <c r="N5" s="7">
        <f>'IRA Calculations'!AA111</f>
        <v>107055999.93315881</v>
      </c>
      <c r="O5" s="7">
        <f>'IRA Calculations'!AB111</f>
        <v>105742100.96451961</v>
      </c>
      <c r="P5" s="7">
        <f>'IRA Calculations'!AC111</f>
        <v>105150049.00799978</v>
      </c>
      <c r="Q5" s="7">
        <f>'IRA Calculations'!AD111</f>
        <v>105040728.64653718</v>
      </c>
      <c r="R5" s="7">
        <f>'IRA Calculations'!AE111</f>
        <v>105223680.31541152</v>
      </c>
      <c r="S5" s="7">
        <f>'IRA Calculations'!AF111</f>
        <v>105566609.30441791</v>
      </c>
      <c r="T5" s="7">
        <f>'IRA Calculations'!AG111</f>
        <v>105977372.74850979</v>
      </c>
      <c r="U5" s="7">
        <f>'IRA Calculations'!AH111</f>
        <v>106419693.54577245</v>
      </c>
      <c r="V5" s="7">
        <f>'IRA Calculations'!AI111</f>
        <v>106870442.11226006</v>
      </c>
      <c r="W5" s="7">
        <f>'IRA Calculations'!AJ111</f>
        <v>107321346.87660915</v>
      </c>
      <c r="X5" s="7">
        <f>'IRA Calculations'!AK111</f>
        <v>107333938.58805327</v>
      </c>
      <c r="Y5" s="7">
        <f>'IRA Calculations'!AL111</f>
        <v>107345723.54242446</v>
      </c>
      <c r="Z5" s="7">
        <f>'IRA Calculations'!AM111</f>
        <v>107360920.71897726</v>
      </c>
      <c r="AA5" s="7">
        <f>'IRA Calculations'!AN111</f>
        <v>107382228.46993072</v>
      </c>
      <c r="AB5" s="7">
        <f>'IRA Calculations'!AO111</f>
        <v>107410083.61201687</v>
      </c>
      <c r="AC5" s="7">
        <f>'IRA Calculations'!AP111</f>
        <v>107442568.62464735</v>
      </c>
      <c r="AD5" s="7">
        <f>'IRA Calculations'!AQ111</f>
        <v>107479529.67637196</v>
      </c>
      <c r="AE5" s="7">
        <f>'IRA Calculations'!AR111</f>
        <v>107518544.30378059</v>
      </c>
      <c r="AF5" s="7">
        <f>'IRA Calculations'!AS111</f>
        <v>107560663.66873169</v>
      </c>
      <c r="AG5" s="7">
        <f>'IRA Calculations'!AT111</f>
        <v>107607387.31068654</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674634659143.16333</v>
      </c>
      <c r="C10" s="7">
        <f>'IRA Calculations'!P116</f>
        <v>674634659143.16333</v>
      </c>
      <c r="D10" s="7">
        <f>'IRA Calculations'!Q116</f>
        <v>674634659143.16333</v>
      </c>
      <c r="E10" s="7">
        <f>'IRA Calculations'!R116</f>
        <v>668200983618.44104</v>
      </c>
      <c r="F10" s="7">
        <f>'IRA Calculations'!S116</f>
        <v>663998238379.84656</v>
      </c>
      <c r="G10" s="7">
        <f>'IRA Calculations'!T116</f>
        <v>661625988256.14282</v>
      </c>
      <c r="H10" s="7">
        <f>'IRA Calculations'!U116</f>
        <v>660694303337.43091</v>
      </c>
      <c r="I10" s="7">
        <f>'IRA Calculations'!V116</f>
        <v>660955764304.12463</v>
      </c>
      <c r="J10" s="7">
        <f>'IRA Calculations'!W116</f>
        <v>662030769311.33362</v>
      </c>
      <c r="K10" s="7">
        <f>'IRA Calculations'!X116</f>
        <v>663589990130.46484</v>
      </c>
      <c r="L10" s="7">
        <f>'IRA Calculations'!Y116</f>
        <v>665388390812.7959</v>
      </c>
      <c r="M10" s="7">
        <f>'IRA Calculations'!Z116</f>
        <v>667534649021.35327</v>
      </c>
      <c r="N10" s="7">
        <f>'IRA Calculations'!AA116</f>
        <v>669979682867.73828</v>
      </c>
      <c r="O10" s="7">
        <f>'IRA Calculations'!AB116</f>
        <v>672491232532.08435</v>
      </c>
      <c r="P10" s="7">
        <f>'IRA Calculations'!AC116</f>
        <v>674962407570.44006</v>
      </c>
      <c r="Q10" s="7">
        <f>'IRA Calculations'!AD116</f>
        <v>677530544990.59668</v>
      </c>
      <c r="R10" s="7">
        <f>'IRA Calculations'!AE116</f>
        <v>680219849587.74524</v>
      </c>
      <c r="S10" s="7">
        <f>'IRA Calculations'!AF116</f>
        <v>683019194820.18848</v>
      </c>
      <c r="T10" s="7">
        <f>'IRA Calculations'!AG116</f>
        <v>685824944045.19287</v>
      </c>
      <c r="U10" s="7">
        <f>'IRA Calculations'!AH116</f>
        <v>688643470220.68945</v>
      </c>
      <c r="V10" s="7">
        <f>'IRA Calculations'!AI116</f>
        <v>691441597183.00281</v>
      </c>
      <c r="W10" s="7">
        <f>'IRA Calculations'!AJ116</f>
        <v>694208359296.9364</v>
      </c>
      <c r="X10" s="7">
        <f>'IRA Calculations'!AK116</f>
        <v>694750743959.50122</v>
      </c>
      <c r="Y10" s="7">
        <f>'IRA Calculations'!AL116</f>
        <v>695243251706.35425</v>
      </c>
      <c r="Z10" s="7">
        <f>'IRA Calculations'!AM116</f>
        <v>695702953713.48059</v>
      </c>
      <c r="AA10" s="7">
        <f>'IRA Calculations'!AN116</f>
        <v>696143500200.23181</v>
      </c>
      <c r="AB10" s="7">
        <f>'IRA Calculations'!AO116</f>
        <v>696571645609.42065</v>
      </c>
      <c r="AC10" s="7">
        <f>'IRA Calculations'!AP116</f>
        <v>696989620049.35693</v>
      </c>
      <c r="AD10" s="7">
        <f>'IRA Calculations'!AQ116</f>
        <v>697401698138.38501</v>
      </c>
      <c r="AE10" s="7">
        <f>'IRA Calculations'!AR116</f>
        <v>697805590223.51123</v>
      </c>
      <c r="AF10" s="7">
        <f>'IRA Calculations'!AS116</f>
        <v>698209634499.66516</v>
      </c>
      <c r="AG10" s="7">
        <f>'IRA Calculations'!AT116</f>
        <v>698621380327.72278</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18738960950496.496</v>
      </c>
      <c r="C2" s="7">
        <f>'IRA Calculations'!P121</f>
        <v>18738960950496.496</v>
      </c>
      <c r="D2" s="7">
        <f>'IRA Calculations'!Q121</f>
        <v>18738960950496.496</v>
      </c>
      <c r="E2" s="7">
        <f>'IRA Calculations'!R121</f>
        <v>19010181528649.258</v>
      </c>
      <c r="F2" s="7">
        <f>'IRA Calculations'!S121</f>
        <v>19282548860201.52</v>
      </c>
      <c r="G2" s="7">
        <f>'IRA Calculations'!T121</f>
        <v>19560558781372.297</v>
      </c>
      <c r="H2" s="7">
        <f>'IRA Calculations'!U121</f>
        <v>19839732333462.984</v>
      </c>
      <c r="I2" s="7">
        <f>'IRA Calculations'!V121</f>
        <v>20105564010210.402</v>
      </c>
      <c r="J2" s="7">
        <f>'IRA Calculations'!W121</f>
        <v>20378515047223.043</v>
      </c>
      <c r="K2" s="7">
        <f>'IRA Calculations'!X121</f>
        <v>20667416963499.18</v>
      </c>
      <c r="L2" s="7">
        <f>'IRA Calculations'!Y121</f>
        <v>20930708423049.41</v>
      </c>
      <c r="M2" s="7">
        <f>'IRA Calculations'!Z121</f>
        <v>21172241712550.578</v>
      </c>
      <c r="N2" s="7">
        <f>'IRA Calculations'!AA121</f>
        <v>21412334339249.195</v>
      </c>
      <c r="O2" s="7">
        <f>'IRA Calculations'!AB121</f>
        <v>21654522341130.547</v>
      </c>
      <c r="P2" s="7">
        <f>'IRA Calculations'!AC121</f>
        <v>21928519918443.992</v>
      </c>
      <c r="Q2" s="7">
        <f>'IRA Calculations'!AD121</f>
        <v>22233904544148.207</v>
      </c>
      <c r="R2" s="7">
        <f>'IRA Calculations'!AE121</f>
        <v>22554300098063.27</v>
      </c>
      <c r="S2" s="7">
        <f>'IRA Calculations'!AF121</f>
        <v>22872977487907.699</v>
      </c>
      <c r="T2" s="7">
        <f>'IRA Calculations'!AG121</f>
        <v>23195362652125.496</v>
      </c>
      <c r="U2" s="7">
        <f>'IRA Calculations'!AH121</f>
        <v>23527406769463.961</v>
      </c>
      <c r="V2" s="7">
        <f>'IRA Calculations'!AI121</f>
        <v>23843304416594.211</v>
      </c>
      <c r="W2" s="7">
        <f>'IRA Calculations'!AJ121</f>
        <v>24139330255468.543</v>
      </c>
      <c r="X2" s="7">
        <f>'IRA Calculations'!AK121</f>
        <v>24397451333859.199</v>
      </c>
      <c r="Y2" s="7">
        <f>'IRA Calculations'!AL121</f>
        <v>24660320650294.492</v>
      </c>
      <c r="Z2" s="7">
        <f>'IRA Calculations'!AM121</f>
        <v>24932355526982.277</v>
      </c>
      <c r="AA2" s="7">
        <f>'IRA Calculations'!AN121</f>
        <v>25210771600030.547</v>
      </c>
      <c r="AB2" s="7">
        <f>'IRA Calculations'!AO121</f>
        <v>25487474479856.648</v>
      </c>
      <c r="AC2" s="7">
        <f>'IRA Calculations'!AP121</f>
        <v>25762678901490.434</v>
      </c>
      <c r="AD2" s="7">
        <f>'IRA Calculations'!AQ121</f>
        <v>26026594469573.527</v>
      </c>
      <c r="AE2" s="7">
        <f>'IRA Calculations'!AR121</f>
        <v>26269099389847.836</v>
      </c>
      <c r="AF2" s="7">
        <f>'IRA Calculations'!AS121</f>
        <v>26509495980418.293</v>
      </c>
      <c r="AG2" s="7">
        <f>'IRA Calculations'!AT121</f>
        <v>26746616621109.5</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1310105176720.6357</v>
      </c>
      <c r="C2" s="7">
        <f>'IRA Calculations'!P134</f>
        <v>1310105176720.6357</v>
      </c>
      <c r="D2" s="7">
        <f>'IRA Calculations'!Q134</f>
        <v>1310105176720.6357</v>
      </c>
      <c r="E2" s="7">
        <f>'IRA Calculations'!R134</f>
        <v>1315258690748.4829</v>
      </c>
      <c r="F2" s="7">
        <f>'IRA Calculations'!S134</f>
        <v>1319965279844.7446</v>
      </c>
      <c r="G2" s="7">
        <f>'IRA Calculations'!T134</f>
        <v>1323968644443.7217</v>
      </c>
      <c r="H2" s="7">
        <f>'IRA Calculations'!U134</f>
        <v>1328214689001.4717</v>
      </c>
      <c r="I2" s="7">
        <f>'IRA Calculations'!V134</f>
        <v>1332197462800.9741</v>
      </c>
      <c r="J2" s="7">
        <f>'IRA Calculations'!W134</f>
        <v>1336186906187.5249</v>
      </c>
      <c r="K2" s="7">
        <f>'IRA Calculations'!X134</f>
        <v>1340512365548.5095</v>
      </c>
      <c r="L2" s="7">
        <f>'IRA Calculations'!Y134</f>
        <v>1344845112981.3337</v>
      </c>
      <c r="M2" s="7">
        <f>'IRA Calculations'!Z134</f>
        <v>1349084065934.8225</v>
      </c>
      <c r="N2" s="7">
        <f>'IRA Calculations'!AA134</f>
        <v>1352606303252.021</v>
      </c>
      <c r="O2" s="7">
        <f>'IRA Calculations'!AB134</f>
        <v>1355368400796.6489</v>
      </c>
      <c r="P2" s="7">
        <f>'IRA Calculations'!AC134</f>
        <v>1357196370535.8708</v>
      </c>
      <c r="Q2" s="7">
        <f>'IRA Calculations'!AD134</f>
        <v>1358468694148.543</v>
      </c>
      <c r="R2" s="7">
        <f>'IRA Calculations'!AE134</f>
        <v>1358516617403.2654</v>
      </c>
      <c r="S2" s="7">
        <f>'IRA Calculations'!AF134</f>
        <v>1357655790461.1956</v>
      </c>
      <c r="T2" s="7">
        <f>'IRA Calculations'!AG134</f>
        <v>1356218678613.8508</v>
      </c>
      <c r="U2" s="7">
        <f>'IRA Calculations'!AH134</f>
        <v>1354295447719.5608</v>
      </c>
      <c r="V2" s="7">
        <f>'IRA Calculations'!AI134</f>
        <v>1351901939717.3264</v>
      </c>
      <c r="W2" s="7">
        <f>'IRA Calculations'!AJ134</f>
        <v>1349009970396.4824</v>
      </c>
      <c r="X2" s="7">
        <f>'IRA Calculations'!AK134</f>
        <v>1346229689300.9216</v>
      </c>
      <c r="Y2" s="7">
        <f>'IRA Calculations'!AL134</f>
        <v>1343345979609.4827</v>
      </c>
      <c r="Z2" s="7">
        <f>'IRA Calculations'!AM134</f>
        <v>1340662661992.4502</v>
      </c>
      <c r="AA2" s="7">
        <f>'IRA Calculations'!AN134</f>
        <v>1337906633344.354</v>
      </c>
      <c r="AB2" s="7">
        <f>'IRA Calculations'!AO134</f>
        <v>1335086341539.5183</v>
      </c>
      <c r="AC2" s="7">
        <f>'IRA Calculations'!AP134</f>
        <v>1332497624130.7773</v>
      </c>
      <c r="AD2" s="7">
        <f>'IRA Calculations'!AQ134</f>
        <v>1329567151840.1714</v>
      </c>
      <c r="AE2" s="7">
        <f>'IRA Calculations'!AR134</f>
        <v>1326558861679.0769</v>
      </c>
      <c r="AF2" s="7">
        <f>'IRA Calculations'!AS134</f>
        <v>1323466207925.7012</v>
      </c>
      <c r="AG2" s="7">
        <f>'IRA Calculations'!AT134</f>
        <v>1320426998289.9917</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8756426522514.29</v>
      </c>
      <c r="C4" s="7">
        <f>'IRA Calculations'!P136</f>
        <v>8756426522514.29</v>
      </c>
      <c r="D4" s="7">
        <f>'IRA Calculations'!Q136</f>
        <v>8756426522514.29</v>
      </c>
      <c r="E4" s="7">
        <f>'IRA Calculations'!R136</f>
        <v>8702542916519.7275</v>
      </c>
      <c r="F4" s="7">
        <f>'IRA Calculations'!S136</f>
        <v>8623234170367.0859</v>
      </c>
      <c r="G4" s="7">
        <f>'IRA Calculations'!T136</f>
        <v>8541090213549.2764</v>
      </c>
      <c r="H4" s="7">
        <f>'IRA Calculations'!U136</f>
        <v>8462388106212.71</v>
      </c>
      <c r="I4" s="7">
        <f>'IRA Calculations'!V136</f>
        <v>8385289595155.9727</v>
      </c>
      <c r="J4" s="7">
        <f>'IRA Calculations'!W136</f>
        <v>8312896683978.5049</v>
      </c>
      <c r="K4" s="7">
        <f>'IRA Calculations'!X136</f>
        <v>8249153211459.2461</v>
      </c>
      <c r="L4" s="7">
        <f>'IRA Calculations'!Y136</f>
        <v>8194009920579.1064</v>
      </c>
      <c r="M4" s="7">
        <f>'IRA Calculations'!Z136</f>
        <v>8148843980699.8281</v>
      </c>
      <c r="N4" s="7">
        <f>'IRA Calculations'!AA136</f>
        <v>8110976147444.8252</v>
      </c>
      <c r="O4" s="7">
        <f>'IRA Calculations'!AB136</f>
        <v>8081228851670.6553</v>
      </c>
      <c r="P4" s="7">
        <f>'IRA Calculations'!AC136</f>
        <v>8082684430527.585</v>
      </c>
      <c r="Q4" s="7">
        <f>'IRA Calculations'!AD136</f>
        <v>8092609915301.8223</v>
      </c>
      <c r="R4" s="7">
        <f>'IRA Calculations'!AE136</f>
        <v>8105411500208.5674</v>
      </c>
      <c r="S4" s="7">
        <f>'IRA Calculations'!AF136</f>
        <v>8121223172034.7549</v>
      </c>
      <c r="T4" s="7">
        <f>'IRA Calculations'!AG136</f>
        <v>8139733966281.4668</v>
      </c>
      <c r="U4" s="7">
        <f>'IRA Calculations'!AH136</f>
        <v>8159189928768.5078</v>
      </c>
      <c r="V4" s="7">
        <f>'IRA Calculations'!AI136</f>
        <v>8177640022740.6846</v>
      </c>
      <c r="W4" s="7">
        <f>'IRA Calculations'!AJ136</f>
        <v>8193321846690.6328</v>
      </c>
      <c r="X4" s="7">
        <f>'IRA Calculations'!AK136</f>
        <v>8208762352727.0166</v>
      </c>
      <c r="Y4" s="7">
        <f>'IRA Calculations'!AL136</f>
        <v>8221718101728.3691</v>
      </c>
      <c r="Z4" s="7">
        <f>'IRA Calculations'!AM136</f>
        <v>8233580438913.1924</v>
      </c>
      <c r="AA4" s="7">
        <f>'IRA Calculations'!AN136</f>
        <v>8242230574893.4512</v>
      </c>
      <c r="AB4" s="7">
        <f>'IRA Calculations'!AO136</f>
        <v>8247582281005.9756</v>
      </c>
      <c r="AC4" s="7">
        <f>'IRA Calculations'!AP136</f>
        <v>8251556889576.1865</v>
      </c>
      <c r="AD4" s="7">
        <f>'IRA Calculations'!AQ136</f>
        <v>8250668716989.1465</v>
      </c>
      <c r="AE4" s="7">
        <f>'IRA Calculations'!AR136</f>
        <v>8246887662260.7344</v>
      </c>
      <c r="AF4" s="7">
        <f>'IRA Calculations'!AS136</f>
        <v>8240514030992.7441</v>
      </c>
      <c r="AG4" s="7">
        <f>'IRA Calculations'!AT136</f>
        <v>8232808277366.25</v>
      </c>
    </row>
    <row r="5" spans="1:35" x14ac:dyDescent="0.2">
      <c r="A5" s="1" t="s">
        <v>79</v>
      </c>
      <c r="B5" s="7">
        <f>'IRA Calculations'!O137</f>
        <v>2142404350156.7563</v>
      </c>
      <c r="C5" s="7">
        <f>'IRA Calculations'!P137</f>
        <v>2142404350156.7563</v>
      </c>
      <c r="D5" s="7">
        <f>'IRA Calculations'!Q137</f>
        <v>2142404350156.7563</v>
      </c>
      <c r="E5" s="7">
        <f>'IRA Calculations'!R137</f>
        <v>2101545127254.3259</v>
      </c>
      <c r="F5" s="7">
        <f>'IRA Calculations'!S137</f>
        <v>2058043884137.3911</v>
      </c>
      <c r="G5" s="7">
        <f>'IRA Calculations'!T137</f>
        <v>2010496408645.3557</v>
      </c>
      <c r="H5" s="7">
        <f>'IRA Calculations'!U137</f>
        <v>1958676125397.3816</v>
      </c>
      <c r="I5" s="7">
        <f>'IRA Calculations'!V137</f>
        <v>1900134217506.6343</v>
      </c>
      <c r="J5" s="7">
        <f>'IRA Calculations'!W137</f>
        <v>1833116790501.8467</v>
      </c>
      <c r="K5" s="7">
        <f>'IRA Calculations'!X137</f>
        <v>1756249620835.1721</v>
      </c>
      <c r="L5" s="7">
        <f>'IRA Calculations'!Y137</f>
        <v>1667992256364.4792</v>
      </c>
      <c r="M5" s="7">
        <f>'IRA Calculations'!Z137</f>
        <v>1568727254652.2019</v>
      </c>
      <c r="N5" s="7">
        <f>'IRA Calculations'!AA137</f>
        <v>1459701497702.105</v>
      </c>
      <c r="O5" s="7">
        <f>'IRA Calculations'!AB137</f>
        <v>1343320507076.3875</v>
      </c>
      <c r="P5" s="7">
        <f>'IRA Calculations'!AC137</f>
        <v>1222395042402.0522</v>
      </c>
      <c r="Q5" s="7">
        <f>'IRA Calculations'!AD137</f>
        <v>1103520987641.6895</v>
      </c>
      <c r="R5" s="7">
        <f>'IRA Calculations'!AE137</f>
        <v>988310460854.49353</v>
      </c>
      <c r="S5" s="7">
        <f>'IRA Calculations'!AF137</f>
        <v>876689553434.08997</v>
      </c>
      <c r="T5" s="7">
        <f>'IRA Calculations'!AG137</f>
        <v>769168514652.86768</v>
      </c>
      <c r="U5" s="7">
        <f>'IRA Calculations'!AH137</f>
        <v>666169444631.896</v>
      </c>
      <c r="V5" s="7">
        <f>'IRA Calculations'!AI137</f>
        <v>568492193668.47351</v>
      </c>
      <c r="W5" s="7">
        <f>'IRA Calculations'!AJ137</f>
        <v>477073516634.61548</v>
      </c>
      <c r="X5" s="7">
        <f>'IRA Calculations'!AK137</f>
        <v>392915027993.49438</v>
      </c>
      <c r="Y5" s="7">
        <f>'IRA Calculations'!AL137</f>
        <v>316972698683.48651</v>
      </c>
      <c r="Z5" s="7">
        <f>'IRA Calculations'!AM137</f>
        <v>249964722133.87183</v>
      </c>
      <c r="AA5" s="7">
        <f>'IRA Calculations'!AN137</f>
        <v>192427051732.73413</v>
      </c>
      <c r="AB5" s="7">
        <f>'IRA Calculations'!AO137</f>
        <v>144461622212.73575</v>
      </c>
      <c r="AC5" s="7">
        <f>'IRA Calculations'!AP137</f>
        <v>105809404685.5112</v>
      </c>
      <c r="AD5" s="7">
        <f>'IRA Calculations'!AQ137</f>
        <v>75834324811.167526</v>
      </c>
      <c r="AE5" s="7">
        <f>'IRA Calculations'!AR137</f>
        <v>53575768758.879532</v>
      </c>
      <c r="AF5" s="7">
        <f>'IRA Calculations'!AS137</f>
        <v>37833143633.115265</v>
      </c>
      <c r="AG5" s="7">
        <f>'IRA Calculations'!AT137</f>
        <v>27281642142.190559</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0</v>
      </c>
      <c r="C7" s="7">
        <f>'IRA Calculations'!P139</f>
        <v>0</v>
      </c>
      <c r="D7" s="7">
        <f>'IRA Calculations'!Q139</f>
        <v>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0</v>
      </c>
      <c r="C8" s="7">
        <f>'IRA Calculations'!P140</f>
        <v>0</v>
      </c>
      <c r="D8" s="7">
        <f>'IRA Calculations'!Q140</f>
        <v>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0</v>
      </c>
      <c r="C10" s="7">
        <f>'IRA Calculations'!P142</f>
        <v>0</v>
      </c>
      <c r="D10" s="7">
        <f>'IRA Calculations'!Q142</f>
        <v>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17661526083868.113</v>
      </c>
      <c r="C2" s="7">
        <f>'IRA Calculations'!P147</f>
        <v>17661526083868.113</v>
      </c>
      <c r="D2" s="7">
        <f>'IRA Calculations'!Q147</f>
        <v>17661526083868.113</v>
      </c>
      <c r="E2" s="7">
        <f>'IRA Calculations'!R147</f>
        <v>17628764819860.844</v>
      </c>
      <c r="F2" s="7">
        <f>'IRA Calculations'!S147</f>
        <v>17529065065871.615</v>
      </c>
      <c r="G2" s="7">
        <f>'IRA Calculations'!T147</f>
        <v>17418967293225.279</v>
      </c>
      <c r="H2" s="7">
        <f>'IRA Calculations'!U147</f>
        <v>17301218093180.752</v>
      </c>
      <c r="I2" s="7">
        <f>'IRA Calculations'!V147</f>
        <v>17172655590308.143</v>
      </c>
      <c r="J2" s="7">
        <f>'IRA Calculations'!W147</f>
        <v>17042882708007.215</v>
      </c>
      <c r="K2" s="7">
        <f>'IRA Calculations'!X147</f>
        <v>16907915952365.91</v>
      </c>
      <c r="L2" s="7">
        <f>'IRA Calculations'!Y147</f>
        <v>16772685768160.941</v>
      </c>
      <c r="M2" s="7">
        <f>'IRA Calculations'!Z147</f>
        <v>16631511960779.928</v>
      </c>
      <c r="N2" s="7">
        <f>'IRA Calculations'!AA147</f>
        <v>16494780455025.146</v>
      </c>
      <c r="O2" s="7">
        <f>'IRA Calculations'!AB147</f>
        <v>16363445257900.434</v>
      </c>
      <c r="P2" s="7">
        <f>'IRA Calculations'!AC147</f>
        <v>16291573517220.803</v>
      </c>
      <c r="Q2" s="7">
        <f>'IRA Calculations'!AD147</f>
        <v>16228015324417.615</v>
      </c>
      <c r="R2" s="7">
        <f>'IRA Calculations'!AE147</f>
        <v>16168466920991.877</v>
      </c>
      <c r="S2" s="7">
        <f>'IRA Calculations'!AF147</f>
        <v>16120407944353.668</v>
      </c>
      <c r="T2" s="7">
        <f>'IRA Calculations'!AG147</f>
        <v>16072176863823.002</v>
      </c>
      <c r="U2" s="7">
        <f>'IRA Calculations'!AH147</f>
        <v>16037384300635.246</v>
      </c>
      <c r="V2" s="7">
        <f>'IRA Calculations'!AI147</f>
        <v>16010450919696.359</v>
      </c>
      <c r="W2" s="7">
        <f>'IRA Calculations'!AJ147</f>
        <v>15997546716851.018</v>
      </c>
      <c r="X2" s="7">
        <f>'IRA Calculations'!AK147</f>
        <v>15991113508530.861</v>
      </c>
      <c r="Y2" s="7">
        <f>'IRA Calculations'!AL147</f>
        <v>15991550331885.367</v>
      </c>
      <c r="Z2" s="7">
        <f>'IRA Calculations'!AM147</f>
        <v>16001557874766.451</v>
      </c>
      <c r="AA2" s="7">
        <f>'IRA Calculations'!AN147</f>
        <v>16021931297197.525</v>
      </c>
      <c r="AB2" s="7">
        <f>'IRA Calculations'!AO147</f>
        <v>16052728794721.729</v>
      </c>
      <c r="AC2" s="7">
        <f>'IRA Calculations'!AP147</f>
        <v>16091471877438.73</v>
      </c>
      <c r="AD2" s="7">
        <f>'IRA Calculations'!AQ147</f>
        <v>16135737822637.744</v>
      </c>
      <c r="AE2" s="7">
        <f>'IRA Calculations'!AR147</f>
        <v>16185853150036.316</v>
      </c>
      <c r="AF2" s="7">
        <f>'IRA Calculations'!AS147</f>
        <v>16244886116801.615</v>
      </c>
      <c r="AG2" s="7">
        <f>'IRA Calculations'!AT147</f>
        <v>16310110199382.244</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268606421818.01883</v>
      </c>
      <c r="C4" s="7">
        <f>'IRA Calculations'!P149</f>
        <v>268606421818.01883</v>
      </c>
      <c r="D4" s="7">
        <f>'IRA Calculations'!Q149</f>
        <v>268606421818.01883</v>
      </c>
      <c r="E4" s="7">
        <f>'IRA Calculations'!R149</f>
        <v>267990458857.59329</v>
      </c>
      <c r="F4" s="7">
        <f>'IRA Calculations'!S149</f>
        <v>267177114667.88458</v>
      </c>
      <c r="G4" s="7">
        <f>'IRA Calculations'!T149</f>
        <v>266142198286.47098</v>
      </c>
      <c r="H4" s="7">
        <f>'IRA Calculations'!U149</f>
        <v>264844612090.35989</v>
      </c>
      <c r="I4" s="7">
        <f>'IRA Calculations'!V149</f>
        <v>263283718667.48386</v>
      </c>
      <c r="J4" s="7">
        <f>'IRA Calculations'!W149</f>
        <v>261429641519.17133</v>
      </c>
      <c r="K4" s="7">
        <f>'IRA Calculations'!X149</f>
        <v>259236626910.81097</v>
      </c>
      <c r="L4" s="7">
        <f>'IRA Calculations'!Y149</f>
        <v>256674111752.15417</v>
      </c>
      <c r="M4" s="7">
        <f>'IRA Calculations'!Z149</f>
        <v>253758698626.55417</v>
      </c>
      <c r="N4" s="7">
        <f>'IRA Calculations'!AA149</f>
        <v>250408763585.7883</v>
      </c>
      <c r="O4" s="7">
        <f>'IRA Calculations'!AB149</f>
        <v>246666696372.64185</v>
      </c>
      <c r="P4" s="7">
        <f>'IRA Calculations'!AC149</f>
        <v>242486348913.69595</v>
      </c>
      <c r="Q4" s="7">
        <f>'IRA Calculations'!AD149</f>
        <v>237880654756.9201</v>
      </c>
      <c r="R4" s="7">
        <f>'IRA Calculations'!AE149</f>
        <v>232827237336.09982</v>
      </c>
      <c r="S4" s="7">
        <f>'IRA Calculations'!AF149</f>
        <v>227333206682.59262</v>
      </c>
      <c r="T4" s="7">
        <f>'IRA Calculations'!AG149</f>
        <v>221437755410.17026</v>
      </c>
      <c r="U4" s="7">
        <f>'IRA Calculations'!AH149</f>
        <v>215184031592.07855</v>
      </c>
      <c r="V4" s="7">
        <f>'IRA Calculations'!AI149</f>
        <v>208624720978.53445</v>
      </c>
      <c r="W4" s="7">
        <f>'IRA Calculations'!AJ149</f>
        <v>201840335732.56442</v>
      </c>
      <c r="X4" s="7">
        <f>'IRA Calculations'!AK149</f>
        <v>194918059970.53137</v>
      </c>
      <c r="Y4" s="7">
        <f>'IRA Calculations'!AL149</f>
        <v>187944387257.82086</v>
      </c>
      <c r="Z4" s="7">
        <f>'IRA Calculations'!AM149</f>
        <v>181078247835.26773</v>
      </c>
      <c r="AA4" s="7">
        <f>'IRA Calculations'!AN149</f>
        <v>174379893727.56641</v>
      </c>
      <c r="AB4" s="7">
        <f>'IRA Calculations'!AO149</f>
        <v>167983583295.46252</v>
      </c>
      <c r="AC4" s="7">
        <f>'IRA Calculations'!AP149</f>
        <v>161957749259.26859</v>
      </c>
      <c r="AD4" s="7">
        <f>'IRA Calculations'!AQ149</f>
        <v>156346522519.91016</v>
      </c>
      <c r="AE4" s="7">
        <f>'IRA Calculations'!AR149</f>
        <v>151186931643.9035</v>
      </c>
      <c r="AF4" s="7">
        <f>'IRA Calculations'!AS149</f>
        <v>146480168239.05157</v>
      </c>
      <c r="AG4" s="7">
        <f>'IRA Calculations'!AT149</f>
        <v>142210901404.4447</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8296428316458.9922</v>
      </c>
      <c r="C2" s="7">
        <f>'IRA Calculations'!P160</f>
        <v>8296428316458.9922</v>
      </c>
      <c r="D2" s="7">
        <f>'IRA Calculations'!Q160</f>
        <v>8296428316458.9922</v>
      </c>
      <c r="E2" s="7">
        <f>'IRA Calculations'!R160</f>
        <v>8156067796012.9707</v>
      </c>
      <c r="F2" s="7">
        <f>'IRA Calculations'!S160</f>
        <v>7933231566203.2207</v>
      </c>
      <c r="G2" s="7">
        <f>'IRA Calculations'!T160</f>
        <v>7697927823395.0088</v>
      </c>
      <c r="H2" s="7">
        <f>'IRA Calculations'!U160</f>
        <v>7469503613659.4854</v>
      </c>
      <c r="I2" s="7">
        <f>'IRA Calculations'!V160</f>
        <v>7252142760463.9873</v>
      </c>
      <c r="J2" s="7">
        <f>'IRA Calculations'!W160</f>
        <v>7045598769596.6953</v>
      </c>
      <c r="K2" s="7">
        <f>'IRA Calculations'!X160</f>
        <v>6854113727366.1299</v>
      </c>
      <c r="L2" s="7">
        <f>'IRA Calculations'!Y160</f>
        <v>6680088548651.457</v>
      </c>
      <c r="M2" s="7">
        <f>'IRA Calculations'!Z160</f>
        <v>6525434448049.9941</v>
      </c>
      <c r="N2" s="7">
        <f>'IRA Calculations'!AA160</f>
        <v>6393947558584.1484</v>
      </c>
      <c r="O2" s="7">
        <f>'IRA Calculations'!AB160</f>
        <v>6285033836644.7852</v>
      </c>
      <c r="P2" s="7">
        <f>'IRA Calculations'!AC160</f>
        <v>6192101842935.2656</v>
      </c>
      <c r="Q2" s="7">
        <f>'IRA Calculations'!AD160</f>
        <v>6110772803118.5645</v>
      </c>
      <c r="R2" s="7">
        <f>'IRA Calculations'!AE160</f>
        <v>6036586064817.2969</v>
      </c>
      <c r="S2" s="7">
        <f>'IRA Calculations'!AF160</f>
        <v>5966189005914.4375</v>
      </c>
      <c r="T2" s="7">
        <f>'IRA Calculations'!AG160</f>
        <v>5902619884415.0703</v>
      </c>
      <c r="U2" s="7">
        <f>'IRA Calculations'!AH160</f>
        <v>5846761824622.2871</v>
      </c>
      <c r="V2" s="7">
        <f>'IRA Calculations'!AI160</f>
        <v>5797250882512.8447</v>
      </c>
      <c r="W2" s="7">
        <f>'IRA Calculations'!AJ160</f>
        <v>5750352467972.6055</v>
      </c>
      <c r="X2" s="7">
        <f>'IRA Calculations'!AK160</f>
        <v>5711865345675.3115</v>
      </c>
      <c r="Y2" s="7">
        <f>'IRA Calculations'!AL160</f>
        <v>5681788989263.7354</v>
      </c>
      <c r="Z2" s="7">
        <f>'IRA Calculations'!AM160</f>
        <v>5660765011127.5303</v>
      </c>
      <c r="AA2" s="7">
        <f>'IRA Calculations'!AN160</f>
        <v>5646307368340.1963</v>
      </c>
      <c r="AB2" s="7">
        <f>'IRA Calculations'!AO160</f>
        <v>5638821790323.3516</v>
      </c>
      <c r="AC2" s="7">
        <f>'IRA Calculations'!AP160</f>
        <v>5638524584595.8447</v>
      </c>
      <c r="AD2" s="7">
        <f>'IRA Calculations'!AQ160</f>
        <v>5644275837044.5693</v>
      </c>
      <c r="AE2" s="7">
        <f>'IRA Calculations'!AR160</f>
        <v>5655997313660.5254</v>
      </c>
      <c r="AF2" s="7">
        <f>'IRA Calculations'!AS160</f>
        <v>5675843247425.71</v>
      </c>
      <c r="AG2" s="7">
        <f>'IRA Calculations'!AT160</f>
        <v>5701766411122.2773</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12983337062539.295</v>
      </c>
      <c r="C2" s="7">
        <f>'IRA Calculations'!P173</f>
        <v>12983337062539.295</v>
      </c>
      <c r="D2" s="7">
        <f>'IRA Calculations'!Q173</f>
        <v>12983337062539.295</v>
      </c>
      <c r="E2" s="7">
        <f>'IRA Calculations'!R173</f>
        <v>13116211347257.289</v>
      </c>
      <c r="F2" s="7">
        <f>'IRA Calculations'!S173</f>
        <v>13235044089964.945</v>
      </c>
      <c r="G2" s="7">
        <f>'IRA Calculations'!T173</f>
        <v>13332003192193.115</v>
      </c>
      <c r="H2" s="7">
        <f>'IRA Calculations'!U173</f>
        <v>13397546526194.891</v>
      </c>
      <c r="I2" s="7">
        <f>'IRA Calculations'!V173</f>
        <v>13430398082258.76</v>
      </c>
      <c r="J2" s="7">
        <f>'IRA Calculations'!W173</f>
        <v>13435022565605.057</v>
      </c>
      <c r="K2" s="7">
        <f>'IRA Calculations'!X173</f>
        <v>13423758445437.99</v>
      </c>
      <c r="L2" s="7">
        <f>'IRA Calculations'!Y173</f>
        <v>13407513354340.484</v>
      </c>
      <c r="M2" s="7">
        <f>'IRA Calculations'!Z173</f>
        <v>13392605806792.744</v>
      </c>
      <c r="N2" s="7">
        <f>'IRA Calculations'!AA173</f>
        <v>13388541141910.188</v>
      </c>
      <c r="O2" s="7">
        <f>'IRA Calculations'!AB173</f>
        <v>13397277112067.502</v>
      </c>
      <c r="P2" s="7">
        <f>'IRA Calculations'!AC173</f>
        <v>13419829033033.844</v>
      </c>
      <c r="Q2" s="7">
        <f>'IRA Calculations'!AD173</f>
        <v>13454948849973.453</v>
      </c>
      <c r="R2" s="7">
        <f>'IRA Calculations'!AE173</f>
        <v>13498435523605.604</v>
      </c>
      <c r="S2" s="7">
        <f>'IRA Calculations'!AF173</f>
        <v>13549048013116.17</v>
      </c>
      <c r="T2" s="7">
        <f>'IRA Calculations'!AG173</f>
        <v>13605378241985.709</v>
      </c>
      <c r="U2" s="7">
        <f>'IRA Calculations'!AH173</f>
        <v>13668156017779.992</v>
      </c>
      <c r="V2" s="7">
        <f>'IRA Calculations'!AI173</f>
        <v>13737537426289.83</v>
      </c>
      <c r="W2" s="7">
        <f>'IRA Calculations'!AJ173</f>
        <v>13805642085203.199</v>
      </c>
      <c r="X2" s="7">
        <f>'IRA Calculations'!AK173</f>
        <v>13879435889236.461</v>
      </c>
      <c r="Y2" s="7">
        <f>'IRA Calculations'!AL173</f>
        <v>13960349487744.713</v>
      </c>
      <c r="Z2" s="7">
        <f>'IRA Calculations'!AM173</f>
        <v>14043909187712.689</v>
      </c>
      <c r="AA2" s="7">
        <f>'IRA Calculations'!AN173</f>
        <v>14132296939276.492</v>
      </c>
      <c r="AB2" s="7">
        <f>'IRA Calculations'!AO173</f>
        <v>14229280986442.504</v>
      </c>
      <c r="AC2" s="7">
        <f>'IRA Calculations'!AP173</f>
        <v>14327415827474.051</v>
      </c>
      <c r="AD2" s="7">
        <f>'IRA Calculations'!AQ173</f>
        <v>14431061992748.529</v>
      </c>
      <c r="AE2" s="7">
        <f>'IRA Calculations'!AR173</f>
        <v>14537317120225.129</v>
      </c>
      <c r="AF2" s="7">
        <f>'IRA Calculations'!AS173</f>
        <v>14646573002774.494</v>
      </c>
      <c r="AG2" s="7">
        <f>'IRA Calculations'!AT173</f>
        <v>14759594254215.16</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8811815967868.9961</v>
      </c>
      <c r="C4" s="7">
        <f>'IRA Calculations'!P175</f>
        <v>8811815967868.9961</v>
      </c>
      <c r="D4" s="7">
        <f>'IRA Calculations'!Q175</f>
        <v>8811815967868.9961</v>
      </c>
      <c r="E4" s="7">
        <f>'IRA Calculations'!R175</f>
        <v>8923936615227.9121</v>
      </c>
      <c r="F4" s="7">
        <f>'IRA Calculations'!S175</f>
        <v>9024323683296.0781</v>
      </c>
      <c r="G4" s="7">
        <f>'IRA Calculations'!T175</f>
        <v>9117985393188.2109</v>
      </c>
      <c r="H4" s="7">
        <f>'IRA Calculations'!U175</f>
        <v>9204141576841.5332</v>
      </c>
      <c r="I4" s="7">
        <f>'IRA Calculations'!V175</f>
        <v>9289113173988.1387</v>
      </c>
      <c r="J4" s="7">
        <f>'IRA Calculations'!W175</f>
        <v>9376714275959.9746</v>
      </c>
      <c r="K4" s="7">
        <f>'IRA Calculations'!X175</f>
        <v>9469981605178.0234</v>
      </c>
      <c r="L4" s="7">
        <f>'IRA Calculations'!Y175</f>
        <v>9568005407377.9355</v>
      </c>
      <c r="M4" s="7">
        <f>'IRA Calculations'!Z175</f>
        <v>9669547250175.8477</v>
      </c>
      <c r="N4" s="7">
        <f>'IRA Calculations'!AA175</f>
        <v>9767466829369.1738</v>
      </c>
      <c r="O4" s="7">
        <f>'IRA Calculations'!AB175</f>
        <v>9868211225863.9648</v>
      </c>
      <c r="P4" s="7">
        <f>'IRA Calculations'!AC175</f>
        <v>9969068458878.4551</v>
      </c>
      <c r="Q4" s="7">
        <f>'IRA Calculations'!AD175</f>
        <v>10070018060310.854</v>
      </c>
      <c r="R4" s="7">
        <f>'IRA Calculations'!AE175</f>
        <v>10174063042502.811</v>
      </c>
      <c r="S4" s="7">
        <f>'IRA Calculations'!AF175</f>
        <v>10274252299803.865</v>
      </c>
      <c r="T4" s="7">
        <f>'IRA Calculations'!AG175</f>
        <v>10375537079356.154</v>
      </c>
      <c r="U4" s="7">
        <f>'IRA Calculations'!AH175</f>
        <v>10475055598065.963</v>
      </c>
      <c r="V4" s="7">
        <f>'IRA Calculations'!AI175</f>
        <v>10580689545795.83</v>
      </c>
      <c r="W4" s="7">
        <f>'IRA Calculations'!AJ175</f>
        <v>10680803687678.539</v>
      </c>
      <c r="X4" s="7">
        <f>'IRA Calculations'!AK175</f>
        <v>10781546821968.316</v>
      </c>
      <c r="Y4" s="7">
        <f>'IRA Calculations'!AL175</f>
        <v>10883142868265.674</v>
      </c>
      <c r="Z4" s="7">
        <f>'IRA Calculations'!AM175</f>
        <v>10985044593637.402</v>
      </c>
      <c r="AA4" s="7">
        <f>'IRA Calculations'!AN175</f>
        <v>11086222924330.336</v>
      </c>
      <c r="AB4" s="7">
        <f>'IRA Calculations'!AO175</f>
        <v>11191155676786.074</v>
      </c>
      <c r="AC4" s="7">
        <f>'IRA Calculations'!AP175</f>
        <v>11292800933026.559</v>
      </c>
      <c r="AD4" s="7">
        <f>'IRA Calculations'!AQ175</f>
        <v>11398852880381.113</v>
      </c>
      <c r="AE4" s="7">
        <f>'IRA Calculations'!AR175</f>
        <v>11500938752746.203</v>
      </c>
      <c r="AF4" s="7">
        <f>'IRA Calculations'!AS175</f>
        <v>11602636130165.047</v>
      </c>
      <c r="AG4" s="7">
        <f>'IRA Calculations'!AT175</f>
        <v>11707961976507.695</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34281603360412.969</v>
      </c>
      <c r="C2" s="7">
        <f>'IRA Calculations'!P186</f>
        <v>34281603360412.969</v>
      </c>
      <c r="D2" s="7">
        <f>'IRA Calculations'!Q186</f>
        <v>34281603360412.969</v>
      </c>
      <c r="E2" s="7">
        <f>'IRA Calculations'!R186</f>
        <v>34620556907087.656</v>
      </c>
      <c r="F2" s="7">
        <f>'IRA Calculations'!S186</f>
        <v>35013958353602.055</v>
      </c>
      <c r="G2" s="7">
        <f>'IRA Calculations'!T186</f>
        <v>35471224742395.969</v>
      </c>
      <c r="H2" s="7">
        <f>'IRA Calculations'!U186</f>
        <v>35940697297664.664</v>
      </c>
      <c r="I2" s="7">
        <f>'IRA Calculations'!V186</f>
        <v>36442814600372.273</v>
      </c>
      <c r="J2" s="7">
        <f>'IRA Calculations'!W186</f>
        <v>36966870013095.125</v>
      </c>
      <c r="K2" s="7">
        <f>'IRA Calculations'!X186</f>
        <v>37504526154310.047</v>
      </c>
      <c r="L2" s="7">
        <f>'IRA Calculations'!Y186</f>
        <v>38065095099423.312</v>
      </c>
      <c r="M2" s="7">
        <f>'IRA Calculations'!Z186</f>
        <v>38640524377431.484</v>
      </c>
      <c r="N2" s="7">
        <f>'IRA Calculations'!AA186</f>
        <v>39227964883137.602</v>
      </c>
      <c r="O2" s="7">
        <f>'IRA Calculations'!AB186</f>
        <v>39843116685705.141</v>
      </c>
      <c r="P2" s="7">
        <f>'IRA Calculations'!AC186</f>
        <v>40472109141412.906</v>
      </c>
      <c r="Q2" s="7">
        <f>'IRA Calculations'!AD186</f>
        <v>41123504561141.648</v>
      </c>
      <c r="R2" s="7">
        <f>'IRA Calculations'!AE186</f>
        <v>41793869023364.859</v>
      </c>
      <c r="S2" s="7">
        <f>'IRA Calculations'!AF186</f>
        <v>42471326257999.039</v>
      </c>
      <c r="T2" s="7">
        <f>'IRA Calculations'!AG186</f>
        <v>43178579134875.383</v>
      </c>
      <c r="U2" s="7">
        <f>'IRA Calculations'!AH186</f>
        <v>43890465556519.203</v>
      </c>
      <c r="V2" s="7">
        <f>'IRA Calculations'!AI186</f>
        <v>44624410050502.297</v>
      </c>
      <c r="W2" s="7">
        <f>'IRA Calculations'!AJ186</f>
        <v>45378628177254.047</v>
      </c>
      <c r="X2" s="7">
        <f>'IRA Calculations'!AK186</f>
        <v>46155819089066.32</v>
      </c>
      <c r="Y2" s="7">
        <f>'IRA Calculations'!AL186</f>
        <v>46948994980561.57</v>
      </c>
      <c r="Z2" s="7">
        <f>'IRA Calculations'!AM186</f>
        <v>47767048059012</v>
      </c>
      <c r="AA2" s="7">
        <f>'IRA Calculations'!AN186</f>
        <v>48598866814149.977</v>
      </c>
      <c r="AB2" s="7">
        <f>'IRA Calculations'!AO186</f>
        <v>49439067936682.789</v>
      </c>
      <c r="AC2" s="7">
        <f>'IRA Calculations'!AP186</f>
        <v>50310309310569.992</v>
      </c>
      <c r="AD2" s="7">
        <f>'IRA Calculations'!AQ186</f>
        <v>51180411042378.609</v>
      </c>
      <c r="AE2" s="7">
        <f>'IRA Calculations'!AR186</f>
        <v>52078059122852.938</v>
      </c>
      <c r="AF2" s="7">
        <f>'IRA Calculations'!AS186</f>
        <v>52996190770163.055</v>
      </c>
      <c r="AG2" s="7">
        <f>'IRA Calculations'!AT186</f>
        <v>53939919378372.875</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8637151087798.6953</v>
      </c>
      <c r="C4" s="7">
        <f>'IRA Calculations'!P188</f>
        <v>8637151087798.6953</v>
      </c>
      <c r="D4" s="7">
        <f>'IRA Calculations'!Q188</f>
        <v>8637151087798.6953</v>
      </c>
      <c r="E4" s="7">
        <f>'IRA Calculations'!R188</f>
        <v>8607367123496.7334</v>
      </c>
      <c r="F4" s="7">
        <f>'IRA Calculations'!S188</f>
        <v>8597823844935.0107</v>
      </c>
      <c r="G4" s="7">
        <f>'IRA Calculations'!T188</f>
        <v>8585116020166.167</v>
      </c>
      <c r="H4" s="7">
        <f>'IRA Calculations'!U188</f>
        <v>8567717221019.8555</v>
      </c>
      <c r="I4" s="7">
        <f>'IRA Calculations'!V188</f>
        <v>8550082632156.0898</v>
      </c>
      <c r="J4" s="7">
        <f>'IRA Calculations'!W188</f>
        <v>8510581649500.6465</v>
      </c>
      <c r="K4" s="7">
        <f>'IRA Calculations'!X188</f>
        <v>8477161559556.8506</v>
      </c>
      <c r="L4" s="7">
        <f>'IRA Calculations'!Y188</f>
        <v>8453048958457.417</v>
      </c>
      <c r="M4" s="7">
        <f>'IRA Calculations'!Z188</f>
        <v>8442252271397.9609</v>
      </c>
      <c r="N4" s="7">
        <f>'IRA Calculations'!AA188</f>
        <v>8435575699400.2783</v>
      </c>
      <c r="O4" s="7">
        <f>'IRA Calculations'!AB188</f>
        <v>8433540461839.6436</v>
      </c>
      <c r="P4" s="7">
        <f>'IRA Calculations'!AC188</f>
        <v>8437077307600.5029</v>
      </c>
      <c r="Q4" s="7">
        <f>'IRA Calculations'!AD188</f>
        <v>8436419578388.832</v>
      </c>
      <c r="R4" s="7">
        <f>'IRA Calculations'!AE188</f>
        <v>8421626876118.875</v>
      </c>
      <c r="S4" s="7">
        <f>'IRA Calculations'!AF188</f>
        <v>8409415450755.085</v>
      </c>
      <c r="T4" s="7">
        <f>'IRA Calculations'!AG188</f>
        <v>8400666411241.3877</v>
      </c>
      <c r="U4" s="7">
        <f>'IRA Calculations'!AH188</f>
        <v>8398159594245.9805</v>
      </c>
      <c r="V4" s="7">
        <f>'IRA Calculations'!AI188</f>
        <v>8395950616893.5869</v>
      </c>
      <c r="W4" s="7">
        <f>'IRA Calculations'!AJ188</f>
        <v>8400691231211.6426</v>
      </c>
      <c r="X4" s="7">
        <f>'IRA Calculations'!AK188</f>
        <v>8404637606481.6484</v>
      </c>
      <c r="Y4" s="7">
        <f>'IRA Calculations'!AL188</f>
        <v>8402875388593.7803</v>
      </c>
      <c r="Z4" s="7">
        <f>'IRA Calculations'!AM188</f>
        <v>8394771668306.6299</v>
      </c>
      <c r="AA4" s="7">
        <f>'IRA Calculations'!AN188</f>
        <v>8384210770964.5674</v>
      </c>
      <c r="AB4" s="7">
        <f>'IRA Calculations'!AO188</f>
        <v>8372272365273.5439</v>
      </c>
      <c r="AC4" s="7">
        <f>'IRA Calculations'!AP188</f>
        <v>8361426038273.5918</v>
      </c>
      <c r="AD4" s="7">
        <f>'IRA Calculations'!AQ188</f>
        <v>8353322317986.4336</v>
      </c>
      <c r="AE4" s="7">
        <f>'IRA Calculations'!AR188</f>
        <v>8342227791283.9717</v>
      </c>
      <c r="AF4" s="7">
        <f>'IRA Calculations'!AS188</f>
        <v>8334521190520.8428</v>
      </c>
      <c r="AG4" s="7">
        <f>'IRA Calculations'!AT188</f>
        <v>8325970710769.1602</v>
      </c>
    </row>
    <row r="5" spans="1:35" x14ac:dyDescent="0.2">
      <c r="A5" s="1" t="s">
        <v>79</v>
      </c>
      <c r="B5" s="7">
        <f>'IRA Calculations'!O189</f>
        <v>8360595649843.2432</v>
      </c>
      <c r="C5" s="7">
        <f>'IRA Calculations'!P189</f>
        <v>8360595649843.2432</v>
      </c>
      <c r="D5" s="7">
        <f>'IRA Calculations'!Q189</f>
        <v>8360595649843.2432</v>
      </c>
      <c r="E5" s="7">
        <f>'IRA Calculations'!R189</f>
        <v>8369907985497.0674</v>
      </c>
      <c r="F5" s="7">
        <f>'IRA Calculations'!S189</f>
        <v>8367591964194.5684</v>
      </c>
      <c r="G5" s="7">
        <f>'IRA Calculations'!T189</f>
        <v>8357941875434.1152</v>
      </c>
      <c r="H5" s="7">
        <f>'IRA Calculations'!U189</f>
        <v>8331645383561.8516</v>
      </c>
      <c r="I5" s="7">
        <f>'IRA Calculations'!V189</f>
        <v>8306748154559.8594</v>
      </c>
      <c r="J5" s="7">
        <f>'IRA Calculations'!W189</f>
        <v>8291356262986.9355</v>
      </c>
      <c r="K5" s="7">
        <f>'IRA Calculations'!X189</f>
        <v>8293286280739.0137</v>
      </c>
      <c r="L5" s="7">
        <f>'IRA Calculations'!Y189</f>
        <v>8293045028520.0078</v>
      </c>
      <c r="M5" s="7">
        <f>'IRA Calculations'!Z189</f>
        <v>8279197151148.7402</v>
      </c>
      <c r="N5" s="7">
        <f>'IRA Calculations'!AA189</f>
        <v>8260089975403.0469</v>
      </c>
      <c r="O5" s="7">
        <f>'IRA Calculations'!AB189</f>
        <v>8238618527911.0264</v>
      </c>
      <c r="P5" s="7">
        <f>'IRA Calculations'!AC189</f>
        <v>8238136023472.9824</v>
      </c>
      <c r="Q5" s="7">
        <f>'IRA Calculations'!AD189</f>
        <v>8237460517259.7617</v>
      </c>
      <c r="R5" s="7">
        <f>'IRA Calculations'!AE189</f>
        <v>8239969540337.4717</v>
      </c>
      <c r="S5" s="7">
        <f>'IRA Calculations'!AF189</f>
        <v>8227424424948.8877</v>
      </c>
      <c r="T5" s="7">
        <f>'IRA Calculations'!AG189</f>
        <v>8226700668291.8711</v>
      </c>
      <c r="U5" s="7">
        <f>'IRA Calculations'!AH189</f>
        <v>8232249469329.1318</v>
      </c>
      <c r="V5" s="7">
        <f>'IRA Calculations'!AI189</f>
        <v>8233938234862.2041</v>
      </c>
      <c r="W5" s="7">
        <f>'IRA Calculations'!AJ189</f>
        <v>8236206005720.9082</v>
      </c>
      <c r="X5" s="7">
        <f>'IRA Calculations'!AK189</f>
        <v>8244746334273.9219</v>
      </c>
      <c r="Y5" s="7">
        <f>'IRA Calculations'!AL189</f>
        <v>8260861982503.8955</v>
      </c>
      <c r="Z5" s="7">
        <f>'IRA Calculations'!AM189</f>
        <v>8278955898929.7402</v>
      </c>
      <c r="AA5" s="7">
        <f>'IRA Calculations'!AN189</f>
        <v>8295747053372.9346</v>
      </c>
      <c r="AB5" s="7">
        <f>'IRA Calculations'!AO189</f>
        <v>8308726422755.7686</v>
      </c>
      <c r="AC5" s="7">
        <f>'IRA Calculations'!AP189</f>
        <v>8316060490213.7227</v>
      </c>
      <c r="AD5" s="7">
        <f>'IRA Calculations'!AQ189</f>
        <v>8317894007078.21</v>
      </c>
      <c r="AE5" s="7">
        <f>'IRA Calculations'!AR189</f>
        <v>8323442808115.4697</v>
      </c>
      <c r="AF5" s="7">
        <f>'IRA Calculations'!AS189</f>
        <v>8330342621579.208</v>
      </c>
      <c r="AG5" s="7">
        <f>'IRA Calculations'!AT189</f>
        <v>8332948145544.5049</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2023-11-15T20:30:20Z</dcterms:modified>
</cp:coreProperties>
</file>