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bldgs\CiDESCTY\"/>
    </mc:Choice>
  </mc:AlternateContent>
  <xr:revisionPtr revIDLastSave="0" documentId="8_{34355D80-450F-404C-AC29-FF07FAE9B10D}" xr6:coauthVersionLast="47" xr6:coauthVersionMax="47" xr10:uidLastSave="{00000000-0000-0000-0000-000000000000}"/>
  <bookViews>
    <workbookView xWindow="4690" yWindow="535"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T8" i="18"/>
  <c r="J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E8" i="19"/>
  <c r="B8" i="18"/>
  <c r="L8" i="19"/>
  <c r="P8" i="23"/>
  <c r="AF8" i="24"/>
  <c r="Z8" i="17"/>
  <c r="C8" i="18"/>
  <c r="M8" i="19"/>
  <c r="R8" i="23"/>
  <c r="R8" i="18"/>
  <c r="I8" i="17"/>
  <c r="S8" i="18"/>
  <c r="H8" i="25"/>
  <c r="X8" i="25"/>
  <c r="W8" i="7" s="1"/>
  <c r="K8" i="17"/>
  <c r="Z8" i="18"/>
  <c r="R8" i="25"/>
  <c r="N64" i="22"/>
  <c r="AD64" i="22"/>
  <c r="AD65" i="22"/>
  <c r="N85" i="22"/>
  <c r="H66" i="22"/>
  <c r="N67" i="22"/>
  <c r="H69" i="22"/>
  <c r="H72" i="22"/>
  <c r="N73" i="22"/>
  <c r="AD73" i="22"/>
  <c r="R74" i="22"/>
  <c r="X79" i="22"/>
  <c r="AD80" i="22"/>
  <c r="X82" i="22"/>
  <c r="AD83" i="22"/>
  <c r="H86" i="22"/>
  <c r="X86" i="22"/>
  <c r="D8" i="23"/>
  <c r="D8" i="24"/>
  <c r="D8" i="25"/>
  <c r="T8" i="23"/>
  <c r="S8" i="10" s="1"/>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AC8" i="7" s="1"/>
  <c r="R96" i="22"/>
  <c r="R104" i="22"/>
  <c r="R112" i="22"/>
  <c r="N8" i="23"/>
  <c r="N8" i="24"/>
  <c r="N8" i="25"/>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5" i="14"/>
  <c r="AC8" i="6"/>
  <c r="K8" i="6"/>
  <c r="I8" i="6"/>
  <c r="U8" i="10"/>
  <c r="C8" i="7"/>
  <c r="G8" i="7"/>
  <c r="AE8" i="6"/>
  <c r="M8" i="7"/>
  <c r="AC8" i="10"/>
  <c r="K8" i="10"/>
  <c r="C8" i="6"/>
  <c r="O8" i="10"/>
  <c r="G8" i="6"/>
  <c r="M8" i="6"/>
  <c r="O8" i="6"/>
  <c r="E8" i="7"/>
  <c r="C8" i="10"/>
  <c r="AE8" i="7"/>
  <c r="M8" i="10"/>
  <c r="W8" i="10"/>
  <c r="AA8" i="7"/>
  <c r="E8" i="6"/>
  <c r="AA8" i="6"/>
  <c r="Y8" i="7"/>
  <c r="E8" i="10"/>
  <c r="Q8" i="7"/>
  <c r="Q8" i="10"/>
  <c r="S30" i="22"/>
  <c r="S5" i="22"/>
  <c r="AE8" i="10"/>
  <c r="AA8" i="10"/>
  <c r="G8" i="10"/>
  <c r="S8" i="7"/>
  <c r="Y8" i="10"/>
  <c r="U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<sst xmlns="http://schemas.openxmlformats.org/spreadsheetml/2006/main" count="55111" uniqueCount="1381">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</sst>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1272</v>
      </c>
      <c r="C1" s="71">
        <v>45686</v>
      </c>
      <c r="D1" s="13"/>
      <c r="E1" s="13"/>
      <c r="F1" s="72" t="s">
        <v>59</v>
      </c>
      <c r="G1" s="72" t="s">
        <v>59</v>
      </c>
    </row>
    <row r="2" spans="1:7" x14ac:dyDescent="0.75">
      <c r="B2" t="str">
        <f>LOOKUP(B1,F2:G51,G2:G51)</f>
        <v>AL</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b">
        <f>IF(A5=About!$B$1,SUM('BDESC-rural-residential'!$AF$8,'BDESC-urban-residential'!$AF$8,'BDESC-commercial'!$AF$8)='REEDS calc'!Q5,"NA")</f>
        <v>1</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b">
        <f>IF(A5=About!$B$1,SUM('DESC-rural-residential'!$AF$8,'DESC-urban-residential'!$AF$8,'DESC-commercial'!$AF$8)='REEDS calc-noIRA'!Q5,"NA")</f>
        <v>1</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ALABAMA</v>
      </c>
    </row>
    <row r="3" spans="1:7" x14ac:dyDescent="0.65">
      <c r="A3" s="52" t="s">
        <v>1327</v>
      </c>
      <c r="B3" s="52">
        <v>0.59</v>
      </c>
      <c r="C3" s="52">
        <v>0.41</v>
      </c>
      <c r="F3" s="52" t="s">
        <v>10</v>
      </c>
      <c r="G3" s="52">
        <f>SUMIFS(B:B,A:A,G2)</f>
        <v>0.59</v>
      </c>
    </row>
    <row r="4" spans="1:7" x14ac:dyDescent="0.65">
      <c r="A4" s="52" t="s">
        <v>1328</v>
      </c>
      <c r="B4" s="52">
        <v>0.66</v>
      </c>
      <c r="C4" s="52">
        <v>0.33999999999999903</v>
      </c>
      <c r="F4" s="52" t="s">
        <v>11</v>
      </c>
      <c r="G4" s="52">
        <f>SUMIFS(C:C,A:A,G2)</f>
        <v>0.41</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4.9417598936496665</v>
      </c>
      <c r="C8" s="65">
        <f>INDEX('REEDS calc'!$C$64:$AG$113,MATCH(About!$B$2,'REEDS calc'!$B$64:$B$113,0),MATCH(C$1,'REEDS calc'!$C$63:$AG$63,0))*SUMIFS('res v com'!$E$3:$E$52,'res v com'!$B$3:$B$52,About!$B$2)*SUMIFS('Urban and Rural'!$C$2:$C$53,'Urban and Rural'!$A$2:$A$53,About!$B$1)</f>
        <v>4.9417598936496665</v>
      </c>
      <c r="D8" s="65">
        <f>INDEX('REEDS calc'!$C$64:$AG$113,MATCH(About!$B$2,'REEDS calc'!$B$64:$B$113,0),MATCH(D$1,'REEDS calc'!$C$63:$AG$63,0))*SUMIFS('res v com'!$E$3:$E$52,'res v com'!$B$3:$B$52,About!$B$2)*SUMIFS('Urban and Rural'!$C$2:$C$53,'Urban and Rural'!$A$2:$A$53,About!$B$1)</f>
        <v>4.9417598936496665</v>
      </c>
      <c r="E8" s="65">
        <f>INDEX('REEDS calc'!$C$64:$AG$113,MATCH(About!$B$2,'REEDS calc'!$B$64:$B$113,0),MATCH(E$1,'REEDS calc'!$C$63:$AG$63,0))*SUMIFS('res v com'!$E$3:$E$52,'res v com'!$B$3:$B$52,About!$B$2)*SUMIFS('Urban and Rural'!$C$2:$C$53,'Urban and Rural'!$A$2:$A$53,About!$B$1)</f>
        <v>8.068279271909196</v>
      </c>
      <c r="F8" s="65">
        <f>INDEX('REEDS calc'!$C$64:$AG$113,MATCH(About!$B$2,'REEDS calc'!$B$64:$B$113,0),MATCH(F$1,'REEDS calc'!$C$63:$AG$63,0))*SUMIFS('res v com'!$E$3:$E$52,'res v com'!$B$3:$B$52,About!$B$2)*SUMIFS('Urban and Rural'!$C$2:$C$53,'Urban and Rural'!$A$2:$A$53,About!$B$1)</f>
        <v>11.194798650168728</v>
      </c>
      <c r="G8" s="65">
        <f>INDEX('REEDS calc'!$C$64:$AG$113,MATCH(About!$B$2,'REEDS calc'!$B$64:$B$113,0),MATCH(G$1,'REEDS calc'!$C$63:$AG$63,0))*SUMIFS('res v com'!$E$3:$E$52,'res v com'!$B$3:$B$52,About!$B$2)*SUMIFS('Urban and Rural'!$C$2:$C$53,'Urban and Rural'!$A$2:$A$53,About!$B$1)</f>
        <v>19.339732283464564</v>
      </c>
      <c r="H8" s="65">
        <f>INDEX('REEDS calc'!$C$64:$AG$113,MATCH(About!$B$2,'REEDS calc'!$B$64:$B$113,0),MATCH(H$1,'REEDS calc'!$C$63:$AG$63,0))*SUMIFS('res v com'!$E$3:$E$52,'res v com'!$B$3:$B$52,About!$B$2)*SUMIFS('Urban and Rural'!$C$2:$C$53,'Urban and Rural'!$A$2:$A$53,About!$B$1)</f>
        <v>27.484665916760402</v>
      </c>
      <c r="I8" s="65">
        <f>INDEX('REEDS calc'!$C$64:$AG$113,MATCH(About!$B$2,'REEDS calc'!$B$64:$B$113,0),MATCH(I$1,'REEDS calc'!$C$63:$AG$63,0))*SUMIFS('res v com'!$E$3:$E$52,'res v com'!$B$3:$B$52,About!$B$2)*SUMIFS('Urban and Rural'!$C$2:$C$53,'Urban and Rural'!$A$2:$A$53,About!$B$1)</f>
        <v>47.254967379077605</v>
      </c>
      <c r="J8" s="65">
        <f>INDEX('REEDS calc'!$C$64:$AG$113,MATCH(About!$B$2,'REEDS calc'!$B$64:$B$113,0),MATCH(J$1,'REEDS calc'!$C$63:$AG$63,0))*SUMIFS('res v com'!$E$3:$E$52,'res v com'!$B$3:$B$52,About!$B$2)*SUMIFS('Urban and Rural'!$C$2:$C$53,'Urban and Rural'!$A$2:$A$53,About!$B$1)</f>
        <v>67.025268841394819</v>
      </c>
      <c r="K8" s="65">
        <f>INDEX('REEDS calc'!$C$64:$AG$113,MATCH(About!$B$2,'REEDS calc'!$B$64:$B$113,0),MATCH(K$1,'REEDS calc'!$C$63:$AG$63,0))*SUMIFS('res v com'!$E$3:$E$52,'res v com'!$B$3:$B$52,About!$B$2)*SUMIFS('Urban and Rural'!$C$2:$C$53,'Urban and Rural'!$A$2:$A$53,About!$B$1)</f>
        <v>102.62795781777277</v>
      </c>
      <c r="L8" s="65">
        <f>INDEX('REEDS calc'!$C$64:$AG$113,MATCH(About!$B$2,'REEDS calc'!$B$64:$B$113,0),MATCH(L$1,'REEDS calc'!$C$63:$AG$63,0))*SUMIFS('res v com'!$E$3:$E$52,'res v com'!$B$3:$B$52,About!$B$2)*SUMIFS('Urban and Rural'!$C$2:$C$53,'Urban and Rural'!$A$2:$A$53,About!$B$1)</f>
        <v>138.23064679415072</v>
      </c>
      <c r="M8" s="65">
        <f>INDEX('REEDS calc'!$C$64:$AG$113,MATCH(About!$B$2,'REEDS calc'!$B$64:$B$113,0),MATCH(M$1,'REEDS calc'!$C$63:$AG$63,0))*SUMIFS('res v com'!$E$3:$E$52,'res v com'!$B$3:$B$52,About!$B$2)*SUMIFS('Urban and Rural'!$C$2:$C$53,'Urban and Rural'!$A$2:$A$53,About!$B$1)</f>
        <v>171.13330821147355</v>
      </c>
      <c r="N8" s="65">
        <f>INDEX('REEDS calc'!$C$64:$AG$113,MATCH(About!$B$2,'REEDS calc'!$B$64:$B$113,0),MATCH(N$1,'REEDS calc'!$C$63:$AG$63,0))*SUMIFS('res v com'!$E$3:$E$52,'res v com'!$B$3:$B$52,About!$B$2)*SUMIFS('Urban and Rural'!$C$2:$C$53,'Urban and Rural'!$A$2:$A$53,About!$B$1)</f>
        <v>204.03596962879638</v>
      </c>
      <c r="O8" s="65">
        <f>INDEX('REEDS calc'!$C$64:$AG$113,MATCH(About!$B$2,'REEDS calc'!$B$64:$B$113,0),MATCH(O$1,'REEDS calc'!$C$63:$AG$63,0))*SUMIFS('res v com'!$E$3:$E$52,'res v com'!$B$3:$B$52,About!$B$2)*SUMIFS('Urban and Rural'!$C$2:$C$53,'Urban and Rural'!$A$2:$A$53,About!$B$1)</f>
        <v>225.51060742407196</v>
      </c>
      <c r="P8" s="65">
        <f>INDEX('REEDS calc'!$C$64:$AG$113,MATCH(About!$B$2,'REEDS calc'!$B$64:$B$113,0),MATCH(P$1,'REEDS calc'!$C$63:$AG$63,0))*SUMIFS('res v com'!$E$3:$E$52,'res v com'!$B$3:$B$52,About!$B$2)*SUMIFS('Urban and Rural'!$C$2:$C$53,'Urban and Rural'!$A$2:$A$53,About!$B$1)</f>
        <v>246.98524521934758</v>
      </c>
      <c r="Q8" s="65">
        <f>INDEX('REEDS calc'!$C$64:$AG$113,MATCH(About!$B$2,'REEDS calc'!$B$64:$B$113,0),MATCH(Q$1,'REEDS calc'!$C$63:$AG$63,0))*SUMIFS('res v com'!$E$3:$E$52,'res v com'!$B$3:$B$52,About!$B$2)*SUMIFS('Urban and Rural'!$C$2:$C$53,'Urban and Rural'!$A$2:$A$53,About!$B$1)</f>
        <v>255.42619516310458</v>
      </c>
      <c r="R8" s="65">
        <f>INDEX('REEDS calc'!$C$64:$AG$113,MATCH(About!$B$2,'REEDS calc'!$B$64:$B$113,0),MATCH(R$1,'REEDS calc'!$C$63:$AG$63,0))*SUMIFS('res v com'!$E$3:$E$52,'res v com'!$B$3:$B$52,About!$B$2)*SUMIFS('Urban and Rural'!$C$2:$C$53,'Urban and Rural'!$A$2:$A$53,About!$B$1)</f>
        <v>263.86714510686164</v>
      </c>
      <c r="S8" s="65">
        <f>INDEX('REEDS calc'!$C$64:$AG$113,MATCH(About!$B$2,'REEDS calc'!$B$64:$B$113,0),MATCH(S$1,'REEDS calc'!$C$63:$AG$63,0))*SUMIFS('res v com'!$E$3:$E$52,'res v com'!$B$3:$B$52,About!$B$2)*SUMIFS('Urban and Rural'!$C$2:$C$53,'Urban and Rural'!$A$2:$A$53,About!$B$1)</f>
        <v>274.73901687289089</v>
      </c>
      <c r="T8" s="65">
        <f>INDEX('REEDS calc'!$C$64:$AG$113,MATCH(About!$B$2,'REEDS calc'!$B$64:$B$113,0),MATCH(T$1,'REEDS calc'!$C$63:$AG$63,0))*SUMIFS('res v com'!$E$3:$E$52,'res v com'!$B$3:$B$52,About!$B$2)*SUMIFS('Urban and Rural'!$C$2:$C$53,'Urban and Rural'!$A$2:$A$53,About!$B$1)</f>
        <v>285.61088863892013</v>
      </c>
      <c r="U8" s="65">
        <f>INDEX('REEDS calc'!$C$64:$AG$113,MATCH(About!$B$2,'REEDS calc'!$B$64:$B$113,0),MATCH(U$1,'REEDS calc'!$C$63:$AG$63,0))*SUMIFS('res v com'!$E$3:$E$52,'res v com'!$B$3:$B$52,About!$B$2)*SUMIFS('Urban and Rural'!$C$2:$C$53,'Urban and Rural'!$A$2:$A$53,About!$B$1)</f>
        <v>300.27715129358825</v>
      </c>
      <c r="V8" s="65">
        <f>INDEX('REEDS calc'!$C$64:$AG$113,MATCH(About!$B$2,'REEDS calc'!$B$64:$B$113,0),MATCH(V$1,'REEDS calc'!$C$63:$AG$63,0))*SUMIFS('res v com'!$E$3:$E$52,'res v com'!$B$3:$B$52,About!$B$2)*SUMIFS('Urban and Rural'!$C$2:$C$53,'Urban and Rural'!$A$2:$A$53,About!$B$1)</f>
        <v>314.94341394825642</v>
      </c>
      <c r="W8" s="65">
        <f>INDEX('REEDS calc'!$C$64:$AG$113,MATCH(About!$B$2,'REEDS calc'!$B$64:$B$113,0),MATCH(W$1,'REEDS calc'!$C$63:$AG$63,0))*SUMIFS('res v com'!$E$3:$E$52,'res v com'!$B$3:$B$52,About!$B$2)*SUMIFS('Urban and Rural'!$C$2:$C$53,'Urban and Rural'!$A$2:$A$53,About!$B$1)</f>
        <v>330.74889088863887</v>
      </c>
      <c r="X8" s="65">
        <f>INDEX('REEDS calc'!$C$64:$AG$113,MATCH(About!$B$2,'REEDS calc'!$B$64:$B$113,0),MATCH(X$1,'REEDS calc'!$C$63:$AG$63,0))*SUMIFS('res v com'!$E$3:$E$52,'res v com'!$B$3:$B$52,About!$B$2)*SUMIFS('Urban and Rural'!$C$2:$C$53,'Urban and Rural'!$A$2:$A$53,About!$B$1)</f>
        <v>346.55436782902137</v>
      </c>
      <c r="Y8" s="65">
        <f>INDEX('REEDS calc'!$C$64:$AG$113,MATCH(About!$B$2,'REEDS calc'!$B$64:$B$113,0),MATCH(Y$1,'REEDS calc'!$C$63:$AG$63,0))*SUMIFS('res v com'!$E$3:$E$52,'res v com'!$B$3:$B$52,About!$B$2)*SUMIFS('Urban and Rural'!$C$2:$C$53,'Urban and Rural'!$A$2:$A$53,About!$B$1)</f>
        <v>360.54786614173224</v>
      </c>
      <c r="Z8" s="65">
        <f>INDEX('REEDS calc'!$C$64:$AG$113,MATCH(About!$B$2,'REEDS calc'!$B$64:$B$113,0),MATCH(Z$1,'REEDS calc'!$C$63:$AG$63,0))*SUMIFS('res v com'!$E$3:$E$52,'res v com'!$B$3:$B$52,About!$B$2)*SUMIFS('Urban and Rural'!$C$2:$C$53,'Urban and Rural'!$A$2:$A$53,About!$B$1)</f>
        <v>374.54136445444311</v>
      </c>
      <c r="AA8" s="65">
        <f>INDEX('REEDS calc'!$C$64:$AG$113,MATCH(About!$B$2,'REEDS calc'!$B$64:$B$113,0),MATCH(AA$1,'REEDS calc'!$C$63:$AG$63,0))*SUMIFS('res v com'!$E$3:$E$52,'res v com'!$B$3:$B$52,About!$B$2)*SUMIFS('Urban and Rural'!$C$2:$C$53,'Urban and Rural'!$A$2:$A$53,About!$B$1)</f>
        <v>386.22952362204717</v>
      </c>
      <c r="AB8" s="65">
        <f>INDEX('REEDS calc'!$C$64:$AG$113,MATCH(About!$B$2,'REEDS calc'!$B$64:$B$113,0),MATCH(AB$1,'REEDS calc'!$C$63:$AG$63,0))*SUMIFS('res v com'!$E$3:$E$52,'res v com'!$B$3:$B$52,About!$B$2)*SUMIFS('Urban and Rural'!$C$2:$C$53,'Urban and Rural'!$A$2:$A$53,About!$B$1)</f>
        <v>397.91768278965128</v>
      </c>
      <c r="AC8" s="65">
        <f>INDEX('REEDS calc'!$C$64:$AG$113,MATCH(About!$B$2,'REEDS calc'!$B$64:$B$113,0),MATCH(AC$1,'REEDS calc'!$C$63:$AG$63,0))*SUMIFS('res v com'!$E$3:$E$52,'res v com'!$B$3:$B$52,About!$B$2)*SUMIFS('Urban and Rural'!$C$2:$C$53,'Urban and Rural'!$A$2:$A$53,About!$B$1)</f>
        <v>409.74039482564677</v>
      </c>
      <c r="AD8" s="65">
        <f>INDEX('REEDS calc'!$C$64:$AG$113,MATCH(About!$B$2,'REEDS calc'!$B$64:$B$113,0),MATCH(AD$1,'REEDS calc'!$C$63:$AG$63,0))*SUMIFS('res v com'!$E$3:$E$52,'res v com'!$B$3:$B$52,About!$B$2)*SUMIFS('Urban and Rural'!$C$2:$C$53,'Urban and Rural'!$A$2:$A$53,About!$B$1)</f>
        <v>421.56310686164232</v>
      </c>
      <c r="AE8" s="65">
        <f>INDEX('REEDS calc'!$C$64:$AG$113,MATCH(About!$B$2,'REEDS calc'!$B$64:$B$113,0),MATCH(AE$1,'REEDS calc'!$C$63:$AG$63,0))*SUMIFS('res v com'!$E$3:$E$52,'res v com'!$B$3:$B$52,About!$B$2)*SUMIFS('Urban and Rural'!$C$2:$C$53,'Urban and Rural'!$A$2:$A$53,About!$B$1)</f>
        <v>435.23367829021367</v>
      </c>
      <c r="AF8" s="65">
        <f>INDEX('REEDS calc'!$C$64:$AG$113,MATCH(About!$B$2,'REEDS calc'!$B$64:$B$113,0),MATCH(AF$1,'REEDS calc'!$C$63:$AG$63,0))*SUMIFS('res v com'!$E$3:$E$52,'res v com'!$B$3:$B$52,About!$B$2)*SUMIFS('Urban and Rural'!$C$2:$C$53,'Urban and Rural'!$A$2:$A$53,About!$B$1)</f>
        <v>448.90424971878508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7.1113130176909838</v>
      </c>
      <c r="C8" s="65">
        <f>INDEX('REEDS calc'!$C$64:$AG$113,MATCH(About!$B$2,'REEDS calc'!$B$64:$B$113,0),MATCH(C$1,'REEDS calc'!$C$63:$AG$63,0))*SUMIFS('res v com'!$E$3:$E$52,'res v com'!$B$3:$B$52,About!$B$2)*SUMIFS('Urban and Rural'!$B$2:$B$53,'Urban and Rural'!$A$2:$A$53,About!$B$1)</f>
        <v>7.1113130176909838</v>
      </c>
      <c r="D8" s="65">
        <f>INDEX('REEDS calc'!$C$64:$AG$113,MATCH(About!$B$2,'REEDS calc'!$B$64:$B$113,0),MATCH(D$1,'REEDS calc'!$C$63:$AG$63,0))*SUMIFS('res v com'!$E$3:$E$52,'res v com'!$B$3:$B$52,About!$B$2)*SUMIFS('Urban and Rural'!$B$2:$B$53,'Urban and Rural'!$A$2:$A$53,About!$B$1)</f>
        <v>7.1113130176909838</v>
      </c>
      <c r="E8" s="65">
        <f>INDEX('REEDS calc'!$C$64:$AG$113,MATCH(About!$B$2,'REEDS calc'!$B$64:$B$113,0),MATCH(E$1,'REEDS calc'!$C$63:$AG$63,0))*SUMIFS('res v com'!$E$3:$E$52,'res v com'!$B$3:$B$52,About!$B$2)*SUMIFS('Urban and Rural'!$B$2:$B$53,'Urban and Rural'!$A$2:$A$53,About!$B$1)</f>
        <v>11.610450659576649</v>
      </c>
      <c r="F8" s="65">
        <f>INDEX('REEDS calc'!$C$64:$AG$113,MATCH(About!$B$2,'REEDS calc'!$B$64:$B$113,0),MATCH(F$1,'REEDS calc'!$C$63:$AG$63,0))*SUMIFS('res v com'!$E$3:$E$52,'res v com'!$B$3:$B$52,About!$B$2)*SUMIFS('Urban and Rural'!$B$2:$B$53,'Urban and Rural'!$A$2:$A$53,About!$B$1)</f>
        <v>16.109588301462317</v>
      </c>
      <c r="G8" s="65">
        <f>INDEX('REEDS calc'!$C$64:$AG$113,MATCH(About!$B$2,'REEDS calc'!$B$64:$B$113,0),MATCH(G$1,'REEDS calc'!$C$63:$AG$63,0))*SUMIFS('res v com'!$E$3:$E$52,'res v com'!$B$3:$B$52,About!$B$2)*SUMIFS('Urban and Rural'!$B$2:$B$53,'Urban and Rural'!$A$2:$A$53,About!$B$1)</f>
        <v>27.830346456692912</v>
      </c>
      <c r="H8" s="65">
        <f>INDEX('REEDS calc'!$C$64:$AG$113,MATCH(About!$B$2,'REEDS calc'!$B$64:$B$113,0),MATCH(H$1,'REEDS calc'!$C$63:$AG$63,0))*SUMIFS('res v com'!$E$3:$E$52,'res v com'!$B$3:$B$52,About!$B$2)*SUMIFS('Urban and Rural'!$B$2:$B$53,'Urban and Rural'!$A$2:$A$53,About!$B$1)</f>
        <v>39.551104611923506</v>
      </c>
      <c r="I8" s="65">
        <f>INDEX('REEDS calc'!$C$64:$AG$113,MATCH(About!$B$2,'REEDS calc'!$B$64:$B$113,0),MATCH(I$1,'REEDS calc'!$C$63:$AG$63,0))*SUMIFS('res v com'!$E$3:$E$52,'res v com'!$B$3:$B$52,About!$B$2)*SUMIFS('Urban and Rural'!$B$2:$B$53,'Urban and Rural'!$A$2:$A$53,About!$B$1)</f>
        <v>68.00105061867265</v>
      </c>
      <c r="J8" s="65">
        <f>INDEX('REEDS calc'!$C$64:$AG$113,MATCH(About!$B$2,'REEDS calc'!$B$64:$B$113,0),MATCH(J$1,'REEDS calc'!$C$63:$AG$63,0))*SUMIFS('res v com'!$E$3:$E$52,'res v com'!$B$3:$B$52,About!$B$2)*SUMIFS('Urban and Rural'!$B$2:$B$53,'Urban and Rural'!$A$2:$A$53,About!$B$1)</f>
        <v>96.450996625421809</v>
      </c>
      <c r="K8" s="65">
        <f>INDEX('REEDS calc'!$C$64:$AG$113,MATCH(About!$B$2,'REEDS calc'!$B$64:$B$113,0),MATCH(K$1,'REEDS calc'!$C$63:$AG$63,0))*SUMIFS('res v com'!$E$3:$E$52,'res v com'!$B$3:$B$52,About!$B$2)*SUMIFS('Urban and Rural'!$B$2:$B$53,'Urban and Rural'!$A$2:$A$53,About!$B$1)</f>
        <v>147.6841344206974</v>
      </c>
      <c r="L8" s="65">
        <f>INDEX('REEDS calc'!$C$64:$AG$113,MATCH(About!$B$2,'REEDS calc'!$B$64:$B$113,0),MATCH(L$1,'REEDS calc'!$C$63:$AG$63,0))*SUMIFS('res v com'!$E$3:$E$52,'res v com'!$B$3:$B$52,About!$B$2)*SUMIFS('Urban and Rural'!$B$2:$B$53,'Urban and Rural'!$A$2:$A$53,About!$B$1)</f>
        <v>198.91727221597299</v>
      </c>
      <c r="M8" s="65">
        <f>INDEX('REEDS calc'!$C$64:$AG$113,MATCH(About!$B$2,'REEDS calc'!$B$64:$B$113,0),MATCH(M$1,'REEDS calc'!$C$63:$AG$63,0))*SUMIFS('res v com'!$E$3:$E$52,'res v com'!$B$3:$B$52,About!$B$2)*SUMIFS('Urban and Rural'!$B$2:$B$53,'Urban and Rural'!$A$2:$A$53,About!$B$1)</f>
        <v>246.26500449943754</v>
      </c>
      <c r="N8" s="65">
        <f>INDEX('REEDS calc'!$C$64:$AG$113,MATCH(About!$B$2,'REEDS calc'!$B$64:$B$113,0),MATCH(N$1,'REEDS calc'!$C$63:$AG$63,0))*SUMIFS('res v com'!$E$3:$E$52,'res v com'!$B$3:$B$52,About!$B$2)*SUMIFS('Urban and Rural'!$B$2:$B$53,'Urban and Rural'!$A$2:$A$53,About!$B$1)</f>
        <v>293.61273678290212</v>
      </c>
      <c r="O8" s="65">
        <f>INDEX('REEDS calc'!$C$64:$AG$113,MATCH(About!$B$2,'REEDS calc'!$B$64:$B$113,0),MATCH(O$1,'REEDS calc'!$C$63:$AG$63,0))*SUMIFS('res v com'!$E$3:$E$52,'res v com'!$B$3:$B$52,About!$B$2)*SUMIFS('Urban and Rural'!$B$2:$B$53,'Urban and Rural'!$A$2:$A$53,About!$B$1)</f>
        <v>324.51526434195722</v>
      </c>
      <c r="P8" s="65">
        <f>INDEX('REEDS calc'!$C$64:$AG$113,MATCH(About!$B$2,'REEDS calc'!$B$64:$B$113,0),MATCH(P$1,'REEDS calc'!$C$63:$AG$63,0))*SUMIFS('res v com'!$E$3:$E$52,'res v com'!$B$3:$B$52,About!$B$2)*SUMIFS('Urban and Rural'!$B$2:$B$53,'Urban and Rural'!$A$2:$A$53,About!$B$1)</f>
        <v>355.41779190101238</v>
      </c>
      <c r="Q8" s="65">
        <f>INDEX('REEDS calc'!$C$64:$AG$113,MATCH(About!$B$2,'REEDS calc'!$B$64:$B$113,0),MATCH(Q$1,'REEDS calc'!$C$63:$AG$63,0))*SUMIFS('res v com'!$E$3:$E$52,'res v com'!$B$3:$B$52,About!$B$2)*SUMIFS('Urban and Rural'!$B$2:$B$53,'Urban and Rural'!$A$2:$A$53,About!$B$1)</f>
        <v>367.56452474690656</v>
      </c>
      <c r="R8" s="65">
        <f>INDEX('REEDS calc'!$C$64:$AG$113,MATCH(About!$B$2,'REEDS calc'!$B$64:$B$113,0),MATCH(R$1,'REEDS calc'!$C$63:$AG$63,0))*SUMIFS('res v com'!$E$3:$E$52,'res v com'!$B$3:$B$52,About!$B$2)*SUMIFS('Urban and Rural'!$B$2:$B$53,'Urban and Rural'!$A$2:$A$53,About!$B$1)</f>
        <v>379.71125759280091</v>
      </c>
      <c r="S8" s="65">
        <f>INDEX('REEDS calc'!$C$64:$AG$113,MATCH(About!$B$2,'REEDS calc'!$B$64:$B$113,0),MATCH(S$1,'REEDS calc'!$C$63:$AG$63,0))*SUMIFS('res v com'!$E$3:$E$52,'res v com'!$B$3:$B$52,About!$B$2)*SUMIFS('Urban and Rural'!$B$2:$B$53,'Urban and Rural'!$A$2:$A$53,About!$B$1)</f>
        <v>395.35614623172103</v>
      </c>
      <c r="T8" s="65">
        <f>INDEX('REEDS calc'!$C$64:$AG$113,MATCH(About!$B$2,'REEDS calc'!$B$64:$B$113,0),MATCH(T$1,'REEDS calc'!$C$63:$AG$63,0))*SUMIFS('res v com'!$E$3:$E$52,'res v com'!$B$3:$B$52,About!$B$2)*SUMIFS('Urban and Rural'!$B$2:$B$53,'Urban and Rural'!$A$2:$A$53,About!$B$1)</f>
        <v>411.00103487064115</v>
      </c>
      <c r="U8" s="65">
        <f>INDEX('REEDS calc'!$C$64:$AG$113,MATCH(About!$B$2,'REEDS calc'!$B$64:$B$113,0),MATCH(U$1,'REEDS calc'!$C$63:$AG$63,0))*SUMIFS('res v com'!$E$3:$E$52,'res v com'!$B$3:$B$52,About!$B$2)*SUMIFS('Urban and Rural'!$B$2:$B$53,'Urban and Rural'!$A$2:$A$53,About!$B$1)</f>
        <v>432.10614454443191</v>
      </c>
      <c r="V8" s="65">
        <f>INDEX('REEDS calc'!$C$64:$AG$113,MATCH(About!$B$2,'REEDS calc'!$B$64:$B$113,0),MATCH(V$1,'REEDS calc'!$C$63:$AG$63,0))*SUMIFS('res v com'!$E$3:$E$52,'res v com'!$B$3:$B$52,About!$B$2)*SUMIFS('Urban and Rural'!$B$2:$B$53,'Urban and Rural'!$A$2:$A$53,About!$B$1)</f>
        <v>453.21125421822268</v>
      </c>
      <c r="W8" s="65">
        <f>INDEX('REEDS calc'!$C$64:$AG$113,MATCH(About!$B$2,'REEDS calc'!$B$64:$B$113,0),MATCH(W$1,'REEDS calc'!$C$63:$AG$63,0))*SUMIFS('res v com'!$E$3:$E$52,'res v com'!$B$3:$B$52,About!$B$2)*SUMIFS('Urban and Rural'!$B$2:$B$53,'Urban and Rural'!$A$2:$A$53,About!$B$1)</f>
        <v>475.95572103487052</v>
      </c>
      <c r="X8" s="65">
        <f>INDEX('REEDS calc'!$C$64:$AG$113,MATCH(About!$B$2,'REEDS calc'!$B$64:$B$113,0),MATCH(X$1,'REEDS calc'!$C$63:$AG$63,0))*SUMIFS('res v com'!$E$3:$E$52,'res v com'!$B$3:$B$52,About!$B$2)*SUMIFS('Urban and Rural'!$B$2:$B$53,'Urban and Rural'!$A$2:$A$53,About!$B$1)</f>
        <v>498.70018785151854</v>
      </c>
      <c r="Y8" s="65">
        <f>INDEX('REEDS calc'!$C$64:$AG$113,MATCH(About!$B$2,'REEDS calc'!$B$64:$B$113,0),MATCH(Y$1,'REEDS calc'!$C$63:$AG$63,0))*SUMIFS('res v com'!$E$3:$E$52,'res v com'!$B$3:$B$52,About!$B$2)*SUMIFS('Urban and Rural'!$B$2:$B$53,'Urban and Rural'!$A$2:$A$53,About!$B$1)</f>
        <v>518.83717322834639</v>
      </c>
      <c r="Z8" s="65">
        <f>INDEX('REEDS calc'!$C$64:$AG$113,MATCH(About!$B$2,'REEDS calc'!$B$64:$B$113,0),MATCH(Z$1,'REEDS calc'!$C$63:$AG$63,0))*SUMIFS('res v com'!$E$3:$E$52,'res v com'!$B$3:$B$52,About!$B$2)*SUMIFS('Urban and Rural'!$B$2:$B$53,'Urban and Rural'!$A$2:$A$53,About!$B$1)</f>
        <v>538.97415860517424</v>
      </c>
      <c r="AA8" s="65">
        <f>INDEX('REEDS calc'!$C$64:$AG$113,MATCH(About!$B$2,'REEDS calc'!$B$64:$B$113,0),MATCH(AA$1,'REEDS calc'!$C$63:$AG$63,0))*SUMIFS('res v com'!$E$3:$E$52,'res v com'!$B$3:$B$52,About!$B$2)*SUMIFS('Urban and Rural'!$B$2:$B$53,'Urban and Rural'!$A$2:$A$53,About!$B$1)</f>
        <v>555.79370472440939</v>
      </c>
      <c r="AB8" s="65">
        <f>INDEX('REEDS calc'!$C$64:$AG$113,MATCH(About!$B$2,'REEDS calc'!$B$64:$B$113,0),MATCH(AB$1,'REEDS calc'!$C$63:$AG$63,0))*SUMIFS('res v com'!$E$3:$E$52,'res v com'!$B$3:$B$52,About!$B$2)*SUMIFS('Urban and Rural'!$B$2:$B$53,'Urban and Rural'!$A$2:$A$53,About!$B$1)</f>
        <v>572.61325084364455</v>
      </c>
      <c r="AC8" s="65">
        <f>INDEX('REEDS calc'!$C$64:$AG$113,MATCH(About!$B$2,'REEDS calc'!$B$64:$B$113,0),MATCH(AC$1,'REEDS calc'!$C$63:$AG$63,0))*SUMIFS('res v com'!$E$3:$E$52,'res v com'!$B$3:$B$52,About!$B$2)*SUMIFS('Urban and Rural'!$B$2:$B$53,'Urban and Rural'!$A$2:$A$53,About!$B$1)</f>
        <v>589.62642182227216</v>
      </c>
      <c r="AD8" s="65">
        <f>INDEX('REEDS calc'!$C$64:$AG$113,MATCH(About!$B$2,'REEDS calc'!$B$64:$B$113,0),MATCH(AD$1,'REEDS calc'!$C$63:$AG$63,0))*SUMIFS('res v com'!$E$3:$E$52,'res v com'!$B$3:$B$52,About!$B$2)*SUMIFS('Urban and Rural'!$B$2:$B$53,'Urban and Rural'!$A$2:$A$53,About!$B$1)</f>
        <v>606.63959280089989</v>
      </c>
      <c r="AE8" s="65">
        <f>INDEX('REEDS calc'!$C$64:$AG$113,MATCH(About!$B$2,'REEDS calc'!$B$64:$B$113,0),MATCH(AE$1,'REEDS calc'!$C$63:$AG$63,0))*SUMIFS('res v com'!$E$3:$E$52,'res v com'!$B$3:$B$52,About!$B$2)*SUMIFS('Urban and Rural'!$B$2:$B$53,'Urban and Rural'!$A$2:$A$53,About!$B$1)</f>
        <v>626.31187851518553</v>
      </c>
      <c r="AF8" s="65">
        <f>INDEX('REEDS calc'!$C$64:$AG$113,MATCH(About!$B$2,'REEDS calc'!$B$64:$B$113,0),MATCH(AF$1,'REEDS calc'!$C$63:$AG$63,0))*SUMIFS('res v com'!$E$3:$E$52,'res v com'!$B$3:$B$52,About!$B$2)*SUMIFS('Urban and Rural'!$B$2:$B$53,'Urban and Rural'!$A$2:$A$53,About!$B$1)</f>
        <v>645.98416422947116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15.492381634113949</v>
      </c>
      <c r="C8" s="65">
        <f>INDEX('REEDS calc'!$C$64:$AG$113,MATCH(About!$B$2,'REEDS calc'!$B$64:$B$113,0),MATCH(C$1,'REEDS calc'!$C$63:$AG$63,0))*SUMIFS('res v com'!$F$3:$F$52,'res v com'!$B$3:$B$52,About!$B$2)</f>
        <v>15.492381634113949</v>
      </c>
      <c r="D8" s="65">
        <f>INDEX('REEDS calc'!$C$64:$AG$113,MATCH(About!$B$2,'REEDS calc'!$B$64:$B$113,0),MATCH(D$1,'REEDS calc'!$C$63:$AG$63,0))*SUMIFS('res v com'!$F$3:$F$52,'res v com'!$B$3:$B$52,About!$B$2)</f>
        <v>15.492381634113949</v>
      </c>
      <c r="E8" s="65">
        <f>INDEX('REEDS calc'!$C$64:$AG$113,MATCH(About!$B$2,'REEDS calc'!$B$64:$B$113,0),MATCH(E$1,'REEDS calc'!$C$63:$AG$63,0))*SUMIFS('res v com'!$F$3:$F$52,'res v com'!$B$3:$B$52,About!$B$2)</f>
        <v>25.29399734124145</v>
      </c>
      <c r="F8" s="65">
        <f>INDEX('REEDS calc'!$C$64:$AG$113,MATCH(About!$B$2,'REEDS calc'!$B$64:$B$113,0),MATCH(F$1,'REEDS calc'!$C$63:$AG$63,0))*SUMIFS('res v com'!$F$3:$F$52,'res v com'!$B$3:$B$52,About!$B$2)</f>
        <v>35.095613048368953</v>
      </c>
      <c r="G8" s="65">
        <f>INDEX('REEDS calc'!$C$64:$AG$113,MATCH(About!$B$2,'REEDS calc'!$B$64:$B$113,0),MATCH(G$1,'REEDS calc'!$C$63:$AG$63,0))*SUMIFS('res v com'!$F$3:$F$52,'res v com'!$B$3:$B$52,About!$B$2)</f>
        <v>60.629921259842519</v>
      </c>
      <c r="H8" s="65">
        <f>INDEX('REEDS calc'!$C$64:$AG$113,MATCH(About!$B$2,'REEDS calc'!$B$64:$B$113,0),MATCH(H$1,'REEDS calc'!$C$63:$AG$63,0))*SUMIFS('res v com'!$F$3:$F$52,'res v com'!$B$3:$B$52,About!$B$2)</f>
        <v>86.164229471316077</v>
      </c>
      <c r="I8" s="65">
        <f>INDEX('REEDS calc'!$C$64:$AG$113,MATCH(About!$B$2,'REEDS calc'!$B$64:$B$113,0),MATCH(I$1,'REEDS calc'!$C$63:$AG$63,0))*SUMIFS('res v com'!$F$3:$F$52,'res v com'!$B$3:$B$52,About!$B$2)</f>
        <v>148.14398200224971</v>
      </c>
      <c r="J8" s="65">
        <f>INDEX('REEDS calc'!$C$64:$AG$113,MATCH(About!$B$2,'REEDS calc'!$B$64:$B$113,0),MATCH(J$1,'REEDS calc'!$C$63:$AG$63,0))*SUMIFS('res v com'!$F$3:$F$52,'res v com'!$B$3:$B$52,About!$B$2)</f>
        <v>210.12373453318338</v>
      </c>
      <c r="K8" s="65">
        <f>INDEX('REEDS calc'!$C$64:$AG$113,MATCH(About!$B$2,'REEDS calc'!$B$64:$B$113,0),MATCH(K$1,'REEDS calc'!$C$63:$AG$63,0))*SUMIFS('res v com'!$F$3:$F$52,'res v com'!$B$3:$B$52,About!$B$2)</f>
        <v>321.73790776152981</v>
      </c>
      <c r="L8" s="65">
        <f>INDEX('REEDS calc'!$C$64:$AG$113,MATCH(About!$B$2,'REEDS calc'!$B$64:$B$113,0),MATCH(L$1,'REEDS calc'!$C$63:$AG$63,0))*SUMIFS('res v com'!$F$3:$F$52,'res v com'!$B$3:$B$52,About!$B$2)</f>
        <v>433.3520809898763</v>
      </c>
      <c r="M8" s="65">
        <f>INDEX('REEDS calc'!$C$64:$AG$113,MATCH(About!$B$2,'REEDS calc'!$B$64:$B$113,0),MATCH(M$1,'REEDS calc'!$C$63:$AG$63,0))*SUMIFS('res v com'!$F$3:$F$52,'res v com'!$B$3:$B$52,About!$B$2)</f>
        <v>536.50168728908886</v>
      </c>
      <c r="N8" s="65">
        <f>INDEX('REEDS calc'!$C$64:$AG$113,MATCH(About!$B$2,'REEDS calc'!$B$64:$B$113,0),MATCH(N$1,'REEDS calc'!$C$63:$AG$63,0))*SUMIFS('res v com'!$F$3:$F$52,'res v com'!$B$3:$B$52,About!$B$2)</f>
        <v>639.65129358830143</v>
      </c>
      <c r="O8" s="65">
        <f>INDEX('REEDS calc'!$C$64:$AG$113,MATCH(About!$B$2,'REEDS calc'!$B$64:$B$113,0),MATCH(O$1,'REEDS calc'!$C$63:$AG$63,0))*SUMIFS('res v com'!$F$3:$F$52,'res v com'!$B$3:$B$52,About!$B$2)</f>
        <v>706.97412823397076</v>
      </c>
      <c r="P8" s="65">
        <f>INDEX('REEDS calc'!$C$64:$AG$113,MATCH(About!$B$2,'REEDS calc'!$B$64:$B$113,0),MATCH(P$1,'REEDS calc'!$C$63:$AG$63,0))*SUMIFS('res v com'!$F$3:$F$52,'res v com'!$B$3:$B$52,About!$B$2)</f>
        <v>774.29696287964009</v>
      </c>
      <c r="Q8" s="65">
        <f>INDEX('REEDS calc'!$C$64:$AG$113,MATCH(About!$B$2,'REEDS calc'!$B$64:$B$113,0),MATCH(Q$1,'REEDS calc'!$C$63:$AG$63,0))*SUMIFS('res v com'!$F$3:$F$52,'res v com'!$B$3:$B$52,About!$B$2)</f>
        <v>800.75928008998881</v>
      </c>
      <c r="R8" s="65">
        <f>INDEX('REEDS calc'!$C$64:$AG$113,MATCH(About!$B$2,'REEDS calc'!$B$64:$B$113,0),MATCH(R$1,'REEDS calc'!$C$63:$AG$63,0))*SUMIFS('res v com'!$F$3:$F$52,'res v com'!$B$3:$B$52,About!$B$2)</f>
        <v>827.22159730033741</v>
      </c>
      <c r="S8" s="65">
        <f>INDEX('REEDS calc'!$C$64:$AG$113,MATCH(About!$B$2,'REEDS calc'!$B$64:$B$113,0),MATCH(S$1,'REEDS calc'!$C$63:$AG$63,0))*SUMIFS('res v com'!$F$3:$F$52,'res v com'!$B$3:$B$52,About!$B$2)</f>
        <v>861.30483689538812</v>
      </c>
      <c r="T8" s="65">
        <f>INDEX('REEDS calc'!$C$64:$AG$113,MATCH(About!$B$2,'REEDS calc'!$B$64:$B$113,0),MATCH(T$1,'REEDS calc'!$C$63:$AG$63,0))*SUMIFS('res v com'!$F$3:$F$52,'res v com'!$B$3:$B$52,About!$B$2)</f>
        <v>895.38807649043872</v>
      </c>
      <c r="U8" s="65">
        <f>INDEX('REEDS calc'!$C$64:$AG$113,MATCH(About!$B$2,'REEDS calc'!$B$64:$B$113,0),MATCH(U$1,'REEDS calc'!$C$63:$AG$63,0))*SUMIFS('res v com'!$F$3:$F$52,'res v com'!$B$3:$B$52,About!$B$2)</f>
        <v>941.36670416197978</v>
      </c>
      <c r="V8" s="65">
        <f>INDEX('REEDS calc'!$C$64:$AG$113,MATCH(About!$B$2,'REEDS calc'!$B$64:$B$113,0),MATCH(V$1,'REEDS calc'!$C$63:$AG$63,0))*SUMIFS('res v com'!$F$3:$F$52,'res v com'!$B$3:$B$52,About!$B$2)</f>
        <v>987.34533183352085</v>
      </c>
      <c r="W8" s="65">
        <f>INDEX('REEDS calc'!$C$64:$AG$113,MATCH(About!$B$2,'REEDS calc'!$B$64:$B$113,0),MATCH(W$1,'REEDS calc'!$C$63:$AG$63,0))*SUMIFS('res v com'!$F$3:$F$52,'res v com'!$B$3:$B$52,About!$B$2)</f>
        <v>1036.8953880764905</v>
      </c>
      <c r="X8" s="65">
        <f>INDEX('REEDS calc'!$C$64:$AG$113,MATCH(About!$B$2,'REEDS calc'!$B$64:$B$113,0),MATCH(X$1,'REEDS calc'!$C$63:$AG$63,0))*SUMIFS('res v com'!$F$3:$F$52,'res v com'!$B$3:$B$52,About!$B$2)</f>
        <v>1086.4454443194602</v>
      </c>
      <c r="Y8" s="65">
        <f>INDEX('REEDS calc'!$C$64:$AG$113,MATCH(About!$B$2,'REEDS calc'!$B$64:$B$113,0),MATCH(Y$1,'REEDS calc'!$C$63:$AG$63,0))*SUMIFS('res v com'!$F$3:$F$52,'res v com'!$B$3:$B$52,About!$B$2)</f>
        <v>1130.3149606299212</v>
      </c>
      <c r="Z8" s="65">
        <f>INDEX('REEDS calc'!$C$64:$AG$113,MATCH(About!$B$2,'REEDS calc'!$B$64:$B$113,0),MATCH(Z$1,'REEDS calc'!$C$63:$AG$63,0))*SUMIFS('res v com'!$F$3:$F$52,'res v com'!$B$3:$B$52,About!$B$2)</f>
        <v>1174.1844769403824</v>
      </c>
      <c r="AA8" s="65">
        <f>INDEX('REEDS calc'!$C$64:$AG$113,MATCH(About!$B$2,'REEDS calc'!$B$64:$B$113,0),MATCH(AA$1,'REEDS calc'!$C$63:$AG$63,0))*SUMIFS('res v com'!$F$3:$F$52,'res v com'!$B$3:$B$52,About!$B$2)</f>
        <v>1210.8267716535433</v>
      </c>
      <c r="AB8" s="65">
        <f>INDEX('REEDS calc'!$C$64:$AG$113,MATCH(About!$B$2,'REEDS calc'!$B$64:$B$113,0),MATCH(AB$1,'REEDS calc'!$C$63:$AG$63,0))*SUMIFS('res v com'!$F$3:$F$52,'res v com'!$B$3:$B$52,About!$B$2)</f>
        <v>1247.4690663667043</v>
      </c>
      <c r="AC8" s="65">
        <f>INDEX('REEDS calc'!$C$64:$AG$113,MATCH(About!$B$2,'REEDS calc'!$B$64:$B$113,0),MATCH(AC$1,'REEDS calc'!$C$63:$AG$63,0))*SUMIFS('res v com'!$F$3:$F$52,'res v com'!$B$3:$B$52,About!$B$2)</f>
        <v>1284.5331833520811</v>
      </c>
      <c r="AD8" s="65">
        <f>INDEX('REEDS calc'!$C$64:$AG$113,MATCH(About!$B$2,'REEDS calc'!$B$64:$B$113,0),MATCH(AD$1,'REEDS calc'!$C$63:$AG$63,0))*SUMIFS('res v com'!$F$3:$F$52,'res v com'!$B$3:$B$52,About!$B$2)</f>
        <v>1321.5973003374579</v>
      </c>
      <c r="AE8" s="65">
        <f>INDEX('REEDS calc'!$C$64:$AG$113,MATCH(About!$B$2,'REEDS calc'!$B$64:$B$113,0),MATCH(AE$1,'REEDS calc'!$C$63:$AG$63,0))*SUMIFS('res v com'!$F$3:$F$52,'res v com'!$B$3:$B$52,About!$B$2)</f>
        <v>1364.4544431946008</v>
      </c>
      <c r="AF8" s="65">
        <f>INDEX('REEDS calc'!$C$64:$AG$113,MATCH(About!$B$2,'REEDS calc'!$B$64:$B$113,0),MATCH(AF$1,'REEDS calc'!$C$63:$AG$63,0))*SUMIFS('res v com'!$F$3:$F$52,'res v com'!$B$3:$B$52,About!$B$2)</f>
        <v>1407.3115860517435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4.9417598936496665</v>
      </c>
      <c r="C8" s="65">
        <f>INDEX('REEDS calc-noIRA'!$C$64:$AG$113,MATCH(About!$B$2,'REEDS calc-noIRA'!$B$64:$B$113,0),MATCH(C$1,'REEDS calc-noIRA'!$C$63:$AG$63,0))*SUMIFS('res v com'!$E$3:$E$52,'res v com'!$B$3:$B$52,About!$B$2)*SUMIFS('Urban and Rural'!$C$2:$C$53,'Urban and Rural'!$A$2:$A$53,About!$B$1)</f>
        <v>4.9417598936496665</v>
      </c>
      <c r="D8" s="65">
        <f>INDEX('REEDS calc-noIRA'!$C$64:$AG$113,MATCH(About!$B$2,'REEDS calc-noIRA'!$B$64:$B$113,0),MATCH(D$1,'REEDS calc-noIRA'!$C$63:$AG$63,0))*SUMIFS('res v com'!$E$3:$E$52,'res v com'!$B$3:$B$52,About!$B$2)*SUMIFS('Urban and Rural'!$C$2:$C$53,'Urban and Rural'!$A$2:$A$53,About!$B$1)</f>
        <v>4.9417598936496665</v>
      </c>
      <c r="E8" s="65">
        <f>INDEX('REEDS calc-noIRA'!$C$64:$AG$113,MATCH(About!$B$2,'REEDS calc-noIRA'!$B$64:$B$113,0),MATCH(E$1,'REEDS calc-noIRA'!$C$63:$AG$63,0))*SUMIFS('res v com'!$E$3:$E$52,'res v com'!$B$3:$B$52,About!$B$2)*SUMIFS('Urban and Rural'!$C$2:$C$53,'Urban and Rural'!$A$2:$A$53,About!$B$1)</f>
        <v>6.4911565599754599</v>
      </c>
      <c r="F8" s="65">
        <f>INDEX('REEDS calc-noIRA'!$C$64:$AG$113,MATCH(About!$B$2,'REEDS calc-noIRA'!$B$64:$B$113,0),MATCH(F$1,'REEDS calc-noIRA'!$C$63:$AG$63,0))*SUMIFS('res v com'!$E$3:$E$52,'res v com'!$B$3:$B$52,About!$B$2)*SUMIFS('Urban and Rural'!$C$2:$C$53,'Urban and Rural'!$A$2:$A$53,About!$B$1)</f>
        <v>8.0405532263012525</v>
      </c>
      <c r="G8" s="65">
        <f>INDEX('REEDS calc-noIRA'!$C$64:$AG$113,MATCH(About!$B$2,'REEDS calc-noIRA'!$B$64:$B$113,0),MATCH(G$1,'REEDS calc-noIRA'!$C$63:$AG$63,0))*SUMIFS('res v com'!$E$3:$E$52,'res v com'!$B$3:$B$52,About!$B$2)*SUMIFS('Urban and Rural'!$C$2:$C$53,'Urban and Rural'!$A$2:$A$53,About!$B$1)</f>
        <v>12.020056242969611</v>
      </c>
      <c r="H8" s="65">
        <f>INDEX('REEDS calc-noIRA'!$C$64:$AG$113,MATCH(About!$B$2,'REEDS calc-noIRA'!$B$64:$B$113,0),MATCH(H$1,'REEDS calc-noIRA'!$C$63:$AG$63,0))*SUMIFS('res v com'!$E$3:$E$52,'res v com'!$B$3:$B$52,About!$B$2)*SUMIFS('Urban and Rural'!$C$2:$C$53,'Urban and Rural'!$A$2:$A$53,About!$B$1)</f>
        <v>15.999559259637968</v>
      </c>
      <c r="I8" s="65">
        <f>INDEX('REEDS calc-noIRA'!$C$64:$AG$113,MATCH(About!$B$2,'REEDS calc-noIRA'!$B$64:$B$113,0),MATCH(I$1,'REEDS calc-noIRA'!$C$63:$AG$63,0))*SUMIFS('res v com'!$E$3:$E$52,'res v com'!$B$3:$B$52,About!$B$2)*SUMIFS('Urban and Rural'!$C$2:$C$53,'Urban and Rural'!$A$2:$A$53,About!$B$1)</f>
        <v>23.844399222824347</v>
      </c>
      <c r="J8" s="65">
        <f>INDEX('REEDS calc-noIRA'!$C$64:$AG$113,MATCH(About!$B$2,'REEDS calc-noIRA'!$B$64:$B$113,0),MATCH(J$1,'REEDS calc-noIRA'!$C$63:$AG$63,0))*SUMIFS('res v com'!$E$3:$E$52,'res v com'!$B$3:$B$52,About!$B$2)*SUMIFS('Urban and Rural'!$C$2:$C$53,'Urban and Rural'!$A$2:$A$53,About!$B$1)</f>
        <v>31.689239186010724</v>
      </c>
      <c r="K8" s="65">
        <f>INDEX('REEDS calc-noIRA'!$C$64:$AG$113,MATCH(About!$B$2,'REEDS calc-noIRA'!$B$64:$B$113,0),MATCH(K$1,'REEDS calc-noIRA'!$C$63:$AG$63,0))*SUMIFS('res v com'!$E$3:$E$52,'res v com'!$B$3:$B$52,About!$B$2)*SUMIFS('Urban and Rural'!$C$2:$C$53,'Urban and Rural'!$A$2:$A$53,About!$B$1)</f>
        <v>44.744944779629741</v>
      </c>
      <c r="L8" s="65">
        <f>INDEX('REEDS calc-noIRA'!$C$64:$AG$113,MATCH(About!$B$2,'REEDS calc-noIRA'!$B$64:$B$113,0),MATCH(L$1,'REEDS calc-noIRA'!$C$63:$AG$63,0))*SUMIFS('res v com'!$E$3:$E$52,'res v com'!$B$3:$B$52,About!$B$2)*SUMIFS('Urban and Rural'!$C$2:$C$53,'Urban and Rural'!$A$2:$A$53,About!$B$1)</f>
        <v>57.800650373248757</v>
      </c>
      <c r="M8" s="65">
        <f>INDEX('REEDS calc-noIRA'!$C$64:$AG$113,MATCH(About!$B$2,'REEDS calc-noIRA'!$B$64:$B$113,0),MATCH(M$1,'REEDS calc-noIRA'!$C$63:$AG$63,0))*SUMIFS('res v com'!$E$3:$E$52,'res v com'!$B$3:$B$52,About!$B$2)*SUMIFS('Urban and Rural'!$C$2:$C$53,'Urban and Rural'!$A$2:$A$53,About!$B$1)</f>
        <v>68.915532774312183</v>
      </c>
      <c r="N8" s="65">
        <f>INDEX('REEDS calc-noIRA'!$C$64:$AG$113,MATCH(About!$B$2,'REEDS calc-noIRA'!$B$64:$B$113,0),MATCH(N$1,'REEDS calc-noIRA'!$C$63:$AG$63,0))*SUMIFS('res v com'!$E$3:$E$52,'res v com'!$B$3:$B$52,About!$B$2)*SUMIFS('Urban and Rural'!$C$2:$C$53,'Urban and Rural'!$A$2:$A$53,About!$B$1)</f>
        <v>80.030415175375595</v>
      </c>
      <c r="O8" s="65">
        <f>INDEX('REEDS calc-noIRA'!$C$64:$AG$113,MATCH(About!$B$2,'REEDS calc-noIRA'!$B$64:$B$113,0),MATCH(O$1,'REEDS calc-noIRA'!$C$63:$AG$63,0))*SUMIFS('res v com'!$E$3:$E$52,'res v com'!$B$3:$B$52,About!$B$2)*SUMIFS('Urban and Rural'!$C$2:$C$53,'Urban and Rural'!$A$2:$A$53,About!$B$1)</f>
        <v>87.426745577257321</v>
      </c>
      <c r="P8" s="65">
        <f>INDEX('REEDS calc-noIRA'!$C$64:$AG$113,MATCH(About!$B$2,'REEDS calc-noIRA'!$B$64:$B$113,0),MATCH(P$1,'REEDS calc-noIRA'!$C$63:$AG$63,0))*SUMIFS('res v com'!$E$3:$E$52,'res v com'!$B$3:$B$52,About!$B$2)*SUMIFS('Urban and Rural'!$C$2:$C$53,'Urban and Rural'!$A$2:$A$53,About!$B$1)</f>
        <v>94.823075979139034</v>
      </c>
      <c r="Q8" s="65">
        <f>INDEX('REEDS calc-noIRA'!$C$64:$AG$113,MATCH(About!$B$2,'REEDS calc-noIRA'!$B$64:$B$113,0),MATCH(Q$1,'REEDS calc-noIRA'!$C$63:$AG$63,0))*SUMIFS('res v com'!$E$3:$E$52,'res v com'!$B$3:$B$52,About!$B$2)*SUMIFS('Urban and Rural'!$C$2:$C$53,'Urban and Rural'!$A$2:$A$53,About!$B$1)</f>
        <v>99.919775539421209</v>
      </c>
      <c r="R8" s="65">
        <f>INDEX('REEDS calc-noIRA'!$C$64:$AG$113,MATCH(About!$B$2,'REEDS calc-noIRA'!$B$64:$B$113,0),MATCH(R$1,'REEDS calc-noIRA'!$C$63:$AG$63,0))*SUMIFS('res v com'!$E$3:$E$52,'res v com'!$B$3:$B$52,About!$B$2)*SUMIFS('Urban and Rural'!$C$2:$C$53,'Urban and Rural'!$A$2:$A$53,About!$B$1)</f>
        <v>105.01647509970337</v>
      </c>
      <c r="S8" s="65">
        <f>INDEX('REEDS calc-noIRA'!$C$64:$AG$113,MATCH(About!$B$2,'REEDS calc-noIRA'!$B$64:$B$113,0),MATCH(S$1,'REEDS calc-noIRA'!$C$63:$AG$63,0))*SUMIFS('res v com'!$E$3:$E$52,'res v com'!$B$3:$B$52,About!$B$2)*SUMIFS('Urban and Rural'!$C$2:$C$53,'Urban and Rural'!$A$2:$A$53,About!$B$1)</f>
        <v>109.26508385315469</v>
      </c>
      <c r="T8" s="65">
        <f>INDEX('REEDS calc-noIRA'!$C$64:$AG$113,MATCH(About!$B$2,'REEDS calc-noIRA'!$B$64:$B$113,0),MATCH(T$1,'REEDS calc-noIRA'!$C$63:$AG$63,0))*SUMIFS('res v com'!$E$3:$E$52,'res v com'!$B$3:$B$52,About!$B$2)*SUMIFS('Urban and Rural'!$C$2:$C$53,'Urban and Rural'!$A$2:$A$53,About!$B$1)</f>
        <v>113.51369260660603</v>
      </c>
      <c r="U8" s="65">
        <f>INDEX('REEDS calc-noIRA'!$C$64:$AG$113,MATCH(About!$B$2,'REEDS calc-noIRA'!$B$64:$B$113,0),MATCH(U$1,'REEDS calc-noIRA'!$C$63:$AG$63,0))*SUMIFS('res v com'!$E$3:$E$52,'res v com'!$B$3:$B$52,About!$B$2)*SUMIFS('Urban and Rural'!$C$2:$C$53,'Urban and Rural'!$A$2:$A$53,About!$B$1)</f>
        <v>118.29235811432663</v>
      </c>
      <c r="V8" s="65">
        <f>INDEX('REEDS calc-noIRA'!$C$64:$AG$113,MATCH(About!$B$2,'REEDS calc-noIRA'!$B$64:$B$113,0),MATCH(V$1,'REEDS calc-noIRA'!$C$63:$AG$63,0))*SUMIFS('res v com'!$E$3:$E$52,'res v com'!$B$3:$B$52,About!$B$2)*SUMIFS('Urban and Rural'!$C$2:$C$53,'Urban and Rural'!$A$2:$A$53,About!$B$1)</f>
        <v>123.07102362204722</v>
      </c>
      <c r="W8" s="65">
        <f>INDEX('REEDS calc-noIRA'!$C$64:$AG$113,MATCH(About!$B$2,'REEDS calc-noIRA'!$B$64:$B$113,0),MATCH(W$1,'REEDS calc-noIRA'!$C$63:$AG$63,0))*SUMIFS('res v com'!$E$3:$E$52,'res v com'!$B$3:$B$52,About!$B$2)*SUMIFS('Urban and Rural'!$C$2:$C$53,'Urban and Rural'!$A$2:$A$53,About!$B$1)</f>
        <v>129.84759535739855</v>
      </c>
      <c r="X8" s="65">
        <f>INDEX('REEDS calc-noIRA'!$C$64:$AG$113,MATCH(About!$B$2,'REEDS calc-noIRA'!$B$64:$B$113,0),MATCH(X$1,'REEDS calc-noIRA'!$C$63:$AG$63,0))*SUMIFS('res v com'!$E$3:$E$52,'res v com'!$B$3:$B$52,About!$B$2)*SUMIFS('Urban and Rural'!$C$2:$C$53,'Urban and Rural'!$A$2:$A$53,About!$B$1)</f>
        <v>136.62416709274984</v>
      </c>
      <c r="Y8" s="65">
        <f>INDEX('REEDS calc-noIRA'!$C$64:$AG$113,MATCH(About!$B$2,'REEDS calc-noIRA'!$B$64:$B$113,0),MATCH(Y$1,'REEDS calc-noIRA'!$C$63:$AG$63,0))*SUMIFS('res v com'!$E$3:$E$52,'res v com'!$B$3:$B$52,About!$B$2)*SUMIFS('Urban and Rural'!$C$2:$C$53,'Urban and Rural'!$A$2:$A$53,About!$B$1)</f>
        <v>147.91845331833511</v>
      </c>
      <c r="Z8" s="65">
        <f>INDEX('REEDS calc-noIRA'!$C$64:$AG$113,MATCH(About!$B$2,'REEDS calc-noIRA'!$B$64:$B$113,0),MATCH(Z$1,'REEDS calc-noIRA'!$C$63:$AG$63,0))*SUMIFS('res v com'!$E$3:$E$52,'res v com'!$B$3:$B$52,About!$B$2)*SUMIFS('Urban and Rural'!$C$2:$C$53,'Urban and Rural'!$A$2:$A$53,About!$B$1)</f>
        <v>159.21273954392038</v>
      </c>
      <c r="AA8" s="65">
        <f>INDEX('REEDS calc-noIRA'!$C$64:$AG$113,MATCH(About!$B$2,'REEDS calc-noIRA'!$B$64:$B$113,0),MATCH(AA$1,'REEDS calc-noIRA'!$C$63:$AG$63,0))*SUMIFS('res v com'!$E$3:$E$52,'res v com'!$B$3:$B$52,About!$B$2)*SUMIFS('Urban and Rural'!$C$2:$C$53,'Urban and Rural'!$A$2:$A$53,About!$B$1)</f>
        <v>174.50283822476715</v>
      </c>
      <c r="AB8" s="65">
        <f>INDEX('REEDS calc-noIRA'!$C$64:$AG$113,MATCH(About!$B$2,'REEDS calc-noIRA'!$B$64:$B$113,0),MATCH(AB$1,'REEDS calc-noIRA'!$C$63:$AG$63,0))*SUMIFS('res v com'!$E$3:$E$52,'res v com'!$B$3:$B$52,About!$B$2)*SUMIFS('Urban and Rural'!$C$2:$C$53,'Urban and Rural'!$A$2:$A$53,About!$B$1)</f>
        <v>189.79293690561391</v>
      </c>
      <c r="AC8" s="65">
        <f>INDEX('REEDS calc-noIRA'!$C$64:$AG$113,MATCH(About!$B$2,'REEDS calc-noIRA'!$B$64:$B$113,0),MATCH(AC$1,'REEDS calc-noIRA'!$C$63:$AG$63,0))*SUMIFS('res v com'!$E$3:$E$52,'res v com'!$B$3:$B$52,About!$B$2)*SUMIFS('Urban and Rural'!$C$2:$C$53,'Urban and Rural'!$A$2:$A$53,About!$B$1)</f>
        <v>203.94952960425368</v>
      </c>
      <c r="AD8" s="65">
        <f>INDEX('REEDS calc-noIRA'!$C$64:$AG$113,MATCH(About!$B$2,'REEDS calc-noIRA'!$B$64:$B$113,0),MATCH(AD$1,'REEDS calc-noIRA'!$C$63:$AG$63,0))*SUMIFS('res v com'!$E$3:$E$52,'res v com'!$B$3:$B$52,About!$B$2)*SUMIFS('Urban and Rural'!$C$2:$C$53,'Urban and Rural'!$A$2:$A$53,About!$B$1)</f>
        <v>218.10612230289348</v>
      </c>
      <c r="AE8" s="65">
        <f>INDEX('REEDS calc-noIRA'!$C$64:$AG$113,MATCH(About!$B$2,'REEDS calc-noIRA'!$B$64:$B$113,0),MATCH(AE$1,'REEDS calc-noIRA'!$C$63:$AG$63,0))*SUMIFS('res v com'!$E$3:$E$52,'res v com'!$B$3:$B$52,About!$B$2)*SUMIFS('Urban and Rural'!$C$2:$C$53,'Urban and Rural'!$A$2:$A$53,About!$B$1)</f>
        <v>229.26993301973519</v>
      </c>
      <c r="AF8" s="65">
        <f>INDEX('REEDS calc-noIRA'!$C$64:$AG$113,MATCH(About!$B$2,'REEDS calc-noIRA'!$B$64:$B$113,0),MATCH(AF$1,'REEDS calc-noIRA'!$C$63:$AG$63,0))*SUMIFS('res v com'!$E$3:$E$52,'res v com'!$B$3:$B$52,About!$B$2)*SUMIFS('Urban and Rural'!$C$2:$C$53,'Urban and Rural'!$A$2:$A$53,About!$B$1)</f>
        <v>240.4337437365769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7.1113130176909838</v>
      </c>
      <c r="C8" s="65">
        <f>INDEX('REEDS calc-noIRA'!$C$64:$AG$113,MATCH(About!$B$2,'REEDS calc-noIRA'!$B$64:$B$113,0),MATCH(C$1,'REEDS calc-noIRA'!$C$63:$AG$63,0))*SUMIFS('res v com'!$E$3:$E$52,'res v com'!$B$3:$B$52,About!$B$2)*SUMIFS('Urban and Rural'!$B$2:$B$53,'Urban and Rural'!$A$2:$A$53,About!$B$1)</f>
        <v>7.1113130176909838</v>
      </c>
      <c r="D8" s="65">
        <f>INDEX('REEDS calc-noIRA'!$C$64:$AG$113,MATCH(About!$B$2,'REEDS calc-noIRA'!$B$64:$B$113,0),MATCH(D$1,'REEDS calc-noIRA'!$C$63:$AG$63,0))*SUMIFS('res v com'!$E$3:$E$52,'res v com'!$B$3:$B$52,About!$B$2)*SUMIFS('Urban and Rural'!$B$2:$B$53,'Urban and Rural'!$A$2:$A$53,About!$B$1)</f>
        <v>7.1113130176909838</v>
      </c>
      <c r="E8" s="65">
        <f>INDEX('REEDS calc-noIRA'!$C$64:$AG$113,MATCH(About!$B$2,'REEDS calc-noIRA'!$B$64:$B$113,0),MATCH(E$1,'REEDS calc-noIRA'!$C$63:$AG$63,0))*SUMIFS('res v com'!$E$3:$E$52,'res v com'!$B$3:$B$52,About!$B$2)*SUMIFS('Urban and Rural'!$B$2:$B$53,'Urban and Rural'!$A$2:$A$53,About!$B$1)</f>
        <v>9.3409326106963935</v>
      </c>
      <c r="F8" s="65">
        <f>INDEX('REEDS calc-noIRA'!$C$64:$AG$113,MATCH(About!$B$2,'REEDS calc-noIRA'!$B$64:$B$113,0),MATCH(F$1,'REEDS calc-noIRA'!$C$63:$AG$63,0))*SUMIFS('res v com'!$E$3:$E$52,'res v com'!$B$3:$B$52,About!$B$2)*SUMIFS('Urban and Rural'!$B$2:$B$53,'Urban and Rural'!$A$2:$A$53,About!$B$1)</f>
        <v>11.570552203701803</v>
      </c>
      <c r="G8" s="65">
        <f>INDEX('REEDS calc-noIRA'!$C$64:$AG$113,MATCH(About!$B$2,'REEDS calc-noIRA'!$B$64:$B$113,0),MATCH(G$1,'REEDS calc-noIRA'!$C$63:$AG$63,0))*SUMIFS('res v com'!$E$3:$E$52,'res v com'!$B$3:$B$52,About!$B$2)*SUMIFS('Urban and Rural'!$B$2:$B$53,'Urban and Rural'!$A$2:$A$53,About!$B$1)</f>
        <v>17.297154105736755</v>
      </c>
      <c r="H8" s="65">
        <f>INDEX('REEDS calc-noIRA'!$C$64:$AG$113,MATCH(About!$B$2,'REEDS calc-noIRA'!$B$64:$B$113,0),MATCH(H$1,'REEDS calc-noIRA'!$C$63:$AG$63,0))*SUMIFS('res v com'!$E$3:$E$52,'res v com'!$B$3:$B$52,About!$B$2)*SUMIFS('Urban and Rural'!$B$2:$B$53,'Urban and Rural'!$A$2:$A$53,About!$B$1)</f>
        <v>23.023756007771709</v>
      </c>
      <c r="I8" s="65">
        <f>INDEX('REEDS calc-noIRA'!$C$64:$AG$113,MATCH(About!$B$2,'REEDS calc-noIRA'!$B$64:$B$113,0),MATCH(I$1,'REEDS calc-noIRA'!$C$63:$AG$63,0))*SUMIFS('res v com'!$E$3:$E$52,'res v com'!$B$3:$B$52,About!$B$2)*SUMIFS('Urban and Rural'!$B$2:$B$53,'Urban and Rural'!$A$2:$A$53,About!$B$1)</f>
        <v>34.312672052356987</v>
      </c>
      <c r="J8" s="65">
        <f>INDEX('REEDS calc-noIRA'!$C$64:$AG$113,MATCH(About!$B$2,'REEDS calc-noIRA'!$B$64:$B$113,0),MATCH(J$1,'REEDS calc-noIRA'!$C$63:$AG$63,0))*SUMIFS('res v com'!$E$3:$E$52,'res v com'!$B$3:$B$52,About!$B$2)*SUMIFS('Urban and Rural'!$B$2:$B$53,'Urban and Rural'!$A$2:$A$53,About!$B$1)</f>
        <v>45.601588096942258</v>
      </c>
      <c r="K8" s="65">
        <f>INDEX('REEDS calc-noIRA'!$C$64:$AG$113,MATCH(About!$B$2,'REEDS calc-noIRA'!$B$64:$B$113,0),MATCH(K$1,'REEDS calc-noIRA'!$C$63:$AG$63,0))*SUMIFS('res v com'!$E$3:$E$52,'res v com'!$B$3:$B$52,About!$B$2)*SUMIFS('Urban and Rural'!$B$2:$B$53,'Urban and Rural'!$A$2:$A$53,About!$B$1)</f>
        <v>64.389066878003774</v>
      </c>
      <c r="L8" s="65">
        <f>INDEX('REEDS calc-noIRA'!$C$64:$AG$113,MATCH(About!$B$2,'REEDS calc-noIRA'!$B$64:$B$113,0),MATCH(L$1,'REEDS calc-noIRA'!$C$63:$AG$63,0))*SUMIFS('res v com'!$E$3:$E$52,'res v com'!$B$3:$B$52,About!$B$2)*SUMIFS('Urban and Rural'!$B$2:$B$53,'Urban and Rural'!$A$2:$A$53,About!$B$1)</f>
        <v>83.176545659065283</v>
      </c>
      <c r="M8" s="65">
        <f>INDEX('REEDS calc-noIRA'!$C$64:$AG$113,MATCH(About!$B$2,'REEDS calc-noIRA'!$B$64:$B$113,0),MATCH(M$1,'REEDS calc-noIRA'!$C$63:$AG$63,0))*SUMIFS('res v com'!$E$3:$E$52,'res v com'!$B$3:$B$52,About!$B$2)*SUMIFS('Urban and Rural'!$B$2:$B$53,'Urban and Rural'!$A$2:$A$53,About!$B$1)</f>
        <v>99.171132528888265</v>
      </c>
      <c r="N8" s="65">
        <f>INDEX('REEDS calc-noIRA'!$C$64:$AG$113,MATCH(About!$B$2,'REEDS calc-noIRA'!$B$64:$B$113,0),MATCH(N$1,'REEDS calc-noIRA'!$C$63:$AG$63,0))*SUMIFS('res v com'!$E$3:$E$52,'res v com'!$B$3:$B$52,About!$B$2)*SUMIFS('Urban and Rural'!$B$2:$B$53,'Urban and Rural'!$A$2:$A$53,About!$B$1)</f>
        <v>115.16571939871123</v>
      </c>
      <c r="O8" s="65">
        <f>INDEX('REEDS calc-noIRA'!$C$64:$AG$113,MATCH(About!$B$2,'REEDS calc-noIRA'!$B$64:$B$113,0),MATCH(O$1,'REEDS calc-noIRA'!$C$63:$AG$63,0))*SUMIFS('res v com'!$E$3:$E$52,'res v com'!$B$3:$B$52,About!$B$2)*SUMIFS('Urban and Rural'!$B$2:$B$53,'Urban and Rural'!$A$2:$A$53,About!$B$1)</f>
        <v>125.8092192453215</v>
      </c>
      <c r="P8" s="65">
        <f>INDEX('REEDS calc-noIRA'!$C$64:$AG$113,MATCH(About!$B$2,'REEDS calc-noIRA'!$B$64:$B$113,0),MATCH(P$1,'REEDS calc-noIRA'!$C$63:$AG$63,0))*SUMIFS('res v com'!$E$3:$E$52,'res v com'!$B$3:$B$52,About!$B$2)*SUMIFS('Urban and Rural'!$B$2:$B$53,'Urban and Rural'!$A$2:$A$53,About!$B$1)</f>
        <v>136.45271909193178</v>
      </c>
      <c r="Q8" s="65">
        <f>INDEX('REEDS calc-noIRA'!$C$64:$AG$113,MATCH(About!$B$2,'REEDS calc-noIRA'!$B$64:$B$113,0),MATCH(Q$1,'REEDS calc-noIRA'!$C$63:$AG$63,0))*SUMIFS('res v com'!$E$3:$E$52,'res v com'!$B$3:$B$52,About!$B$2)*SUMIFS('Urban and Rural'!$B$2:$B$53,'Urban and Rural'!$A$2:$A$53,About!$B$1)</f>
        <v>143.78699406892321</v>
      </c>
      <c r="R8" s="65">
        <f>INDEX('REEDS calc-noIRA'!$C$64:$AG$113,MATCH(About!$B$2,'REEDS calc-noIRA'!$B$64:$B$113,0),MATCH(R$1,'REEDS calc-noIRA'!$C$63:$AG$63,0))*SUMIFS('res v com'!$E$3:$E$52,'res v com'!$B$3:$B$52,About!$B$2)*SUMIFS('Urban and Rural'!$B$2:$B$53,'Urban and Rural'!$A$2:$A$53,About!$B$1)</f>
        <v>151.1212690459146</v>
      </c>
      <c r="S8" s="65">
        <f>INDEX('REEDS calc-noIRA'!$C$64:$AG$113,MATCH(About!$B$2,'REEDS calc-noIRA'!$B$64:$B$113,0),MATCH(S$1,'REEDS calc-noIRA'!$C$63:$AG$63,0))*SUMIFS('res v com'!$E$3:$E$52,'res v com'!$B$3:$B$52,About!$B$2)*SUMIFS('Urban and Rural'!$B$2:$B$53,'Urban and Rural'!$A$2:$A$53,About!$B$1)</f>
        <v>157.23512066673482</v>
      </c>
      <c r="T8" s="65">
        <f>INDEX('REEDS calc-noIRA'!$C$64:$AG$113,MATCH(About!$B$2,'REEDS calc-noIRA'!$B$64:$B$113,0),MATCH(T$1,'REEDS calc-noIRA'!$C$63:$AG$63,0))*SUMIFS('res v com'!$E$3:$E$52,'res v com'!$B$3:$B$52,About!$B$2)*SUMIFS('Urban and Rural'!$B$2:$B$53,'Urban and Rural'!$A$2:$A$53,About!$B$1)</f>
        <v>163.34897228755503</v>
      </c>
      <c r="U8" s="65">
        <f>INDEX('REEDS calc-noIRA'!$C$64:$AG$113,MATCH(About!$B$2,'REEDS calc-noIRA'!$B$64:$B$113,0),MATCH(U$1,'REEDS calc-noIRA'!$C$63:$AG$63,0))*SUMIFS('res v com'!$E$3:$E$52,'res v com'!$B$3:$B$52,About!$B$2)*SUMIFS('Urban and Rural'!$B$2:$B$53,'Urban and Rural'!$A$2:$A$53,About!$B$1)</f>
        <v>170.22558850598222</v>
      </c>
      <c r="V8" s="65">
        <f>INDEX('REEDS calc-noIRA'!$C$64:$AG$113,MATCH(About!$B$2,'REEDS calc-noIRA'!$B$64:$B$113,0),MATCH(V$1,'REEDS calc-noIRA'!$C$63:$AG$63,0))*SUMIFS('res v com'!$E$3:$E$52,'res v com'!$B$3:$B$52,About!$B$2)*SUMIFS('Urban and Rural'!$B$2:$B$53,'Urban and Rural'!$A$2:$A$53,About!$B$1)</f>
        <v>177.1022047244094</v>
      </c>
      <c r="W8" s="65">
        <f>INDEX('REEDS calc-noIRA'!$C$64:$AG$113,MATCH(About!$B$2,'REEDS calc-noIRA'!$B$64:$B$113,0),MATCH(W$1,'REEDS calc-noIRA'!$C$63:$AG$63,0))*SUMIFS('res v com'!$E$3:$E$52,'res v com'!$B$3:$B$52,About!$B$2)*SUMIFS('Urban and Rural'!$B$2:$B$53,'Urban and Rural'!$A$2:$A$53,About!$B$1)</f>
        <v>186.85385673381742</v>
      </c>
      <c r="X8" s="65">
        <f>INDEX('REEDS calc-noIRA'!$C$64:$AG$113,MATCH(About!$B$2,'REEDS calc-noIRA'!$B$64:$B$113,0),MATCH(X$1,'REEDS calc-noIRA'!$C$63:$AG$63,0))*SUMIFS('res v com'!$E$3:$E$52,'res v com'!$B$3:$B$52,About!$B$2)*SUMIFS('Urban and Rural'!$B$2:$B$53,'Urban and Rural'!$A$2:$A$53,About!$B$1)</f>
        <v>196.60550874322539</v>
      </c>
      <c r="Y8" s="65">
        <f>INDEX('REEDS calc-noIRA'!$C$64:$AG$113,MATCH(About!$B$2,'REEDS calc-noIRA'!$B$64:$B$113,0),MATCH(Y$1,'REEDS calc-noIRA'!$C$63:$AG$63,0))*SUMIFS('res v com'!$E$3:$E$52,'res v com'!$B$3:$B$52,About!$B$2)*SUMIFS('Urban and Rural'!$B$2:$B$53,'Urban and Rural'!$A$2:$A$53,About!$B$1)</f>
        <v>212.85826209223833</v>
      </c>
      <c r="Z8" s="65">
        <f>INDEX('REEDS calc-noIRA'!$C$64:$AG$113,MATCH(About!$B$2,'REEDS calc-noIRA'!$B$64:$B$113,0),MATCH(Z$1,'REEDS calc-noIRA'!$C$63:$AG$63,0))*SUMIFS('res v com'!$E$3:$E$52,'res v com'!$B$3:$B$52,About!$B$2)*SUMIFS('Urban and Rural'!$B$2:$B$53,'Urban and Rural'!$A$2:$A$53,About!$B$1)</f>
        <v>229.11101544125125</v>
      </c>
      <c r="AA8" s="65">
        <f>INDEX('REEDS calc-noIRA'!$C$64:$AG$113,MATCH(About!$B$2,'REEDS calc-noIRA'!$B$64:$B$113,0),MATCH(AA$1,'REEDS calc-noIRA'!$C$63:$AG$63,0))*SUMIFS('res v com'!$E$3:$E$52,'res v com'!$B$3:$B$52,About!$B$2)*SUMIFS('Urban and Rural'!$B$2:$B$53,'Urban and Rural'!$A$2:$A$53,About!$B$1)</f>
        <v>251.11384037222592</v>
      </c>
      <c r="AB8" s="65">
        <f>INDEX('REEDS calc-noIRA'!$C$64:$AG$113,MATCH(About!$B$2,'REEDS calc-noIRA'!$B$64:$B$113,0),MATCH(AB$1,'REEDS calc-noIRA'!$C$63:$AG$63,0))*SUMIFS('res v com'!$E$3:$E$52,'res v com'!$B$3:$B$52,About!$B$2)*SUMIFS('Urban and Rural'!$B$2:$B$53,'Urban and Rural'!$A$2:$A$53,About!$B$1)</f>
        <v>273.11666530320048</v>
      </c>
      <c r="AC8" s="65">
        <f>INDEX('REEDS calc-noIRA'!$C$64:$AG$113,MATCH(About!$B$2,'REEDS calc-noIRA'!$B$64:$B$113,0),MATCH(AC$1,'REEDS calc-noIRA'!$C$63:$AG$63,0))*SUMIFS('res v com'!$E$3:$E$52,'res v com'!$B$3:$B$52,About!$B$2)*SUMIFS('Urban and Rural'!$B$2:$B$53,'Urban and Rural'!$A$2:$A$53,About!$B$1)</f>
        <v>293.48834747929192</v>
      </c>
      <c r="AD8" s="65">
        <f>INDEX('REEDS calc-noIRA'!$C$64:$AG$113,MATCH(About!$B$2,'REEDS calc-noIRA'!$B$64:$B$113,0),MATCH(AD$1,'REEDS calc-noIRA'!$C$63:$AG$63,0))*SUMIFS('res v com'!$E$3:$E$52,'res v com'!$B$3:$B$52,About!$B$2)*SUMIFS('Urban and Rural'!$B$2:$B$53,'Urban and Rural'!$A$2:$A$53,About!$B$1)</f>
        <v>313.8600296553833</v>
      </c>
      <c r="AE8" s="65">
        <f>INDEX('REEDS calc-noIRA'!$C$64:$AG$113,MATCH(About!$B$2,'REEDS calc-noIRA'!$B$64:$B$113,0),MATCH(AE$1,'REEDS calc-noIRA'!$C$63:$AG$63,0))*SUMIFS('res v com'!$E$3:$E$52,'res v com'!$B$3:$B$52,About!$B$2)*SUMIFS('Urban and Rural'!$B$2:$B$53,'Urban and Rural'!$A$2:$A$53,About!$B$1)</f>
        <v>329.92502556498476</v>
      </c>
      <c r="AF8" s="65">
        <f>INDEX('REEDS calc-noIRA'!$C$64:$AG$113,MATCH(About!$B$2,'REEDS calc-noIRA'!$B$64:$B$113,0),MATCH(AF$1,'REEDS calc-noIRA'!$C$63:$AG$63,0))*SUMIFS('res v com'!$E$3:$E$52,'res v com'!$B$3:$B$52,About!$B$2)*SUMIFS('Urban and Rural'!$B$2:$B$53,'Urban and Rural'!$A$2:$A$53,About!$B$1)</f>
        <v>345.99002147458629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15.492381634113949</v>
      </c>
      <c r="C8" s="65">
        <f>INDEX('REEDS calc-noIRA'!$C$64:$AG$113,MATCH(About!$B$2,'REEDS calc-noIRA'!$B$64:$B$113,0),MATCH(C$1,'REEDS calc-noIRA'!$C$63:$AG$63,0))*SUMIFS('res v com'!$F$3:$F$52,'res v com'!$B$3:$B$52,About!$B$2)</f>
        <v>15.492381634113949</v>
      </c>
      <c r="D8" s="65">
        <f>INDEX('REEDS calc-noIRA'!$C$64:$AG$113,MATCH(About!$B$2,'REEDS calc-noIRA'!$B$64:$B$113,0),MATCH(D$1,'REEDS calc-noIRA'!$C$63:$AG$63,0))*SUMIFS('res v com'!$F$3:$F$52,'res v com'!$B$3:$B$52,About!$B$2)</f>
        <v>15.492381634113949</v>
      </c>
      <c r="E8" s="65">
        <f>INDEX('REEDS calc-noIRA'!$C$64:$AG$113,MATCH(About!$B$2,'REEDS calc-noIRA'!$B$64:$B$113,0),MATCH(E$1,'REEDS calc-noIRA'!$C$63:$AG$63,0))*SUMIFS('res v com'!$F$3:$F$52,'res v com'!$B$3:$B$52,About!$B$2)</f>
        <v>20.349729011146344</v>
      </c>
      <c r="F8" s="65">
        <f>INDEX('REEDS calc-noIRA'!$C$64:$AG$113,MATCH(About!$B$2,'REEDS calc-noIRA'!$B$64:$B$113,0),MATCH(F$1,'REEDS calc-noIRA'!$C$63:$AG$63,0))*SUMIFS('res v com'!$F$3:$F$52,'res v com'!$B$3:$B$52,About!$B$2)</f>
        <v>25.207076388178741</v>
      </c>
      <c r="G8" s="65">
        <f>INDEX('REEDS calc-noIRA'!$C$64:$AG$113,MATCH(About!$B$2,'REEDS calc-noIRA'!$B$64:$B$113,0),MATCH(G$1,'REEDS calc-noIRA'!$C$63:$AG$63,0))*SUMIFS('res v com'!$F$3:$F$52,'res v com'!$B$3:$B$52,About!$B$2)</f>
        <v>37.682789651293533</v>
      </c>
      <c r="H8" s="65">
        <f>INDEX('REEDS calc-noIRA'!$C$64:$AG$113,MATCH(About!$B$2,'REEDS calc-noIRA'!$B$64:$B$113,0),MATCH(H$1,'REEDS calc-noIRA'!$C$63:$AG$63,0))*SUMIFS('res v com'!$F$3:$F$52,'res v com'!$B$3:$B$52,About!$B$2)</f>
        <v>50.158502914408324</v>
      </c>
      <c r="I8" s="65">
        <f>INDEX('REEDS calc-noIRA'!$C$64:$AG$113,MATCH(About!$B$2,'REEDS calc-noIRA'!$B$64:$B$113,0),MATCH(I$1,'REEDS calc-noIRA'!$C$63:$AG$63,0))*SUMIFS('res v com'!$F$3:$F$52,'res v com'!$B$3:$B$52,About!$B$2)</f>
        <v>74.752019633909171</v>
      </c>
      <c r="J8" s="65">
        <f>INDEX('REEDS calc-noIRA'!$C$64:$AG$113,MATCH(About!$B$2,'REEDS calc-noIRA'!$B$64:$B$113,0),MATCH(J$1,'REEDS calc-noIRA'!$C$63:$AG$63,0))*SUMIFS('res v com'!$F$3:$F$52,'res v com'!$B$3:$B$52,About!$B$2)</f>
        <v>99.345536353410012</v>
      </c>
      <c r="K8" s="65">
        <f>INDEX('REEDS calc-noIRA'!$C$64:$AG$113,MATCH(About!$B$2,'REEDS calc-noIRA'!$B$64:$B$113,0),MATCH(K$1,'REEDS calc-noIRA'!$C$63:$AG$63,0))*SUMIFS('res v com'!$F$3:$F$52,'res v com'!$B$3:$B$52,About!$B$2)</f>
        <v>140.27507925145699</v>
      </c>
      <c r="L8" s="65">
        <f>INDEX('REEDS calc-noIRA'!$C$64:$AG$113,MATCH(About!$B$2,'REEDS calc-noIRA'!$B$64:$B$113,0),MATCH(L$1,'REEDS calc-noIRA'!$C$63:$AG$63,0))*SUMIFS('res v com'!$F$3:$F$52,'res v com'!$B$3:$B$52,About!$B$2)</f>
        <v>181.20462214950396</v>
      </c>
      <c r="M8" s="65">
        <f>INDEX('REEDS calc-noIRA'!$C$64:$AG$113,MATCH(About!$B$2,'REEDS calc-noIRA'!$B$64:$B$113,0),MATCH(M$1,'REEDS calc-noIRA'!$C$63:$AG$63,0))*SUMIFS('res v com'!$F$3:$F$52,'res v com'!$B$3:$B$52,About!$B$2)</f>
        <v>216.04969833316255</v>
      </c>
      <c r="N8" s="65">
        <f>INDEX('REEDS calc-noIRA'!$C$64:$AG$113,MATCH(About!$B$2,'REEDS calc-noIRA'!$B$64:$B$113,0),MATCH(N$1,'REEDS calc-noIRA'!$C$63:$AG$63,0))*SUMIFS('res v com'!$F$3:$F$52,'res v com'!$B$3:$B$52,About!$B$2)</f>
        <v>250.89477451682114</v>
      </c>
      <c r="O8" s="65">
        <f>INDEX('REEDS calc-noIRA'!$C$64:$AG$113,MATCH(About!$B$2,'REEDS calc-noIRA'!$B$64:$B$113,0),MATCH(O$1,'REEDS calc-noIRA'!$C$63:$AG$63,0))*SUMIFS('res v com'!$F$3:$F$52,'res v com'!$B$3:$B$52,About!$B$2)</f>
        <v>274.08221699560261</v>
      </c>
      <c r="P8" s="65">
        <f>INDEX('REEDS calc-noIRA'!$C$64:$AG$113,MATCH(About!$B$2,'REEDS calc-noIRA'!$B$64:$B$113,0),MATCH(P$1,'REEDS calc-noIRA'!$C$63:$AG$63,0))*SUMIFS('res v com'!$F$3:$F$52,'res v com'!$B$3:$B$52,About!$B$2)</f>
        <v>297.26965947438413</v>
      </c>
      <c r="Q8" s="65">
        <f>INDEX('REEDS calc-noIRA'!$C$64:$AG$113,MATCH(About!$B$2,'REEDS calc-noIRA'!$B$64:$B$113,0),MATCH(Q$1,'REEDS calc-noIRA'!$C$63:$AG$63,0))*SUMIFS('res v com'!$F$3:$F$52,'res v com'!$B$3:$B$52,About!$B$2)</f>
        <v>313.24777584620108</v>
      </c>
      <c r="R8" s="65">
        <f>INDEX('REEDS calc-noIRA'!$C$64:$AG$113,MATCH(About!$B$2,'REEDS calc-noIRA'!$B$64:$B$113,0),MATCH(R$1,'REEDS calc-noIRA'!$C$63:$AG$63,0))*SUMIFS('res v com'!$F$3:$F$52,'res v com'!$B$3:$B$52,About!$B$2)</f>
        <v>329.22589221801803</v>
      </c>
      <c r="S8" s="65">
        <f>INDEX('REEDS calc-noIRA'!$C$64:$AG$113,MATCH(About!$B$2,'REEDS calc-noIRA'!$B$64:$B$113,0),MATCH(S$1,'REEDS calc-noIRA'!$C$63:$AG$63,0))*SUMIFS('res v com'!$F$3:$F$52,'res v com'!$B$3:$B$52,About!$B$2)</f>
        <v>342.545250025565</v>
      </c>
      <c r="T8" s="65">
        <f>INDEX('REEDS calc-noIRA'!$C$64:$AG$113,MATCH(About!$B$2,'REEDS calc-noIRA'!$B$64:$B$113,0),MATCH(T$1,'REEDS calc-noIRA'!$C$63:$AG$63,0))*SUMIFS('res v com'!$F$3:$F$52,'res v com'!$B$3:$B$52,About!$B$2)</f>
        <v>355.8646078331119</v>
      </c>
      <c r="U8" s="65">
        <f>INDEX('REEDS calc-noIRA'!$C$64:$AG$113,MATCH(About!$B$2,'REEDS calc-noIRA'!$B$64:$B$113,0),MATCH(U$1,'REEDS calc-noIRA'!$C$63:$AG$63,0))*SUMIFS('res v com'!$F$3:$F$52,'res v com'!$B$3:$B$52,About!$B$2)</f>
        <v>370.84568974332763</v>
      </c>
      <c r="V8" s="65">
        <f>INDEX('REEDS calc-noIRA'!$C$64:$AG$113,MATCH(About!$B$2,'REEDS calc-noIRA'!$B$64:$B$113,0),MATCH(V$1,'REEDS calc-noIRA'!$C$63:$AG$63,0))*SUMIFS('res v com'!$F$3:$F$52,'res v com'!$B$3:$B$52,About!$B$2)</f>
        <v>385.82677165354335</v>
      </c>
      <c r="W8" s="65">
        <f>INDEX('REEDS calc-noIRA'!$C$64:$AG$113,MATCH(About!$B$2,'REEDS calc-noIRA'!$B$64:$B$113,0),MATCH(W$1,'REEDS calc-noIRA'!$C$63:$AG$63,0))*SUMIFS('res v com'!$F$3:$F$52,'res v com'!$B$3:$B$52,About!$B$2)</f>
        <v>407.07127518151151</v>
      </c>
      <c r="X8" s="65">
        <f>INDEX('REEDS calc-noIRA'!$C$64:$AG$113,MATCH(About!$B$2,'REEDS calc-noIRA'!$B$64:$B$113,0),MATCH(X$1,'REEDS calc-noIRA'!$C$63:$AG$63,0))*SUMIFS('res v com'!$F$3:$F$52,'res v com'!$B$3:$B$52,About!$B$2)</f>
        <v>428.31577870947973</v>
      </c>
      <c r="Y8" s="65">
        <f>INDEX('REEDS calc-noIRA'!$C$64:$AG$113,MATCH(About!$B$2,'REEDS calc-noIRA'!$B$64:$B$113,0),MATCH(Y$1,'REEDS calc-noIRA'!$C$63:$AG$63,0))*SUMIFS('res v com'!$F$3:$F$52,'res v com'!$B$3:$B$52,About!$B$2)</f>
        <v>463.7232845894261</v>
      </c>
      <c r="Z8" s="65">
        <f>INDEX('REEDS calc-noIRA'!$C$64:$AG$113,MATCH(About!$B$2,'REEDS calc-noIRA'!$B$64:$B$113,0),MATCH(Z$1,'REEDS calc-noIRA'!$C$63:$AG$63,0))*SUMIFS('res v com'!$F$3:$F$52,'res v com'!$B$3:$B$52,About!$B$2)</f>
        <v>499.13079046937236</v>
      </c>
      <c r="AA8" s="65">
        <f>INDEX('REEDS calc-noIRA'!$C$64:$AG$113,MATCH(About!$B$2,'REEDS calc-noIRA'!$B$64:$B$113,0),MATCH(AA$1,'REEDS calc-noIRA'!$C$63:$AG$63,0))*SUMIFS('res v com'!$F$3:$F$52,'res v com'!$B$3:$B$52,About!$B$2)</f>
        <v>547.06513958482401</v>
      </c>
      <c r="AB8" s="65">
        <f>INDEX('REEDS calc-noIRA'!$C$64:$AG$113,MATCH(About!$B$2,'REEDS calc-noIRA'!$B$64:$B$113,0),MATCH(AB$1,'REEDS calc-noIRA'!$C$63:$AG$63,0))*SUMIFS('res v com'!$F$3:$F$52,'res v com'!$B$3:$B$52,About!$B$2)</f>
        <v>594.99948870027561</v>
      </c>
      <c r="AC8" s="65">
        <f>INDEX('REEDS calc-noIRA'!$C$64:$AG$113,MATCH(About!$B$2,'REEDS calc-noIRA'!$B$64:$B$113,0),MATCH(AC$1,'REEDS calc-noIRA'!$C$63:$AG$63,0))*SUMIFS('res v com'!$F$3:$F$52,'res v com'!$B$3:$B$52,About!$B$2)</f>
        <v>639.38030473463448</v>
      </c>
      <c r="AD8" s="65">
        <f>INDEX('REEDS calc-noIRA'!$C$64:$AG$113,MATCH(About!$B$2,'REEDS calc-noIRA'!$B$64:$B$113,0),MATCH(AD$1,'REEDS calc-noIRA'!$C$63:$AG$63,0))*SUMIFS('res v com'!$F$3:$F$52,'res v com'!$B$3:$B$52,About!$B$2)</f>
        <v>683.76112076899324</v>
      </c>
      <c r="AE8" s="65">
        <f>INDEX('REEDS calc-noIRA'!$C$64:$AG$113,MATCH(About!$B$2,'REEDS calc-noIRA'!$B$64:$B$113,0),MATCH(AE$1,'REEDS calc-noIRA'!$C$63:$AG$63,0))*SUMIFS('res v com'!$F$3:$F$52,'res v com'!$B$3:$B$52,About!$B$2)</f>
        <v>718.75958686982005</v>
      </c>
      <c r="AF8" s="65">
        <f>INDEX('REEDS calc-noIRA'!$C$64:$AG$113,MATCH(About!$B$2,'REEDS calc-noIRA'!$B$64:$B$113,0),MATCH(AF$1,'REEDS calc-noIRA'!$C$63:$AG$63,0))*SUMIFS('res v com'!$F$3:$F$52,'res v com'!$B$3:$B$52,About!$B$2)</f>
        <v>753.75805297064687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-2.269518048880256</v>
      </c>
      <c r="E8" s="74">
        <f>'DESC-urban-residential'!F8-'BDESC-urban-residential'!F8</f>
        <v>-4.5390360977605138</v>
      </c>
      <c r="F8" s="74">
        <f>'DESC-urban-residential'!G8-'BDESC-urban-residential'!G8</f>
        <v>-10.533192350956156</v>
      </c>
      <c r="G8" s="74">
        <f>'DESC-urban-residential'!H8-'BDESC-urban-residential'!H8</f>
        <v>-16.527348604151797</v>
      </c>
      <c r="H8" s="74">
        <f>'DESC-urban-residential'!I8-'BDESC-urban-residential'!I8</f>
        <v>-33.688378566315663</v>
      </c>
      <c r="I8" s="74">
        <f>'DESC-urban-residential'!J8-'BDESC-urban-residential'!J8</f>
        <v>-50.84940852847955</v>
      </c>
      <c r="J8" s="74">
        <f>'DESC-urban-residential'!K8-'BDESC-urban-residential'!K8</f>
        <v>-83.29506754269363</v>
      </c>
      <c r="K8" s="74">
        <f>'DESC-urban-residential'!L8-'BDESC-urban-residential'!L8</f>
        <v>-115.7407265569077</v>
      </c>
      <c r="L8" s="74">
        <f>'DESC-urban-residential'!M8-'BDESC-urban-residential'!M8</f>
        <v>-147.09387197054929</v>
      </c>
      <c r="M8" s="74">
        <f>'DESC-urban-residential'!N8-'BDESC-urban-residential'!N8</f>
        <v>-178.44701738419087</v>
      </c>
      <c r="N8" s="74">
        <f>'DESC-urban-residential'!O8-'BDESC-urban-residential'!O8</f>
        <v>-198.70604509663571</v>
      </c>
      <c r="O8" s="74">
        <f>'DESC-urban-residential'!P8-'BDESC-urban-residential'!P8</f>
        <v>-218.9650728090806</v>
      </c>
      <c r="P8" s="74">
        <f>'DESC-urban-residential'!Q8-'BDESC-urban-residential'!Q8</f>
        <v>-223.77753067798335</v>
      </c>
      <c r="Q8" s="74">
        <f>'DESC-urban-residential'!R8-'BDESC-urban-residential'!R8</f>
        <v>-228.5899885468863</v>
      </c>
      <c r="R8" s="74">
        <f>'DESC-urban-residential'!S8-'BDESC-urban-residential'!S8</f>
        <v>-238.12102556498621</v>
      </c>
      <c r="S8" s="74">
        <f>'DESC-urban-residential'!T8-'BDESC-urban-residential'!T8</f>
        <v>-247.65206258308612</v>
      </c>
      <c r="T8" s="74">
        <f>'DESC-urban-residential'!U8-'BDESC-urban-residential'!U8</f>
        <v>-261.8805560384497</v>
      </c>
      <c r="U8" s="74">
        <f>'DESC-urban-residential'!V8-'BDESC-urban-residential'!V8</f>
        <v>-276.10904949381325</v>
      </c>
      <c r="V8" s="74">
        <f>'DESC-urban-residential'!W8-'BDESC-urban-residential'!W8</f>
        <v>-289.10186430105307</v>
      </c>
      <c r="W8" s="74">
        <f>'DESC-urban-residential'!X8-'BDESC-urban-residential'!X8</f>
        <v>-302.09467910829312</v>
      </c>
      <c r="X8" s="74">
        <f>'DESC-urban-residential'!Y8-'BDESC-urban-residential'!Y8</f>
        <v>-305.97891113610808</v>
      </c>
      <c r="Y8" s="74">
        <f>'DESC-urban-residential'!Z8-'BDESC-urban-residential'!Z8</f>
        <v>-309.86314316392298</v>
      </c>
      <c r="Z8" s="74">
        <f>'DESC-urban-residential'!AA8-'BDESC-urban-residential'!AA8</f>
        <v>-304.67986435218347</v>
      </c>
      <c r="AA8" s="74">
        <f>'DESC-urban-residential'!AB8-'BDESC-urban-residential'!AB8</f>
        <v>-299.49658554044407</v>
      </c>
      <c r="AB8" s="74">
        <f>'DESC-urban-residential'!AC8-'BDESC-urban-residential'!AC8</f>
        <v>-296.13807434298025</v>
      </c>
      <c r="AC8" s="74">
        <f>'DESC-urban-residential'!AD8-'BDESC-urban-residential'!AD8</f>
        <v>-292.77956314551659</v>
      </c>
      <c r="AD8" s="74">
        <f>'DESC-urban-residential'!AE8-'BDESC-urban-residential'!AE8</f>
        <v>-296.38685295020076</v>
      </c>
      <c r="AE8" s="74">
        <f>'DESC-urban-residential'!AF8-'BDESC-urban-residential'!AF8</f>
        <v>-299.99414275488488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-1.5771227119337361</v>
      </c>
      <c r="E8" s="74">
        <f>'DESC-rural-residential'!F8-'BDESC-rural-residential'!F8</f>
        <v>-3.1542454238674758</v>
      </c>
      <c r="F8" s="74">
        <f>'DESC-rural-residential'!G8-'BDESC-rural-residential'!G8</f>
        <v>-7.3196760404949526</v>
      </c>
      <c r="G8" s="74">
        <f>'DESC-rural-residential'!H8-'BDESC-rural-residential'!H8</f>
        <v>-11.485106657122435</v>
      </c>
      <c r="H8" s="74">
        <f>'DESC-rural-residential'!I8-'BDESC-rural-residential'!I8</f>
        <v>-23.410568156253259</v>
      </c>
      <c r="I8" s="74">
        <f>'DESC-rural-residential'!J8-'BDESC-rural-residential'!J8</f>
        <v>-35.336029655384095</v>
      </c>
      <c r="J8" s="74">
        <f>'DESC-rural-residential'!K8-'BDESC-rural-residential'!K8</f>
        <v>-57.883013038143027</v>
      </c>
      <c r="K8" s="74">
        <f>'DESC-rural-residential'!L8-'BDESC-rural-residential'!L8</f>
        <v>-80.429996420901958</v>
      </c>
      <c r="L8" s="74">
        <f>'DESC-rural-residential'!M8-'BDESC-rural-residential'!M8</f>
        <v>-102.21777543716136</v>
      </c>
      <c r="M8" s="74">
        <f>'DESC-rural-residential'!N8-'BDESC-rural-residential'!N8</f>
        <v>-124.00555445342079</v>
      </c>
      <c r="N8" s="74">
        <f>'DESC-rural-residential'!O8-'BDESC-rural-residential'!O8</f>
        <v>-138.08386184681464</v>
      </c>
      <c r="O8" s="74">
        <f>'DESC-rural-residential'!P8-'BDESC-rural-residential'!P8</f>
        <v>-152.16216924020853</v>
      </c>
      <c r="P8" s="74">
        <f>'DESC-rural-residential'!Q8-'BDESC-rural-residential'!Q8</f>
        <v>-155.50641962368337</v>
      </c>
      <c r="Q8" s="74">
        <f>'DESC-rural-residential'!R8-'BDESC-rural-residential'!R8</f>
        <v>-158.85067000715827</v>
      </c>
      <c r="R8" s="74">
        <f>'DESC-rural-residential'!S8-'BDESC-rural-residential'!S8</f>
        <v>-165.47393301973619</v>
      </c>
      <c r="S8" s="74">
        <f>'DESC-rural-residential'!T8-'BDESC-rural-residential'!T8</f>
        <v>-172.09719603231412</v>
      </c>
      <c r="T8" s="74">
        <f>'DESC-rural-residential'!U8-'BDESC-rural-residential'!U8</f>
        <v>-181.9847931792616</v>
      </c>
      <c r="U8" s="74">
        <f>'DESC-rural-residential'!V8-'BDESC-rural-residential'!V8</f>
        <v>-191.8723903262092</v>
      </c>
      <c r="V8" s="74">
        <f>'DESC-rural-residential'!W8-'BDESC-rural-residential'!W8</f>
        <v>-200.90129553124032</v>
      </c>
      <c r="W8" s="74">
        <f>'DESC-rural-residential'!X8-'BDESC-rural-residential'!X8</f>
        <v>-209.93020073627153</v>
      </c>
      <c r="X8" s="74">
        <f>'DESC-rural-residential'!Y8-'BDESC-rural-residential'!Y8</f>
        <v>-212.62941282339713</v>
      </c>
      <c r="Y8" s="74">
        <f>'DESC-rural-residential'!Z8-'BDESC-rural-residential'!Z8</f>
        <v>-215.32862491052273</v>
      </c>
      <c r="Z8" s="74">
        <f>'DESC-rural-residential'!AA8-'BDESC-rural-residential'!AA8</f>
        <v>-211.72668539728002</v>
      </c>
      <c r="AA8" s="74">
        <f>'DESC-rural-residential'!AB8-'BDESC-rural-residential'!AB8</f>
        <v>-208.12474588403737</v>
      </c>
      <c r="AB8" s="74">
        <f>'DESC-rural-residential'!AC8-'BDESC-rural-residential'!AC8</f>
        <v>-205.79086522139309</v>
      </c>
      <c r="AC8" s="74">
        <f>'DESC-rural-residential'!AD8-'BDESC-rural-residential'!AD8</f>
        <v>-203.45698455874884</v>
      </c>
      <c r="AD8" s="74">
        <f>'DESC-rural-residential'!AE8-'BDESC-rural-residential'!AE8</f>
        <v>-205.96374527047848</v>
      </c>
      <c r="AE8" s="74">
        <f>'DESC-rural-residential'!AF8-'BDESC-rural-residential'!AF8</f>
        <v>-208.47050598220818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-4.944268330095106</v>
      </c>
      <c r="E8" s="74">
        <f>'DESC-commercial'!F8-'BDESC-commercial'!F8</f>
        <v>-9.888536660190212</v>
      </c>
      <c r="F8" s="74">
        <f>'DESC-commercial'!G8-'BDESC-commercial'!G8</f>
        <v>-22.947131608548986</v>
      </c>
      <c r="G8" s="74">
        <f>'DESC-commercial'!H8-'BDESC-commercial'!H8</f>
        <v>-36.005726556907753</v>
      </c>
      <c r="H8" s="74">
        <f>'DESC-commercial'!I8-'BDESC-commercial'!I8</f>
        <v>-73.391962368340543</v>
      </c>
      <c r="I8" s="74">
        <f>'DESC-commercial'!J8-'BDESC-commercial'!J8</f>
        <v>-110.77819817977337</v>
      </c>
      <c r="J8" s="74">
        <f>'DESC-commercial'!K8-'BDESC-commercial'!K8</f>
        <v>-181.46282851007282</v>
      </c>
      <c r="K8" s="74">
        <f>'DESC-commercial'!L8-'BDESC-commercial'!L8</f>
        <v>-252.14745884037234</v>
      </c>
      <c r="L8" s="74">
        <f>'DESC-commercial'!M8-'BDESC-commercial'!M8</f>
        <v>-320.45198895592631</v>
      </c>
      <c r="M8" s="74">
        <f>'DESC-commercial'!N8-'BDESC-commercial'!N8</f>
        <v>-388.75651907148028</v>
      </c>
      <c r="N8" s="74">
        <f>'DESC-commercial'!O8-'BDESC-commercial'!O8</f>
        <v>-432.89191123836815</v>
      </c>
      <c r="O8" s="74">
        <f>'DESC-commercial'!P8-'BDESC-commercial'!P8</f>
        <v>-477.02730340525596</v>
      </c>
      <c r="P8" s="74">
        <f>'DESC-commercial'!Q8-'BDESC-commercial'!Q8</f>
        <v>-487.51150424378773</v>
      </c>
      <c r="Q8" s="74">
        <f>'DESC-commercial'!R8-'BDESC-commercial'!R8</f>
        <v>-497.99570508231938</v>
      </c>
      <c r="R8" s="74">
        <f>'DESC-commercial'!S8-'BDESC-commercial'!S8</f>
        <v>-518.75958686982312</v>
      </c>
      <c r="S8" s="74">
        <f>'DESC-commercial'!T8-'BDESC-commercial'!T8</f>
        <v>-539.52346865732682</v>
      </c>
      <c r="T8" s="74">
        <f>'DESC-commercial'!U8-'BDESC-commercial'!U8</f>
        <v>-570.52101441865216</v>
      </c>
      <c r="U8" s="74">
        <f>'DESC-commercial'!V8-'BDESC-commercial'!V8</f>
        <v>-601.5185601799775</v>
      </c>
      <c r="V8" s="74">
        <f>'DESC-commercial'!W8-'BDESC-commercial'!W8</f>
        <v>-629.82411289497895</v>
      </c>
      <c r="W8" s="74">
        <f>'DESC-commercial'!X8-'BDESC-commercial'!X8</f>
        <v>-658.12966560998052</v>
      </c>
      <c r="X8" s="74">
        <f>'DESC-commercial'!Y8-'BDESC-commercial'!Y8</f>
        <v>-666.59167604049503</v>
      </c>
      <c r="Y8" s="74">
        <f>'DESC-commercial'!Z8-'BDESC-commercial'!Z8</f>
        <v>-675.05368647101</v>
      </c>
      <c r="Z8" s="74">
        <f>'DESC-commercial'!AA8-'BDESC-commercial'!AA8</f>
        <v>-663.76163206871934</v>
      </c>
      <c r="AA8" s="74">
        <f>'DESC-commercial'!AB8-'BDESC-commercial'!AB8</f>
        <v>-652.46957766642868</v>
      </c>
      <c r="AB8" s="74">
        <f>'DESC-commercial'!AC8-'BDESC-commercial'!AC8</f>
        <v>-645.15287861744662</v>
      </c>
      <c r="AC8" s="74">
        <f>'DESC-commercial'!AD8-'BDESC-commercial'!AD8</f>
        <v>-637.83617956846467</v>
      </c>
      <c r="AD8" s="74">
        <f>'DESC-commercial'!AE8-'BDESC-commercial'!AE8</f>
        <v>-645.69485632478074</v>
      </c>
      <c r="AE8" s="74">
        <f>'DESC-commercial'!AF8-'BDESC-commercial'!AF8</f>
        <v>-653.55353308109659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2025-01-29T23:34:44Z</dcterms:modified>
</cp:coreProperties>
</file>