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elec\EIaE\"/>
    </mc:Choice>
  </mc:AlternateContent>
  <xr:revisionPtr revIDLastSave="0" documentId="8_{97A753EA-5231-478E-8A87-95CDB09290A8}" xr6:coauthVersionLast="47" xr6:coauthVersionMax="47" xr10:uidLastSave="{00000000-0000-0000-0000-000000000000}"/>
  <bookViews>
    <workbookView xWindow="3510" yWindow="351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K842" i="22" s="1"/>
  <c r="E10" i="23"/>
  <c r="E26" i="23"/>
  <c r="H1039" i="22" s="1"/>
  <c r="E4" i="23"/>
  <c r="E29" i="23"/>
  <c r="E8" i="23"/>
  <c r="E28" i="23"/>
  <c r="E21" i="23"/>
  <c r="E23" i="23"/>
  <c r="N988" i="22" s="1"/>
  <c r="E43" i="23"/>
  <c r="E48" i="23"/>
  <c r="P1371" i="22" s="1"/>
  <c r="E52" i="23"/>
  <c r="E3" i="23"/>
  <c r="E42" i="23"/>
  <c r="E14" i="23"/>
  <c r="E11" i="23"/>
  <c r="E45" i="23"/>
  <c r="E44" i="23"/>
  <c r="E34" i="23"/>
  <c r="E37" i="23"/>
  <c r="E39" i="23"/>
  <c r="E30" i="23"/>
  <c r="E36" i="23"/>
  <c r="E17" i="23"/>
  <c r="E19" i="23"/>
  <c r="J928" i="22" s="1"/>
  <c r="E38" i="23"/>
  <c r="E53" i="23"/>
  <c r="E46" i="23"/>
  <c r="E32" i="23"/>
  <c r="E15" i="23"/>
  <c r="E33" i="23"/>
  <c r="E35" i="23"/>
  <c r="E25" i="23"/>
  <c r="I1028"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K1314"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G927"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G846" i="22"/>
  <c r="K845" i="22"/>
  <c r="L843" i="22"/>
  <c r="Q845" i="22"/>
  <c r="P845" i="22"/>
  <c r="R846" i="22"/>
  <c r="G848" i="22"/>
  <c r="M834" i="22"/>
  <c r="G835"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O1022" i="22"/>
  <c r="Q1023" i="22"/>
  <c r="L1027" i="22"/>
  <c r="N1028" i="22"/>
  <c r="L1014" i="22"/>
  <c r="L1017" i="22"/>
  <c r="N1018" i="22"/>
  <c r="H1019" i="22"/>
  <c r="P1022"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023" i="22" l="1"/>
  <c r="K846" i="22"/>
  <c r="H1014" i="22"/>
  <c r="M1023" i="22"/>
  <c r="P1028" i="22"/>
  <c r="J1014" i="22"/>
  <c r="L1028" i="22"/>
  <c r="P1023" i="22"/>
  <c r="F1022" i="22"/>
  <c r="I835" i="22"/>
  <c r="G845" i="22"/>
  <c r="L841" i="22"/>
  <c r="N841" i="22"/>
  <c r="L840" i="22"/>
  <c r="P841" i="22"/>
  <c r="M935" i="22"/>
  <c r="N998" i="22"/>
  <c r="O1018" i="22"/>
  <c r="H838" i="22"/>
  <c r="H847" i="22"/>
  <c r="L1023" i="22"/>
  <c r="K1022" i="22"/>
  <c r="N1027" i="22"/>
  <c r="G1019" i="22"/>
  <c r="J1017" i="22"/>
  <c r="J1027" i="22"/>
  <c r="J1024" i="22"/>
  <c r="K1018" i="22"/>
  <c r="R844" i="22"/>
  <c r="K844" i="22"/>
  <c r="M841" i="22"/>
  <c r="O1019" i="22"/>
  <c r="M1018" i="22"/>
  <c r="K1017" i="22"/>
  <c r="K1014" i="22"/>
  <c r="M1028" i="22"/>
  <c r="K1027" i="22"/>
  <c r="K1024" i="22"/>
  <c r="I1023" i="22"/>
  <c r="L1021" i="22"/>
  <c r="L834" i="22"/>
  <c r="F848" i="22"/>
  <c r="F845" i="22"/>
  <c r="J846" i="22"/>
  <c r="M844" i="22"/>
  <c r="H842" i="22"/>
  <c r="Q842" i="22"/>
  <c r="M843" i="22"/>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R931" i="22"/>
  <c r="R926" i="22"/>
  <c r="N936" i="22"/>
  <c r="N931" i="22"/>
  <c r="I927" i="22"/>
  <c r="H938" i="22"/>
  <c r="P926" i="22"/>
  <c r="O930" i="22"/>
  <c r="O925" i="22"/>
  <c r="K935" i="22"/>
  <c r="K930" i="22"/>
  <c r="F926" i="22"/>
  <c r="R936" i="22"/>
  <c r="P936" i="22"/>
  <c r="O932" i="22"/>
  <c r="F927" i="22"/>
  <c r="O936" i="22"/>
  <c r="O931" i="22"/>
  <c r="O926" i="22"/>
  <c r="N937" i="22"/>
  <c r="I933" i="22"/>
  <c r="P931" i="22"/>
  <c r="P925" i="22"/>
  <c r="L935" i="22"/>
  <c r="L930" i="22"/>
  <c r="L925" i="22"/>
  <c r="K936" i="22"/>
  <c r="F932" i="22"/>
  <c r="G937" i="22"/>
  <c r="Q936" i="22"/>
  <c r="Q931" i="22"/>
  <c r="Q926" i="22"/>
  <c r="M936" i="22"/>
  <c r="H932" i="22"/>
  <c r="P927" i="22"/>
  <c r="N935" i="22"/>
  <c r="N930" i="22"/>
  <c r="N925" i="22"/>
  <c r="J935" i="22"/>
  <c r="R930" i="22"/>
  <c r="M926"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J1326" i="22"/>
  <c r="G1323" i="22"/>
  <c r="Q1325" i="22"/>
  <c r="K1315" i="22"/>
  <c r="G1320" i="22"/>
  <c r="H1316" i="22"/>
  <c r="N1322" i="22"/>
  <c r="O1326" i="22"/>
  <c r="H1322" i="22"/>
  <c r="N1319" i="22"/>
  <c r="K1316" i="22"/>
  <c r="K1319" i="22"/>
  <c r="K1321" i="22"/>
  <c r="L1325" i="22"/>
  <c r="R1320" i="22"/>
  <c r="K1318" i="22"/>
  <c r="H1315" i="22"/>
  <c r="P1318" i="22"/>
  <c r="N1327" i="22"/>
  <c r="K1328" i="22"/>
  <c r="H1324" i="22"/>
  <c r="O1315" i="22"/>
  <c r="Q1328" i="22"/>
  <c r="I1326" i="22"/>
  <c r="P1321" i="22"/>
  <c r="M1318" i="22"/>
  <c r="O1314" i="22"/>
  <c r="J1319" i="22"/>
  <c r="J1316" i="22"/>
  <c r="F1325" i="22"/>
  <c r="J1317" i="22"/>
  <c r="G1318" i="22"/>
  <c r="O1322" i="22"/>
  <c r="F1328" i="22"/>
  <c r="L1323" i="22"/>
  <c r="J1320" i="22"/>
  <c r="L1316" i="22"/>
  <c r="O1321" i="22"/>
  <c r="M1327" i="22"/>
  <c r="J1324" i="22"/>
  <c r="G1327" i="22"/>
  <c r="N1316" i="22"/>
  <c r="M1323" i="22"/>
  <c r="K1317" i="22"/>
  <c r="I844" i="22"/>
  <c r="J839" i="22"/>
  <c r="K834" i="22"/>
  <c r="H844" i="22"/>
  <c r="I839" i="22"/>
  <c r="J834" i="22"/>
  <c r="G844" i="22"/>
  <c r="H839" i="22"/>
  <c r="I834" i="22"/>
  <c r="N844" i="22"/>
  <c r="O839" i="22"/>
  <c r="P834" i="22"/>
  <c r="L845" i="22"/>
  <c r="R839" i="22"/>
  <c r="L848" i="22"/>
  <c r="R842" i="22"/>
  <c r="K837" i="22"/>
  <c r="M846" i="22"/>
  <c r="F841" i="22"/>
  <c r="L835" i="22"/>
  <c r="I845" i="22"/>
  <c r="G839" i="22"/>
  <c r="Q848" i="22"/>
  <c r="R843" i="22"/>
  <c r="F839" i="22"/>
  <c r="G834" i="22"/>
  <c r="L844" i="22"/>
  <c r="M839" i="22"/>
  <c r="L847" i="22"/>
  <c r="M842" i="22"/>
  <c r="N837" i="22"/>
  <c r="K847" i="22"/>
  <c r="L842" i="22"/>
  <c r="M837" i="22"/>
  <c r="N834" i="22"/>
  <c r="Q844" i="22"/>
  <c r="O838" i="22"/>
  <c r="Q847" i="22"/>
  <c r="J842" i="22"/>
  <c r="P836" i="22"/>
  <c r="R845" i="22"/>
  <c r="K840" i="22"/>
  <c r="Q834" i="22"/>
  <c r="F844" i="22"/>
  <c r="L838" i="22"/>
  <c r="I848" i="22"/>
  <c r="J843" i="22"/>
  <c r="K838" i="22"/>
  <c r="P848" i="22"/>
  <c r="Q843" i="22"/>
  <c r="R838" i="22"/>
  <c r="Q846" i="22"/>
  <c r="R841" i="22"/>
  <c r="F837" i="22"/>
  <c r="P846" i="22"/>
  <c r="Q841" i="22"/>
  <c r="R836" i="22"/>
  <c r="F834" i="22"/>
  <c r="N843" i="22"/>
  <c r="G838" i="22"/>
  <c r="I847" i="22"/>
  <c r="O841" i="22"/>
  <c r="H836" i="22"/>
  <c r="J845" i="22"/>
  <c r="P839" i="22"/>
  <c r="R848" i="22"/>
  <c r="K843" i="22"/>
  <c r="Q837" i="22"/>
  <c r="N847" i="22"/>
  <c r="O842" i="22"/>
  <c r="P837" i="22"/>
  <c r="H848" i="22"/>
  <c r="I843" i="22"/>
  <c r="J838" i="22"/>
  <c r="I846" i="22"/>
  <c r="J841" i="22"/>
  <c r="K836" i="22"/>
  <c r="H846" i="22"/>
  <c r="I841" i="22"/>
  <c r="J836" i="22"/>
  <c r="M848" i="22"/>
  <c r="F843" i="22"/>
  <c r="L837" i="22"/>
  <c r="N846" i="22"/>
  <c r="G841" i="22"/>
  <c r="M835" i="22"/>
  <c r="O844" i="22"/>
  <c r="M838" i="22"/>
  <c r="J848" i="22"/>
  <c r="P842" i="22"/>
  <c r="I837" i="22"/>
  <c r="F847" i="22"/>
  <c r="G842" i="22"/>
  <c r="H837" i="22"/>
  <c r="M847" i="22"/>
  <c r="N842" i="22"/>
  <c r="O837" i="22"/>
  <c r="N845" i="22"/>
  <c r="O840" i="22"/>
  <c r="P835" i="22"/>
  <c r="M845" i="22"/>
  <c r="N840" i="22"/>
  <c r="O835" i="22"/>
  <c r="O846" i="22"/>
  <c r="H841" i="22"/>
  <c r="N835" i="22"/>
  <c r="P844" i="22"/>
  <c r="N838" i="22"/>
  <c r="P847" i="22"/>
  <c r="I842" i="22"/>
  <c r="O836" i="22"/>
  <c r="L846" i="22"/>
  <c r="R840" i="22"/>
  <c r="K835" i="22"/>
  <c r="H845" i="22"/>
  <c r="I840" i="22"/>
  <c r="J835" i="22"/>
  <c r="O845" i="22"/>
  <c r="P840" i="22"/>
  <c r="O848" i="22"/>
  <c r="P843" i="22"/>
  <c r="Q838" i="22"/>
  <c r="N848" i="22"/>
  <c r="O843" i="22"/>
  <c r="P838" i="22"/>
  <c r="Q835" i="22"/>
  <c r="I1019" i="22"/>
  <c r="M1014" i="22"/>
  <c r="H835" i="22"/>
  <c r="F846" i="22"/>
  <c r="J1022" i="22"/>
  <c r="J1019" i="22"/>
  <c r="P1018" i="22"/>
  <c r="N1017" i="22"/>
  <c r="F1014" i="22"/>
  <c r="H1028" i="22"/>
  <c r="K1026" i="22"/>
  <c r="K839" i="22"/>
  <c r="I838" i="22"/>
  <c r="G837" i="22"/>
  <c r="R835" i="22"/>
  <c r="H834" i="22"/>
  <c r="O847" i="22"/>
  <c r="K848" i="22"/>
  <c r="F835" i="22"/>
  <c r="R847" i="22"/>
  <c r="L931" i="22"/>
  <c r="K1325" i="22"/>
  <c r="M994" i="22"/>
  <c r="F1024" i="22"/>
  <c r="R1026" i="22"/>
  <c r="L836" i="22"/>
  <c r="O1317" i="22"/>
  <c r="G1024" i="22"/>
  <c r="G1017" i="22"/>
  <c r="F840" i="22"/>
  <c r="L839" i="22"/>
  <c r="H840" i="22"/>
  <c r="M836" i="22"/>
  <c r="F836" i="22"/>
  <c r="G836" i="22"/>
  <c r="R834" i="22"/>
  <c r="I836" i="22"/>
  <c r="Q935" i="22"/>
  <c r="O1324" i="22"/>
  <c r="R998" i="22"/>
  <c r="M1017" i="22"/>
  <c r="O834" i="22"/>
  <c r="N1024" i="22"/>
  <c r="K1019" i="22"/>
  <c r="R1028" i="22"/>
  <c r="H1027" i="22"/>
  <c r="H1024" i="22"/>
  <c r="N1023" i="22"/>
  <c r="L1022" i="22"/>
  <c r="L1019" i="22"/>
  <c r="J1018" i="22"/>
  <c r="M1016" i="22"/>
  <c r="G843" i="22"/>
  <c r="G840" i="22"/>
  <c r="K841" i="22"/>
  <c r="N839" i="22"/>
  <c r="N836" i="22"/>
  <c r="J837" i="22"/>
  <c r="F838" i="22"/>
  <c r="Q836" i="22"/>
  <c r="M925" i="22"/>
  <c r="J1321" i="22"/>
  <c r="P1025" i="22"/>
  <c r="Q1020" i="22"/>
  <c r="R1015" i="22"/>
  <c r="J1026" i="22"/>
  <c r="K1021" i="22"/>
  <c r="L1016" i="22"/>
  <c r="Q1026" i="22"/>
  <c r="R1021" i="22"/>
  <c r="F1017" i="22"/>
  <c r="P1026" i="22"/>
  <c r="Q1021" i="22"/>
  <c r="R1016" i="22"/>
  <c r="O1026" i="22"/>
  <c r="P1021" i="22"/>
  <c r="Q1016" i="22"/>
  <c r="N1026" i="22"/>
  <c r="O1021" i="22"/>
  <c r="P1016" i="22"/>
  <c r="M1026" i="22"/>
  <c r="N1021" i="22"/>
  <c r="O1016" i="22"/>
  <c r="G1027" i="22"/>
  <c r="H1022" i="22"/>
  <c r="I1017" i="22"/>
  <c r="H1025" i="22"/>
  <c r="I1020" i="22"/>
  <c r="J1015" i="22"/>
  <c r="O1025" i="22"/>
  <c r="P1020" i="22"/>
  <c r="Q1015" i="22"/>
  <c r="I1026" i="22"/>
  <c r="J1021" i="22"/>
  <c r="K1016" i="22"/>
  <c r="H1026" i="22"/>
  <c r="I1021" i="22"/>
  <c r="J1016" i="22"/>
  <c r="G1026" i="22"/>
  <c r="H1021" i="22"/>
  <c r="I1016" i="22"/>
  <c r="F1026" i="22"/>
  <c r="G1021" i="22"/>
  <c r="H1016" i="22"/>
  <c r="R1025" i="22"/>
  <c r="F1021" i="22"/>
  <c r="G1016" i="22"/>
  <c r="L1026" i="22"/>
  <c r="M1021" i="22"/>
  <c r="N1016" i="22"/>
  <c r="M1024" i="22"/>
  <c r="N1019" i="22"/>
  <c r="O1014" i="22"/>
  <c r="G1025" i="22"/>
  <c r="H1020" i="22"/>
  <c r="I1015" i="22"/>
  <c r="N1025" i="22"/>
  <c r="O1020" i="22"/>
  <c r="P1015" i="22"/>
  <c r="M1025" i="22"/>
  <c r="N1020" i="22"/>
  <c r="O1015" i="22"/>
  <c r="L1025" i="22"/>
  <c r="M1020" i="22"/>
  <c r="N1015" i="22"/>
  <c r="K1025" i="22"/>
  <c r="L1020" i="22"/>
  <c r="M1015" i="22"/>
  <c r="J1025" i="22"/>
  <c r="K1020" i="22"/>
  <c r="L1015" i="22"/>
  <c r="Q1025" i="22"/>
  <c r="R1020" i="22"/>
  <c r="F1016" i="22"/>
  <c r="Q1028" i="22"/>
  <c r="F1019" i="22"/>
  <c r="L1024" i="22"/>
  <c r="N1014" i="22"/>
  <c r="G1020" i="22"/>
  <c r="R1024" i="22"/>
  <c r="G1015" i="22"/>
  <c r="R1019" i="22"/>
  <c r="P1024" i="22"/>
  <c r="R1014" i="22"/>
  <c r="P1019" i="22"/>
  <c r="I1025" i="22"/>
  <c r="K1015" i="22"/>
  <c r="R1023" i="22"/>
  <c r="G1014" i="22"/>
  <c r="M1019" i="22"/>
  <c r="F1025" i="22"/>
  <c r="H1015" i="22"/>
  <c r="F1020" i="22"/>
  <c r="Q1024" i="22"/>
  <c r="F1015" i="22"/>
  <c r="Q1019" i="22"/>
  <c r="O1024" i="22"/>
  <c r="Q1014" i="22"/>
  <c r="J1020" i="22"/>
  <c r="F1027" i="22"/>
  <c r="G1022" i="22"/>
  <c r="H1017" i="22"/>
  <c r="M1027" i="22"/>
  <c r="N1022" i="22"/>
  <c r="O1017" i="22"/>
  <c r="G1028" i="22"/>
  <c r="H1023" i="22"/>
  <c r="I1018" i="22"/>
  <c r="F1028" i="22"/>
  <c r="G1023" i="22"/>
  <c r="H1018" i="22"/>
  <c r="R1027" i="22"/>
  <c r="F1023" i="22"/>
  <c r="G1018" i="22"/>
  <c r="Q1027" i="22"/>
  <c r="R1022" i="22"/>
  <c r="F1018" i="22"/>
  <c r="P1027" i="22"/>
  <c r="Q1022" i="22"/>
  <c r="R1017" i="22"/>
  <c r="J1028" i="22"/>
  <c r="K1023" i="22"/>
  <c r="L1018"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F995" i="22"/>
  <c r="F990" i="22"/>
  <c r="F985" i="22"/>
  <c r="O994" i="22"/>
  <c r="J990" i="22"/>
  <c r="R985" i="22"/>
  <c r="P993" i="22"/>
  <c r="P988" i="22"/>
  <c r="L998" i="22"/>
  <c r="L993" i="22"/>
  <c r="G989" i="22"/>
  <c r="O984" i="22"/>
  <c r="G990" i="22"/>
  <c r="G985" i="22"/>
  <c r="P994" i="22"/>
  <c r="P989" i="22"/>
  <c r="K985" i="22"/>
  <c r="J996" i="22"/>
  <c r="H985" i="22"/>
  <c r="Q989" i="22"/>
  <c r="P995" i="22"/>
  <c r="Q988" i="22"/>
  <c r="M998" i="22"/>
  <c r="M993" i="22"/>
  <c r="M988" i="22"/>
  <c r="H984" i="22"/>
  <c r="G995" i="22"/>
  <c r="Q994" i="22"/>
  <c r="Q984" i="22"/>
  <c r="K991" i="22"/>
  <c r="R994" i="22"/>
  <c r="R989" i="22"/>
  <c r="R984" i="22"/>
  <c r="I995" i="22"/>
  <c r="Q990" i="22"/>
  <c r="L986" i="22"/>
  <c r="O998" i="22"/>
  <c r="O993" i="22"/>
  <c r="O988" i="22"/>
  <c r="K998" i="22"/>
  <c r="F994" i="22"/>
  <c r="N989" i="22"/>
  <c r="I985" i="22"/>
  <c r="I1022" i="22"/>
  <c r="O1028" i="22"/>
  <c r="G847" i="22"/>
  <c r="J847" i="22"/>
  <c r="H990" i="22"/>
  <c r="O1027" i="22"/>
  <c r="Q1018" i="22"/>
  <c r="P1014" i="22"/>
  <c r="Q1017" i="22"/>
  <c r="I1014" i="22"/>
  <c r="K1028" i="22"/>
  <c r="I1027" i="22"/>
  <c r="I1024" i="22"/>
  <c r="O1023" i="22"/>
  <c r="M1022" i="22"/>
  <c r="R1018" i="22"/>
  <c r="P1017" i="22"/>
  <c r="J844" i="22"/>
  <c r="H843" i="22"/>
  <c r="F842" i="22"/>
  <c r="Q840" i="22"/>
  <c r="J840" i="22"/>
  <c r="R837" i="22"/>
  <c r="Q839" i="22"/>
  <c r="M840" i="22"/>
  <c r="M930" i="22"/>
  <c r="R1323" i="22"/>
  <c r="N993" i="22"/>
  <c r="Q1443" i="22"/>
  <c r="R1441" i="22"/>
  <c r="J1442" i="22"/>
  <c r="H1447" i="22"/>
  <c r="L1156"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<sst xmlns="http://schemas.openxmlformats.org/spreadsheetml/2006/main" count="15219" uniqueCount="1084">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</sst>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533</v>
      </c>
      <c r="C1" s="86">
        <v>45477</v>
      </c>
      <c r="D1" s="87"/>
      <c r="E1" s="87"/>
      <c r="F1" s="87"/>
      <c r="G1" s="87"/>
      <c r="H1" s="87"/>
      <c r="I1" s="87"/>
      <c r="J1" s="87"/>
      <c r="K1" s="85" t="s">
        <v>533</v>
      </c>
      <c r="L1" s="85" t="s">
        <v>535</v>
      </c>
      <c r="M1" s="163" t="s">
        <v>1053</v>
      </c>
    </row>
    <row r="2" spans="1:13">
      <c r="A2" s="1" t="s">
        <v>1</v>
      </c>
      <c r="B2" s="87" t="str">
        <f>LOOKUP(B1,K1:L50,L1:L50)</f>
        <v>AL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AL</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AL</v>
      </c>
      <c r="C7" s="91">
        <f t="shared" ref="C7:AE7" si="3">SUMIFS(C$20:C$119,$B$20:$B$119,$B$7,$A$20:$A$119,$A$7)</f>
        <v>12515999</v>
      </c>
      <c r="D7" s="91">
        <f t="shared" si="3"/>
        <v>20206571</v>
      </c>
      <c r="E7" s="91">
        <f t="shared" si="3"/>
        <v>25273664</v>
      </c>
      <c r="F7" s="91">
        <f t="shared" si="3"/>
        <v>26034116</v>
      </c>
      <c r="G7" s="91">
        <f t="shared" si="3"/>
        <v>24963948</v>
      </c>
      <c r="H7" s="91">
        <f t="shared" si="3"/>
        <v>26383323</v>
      </c>
      <c r="I7" s="91">
        <f t="shared" si="3"/>
        <v>39351180</v>
      </c>
      <c r="J7" s="91">
        <f t="shared" si="3"/>
        <v>35978305</v>
      </c>
      <c r="K7" s="91">
        <f t="shared" si="3"/>
        <v>31423683</v>
      </c>
      <c r="L7" s="91">
        <f t="shared" si="3"/>
        <v>30252413</v>
      </c>
      <c r="M7" s="91">
        <f t="shared" si="3"/>
        <v>30759648</v>
      </c>
      <c r="N7" s="91">
        <f t="shared" si="3"/>
        <v>37513134</v>
      </c>
      <c r="O7" s="91">
        <f t="shared" si="3"/>
        <v>40454195</v>
      </c>
      <c r="P7" s="91">
        <f t="shared" si="3"/>
        <v>44129506</v>
      </c>
      <c r="Q7" s="91">
        <f t="shared" si="3"/>
        <v>39822338</v>
      </c>
      <c r="R7" s="91">
        <f t="shared" si="3"/>
        <v>38526487</v>
      </c>
      <c r="S7" s="91">
        <f t="shared" si="3"/>
        <v>39995621</v>
      </c>
      <c r="T7" s="91">
        <f t="shared" si="3"/>
        <v>40102203</v>
      </c>
      <c r="U7" s="91">
        <f t="shared" si="3"/>
        <v>44550279</v>
      </c>
      <c r="V7" s="91">
        <f t="shared" si="3"/>
        <v>49562730</v>
      </c>
      <c r="W7" s="91">
        <f t="shared" si="3"/>
        <v>49869705</v>
      </c>
      <c r="X7" s="91">
        <f t="shared" si="3"/>
        <v>56123696</v>
      </c>
      <c r="Y7" s="91">
        <f t="shared" si="3"/>
        <v>55268345</v>
      </c>
      <c r="Z7" s="91">
        <f t="shared" si="3"/>
        <v>52068099</v>
      </c>
      <c r="AA7" s="91">
        <f t="shared" si="3"/>
        <v>47963269</v>
      </c>
      <c r="AB7" s="91">
        <f t="shared" si="3"/>
        <v>53289662</v>
      </c>
      <c r="AC7" s="91">
        <f t="shared" si="3"/>
        <v>44041572</v>
      </c>
      <c r="AD7" s="91">
        <f t="shared" si="3"/>
        <v>43529093</v>
      </c>
      <c r="AE7" s="91">
        <f t="shared" si="3"/>
        <v>44588032</v>
      </c>
      <c r="AF7" s="119">
        <f>AVERAGE(U7:AE7)</f>
        <v>49168589.272727273</v>
      </c>
      <c r="AG7" s="119">
        <f t="shared" si="2"/>
        <v>49168589.272727273</v>
      </c>
      <c r="AH7" s="119">
        <f t="shared" si="2"/>
        <v>49168589.272727273</v>
      </c>
      <c r="AI7" s="119">
        <f t="shared" si="2"/>
        <v>49168589.272727273</v>
      </c>
      <c r="AJ7" s="119">
        <f t="shared" si="2"/>
        <v>49168589.272727273</v>
      </c>
      <c r="AK7" s="119">
        <f t="shared" si="2"/>
        <v>49168589.272727273</v>
      </c>
      <c r="AL7" s="119">
        <f t="shared" si="2"/>
        <v>49168589.272727273</v>
      </c>
      <c r="AM7" s="119">
        <f t="shared" si="2"/>
        <v>49168589.272727273</v>
      </c>
      <c r="AN7" s="119">
        <f t="shared" si="2"/>
        <v>49168589.272727273</v>
      </c>
      <c r="AO7" s="119">
        <f t="shared" si="2"/>
        <v>49168589.272727273</v>
      </c>
      <c r="AP7" s="119">
        <f t="shared" si="2"/>
        <v>49168589.272727273</v>
      </c>
      <c r="AQ7" s="119">
        <f t="shared" si="2"/>
        <v>49168589.272727273</v>
      </c>
      <c r="AR7" s="119">
        <f t="shared" si="2"/>
        <v>49168589.272727273</v>
      </c>
      <c r="AS7" s="119">
        <f t="shared" si="2"/>
        <v>49168589.272727273</v>
      </c>
      <c r="AT7" s="119">
        <f t="shared" si="2"/>
        <v>49168589.272727273</v>
      </c>
      <c r="AU7" s="119">
        <f t="shared" si="2"/>
        <v>49168589.272727273</v>
      </c>
      <c r="AV7" s="119">
        <f t="shared" si="2"/>
        <v>49168589.272727273</v>
      </c>
      <c r="AW7" s="119">
        <f t="shared" si="2"/>
        <v>49168589.272727273</v>
      </c>
      <c r="AX7" s="119">
        <f t="shared" si="2"/>
        <v>49168589.272727273</v>
      </c>
      <c r="AY7" s="119">
        <f t="shared" si="2"/>
        <v>49168589.272727273</v>
      </c>
      <c r="AZ7" s="119">
        <f t="shared" si="2"/>
        <v>49168589.272727273</v>
      </c>
      <c r="BA7" s="119">
        <f t="shared" si="2"/>
        <v>49168589.272727273</v>
      </c>
      <c r="BB7" s="119">
        <f t="shared" si="2"/>
        <v>49168589.272727273</v>
      </c>
      <c r="BC7" s="119">
        <f t="shared" si="2"/>
        <v>49168589.272727273</v>
      </c>
      <c r="BD7" s="119">
        <f t="shared" si="2"/>
        <v>49168589.272727273</v>
      </c>
      <c r="BE7" s="119">
        <f t="shared" si="2"/>
        <v>49168589.272727273</v>
      </c>
      <c r="BF7" s="119">
        <f t="shared" si="2"/>
        <v>49168589.272727273</v>
      </c>
      <c r="BG7" s="119">
        <f t="shared" si="2"/>
        <v>49168589.272727273</v>
      </c>
      <c r="BH7" s="119">
        <f t="shared" si="2"/>
        <v>49168589.272727273</v>
      </c>
      <c r="BI7" s="119">
        <f t="shared" si="2"/>
        <v>49168589.272727273</v>
      </c>
      <c r="BJ7" s="119">
        <f t="shared" si="2"/>
        <v>49168589.272727273</v>
      </c>
      <c r="BK7" s="119">
        <f t="shared" si="2"/>
        <v>49168589.272727273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AL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AL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0.15240210871463811</v>
      </c>
      <c r="G1060" s="107">
        <f>G334/SUMIFS(G$3:G$722,$B$3:$B$722,$B1060)*SUMIFS(Calculations!$E$3:$E$53,Calculations!$A$3:$A$53,$B1060)</f>
        <v>0.11834069354492043</v>
      </c>
      <c r="H1060" s="107">
        <f>H334/SUMIFS(H$3:H$722,$B$3:$B$722,$B1060)*SUMIFS(Calculations!$E$3:$E$53,Calculations!$A$3:$A$53,$B1060)</f>
        <v>8.0741237467020943E-2</v>
      </c>
      <c r="I1060" s="107">
        <f>I334/SUMIFS(I$3:I$722,$B$3:$B$722,$B1060)*SUMIFS(Calculations!$E$3:$E$53,Calculations!$A$3:$A$53,$B1060)</f>
        <v>0.10971478802654813</v>
      </c>
      <c r="J1060" s="107">
        <f>J334/SUMIFS(J$3:J$722,$B$3:$B$722,$B1060)*SUMIFS(Calculations!$E$3:$E$53,Calculations!$A$3:$A$53,$B1060)</f>
        <v>0.14233166452557494</v>
      </c>
      <c r="K1060" s="107">
        <f>K334/SUMIFS(K$3:K$722,$B$3:$B$722,$B1060)*SUMIFS(Calculations!$E$3:$E$53,Calculations!$A$3:$A$53,$B1060)</f>
        <v>0.19099672691084202</v>
      </c>
      <c r="L1060" s="107">
        <f>L334/SUMIFS(L$3:L$722,$B$3:$B$722,$B1060)*SUMIFS(Calculations!$E$3:$E$53,Calculations!$A$3:$A$53,$B1060)</f>
        <v>0.24916067484200916</v>
      </c>
      <c r="M1060" s="107">
        <f>M334/SUMIFS(M$3:M$722,$B$3:$B$722,$B1060)*SUMIFS(Calculations!$E$3:$E$53,Calculations!$A$3:$A$53,$B1060)</f>
        <v>0.26058306771802203</v>
      </c>
      <c r="N1060" s="107">
        <f>N334/SUMIFS(N$3:N$722,$B$3:$B$722,$B1060)*SUMIFS(Calculations!$E$3:$E$53,Calculations!$A$3:$A$53,$B1060)</f>
        <v>0.27242403888658617</v>
      </c>
      <c r="O1060" s="107">
        <f>O334/SUMIFS(O$3:O$722,$B$3:$B$722,$B1060)*SUMIFS(Calculations!$E$3:$E$53,Calculations!$A$3:$A$53,$B1060)</f>
        <v>0.27428555793379472</v>
      </c>
      <c r="P1060" s="107">
        <f>P334/SUMIFS(P$3:P$722,$B$3:$B$722,$B1060)*SUMIFS(Calculations!$E$3:$E$53,Calculations!$A$3:$A$53,$B1060)</f>
        <v>0.27621669698719653</v>
      </c>
      <c r="Q1060" s="107">
        <f>Q334/SUMIFS(Q$3:Q$722,$B$3:$B$722,$B1060)*SUMIFS(Calculations!$E$3:$E$53,Calculations!$A$3:$A$53,$B1060)</f>
        <v>0.27810547167645622</v>
      </c>
      <c r="R1060" s="107">
        <f>R334/SUMIFS(R$3:R$722,$B$3:$B$722,$B1060)*SUMIFS(Calculations!$E$3:$E$53,Calculations!$A$3:$A$53,$B1060)</f>
        <v>0.27996663425511531</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0.63554073417541146</v>
      </c>
      <c r="G1066" s="107">
        <f>G340/SUMIFS(G$3:G$722,$B$3:$B$722,$B1066)*SUMIFS(Calculations!$E$3:$E$53,Calculations!$A$3:$A$53,$B1066)</f>
        <v>0.65909820638752559</v>
      </c>
      <c r="H1066" s="107">
        <f>H340/SUMIFS(H$3:H$722,$B$3:$B$722,$B1066)*SUMIFS(Calculations!$E$3:$E$53,Calculations!$A$3:$A$53,$B1066)</f>
        <v>0.68510264975349577</v>
      </c>
      <c r="I1066" s="107">
        <f>I340/SUMIFS(I$3:I$722,$B$3:$B$722,$B1066)*SUMIFS(Calculations!$E$3:$E$53,Calculations!$A$3:$A$53,$B1066)</f>
        <v>0.64223335132102821</v>
      </c>
      <c r="J1066" s="107">
        <f>J340/SUMIFS(J$3:J$722,$B$3:$B$722,$B1066)*SUMIFS(Calculations!$E$3:$E$53,Calculations!$A$3:$A$53,$B1066)</f>
        <v>0.59397338367574626</v>
      </c>
      <c r="K1066" s="107">
        <f>K340/SUMIFS(K$3:K$722,$B$3:$B$722,$B1066)*SUMIFS(Calculations!$E$3:$E$53,Calculations!$A$3:$A$53,$B1066)</f>
        <v>0.5217490953398688</v>
      </c>
      <c r="L1066" s="107">
        <f>L340/SUMIFS(L$3:L$722,$B$3:$B$722,$B1066)*SUMIFS(Calculations!$E$3:$E$53,Calculations!$A$3:$A$53,$B1066)</f>
        <v>0.43542741937289503</v>
      </c>
      <c r="M1066" s="107">
        <f>M340/SUMIFS(M$3:M$722,$B$3:$B$722,$B1066)*SUMIFS(Calculations!$E$3:$E$53,Calculations!$A$3:$A$53,$B1066)</f>
        <v>0.41800295536050303</v>
      </c>
      <c r="N1066" s="107">
        <f>N340/SUMIFS(N$3:N$722,$B$3:$B$722,$B1066)*SUMIFS(Calculations!$E$3:$E$53,Calculations!$A$3:$A$53,$B1066)</f>
        <v>0.39993996468613274</v>
      </c>
      <c r="O1066" s="107">
        <f>O340/SUMIFS(O$3:O$722,$B$3:$B$722,$B1066)*SUMIFS(Calculations!$E$3:$E$53,Calculations!$A$3:$A$53,$B1066)</f>
        <v>0.39125828186281836</v>
      </c>
      <c r="P1066" s="107">
        <f>P340/SUMIFS(P$3:P$722,$B$3:$B$722,$B1066)*SUMIFS(Calculations!$E$3:$E$53,Calculations!$A$3:$A$53,$B1066)</f>
        <v>0.38225190786170815</v>
      </c>
      <c r="Q1066" s="107">
        <f>Q340/SUMIFS(Q$3:Q$722,$B$3:$B$722,$B1066)*SUMIFS(Calculations!$E$3:$E$53,Calculations!$A$3:$A$53,$B1066)</f>
        <v>0.38145989220298848</v>
      </c>
      <c r="R1066" s="107">
        <f>R340/SUMIFS(R$3:R$722,$B$3:$B$722,$B1066)*SUMIFS(Calculations!$E$3:$E$53,Calculations!$A$3:$A$53,$B1066)</f>
        <v>0.38067945506874296</v>
      </c>
    </row>
    <row r="1067" spans="2:18" ht="15.75" customHeight="1">
      <c r="B1067" s="107" t="s">
        <v>558</v>
      </c>
      <c r="C1067" s="107" t="s">
        <v>448</v>
      </c>
      <c r="D1067" s="107" t="s">
        <v>645</v>
      </c>
      <c r="E1067" s="107" t="str">
        <f t="shared" si="305"/>
        <v>natural gas peaker</v>
      </c>
      <c r="F1067" s="107">
        <f>F341/SUMIFS(F$3:F$722,$B$3:$B$722,$B1067)*SUMIFS(Calculations!$E$3:$E$53,Calculations!$A$3:$A$53,$B1067)</f>
        <v>8.9614126739459544E-4</v>
      </c>
      <c r="G1067" s="107">
        <f>G341/SUMIFS(G$3:G$722,$B$3:$B$722,$B1067)*SUMIFS(Calculations!$E$3:$E$53,Calculations!$A$3:$A$53,$B1067)</f>
        <v>9.3513284652659359E-4</v>
      </c>
      <c r="H1067" s="107">
        <f>H341/SUMIFS(H$3:H$722,$B$3:$B$722,$B1067)*SUMIFS(Calculations!$E$3:$E$53,Calculations!$A$3:$A$53,$B1067)</f>
        <v>9.781745745251686E-4</v>
      </c>
      <c r="I1067" s="107">
        <f>I341/SUMIFS(I$3:I$722,$B$3:$B$722,$B1067)*SUMIFS(Calculations!$E$3:$E$53,Calculations!$A$3:$A$53,$B1067)</f>
        <v>1.0092838908944957E-3</v>
      </c>
      <c r="J1067" s="107">
        <f>J341/SUMIFS(J$3:J$722,$B$3:$B$722,$B1067)*SUMIFS(Calculations!$E$3:$E$53,Calculations!$A$3:$A$53,$B1067)</f>
        <v>1.0443050985267043E-3</v>
      </c>
      <c r="K1067" s="107">
        <f>K341/SUMIFS(K$3:K$722,$B$3:$B$722,$B1067)*SUMIFS(Calculations!$E$3:$E$53,Calculations!$A$3:$A$53,$B1067)</f>
        <v>1.1371612859660731E-3</v>
      </c>
      <c r="L1067" s="107">
        <f>L341/SUMIFS(L$3:L$722,$B$3:$B$722,$B1067)*SUMIFS(Calculations!$E$3:$E$53,Calculations!$A$3:$A$53,$B1067)</f>
        <v>1.2481419810806286E-3</v>
      </c>
      <c r="M1067" s="107">
        <f>M341/SUMIFS(M$3:M$722,$B$3:$B$722,$B1067)*SUMIFS(Calculations!$E$3:$E$53,Calculations!$A$3:$A$53,$B1067)</f>
        <v>1.2705998310416692E-3</v>
      </c>
      <c r="N1067" s="107">
        <f>N341/SUMIFS(N$3:N$722,$B$3:$B$722,$B1067)*SUMIFS(Calculations!$E$3:$E$53,Calculations!$A$3:$A$53,$B1067)</f>
        <v>1.2938806581663483E-3</v>
      </c>
      <c r="O1067" s="107">
        <f>O341/SUMIFS(O$3:O$722,$B$3:$B$722,$B1067)*SUMIFS(Calculations!$E$3:$E$53,Calculations!$A$3:$A$53,$B1067)</f>
        <v>1.3176318049993414E-3</v>
      </c>
      <c r="P1067" s="107">
        <f>P341/SUMIFS(P$3:P$722,$B$3:$B$722,$B1067)*SUMIFS(Calculations!$E$3:$E$53,Calculations!$A$3:$A$53,$B1067)</f>
        <v>1.3422712344379252E-3</v>
      </c>
      <c r="Q1067" s="107">
        <f>Q341/SUMIFS(Q$3:Q$722,$B$3:$B$722,$B1067)*SUMIFS(Calculations!$E$3:$E$53,Calculations!$A$3:$A$53,$B1067)</f>
        <v>1.3323876179576505E-3</v>
      </c>
      <c r="R1067" s="107">
        <f>R341/SUMIFS(R$3:R$722,$B$3:$B$722,$B1067)*SUMIFS(Calculations!$E$3:$E$53,Calculations!$A$3:$A$53,$B1067)</f>
        <v>1.3226484906601981E-3</v>
      </c>
    </row>
    <row r="1068" spans="2:18" ht="15.75" customHeight="1">
      <c r="B1068" s="107" t="s">
        <v>558</v>
      </c>
      <c r="C1068" s="107" t="s">
        <v>448</v>
      </c>
      <c r="D1068" s="107" t="s">
        <v>646</v>
      </c>
      <c r="E1068" s="107" t="str">
        <f t="shared" si="305"/>
        <v>nuclear</v>
      </c>
      <c r="F1068" s="107">
        <f>F342/SUMIFS(F$3:F$722,$B$3:$B$722,$B1068)*SUMIFS(Calculations!$E$3:$E$53,Calculations!$A$3:$A$53,$B1068)</f>
        <v>0.20411252212840708</v>
      </c>
      <c r="G1068" s="107">
        <f>G342/SUMIFS(G$3:G$722,$B$3:$B$722,$B1068)*SUMIFS(Calculations!$E$3:$E$53,Calculations!$A$3:$A$53,$B1068)</f>
        <v>0.21418996663319301</v>
      </c>
      <c r="H1068" s="107">
        <f>H342/SUMIFS(H$3:H$722,$B$3:$B$722,$B1068)*SUMIFS(Calculations!$E$3:$E$53,Calculations!$A$3:$A$53,$B1068)</f>
        <v>0.2253141794748261</v>
      </c>
      <c r="I1068" s="107">
        <f>I342/SUMIFS(I$3:I$722,$B$3:$B$722,$B1068)*SUMIFS(Calculations!$E$3:$E$53,Calculations!$A$3:$A$53,$B1068)</f>
        <v>0.23864243572863142</v>
      </c>
      <c r="J1068" s="107">
        <f>J342/SUMIFS(J$3:J$722,$B$3:$B$722,$B1068)*SUMIFS(Calculations!$E$3:$E$53,Calculations!$A$3:$A$53,$B1068)</f>
        <v>0.25364667510497535</v>
      </c>
      <c r="K1068" s="107">
        <f>K342/SUMIFS(K$3:K$722,$B$3:$B$722,$B1068)*SUMIFS(Calculations!$E$3:$E$53,Calculations!$A$3:$A$53,$B1068)</f>
        <v>0.27620010631980729</v>
      </c>
      <c r="L1068" s="107">
        <f>L342/SUMIFS(L$3:L$722,$B$3:$B$722,$B1068)*SUMIFS(Calculations!$E$3:$E$53,Calculations!$A$3:$A$53,$B1068)</f>
        <v>0.30315571953701703</v>
      </c>
      <c r="M1068" s="107">
        <f>M342/SUMIFS(M$3:M$722,$B$3:$B$722,$B1068)*SUMIFS(Calculations!$E$3:$E$53,Calculations!$A$3:$A$53,$B1068)</f>
        <v>0.3086104079998625</v>
      </c>
      <c r="N1068" s="107">
        <f>N342/SUMIFS(N$3:N$722,$B$3:$B$722,$B1068)*SUMIFS(Calculations!$E$3:$E$53,Calculations!$A$3:$A$53,$B1068)</f>
        <v>0.31426498576856199</v>
      </c>
      <c r="O1068" s="107">
        <f>O342/SUMIFS(O$3:O$722,$B$3:$B$722,$B1068)*SUMIFS(Calculations!$E$3:$E$53,Calculations!$A$3:$A$53,$B1068)</f>
        <v>0.32003379742390864</v>
      </c>
      <c r="P1068" s="107">
        <f>P342/SUMIFS(P$3:P$722,$B$3:$B$722,$B1068)*SUMIFS(Calculations!$E$3:$E$53,Calculations!$A$3:$A$53,$B1068)</f>
        <v>0.32601836013685276</v>
      </c>
      <c r="Q1068" s="107">
        <f>Q342/SUMIFS(Q$3:Q$722,$B$3:$B$722,$B1068)*SUMIFS(Calculations!$E$3:$E$53,Calculations!$A$3:$A$53,$B1068)</f>
        <v>0.32361777197370856</v>
      </c>
      <c r="R1068" s="107">
        <f>R342/SUMIFS(R$3:R$722,$B$3:$B$722,$B1068)*SUMIFS(Calculations!$E$3:$E$53,Calculations!$A$3:$A$53,$B1068)</f>
        <v>0.32125227815307317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1.3496292474250127E-4</v>
      </c>
      <c r="G1070" s="107">
        <f>G344/SUMIFS(G$3:G$722,$B$3:$B$722,$B1070)*SUMIFS(Calculations!$E$3:$E$53,Calculations!$A$3:$A$53,$B1070)</f>
        <v>1.4162631496527519E-4</v>
      </c>
      <c r="H1070" s="107">
        <f>H344/SUMIFS(H$3:H$722,$B$3:$B$722,$B1070)*SUMIFS(Calculations!$E$3:$E$53,Calculations!$A$3:$A$53,$B1070)</f>
        <v>1.4898184751619038E-4</v>
      </c>
      <c r="I1070" s="107">
        <f>I344/SUMIFS(I$3:I$722,$B$3:$B$722,$B1070)*SUMIFS(Calculations!$E$3:$E$53,Calculations!$A$3:$A$53,$B1070)</f>
        <v>1.5779473379564884E-4</v>
      </c>
      <c r="J1070" s="107">
        <f>J344/SUMIFS(J$3:J$722,$B$3:$B$722,$B1070)*SUMIFS(Calculations!$E$3:$E$53,Calculations!$A$3:$A$53,$B1070)</f>
        <v>1.6771581070289531E-4</v>
      </c>
      <c r="K1070" s="107">
        <f>K344/SUMIFS(K$3:K$722,$B$3:$B$722,$B1070)*SUMIFS(Calculations!$E$3:$E$53,Calculations!$A$3:$A$53,$B1070)</f>
        <v>1.8262855102863407E-4</v>
      </c>
      <c r="L1070" s="107">
        <f>L344/SUMIFS(L$3:L$722,$B$3:$B$722,$B1070)*SUMIFS(Calculations!$E$3:$E$53,Calculations!$A$3:$A$53,$B1070)</f>
        <v>2.0045209443541036E-4</v>
      </c>
      <c r="M1070" s="107">
        <f>M344/SUMIFS(M$3:M$722,$B$3:$B$722,$B1070)*SUMIFS(Calculations!$E$3:$E$53,Calculations!$A$3:$A$53,$B1070)</f>
        <v>2.0405883399664943E-4</v>
      </c>
      <c r="N1070" s="107">
        <f>N344/SUMIFS(N$3:N$722,$B$3:$B$722,$B1070)*SUMIFS(Calculations!$E$3:$E$53,Calculations!$A$3:$A$53,$B1070)</f>
        <v>2.0779774401495543E-4</v>
      </c>
      <c r="O1070" s="107">
        <f>O344/SUMIFS(O$3:O$722,$B$3:$B$722,$B1070)*SUMIFS(Calculations!$E$3:$E$53,Calculations!$A$3:$A$53,$B1070)</f>
        <v>2.1161218756391323E-4</v>
      </c>
      <c r="P1070" s="107">
        <f>P344/SUMIFS(P$3:P$722,$B$3:$B$722,$B1070)*SUMIFS(Calculations!$E$3:$E$53,Calculations!$A$3:$A$53,$B1070)</f>
        <v>2.1556928964967228E-4</v>
      </c>
      <c r="Q1070" s="107">
        <f>Q344/SUMIFS(Q$3:Q$722,$B$3:$B$722,$B1070)*SUMIFS(Calculations!$E$3:$E$53,Calculations!$A$3:$A$53,$B1070)</f>
        <v>2.1398197694478909E-4</v>
      </c>
      <c r="R1070" s="107">
        <f>R344/SUMIFS(R$3:R$722,$B$3:$B$722,$B1070)*SUMIFS(Calculations!$E$3:$E$53,Calculations!$A$3:$A$53,$B1070)</f>
        <v>2.1241786925965442E-4</v>
      </c>
    </row>
    <row r="1071" spans="2:18" ht="15.75" customHeight="1">
      <c r="B1071" s="107" t="s">
        <v>558</v>
      </c>
      <c r="C1071" s="107" t="s">
        <v>448</v>
      </c>
      <c r="D1071" s="107" t="s">
        <v>649</v>
      </c>
      <c r="E1071" s="107" t="str">
        <f t="shared" si="305"/>
        <v>solar PV</v>
      </c>
      <c r="F1071" s="107">
        <f>F345/SUMIFS(F$3:F$722,$B$3:$B$722,$B1071)*SUMIFS(Calculations!$E$3:$E$53,Calculations!$A$3:$A$53,$B1071)</f>
        <v>9.0851506048317008E-5</v>
      </c>
      <c r="G1071" s="107">
        <f>G345/SUMIFS(G$3:G$722,$B$3:$B$722,$B1071)*SUMIFS(Calculations!$E$3:$E$53,Calculations!$A$3:$A$53,$B1071)</f>
        <v>1.3484549704681877E-4</v>
      </c>
      <c r="H1071" s="107">
        <f>H345/SUMIFS(H$3:H$722,$B$3:$B$722,$B1071)*SUMIFS(Calculations!$E$3:$E$53,Calculations!$A$3:$A$53,$B1071)</f>
        <v>1.834092494334283E-4</v>
      </c>
      <c r="I1071" s="107">
        <f>I345/SUMIFS(I$3:I$722,$B$3:$B$722,$B1071)*SUMIFS(Calculations!$E$3:$E$53,Calculations!$A$3:$A$53,$B1071)</f>
        <v>2.6546743360124781E-4</v>
      </c>
      <c r="J1071" s="107">
        <f>J345/SUMIFS(J$3:J$722,$B$3:$B$722,$B1071)*SUMIFS(Calculations!$E$3:$E$53,Calculations!$A$3:$A$53,$B1071)</f>
        <v>3.5784415675215196E-4</v>
      </c>
      <c r="K1071" s="107">
        <f>K345/SUMIFS(K$3:K$722,$B$3:$B$722,$B1071)*SUMIFS(Calculations!$E$3:$E$53,Calculations!$A$3:$A$53,$B1071)</f>
        <v>5.4770041836834716E-4</v>
      </c>
      <c r="L1071" s="107">
        <f>L345/SUMIFS(L$3:L$722,$B$3:$B$722,$B1071)*SUMIFS(Calculations!$E$3:$E$53,Calculations!$A$3:$A$53,$B1071)</f>
        <v>7.7461453650155517E-4</v>
      </c>
      <c r="M1071" s="107">
        <f>M345/SUMIFS(M$3:M$722,$B$3:$B$722,$B1071)*SUMIFS(Calculations!$E$3:$E$53,Calculations!$A$3:$A$53,$B1071)</f>
        <v>1.1664503902918595E-3</v>
      </c>
      <c r="N1071" s="107">
        <f>N345/SUMIFS(N$3:N$722,$B$3:$B$722,$B1071)*SUMIFS(Calculations!$E$3:$E$53,Calculations!$A$3:$A$53,$B1071)</f>
        <v>1.5726452303664051E-3</v>
      </c>
      <c r="O1071" s="107">
        <f>O345/SUMIFS(O$3:O$722,$B$3:$B$722,$B1071)*SUMIFS(Calculations!$E$3:$E$53,Calculations!$A$3:$A$53,$B1071)</f>
        <v>2.4125088554202952E-3</v>
      </c>
      <c r="P1071" s="107">
        <f>P345/SUMIFS(P$3:P$722,$B$3:$B$722,$B1071)*SUMIFS(Calculations!$E$3:$E$53,Calculations!$A$3:$A$53,$B1071)</f>
        <v>3.2837830163295473E-3</v>
      </c>
      <c r="Q1071" s="107">
        <f>Q345/SUMIFS(Q$3:Q$722,$B$3:$B$722,$B1071)*SUMIFS(Calculations!$E$3:$E$53,Calculations!$A$3:$A$53,$B1071)</f>
        <v>4.7305502185248224E-3</v>
      </c>
      <c r="R1071" s="107">
        <f>R345/SUMIFS(R$3:R$722,$B$3:$B$722,$B1071)*SUMIFS(Calculations!$E$3:$E$53,Calculations!$A$3:$A$53,$B1071)</f>
        <v>6.1561670441148911E-3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6.8226792833579923E-3</v>
      </c>
      <c r="G1073" s="107">
        <f>G347/SUMIFS(G$3:G$722,$B$3:$B$722,$B1073)*SUMIFS(Calculations!$E$3:$E$53,Calculations!$A$3:$A$53,$B1073)</f>
        <v>7.1595287758223734E-3</v>
      </c>
      <c r="H1073" s="107">
        <f>H347/SUMIFS(H$3:H$722,$B$3:$B$722,$B1073)*SUMIFS(Calculations!$E$3:$E$53,Calculations!$A$3:$A$53,$B1073)</f>
        <v>7.5313676331825183E-3</v>
      </c>
      <c r="I1073" s="107">
        <f>I347/SUMIFS(I$3:I$722,$B$3:$B$722,$B1073)*SUMIFS(Calculations!$E$3:$E$53,Calculations!$A$3:$A$53,$B1073)</f>
        <v>7.9768788655010647E-3</v>
      </c>
      <c r="J1073" s="107">
        <f>J347/SUMIFS(J$3:J$722,$B$3:$B$722,$B1073)*SUMIFS(Calculations!$E$3:$E$53,Calculations!$A$3:$A$53,$B1073)</f>
        <v>8.4784116277218484E-3</v>
      </c>
      <c r="K1073" s="107">
        <f>K347/SUMIFS(K$3:K$722,$B$3:$B$722,$B1073)*SUMIFS(Calculations!$E$3:$E$53,Calculations!$A$3:$A$53,$B1073)</f>
        <v>9.1865811741190882E-3</v>
      </c>
      <c r="L1073" s="107">
        <f>L347/SUMIFS(L$3:L$722,$B$3:$B$722,$B1073)*SUMIFS(Calculations!$E$3:$E$53,Calculations!$A$3:$A$53,$B1073)</f>
        <v>1.0032977636061303E-2</v>
      </c>
      <c r="M1073" s="107">
        <f>M347/SUMIFS(M$3:M$722,$B$3:$B$722,$B1073)*SUMIFS(Calculations!$E$3:$E$53,Calculations!$A$3:$A$53,$B1073)</f>
        <v>1.0162459866282237E-2</v>
      </c>
      <c r="N1073" s="107">
        <f>N347/SUMIFS(N$3:N$722,$B$3:$B$722,$B1073)*SUMIFS(Calculations!$E$3:$E$53,Calculations!$A$3:$A$53,$B1073)</f>
        <v>1.0296687026171581E-2</v>
      </c>
      <c r="O1073" s="107">
        <f>O347/SUMIFS(O$3:O$722,$B$3:$B$722,$B1073)*SUMIFS(Calculations!$E$3:$E$53,Calculations!$A$3:$A$53,$B1073)</f>
        <v>1.0480609931494906E-2</v>
      </c>
      <c r="P1073" s="107">
        <f>P347/SUMIFS(P$3:P$722,$B$3:$B$722,$B1073)*SUMIFS(Calculations!$E$3:$E$53,Calculations!$A$3:$A$53,$B1073)</f>
        <v>1.0671411473825406E-2</v>
      </c>
      <c r="Q1073" s="107">
        <f>Q347/SUMIFS(Q$3:Q$722,$B$3:$B$722,$B1073)*SUMIFS(Calculations!$E$3:$E$53,Calculations!$A$3:$A$53,$B1073)</f>
        <v>1.0539944333419598E-2</v>
      </c>
      <c r="R1073" s="107">
        <f>R347/SUMIFS(R$3:R$722,$B$3:$B$722,$B1073)*SUMIFS(Calculations!$E$3:$E$53,Calculations!$A$3:$A$53,$B1073)</f>
        <v>1.0410399119033794E-2</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1.0000000000000002</v>
      </c>
      <c r="I1449" s="95">
        <f t="shared" si="312"/>
        <v>1.0000000000000002</v>
      </c>
      <c r="J1449" s="95">
        <f t="shared" si="312"/>
        <v>1</v>
      </c>
      <c r="K1449" s="95">
        <f t="shared" si="312"/>
        <v>1.0000000000000004</v>
      </c>
      <c r="L1449" s="95">
        <f t="shared" si="312"/>
        <v>1</v>
      </c>
      <c r="M1449" s="95">
        <f t="shared" si="312"/>
        <v>1</v>
      </c>
      <c r="N1449" s="95">
        <f t="shared" si="312"/>
        <v>1.0000000000000002</v>
      </c>
      <c r="O1449" s="95">
        <f t="shared" si="312"/>
        <v>1.0000000000000002</v>
      </c>
      <c r="P1449" s="95">
        <f t="shared" si="312"/>
        <v>1.0000000000000002</v>
      </c>
      <c r="Q1449" s="95">
        <f t="shared" si="312"/>
        <v>1.0000000000000002</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2856.8809999999999</v>
      </c>
      <c r="R12" s="91">
        <f t="shared" si="2"/>
        <v>0.18802474172014166</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6058.2710999999999</v>
      </c>
      <c r="R13" s="91">
        <f t="shared" si="2"/>
        <v>0.39872324358210881</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4929.8788349999995</v>
      </c>
      <c r="R27" s="91">
        <f t="shared" si="2"/>
        <v>0.32445845474924151</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1349.1449689999999</v>
      </c>
      <c r="R45" s="91">
        <f t="shared" si="2"/>
        <v>8.8793559948508016E-2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15194.175904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MS</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MS</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MS</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TN</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GA</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FL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GA</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15194.175904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0.18802474172014166</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0.39872324358210881</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0.32445845474924151</v>
      </c>
      <c r="D28" s="91">
        <f t="shared" si="0"/>
        <v>0.32445845474924151</v>
      </c>
      <c r="E28" s="91">
        <f t="shared" si="1"/>
        <v>1</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8.8793559948508016E-2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0.32445845474924151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0.11834069354492043</v>
      </c>
      <c r="C60" s="91">
        <f>SUMIFS('ReEDs Generation Data'!H$729:H$1448,'ReEDs Generation Data'!$E$729:$E$1448,Calculations!$A60)</f>
        <v>8.0741237467020943E-2</v>
      </c>
      <c r="D60" s="91">
        <f>SUMIFS('ReEDs Generation Data'!I$729:I$1448,'ReEDs Generation Data'!$E$729:$E$1448,Calculations!$A60)</f>
        <v>0.10971478802654813</v>
      </c>
      <c r="E60" s="91">
        <f>SUMIFS('ReEDs Generation Data'!J$729:J$1448,'ReEDs Generation Data'!$E$729:$E$1448,Calculations!$A60)</f>
        <v>0.14233166452557494</v>
      </c>
      <c r="F60" s="91">
        <f>SUMIFS('ReEDs Generation Data'!K$729:K$1448,'ReEDs Generation Data'!$E$729:$E$1448,Calculations!$A60)</f>
        <v>0.19099672691084202</v>
      </c>
      <c r="G60" s="91">
        <f>SUMIFS('ReEDs Generation Data'!L$729:L$1448,'ReEDs Generation Data'!$E$729:$E$1448,Calculations!$A60)</f>
        <v>0.24916067484200916</v>
      </c>
      <c r="H60" s="91">
        <f>SUMIFS('ReEDs Generation Data'!M$729:M$1448,'ReEDs Generation Data'!$E$729:$E$1448,Calculations!$A60)</f>
        <v>0.26058306771802203</v>
      </c>
      <c r="I60" s="91">
        <f>SUMIFS('ReEDs Generation Data'!N$729:N$1448,'ReEDs Generation Data'!$E$729:$E$1448,Calculations!$A60)</f>
        <v>0.27242403888658617</v>
      </c>
      <c r="J60" s="91">
        <f>SUMIFS('ReEDs Generation Data'!O$729:O$1448,'ReEDs Generation Data'!$E$729:$E$1448,Calculations!$A60)</f>
        <v>0.27428555793379472</v>
      </c>
      <c r="K60" s="91">
        <f>SUMIFS('ReEDs Generation Data'!P$729:P$1448,'ReEDs Generation Data'!$E$729:$E$1448,Calculations!$A60)</f>
        <v>0.27621669698719653</v>
      </c>
      <c r="L60" s="91">
        <f>SUMIFS('ReEDs Generation Data'!Q$729:Q$1448,'ReEDs Generation Data'!$E$729:$E$1448,Calculations!$A60)</f>
        <v>0.27810547167645622</v>
      </c>
      <c r="M60" s="91">
        <f>SUMIFS('ReEDs Generation Data'!R$729:R$1448,'ReEDs Generation Data'!$E$729:$E$1448,Calculations!$A60)</f>
        <v>0.27996663425511531</v>
      </c>
    </row>
    <row r="61" spans="1:33" ht="15.75" customHeight="1">
      <c r="A61" s="111" t="s">
        <v>633</v>
      </c>
      <c r="B61" s="91">
        <f>SUMIFS('ReEDs Generation Data'!G$729:G$1448,'ReEDs Generation Data'!$E$729:$E$1448,Calculations!$A61)</f>
        <v>0.65909820638752559</v>
      </c>
      <c r="C61" s="91">
        <f>SUMIFS('ReEDs Generation Data'!H$729:H$1448,'ReEDs Generation Data'!$E$729:$E$1448,Calculations!$A61)</f>
        <v>0.68510264975349577</v>
      </c>
      <c r="D61" s="91">
        <f>SUMIFS('ReEDs Generation Data'!I$729:I$1448,'ReEDs Generation Data'!$E$729:$E$1448,Calculations!$A61)</f>
        <v>0.64223335132102821</v>
      </c>
      <c r="E61" s="91">
        <f>SUMIFS('ReEDs Generation Data'!J$729:J$1448,'ReEDs Generation Data'!$E$729:$E$1448,Calculations!$A61)</f>
        <v>0.59397338367574626</v>
      </c>
      <c r="F61" s="91">
        <f>SUMIFS('ReEDs Generation Data'!K$729:K$1448,'ReEDs Generation Data'!$E$729:$E$1448,Calculations!$A61)</f>
        <v>0.5217490953398688</v>
      </c>
      <c r="G61" s="91">
        <f>SUMIFS('ReEDs Generation Data'!L$729:L$1448,'ReEDs Generation Data'!$E$729:$E$1448,Calculations!$A61)</f>
        <v>0.43542741937289503</v>
      </c>
      <c r="H61" s="91">
        <f>SUMIFS('ReEDs Generation Data'!M$729:M$1448,'ReEDs Generation Data'!$E$729:$E$1448,Calculations!$A61)</f>
        <v>0.41800295536050303</v>
      </c>
      <c r="I61" s="91">
        <f>SUMIFS('ReEDs Generation Data'!N$729:N$1448,'ReEDs Generation Data'!$E$729:$E$1448,Calculations!$A61)</f>
        <v>0.39993996468613274</v>
      </c>
      <c r="J61" s="91">
        <f>SUMIFS('ReEDs Generation Data'!O$729:O$1448,'ReEDs Generation Data'!$E$729:$E$1448,Calculations!$A61)</f>
        <v>0.39125828186281836</v>
      </c>
      <c r="K61" s="91">
        <f>SUMIFS('ReEDs Generation Data'!P$729:P$1448,'ReEDs Generation Data'!$E$729:$E$1448,Calculations!$A61)</f>
        <v>0.38225190786170815</v>
      </c>
      <c r="L61" s="91">
        <f>SUMIFS('ReEDs Generation Data'!Q$729:Q$1448,'ReEDs Generation Data'!$E$729:$E$1448,Calculations!$A61)</f>
        <v>0.38145989220298848</v>
      </c>
      <c r="M61" s="91">
        <f>SUMIFS('ReEDs Generation Data'!R$729:R$1448,'ReEDs Generation Data'!$E$729:$E$1448,Calculations!$A61)</f>
        <v>0.38067945506874296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0.21418996663319301</v>
      </c>
      <c r="C62" s="91">
        <f>SUMIFS('ReEDs Generation Data'!H$729:H$1448,'ReEDs Generation Data'!$E$729:$E$1448,Calculations!$A62)</f>
        <v>0.2253141794748261</v>
      </c>
      <c r="D62" s="91">
        <f>SUMIFS('ReEDs Generation Data'!I$729:I$1448,'ReEDs Generation Data'!$E$729:$E$1448,Calculations!$A62)</f>
        <v>0.23864243572863142</v>
      </c>
      <c r="E62" s="91">
        <f>SUMIFS('ReEDs Generation Data'!J$729:J$1448,'ReEDs Generation Data'!$E$729:$E$1448,Calculations!$A62)</f>
        <v>0.25364667510497535</v>
      </c>
      <c r="F62" s="91">
        <f>SUMIFS('ReEDs Generation Data'!K$729:K$1448,'ReEDs Generation Data'!$E$729:$E$1448,Calculations!$A62)</f>
        <v>0.27620010631980729</v>
      </c>
      <c r="G62" s="91">
        <f>SUMIFS('ReEDs Generation Data'!L$729:L$1448,'ReEDs Generation Data'!$E$729:$E$1448,Calculations!$A62)</f>
        <v>0.30315571953701703</v>
      </c>
      <c r="H62" s="91">
        <f>SUMIFS('ReEDs Generation Data'!M$729:M$1448,'ReEDs Generation Data'!$E$729:$E$1448,Calculations!$A62)</f>
        <v>0.3086104079998625</v>
      </c>
      <c r="I62" s="91">
        <f>SUMIFS('ReEDs Generation Data'!N$729:N$1448,'ReEDs Generation Data'!$E$729:$E$1448,Calculations!$A62)</f>
        <v>0.31426498576856199</v>
      </c>
      <c r="J62" s="91">
        <f>SUMIFS('ReEDs Generation Data'!O$729:O$1448,'ReEDs Generation Data'!$E$729:$E$1448,Calculations!$A62)</f>
        <v>0.32003379742390864</v>
      </c>
      <c r="K62" s="91">
        <f>SUMIFS('ReEDs Generation Data'!P$729:P$1448,'ReEDs Generation Data'!$E$729:$E$1448,Calculations!$A62)</f>
        <v>0.32601836013685276</v>
      </c>
      <c r="L62" s="91">
        <f>SUMIFS('ReEDs Generation Data'!Q$729:Q$1448,'ReEDs Generation Data'!$E$729:$E$1448,Calculations!$A62)</f>
        <v>0.32361777197370856</v>
      </c>
      <c r="M62" s="91">
        <f>SUMIFS('ReEDs Generation Data'!R$729:R$1448,'ReEDs Generation Data'!$E$729:$E$1448,Calculations!$A62)</f>
        <v>0.32125227815307317</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7.2943742728691918E-3</v>
      </c>
      <c r="C65" s="91">
        <f>SUMIFS('ReEDs Generation Data'!H$729:H$1448,'ReEDs Generation Data'!$E$729:$E$1448,Calculations!$A65)</f>
        <v>7.7147768826159469E-3</v>
      </c>
      <c r="D65" s="91">
        <f>SUMIFS('ReEDs Generation Data'!I$729:I$1448,'ReEDs Generation Data'!$E$729:$E$1448,Calculations!$A65)</f>
        <v>8.2423462991023117E-3</v>
      </c>
      <c r="E65" s="91">
        <f>SUMIFS('ReEDs Generation Data'!J$729:J$1448,'ReEDs Generation Data'!$E$729:$E$1448,Calculations!$A65)</f>
        <v>8.8362557844740008E-3</v>
      </c>
      <c r="F65" s="91">
        <f>SUMIFS('ReEDs Generation Data'!K$729:K$1448,'ReEDs Generation Data'!$E$729:$E$1448,Calculations!$A65)</f>
        <v>9.734281592487435E-3</v>
      </c>
      <c r="G65" s="91">
        <f>SUMIFS('ReEDs Generation Data'!L$729:L$1448,'ReEDs Generation Data'!$E$729:$E$1448,Calculations!$A65)</f>
        <v>1.0807592172562858E-2</v>
      </c>
      <c r="H65" s="91">
        <f>SUMIFS('ReEDs Generation Data'!M$729:M$1448,'ReEDs Generation Data'!$E$729:$E$1448,Calculations!$A65)</f>
        <v>1.1328910256574096E-2</v>
      </c>
      <c r="I65" s="91">
        <f>SUMIFS('ReEDs Generation Data'!N$729:N$1448,'ReEDs Generation Data'!$E$729:$E$1448,Calculations!$A65)</f>
        <v>1.1869332256537987E-2</v>
      </c>
      <c r="J65" s="91">
        <f>SUMIFS('ReEDs Generation Data'!O$729:O$1448,'ReEDs Generation Data'!$E$729:$E$1448,Calculations!$A65)</f>
        <v>1.2893118786915202E-2</v>
      </c>
      <c r="K65" s="91">
        <f>SUMIFS('ReEDs Generation Data'!P$729:P$1448,'ReEDs Generation Data'!$E$729:$E$1448,Calculations!$A65)</f>
        <v>1.3955194490154954E-2</v>
      </c>
      <c r="L65" s="91">
        <f>SUMIFS('ReEDs Generation Data'!Q$729:Q$1448,'ReEDs Generation Data'!$E$729:$E$1448,Calculations!$A65)</f>
        <v>1.527049455194442E-2</v>
      </c>
      <c r="M65" s="91">
        <f>SUMIFS('ReEDs Generation Data'!R$729:R$1448,'ReEDs Generation Data'!$E$729:$E$1448,Calculations!$A65)</f>
        <v>1.6566566163148687E-2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9.3513284652659359E-4</v>
      </c>
      <c r="C70" s="91">
        <f>SUMIFS('ReEDs Generation Data'!H$729:H$1448,'ReEDs Generation Data'!$E$729:$E$1448,Calculations!$A70)</f>
        <v>9.781745745251686E-4</v>
      </c>
      <c r="D70" s="91">
        <f>SUMIFS('ReEDs Generation Data'!I$729:I$1448,'ReEDs Generation Data'!$E$729:$E$1448,Calculations!$A70)</f>
        <v>1.0092838908944957E-3</v>
      </c>
      <c r="E70" s="91">
        <f>SUMIFS('ReEDs Generation Data'!J$729:J$1448,'ReEDs Generation Data'!$E$729:$E$1448,Calculations!$A70)</f>
        <v>1.0443050985267043E-3</v>
      </c>
      <c r="F70" s="91">
        <f>SUMIFS('ReEDs Generation Data'!K$729:K$1448,'ReEDs Generation Data'!$E$729:$E$1448,Calculations!$A70)</f>
        <v>1.1371612859660731E-3</v>
      </c>
      <c r="G70" s="91">
        <f>SUMIFS('ReEDs Generation Data'!L$729:L$1448,'ReEDs Generation Data'!$E$729:$E$1448,Calculations!$A70)</f>
        <v>1.2481419810806286E-3</v>
      </c>
      <c r="H70" s="91">
        <f>SUMIFS('ReEDs Generation Data'!M$729:M$1448,'ReEDs Generation Data'!$E$729:$E$1448,Calculations!$A70)</f>
        <v>1.2705998310416692E-3</v>
      </c>
      <c r="I70" s="91">
        <f>SUMIFS('ReEDs Generation Data'!N$729:N$1448,'ReEDs Generation Data'!$E$729:$E$1448,Calculations!$A70)</f>
        <v>1.2938806581663483E-3</v>
      </c>
      <c r="J70" s="91">
        <f>SUMIFS('ReEDs Generation Data'!O$729:O$1448,'ReEDs Generation Data'!$E$729:$E$1448,Calculations!$A70)</f>
        <v>1.3176318049993414E-3</v>
      </c>
      <c r="K70" s="91">
        <f>SUMIFS('ReEDs Generation Data'!P$729:P$1448,'ReEDs Generation Data'!$E$729:$E$1448,Calculations!$A70)</f>
        <v>1.3422712344379252E-3</v>
      </c>
      <c r="L70" s="91">
        <f>SUMIFS('ReEDs Generation Data'!Q$729:Q$1448,'ReEDs Generation Data'!$E$729:$E$1448,Calculations!$A70)</f>
        <v>1.3323876179576505E-3</v>
      </c>
      <c r="M70" s="91">
        <f>SUMIFS('ReEDs Generation Data'!R$729:R$1448,'ReEDs Generation Data'!$E$729:$E$1448,Calculations!$A70)</f>
        <v>1.3226484906601981E-3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1.4162631496527519E-4</v>
      </c>
      <c r="C73" s="91">
        <f>SUMIFS('ReEDs Generation Data'!H$729:H$1448,'ReEDs Generation Data'!$E$729:$E$1448,Calculations!$A73)</f>
        <v>1.4898184751619038E-4</v>
      </c>
      <c r="D73" s="91">
        <f>SUMIFS('ReEDs Generation Data'!I$729:I$1448,'ReEDs Generation Data'!$E$729:$E$1448,Calculations!$A73)</f>
        <v>1.5779473379564884E-4</v>
      </c>
      <c r="E73" s="91">
        <f>SUMIFS('ReEDs Generation Data'!J$729:J$1448,'ReEDs Generation Data'!$E$729:$E$1448,Calculations!$A73)</f>
        <v>1.6771581070289531E-4</v>
      </c>
      <c r="F73" s="91">
        <f>SUMIFS('ReEDs Generation Data'!K$729:K$1448,'ReEDs Generation Data'!$E$729:$E$1448,Calculations!$A73)</f>
        <v>1.8262855102863407E-4</v>
      </c>
      <c r="G73" s="91">
        <f>SUMIFS('ReEDs Generation Data'!L$729:L$1448,'ReEDs Generation Data'!$E$729:$E$1448,Calculations!$A73)</f>
        <v>2.0045209443541036E-4</v>
      </c>
      <c r="H73" s="91">
        <f>SUMIFS('ReEDs Generation Data'!M$729:M$1448,'ReEDs Generation Data'!$E$729:$E$1448,Calculations!$A73)</f>
        <v>2.0405883399664943E-4</v>
      </c>
      <c r="I73" s="91">
        <f>SUMIFS('ReEDs Generation Data'!N$729:N$1448,'ReEDs Generation Data'!$E$729:$E$1448,Calculations!$A73)</f>
        <v>2.0779774401495543E-4</v>
      </c>
      <c r="J73" s="91">
        <f>SUMIFS('ReEDs Generation Data'!O$729:O$1448,'ReEDs Generation Data'!$E$729:$E$1448,Calculations!$A73)</f>
        <v>2.1161218756391323E-4</v>
      </c>
      <c r="K73" s="91">
        <f>SUMIFS('ReEDs Generation Data'!P$729:P$1448,'ReEDs Generation Data'!$E$729:$E$1448,Calculations!$A73)</f>
        <v>2.1556928964967228E-4</v>
      </c>
      <c r="L73" s="91">
        <f>SUMIFS('ReEDs Generation Data'!Q$729:Q$1448,'ReEDs Generation Data'!$E$729:$E$1448,Calculations!$A73)</f>
        <v>2.1398197694478909E-4</v>
      </c>
      <c r="M73" s="91">
        <f>SUMIFS('ReEDs Generation Data'!R$729:R$1448,'ReEDs Generation Data'!$E$729:$E$1448,Calculations!$A73)</f>
        <v>2.1241786925965442E-4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Alabama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7.3100522320138257E-3</v>
      </c>
      <c r="D39">
        <f>SUMPRODUCT(P$57:P$106,$B$57:$B$106)</f>
        <v>5.3368611726103809E-3</v>
      </c>
      <c r="E39">
        <f>SUMPRODUCT(AB$57:AB$106,$B$57:$B$106)</f>
        <v>3.9218236234359371E-3</v>
      </c>
      <c r="F39">
        <f>SUMPRODUCT(AN$57:AN$106,$B$57:$B$106)</f>
        <v>3.8616622617752287E-3</v>
      </c>
      <c r="G39">
        <f>SUMPRODUCT(AZ$57:AZ$106,$B$57:$B$106)</f>
        <v>3.7084812032922194E-3</v>
      </c>
      <c r="H39">
        <f>SUMPRODUCT(BL$57:BL$106,$B$57:$B$106)</f>
        <v>3.5703683150930957E-3</v>
      </c>
      <c r="I39">
        <f>SUMPRODUCT(BX$57:BX$106,$B$57:$B$106)</f>
        <v>3.4431711173289717E-3</v>
      </c>
      <c r="J39">
        <f>SUMPRODUCT(CJ$57:CJ$106,$B$57:$B$106)</f>
        <v>3.5692593153871556E-3</v>
      </c>
      <c r="K39">
        <f>SUMPRODUCT(CV$57:CV$106,$B$57:$B$106)</f>
        <v>3.6757425027126932E-3</v>
      </c>
      <c r="L39" s="156">
        <f>K39</f>
        <v>3.6757425027126932E-3</v>
      </c>
      <c r="M39" s="156">
        <f t="shared" ref="M39:AE50" si="53">L39</f>
        <v>3.6757425027126932E-3</v>
      </c>
      <c r="N39" s="156">
        <f t="shared" si="53"/>
        <v>3.6757425027126932E-3</v>
      </c>
      <c r="O39" s="156">
        <f t="shared" si="53"/>
        <v>3.6757425027126932E-3</v>
      </c>
      <c r="P39" s="156">
        <f t="shared" si="53"/>
        <v>3.6757425027126932E-3</v>
      </c>
      <c r="Q39" s="156">
        <f t="shared" si="53"/>
        <v>3.6757425027126932E-3</v>
      </c>
      <c r="R39" s="156">
        <f t="shared" si="53"/>
        <v>3.6757425027126932E-3</v>
      </c>
      <c r="S39" s="156">
        <f t="shared" si="53"/>
        <v>3.6757425027126932E-3</v>
      </c>
      <c r="T39" s="156">
        <f t="shared" si="53"/>
        <v>3.6757425027126932E-3</v>
      </c>
      <c r="U39" s="156">
        <f t="shared" si="53"/>
        <v>3.6757425027126932E-3</v>
      </c>
      <c r="V39" s="156">
        <f t="shared" si="53"/>
        <v>3.6757425027126932E-3</v>
      </c>
      <c r="W39" s="156">
        <f t="shared" si="53"/>
        <v>3.6757425027126932E-3</v>
      </c>
      <c r="X39" s="156">
        <f t="shared" si="53"/>
        <v>3.6757425027126932E-3</v>
      </c>
      <c r="Y39" s="156">
        <f t="shared" si="53"/>
        <v>3.6757425027126932E-3</v>
      </c>
      <c r="Z39" s="156">
        <f t="shared" si="53"/>
        <v>3.6757425027126932E-3</v>
      </c>
      <c r="AA39" s="156">
        <f t="shared" si="53"/>
        <v>3.6757425027126932E-3</v>
      </c>
      <c r="AB39" s="156">
        <f t="shared" si="53"/>
        <v>3.6757425027126932E-3</v>
      </c>
      <c r="AC39" s="156">
        <f t="shared" si="53"/>
        <v>3.6757425027126932E-3</v>
      </c>
      <c r="AD39" s="156">
        <f t="shared" si="53"/>
        <v>3.6757425027126932E-3</v>
      </c>
      <c r="AE39" s="156">
        <f t="shared" si="53"/>
        <v>3.6757425027126932E-3</v>
      </c>
    </row>
    <row r="40" spans="1:32">
      <c r="B40" s="2" t="s">
        <v>98</v>
      </c>
      <c r="C40">
        <f>SUMPRODUCT(E57:E106,$B$57:$B$106)</f>
        <v>0.21829145052276666</v>
      </c>
      <c r="D40">
        <f>SUMPRODUCT(Q$57:Q$106,$B$57:$B$106)</f>
        <v>0.18503083423236394</v>
      </c>
      <c r="E40">
        <f>SUMPRODUCT(AC$57:AC$106,$B$57:$B$106)</f>
        <v>0.1513906726160992</v>
      </c>
      <c r="F40">
        <f>SUMPRODUCT(AO$57:AO$106,$B$57:$B$106)</f>
        <v>0.14806909253124897</v>
      </c>
      <c r="G40">
        <f>SUMPRODUCT(BA$57:BA$106,$B$57:$B$106)</f>
        <v>0.12318118353544179</v>
      </c>
      <c r="H40">
        <f>SUMPRODUCT(BM$57:BM$106,$B$57:$B$106)</f>
        <v>0.10644074491202943</v>
      </c>
      <c r="I40">
        <f>SUMPRODUCT(BY$57:BY$106,$B$57:$B$106)</f>
        <v>0.18490662225272114</v>
      </c>
      <c r="J40">
        <f>SUMPRODUCT(CK$57:CK$106,$B$57:$B$106)</f>
        <v>0.188561352463712</v>
      </c>
      <c r="K40">
        <f>SUMPRODUCT(CW$57:CW$106,$B$57:$B$106)</f>
        <v>0.18654259396283082</v>
      </c>
      <c r="L40" s="156">
        <f t="shared" ref="L40:AA50" si="54">K40</f>
        <v>0.18654259396283082</v>
      </c>
      <c r="M40" s="156">
        <f t="shared" si="54"/>
        <v>0.18654259396283082</v>
      </c>
      <c r="N40" s="156">
        <f t="shared" si="54"/>
        <v>0.18654259396283082</v>
      </c>
      <c r="O40" s="156">
        <f t="shared" si="54"/>
        <v>0.18654259396283082</v>
      </c>
      <c r="P40" s="156">
        <f t="shared" si="54"/>
        <v>0.18654259396283082</v>
      </c>
      <c r="Q40" s="156">
        <f t="shared" si="54"/>
        <v>0.18654259396283082</v>
      </c>
      <c r="R40" s="156">
        <f t="shared" si="54"/>
        <v>0.18654259396283082</v>
      </c>
      <c r="S40" s="156">
        <f t="shared" si="54"/>
        <v>0.18654259396283082</v>
      </c>
      <c r="T40" s="156">
        <f t="shared" si="54"/>
        <v>0.18654259396283082</v>
      </c>
      <c r="U40" s="156">
        <f t="shared" si="54"/>
        <v>0.18654259396283082</v>
      </c>
      <c r="V40" s="156">
        <f t="shared" si="54"/>
        <v>0.18654259396283082</v>
      </c>
      <c r="W40" s="156">
        <f t="shared" si="54"/>
        <v>0.18654259396283082</v>
      </c>
      <c r="X40" s="156">
        <f t="shared" si="54"/>
        <v>0.18654259396283082</v>
      </c>
      <c r="Y40" s="156">
        <f t="shared" si="54"/>
        <v>0.18654259396283082</v>
      </c>
      <c r="Z40" s="156">
        <f t="shared" si="54"/>
        <v>0.18654259396283082</v>
      </c>
      <c r="AA40" s="156">
        <f t="shared" si="54"/>
        <v>0.18654259396283082</v>
      </c>
      <c r="AB40" s="156">
        <f t="shared" si="53"/>
        <v>0.18654259396283082</v>
      </c>
      <c r="AC40" s="156">
        <f t="shared" si="53"/>
        <v>0.18654259396283082</v>
      </c>
      <c r="AD40" s="156">
        <f t="shared" si="53"/>
        <v>0.18654259396283082</v>
      </c>
      <c r="AE40" s="156">
        <f t="shared" si="53"/>
        <v>0.18654259396283082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2.0154956973393794E-2</v>
      </c>
      <c r="D42">
        <f>SUMPRODUCT(S$57:S$106,$B$57:$B$106)</f>
        <v>2.120344519030452E-2</v>
      </c>
      <c r="E42">
        <f>SUMPRODUCT(AE$57:AE$106,$B$57:$B$106)</f>
        <v>2.1035609594968238E-2</v>
      </c>
      <c r="F42">
        <f>SUMPRODUCT(AQ$57:AQ$106,$B$57:$B$106)</f>
        <v>2.1577708629094423E-2</v>
      </c>
      <c r="G42">
        <f>SUMPRODUCT(BC$57:BC$106,$B$57:$B$106)</f>
        <v>2.2050972393293858E-2</v>
      </c>
      <c r="H42">
        <f>SUMPRODUCT(BO$57:BO$106,$B$57:$B$106)</f>
        <v>2.2338229569052404E-2</v>
      </c>
      <c r="I42">
        <f>SUMPRODUCT(CA$57:CA$106,$B$57:$B$106)</f>
        <v>2.2940036356005233E-2</v>
      </c>
      <c r="J42">
        <f>SUMPRODUCT(CM$57:CM$106,$B$57:$B$106)</f>
        <v>2.2862435594110359E-2</v>
      </c>
      <c r="K42">
        <f>SUMPRODUCT(CY$57:CY$106,$B$57:$B$106)</f>
        <v>2.2976708486353394E-2</v>
      </c>
      <c r="L42" s="156">
        <f t="shared" si="54"/>
        <v>2.2976708486353394E-2</v>
      </c>
      <c r="M42" s="156">
        <f t="shared" si="53"/>
        <v>2.2976708486353394E-2</v>
      </c>
      <c r="N42" s="156">
        <f t="shared" si="53"/>
        <v>2.2976708486353394E-2</v>
      </c>
      <c r="O42" s="156">
        <f t="shared" si="53"/>
        <v>2.2976708486353394E-2</v>
      </c>
      <c r="P42" s="156">
        <f t="shared" si="53"/>
        <v>2.2976708486353394E-2</v>
      </c>
      <c r="Q42" s="156">
        <f t="shared" si="53"/>
        <v>2.2976708486353394E-2</v>
      </c>
      <c r="R42" s="156">
        <f t="shared" si="53"/>
        <v>2.2976708486353394E-2</v>
      </c>
      <c r="S42" s="156">
        <f t="shared" si="53"/>
        <v>2.2976708486353394E-2</v>
      </c>
      <c r="T42" s="156">
        <f t="shared" si="53"/>
        <v>2.2976708486353394E-2</v>
      </c>
      <c r="U42" s="156">
        <f t="shared" si="53"/>
        <v>2.2976708486353394E-2</v>
      </c>
      <c r="V42" s="156">
        <f t="shared" si="53"/>
        <v>2.2976708486353394E-2</v>
      </c>
      <c r="W42" s="156">
        <f t="shared" si="53"/>
        <v>2.2976708486353394E-2</v>
      </c>
      <c r="X42" s="156">
        <f t="shared" si="53"/>
        <v>2.2976708486353394E-2</v>
      </c>
      <c r="Y42" s="156">
        <f t="shared" si="53"/>
        <v>2.2976708486353394E-2</v>
      </c>
      <c r="Z42" s="156">
        <f t="shared" si="53"/>
        <v>2.2976708486353394E-2</v>
      </c>
      <c r="AA42" s="156">
        <f t="shared" si="53"/>
        <v>2.2976708486353394E-2</v>
      </c>
      <c r="AB42" s="156">
        <f t="shared" si="53"/>
        <v>2.2976708486353394E-2</v>
      </c>
      <c r="AC42" s="156">
        <f t="shared" si="53"/>
        <v>2.2976708486353394E-2</v>
      </c>
      <c r="AD42" s="156">
        <f t="shared" si="53"/>
        <v>2.2976708486353394E-2</v>
      </c>
      <c r="AE42" s="156">
        <f t="shared" si="53"/>
        <v>2.2976708486353394E-2</v>
      </c>
    </row>
    <row r="43" spans="1:32">
      <c r="B43" s="2" t="s">
        <v>346</v>
      </c>
      <c r="C43">
        <f>SUMPRODUCT(H57:H106,$B$57:$B$106)</f>
        <v>0.40230484232811575</v>
      </c>
      <c r="D43">
        <f>SUMPRODUCT(T$57:T$106,$B$57:$B$106)</f>
        <v>0.42974252442676297</v>
      </c>
      <c r="E43">
        <f>SUMPRODUCT(AF$57:AF$106,$B$57:$B$106)</f>
        <v>0.46896244216849209</v>
      </c>
      <c r="F43">
        <f>SUMPRODUCT(AR$57:AR$106,$B$57:$B$106)</f>
        <v>0.45004020632977421</v>
      </c>
      <c r="G43">
        <f>SUMPRODUCT(BD$57:BD$106,$B$57:$B$106)</f>
        <v>0.42779169150017277</v>
      </c>
      <c r="H43">
        <f>SUMPRODUCT(BP$57:BP$106,$B$57:$B$106)</f>
        <v>0.38296490192088617</v>
      </c>
      <c r="I43">
        <f>SUMPRODUCT(CB$57:CB$106,$B$57:$B$106)</f>
        <v>0.25784718614241336</v>
      </c>
      <c r="J43">
        <f>SUMPRODUCT(CN$57:CN$106,$B$57:$B$106)</f>
        <v>0.22654710813186951</v>
      </c>
      <c r="K43">
        <f>SUMPRODUCT(CZ$57:CZ$106,$B$57:$B$106)</f>
        <v>0.18557702676092949</v>
      </c>
      <c r="L43" s="156">
        <f t="shared" si="54"/>
        <v>0.18557702676092949</v>
      </c>
      <c r="M43" s="156">
        <f t="shared" si="53"/>
        <v>0.18557702676092949</v>
      </c>
      <c r="N43" s="156">
        <f t="shared" si="53"/>
        <v>0.18557702676092949</v>
      </c>
      <c r="O43" s="156">
        <f t="shared" si="53"/>
        <v>0.18557702676092949</v>
      </c>
      <c r="P43" s="156">
        <f t="shared" si="53"/>
        <v>0.18557702676092949</v>
      </c>
      <c r="Q43" s="156">
        <f t="shared" si="53"/>
        <v>0.18557702676092949</v>
      </c>
      <c r="R43" s="156">
        <f t="shared" si="53"/>
        <v>0.18557702676092949</v>
      </c>
      <c r="S43" s="156">
        <f t="shared" si="53"/>
        <v>0.18557702676092949</v>
      </c>
      <c r="T43" s="156">
        <f t="shared" si="53"/>
        <v>0.18557702676092949</v>
      </c>
      <c r="U43" s="156">
        <f t="shared" si="53"/>
        <v>0.18557702676092949</v>
      </c>
      <c r="V43" s="156">
        <f t="shared" si="53"/>
        <v>0.18557702676092949</v>
      </c>
      <c r="W43" s="156">
        <f t="shared" si="53"/>
        <v>0.18557702676092949</v>
      </c>
      <c r="X43" s="156">
        <f t="shared" si="53"/>
        <v>0.18557702676092949</v>
      </c>
      <c r="Y43" s="156">
        <f t="shared" si="53"/>
        <v>0.18557702676092949</v>
      </c>
      <c r="Z43" s="156">
        <f t="shared" si="53"/>
        <v>0.18557702676092949</v>
      </c>
      <c r="AA43" s="156">
        <f t="shared" si="53"/>
        <v>0.18557702676092949</v>
      </c>
      <c r="AB43" s="156">
        <f t="shared" si="53"/>
        <v>0.18557702676092949</v>
      </c>
      <c r="AC43" s="156">
        <f t="shared" si="53"/>
        <v>0.18557702676092949</v>
      </c>
      <c r="AD43" s="156">
        <f t="shared" si="53"/>
        <v>0.18557702676092949</v>
      </c>
      <c r="AE43" s="156">
        <f t="shared" si="53"/>
        <v>0.18557702676092949</v>
      </c>
    </row>
    <row r="44" spans="1:32">
      <c r="B44" s="2" t="s">
        <v>99</v>
      </c>
      <c r="C44">
        <f>SUMPRODUCT(I57:I106,$B$57:$B$106)</f>
        <v>0.30889071819195807</v>
      </c>
      <c r="D44">
        <f>SUMPRODUCT(U$57:U$106,$B$57:$B$106)</f>
        <v>0.31558332030982167</v>
      </c>
      <c r="E44">
        <f>SUMPRODUCT(AG$57:AG$106,$B$57:$B$106)</f>
        <v>0.31097448993652538</v>
      </c>
      <c r="F44">
        <f>SUMPRODUCT(AS$57:AS$106,$B$57:$B$106)</f>
        <v>0.32219519343062947</v>
      </c>
      <c r="G44">
        <f>SUMPRODUCT(BE$57:BE$106,$B$57:$B$106)</f>
        <v>0.32550050245539419</v>
      </c>
      <c r="H44">
        <f>SUMPRODUCT(BQ$57:BQ$106,$B$57:$B$106)</f>
        <v>0.33434271541092514</v>
      </c>
      <c r="I44">
        <f>SUMPRODUCT(CC$57:CC$106,$B$57:$B$106)</f>
        <v>0.33798034343656369</v>
      </c>
      <c r="J44">
        <f>SUMPRODUCT(CO$57:CO$106,$B$57:$B$106)</f>
        <v>0.33331471382356459</v>
      </c>
      <c r="K44">
        <f>SUMPRODUCT(DA$57:DA$106,$B$57:$B$106)</f>
        <v>0.33069262220610007</v>
      </c>
      <c r="L44" s="156">
        <f t="shared" si="54"/>
        <v>0.33069262220610007</v>
      </c>
      <c r="M44" s="156">
        <f t="shared" si="53"/>
        <v>0.33069262220610007</v>
      </c>
      <c r="N44" s="156">
        <f t="shared" si="53"/>
        <v>0.33069262220610007</v>
      </c>
      <c r="O44" s="156">
        <f t="shared" si="53"/>
        <v>0.33069262220610007</v>
      </c>
      <c r="P44" s="156">
        <f t="shared" si="53"/>
        <v>0.33069262220610007</v>
      </c>
      <c r="Q44" s="156">
        <f t="shared" si="53"/>
        <v>0.33069262220610007</v>
      </c>
      <c r="R44" s="156">
        <f t="shared" si="53"/>
        <v>0.33069262220610007</v>
      </c>
      <c r="S44" s="156">
        <f t="shared" si="53"/>
        <v>0.33069262220610007</v>
      </c>
      <c r="T44" s="156">
        <f t="shared" si="53"/>
        <v>0.33069262220610007</v>
      </c>
      <c r="U44" s="156">
        <f t="shared" si="53"/>
        <v>0.33069262220610007</v>
      </c>
      <c r="V44" s="156">
        <f t="shared" si="53"/>
        <v>0.33069262220610007</v>
      </c>
      <c r="W44" s="156">
        <f t="shared" si="53"/>
        <v>0.33069262220610007</v>
      </c>
      <c r="X44" s="156">
        <f t="shared" si="53"/>
        <v>0.33069262220610007</v>
      </c>
      <c r="Y44" s="156">
        <f t="shared" si="53"/>
        <v>0.33069262220610007</v>
      </c>
      <c r="Z44" s="156">
        <f t="shared" si="53"/>
        <v>0.33069262220610007</v>
      </c>
      <c r="AA44" s="156">
        <f t="shared" si="53"/>
        <v>0.33069262220610007</v>
      </c>
      <c r="AB44" s="156">
        <f t="shared" si="53"/>
        <v>0.33069262220610007</v>
      </c>
      <c r="AC44" s="156">
        <f t="shared" si="53"/>
        <v>0.33069262220610007</v>
      </c>
      <c r="AD44" s="156">
        <f t="shared" si="53"/>
        <v>0.33069262220610007</v>
      </c>
      <c r="AE44" s="156">
        <f t="shared" si="53"/>
        <v>0.33069262220610007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6.1217141884918613E-3</v>
      </c>
      <c r="D46">
        <f>SUMPRODUCT(W$57:W$106,$B$57:$B$106)</f>
        <v>2.894795526545476E-3</v>
      </c>
      <c r="E46">
        <f>SUMPRODUCT(AI$57:AI$106,$B$57:$B$106)</f>
        <v>1.5890849450838171E-3</v>
      </c>
      <c r="F46">
        <f>SUMPRODUCT(AU$57:AU$106,$B$57:$B$106)</f>
        <v>1.4836684189930322E-3</v>
      </c>
      <c r="G46">
        <f>SUMPRODUCT(BG$57:BG$106,$B$57:$B$106)</f>
        <v>7.6125097755637254E-4</v>
      </c>
      <c r="H46">
        <f>SUMPRODUCT(BS$57:BS$106,$B$57:$B$106)</f>
        <v>7.4210943953427835E-4</v>
      </c>
      <c r="I46">
        <f>SUMPRODUCT(CE$57:CE$106,$B$57:$B$106)</f>
        <v>6.68806852036573E-4</v>
      </c>
      <c r="J46">
        <f>SUMPRODUCT(CQ$57:CQ$106,$B$57:$B$106)</f>
        <v>6.8621844164855599E-4</v>
      </c>
      <c r="K46">
        <f>SUMPRODUCT(DC$57:DC$106,$B$57:$B$106)</f>
        <v>6.9654432368006149E-4</v>
      </c>
      <c r="L46" s="156">
        <f t="shared" si="54"/>
        <v>6.9654432368006149E-4</v>
      </c>
      <c r="M46" s="156">
        <f t="shared" si="53"/>
        <v>6.9654432368006149E-4</v>
      </c>
      <c r="N46" s="156">
        <f t="shared" si="53"/>
        <v>6.9654432368006149E-4</v>
      </c>
      <c r="O46" s="156">
        <f t="shared" si="53"/>
        <v>6.9654432368006149E-4</v>
      </c>
      <c r="P46" s="156">
        <f t="shared" si="53"/>
        <v>6.9654432368006149E-4</v>
      </c>
      <c r="Q46" s="156">
        <f t="shared" si="53"/>
        <v>6.9654432368006149E-4</v>
      </c>
      <c r="R46" s="156">
        <f t="shared" si="53"/>
        <v>6.9654432368006149E-4</v>
      </c>
      <c r="S46" s="156">
        <f t="shared" si="53"/>
        <v>6.9654432368006149E-4</v>
      </c>
      <c r="T46" s="156">
        <f t="shared" si="53"/>
        <v>6.9654432368006149E-4</v>
      </c>
      <c r="U46" s="156">
        <f t="shared" si="53"/>
        <v>6.9654432368006149E-4</v>
      </c>
      <c r="V46" s="156">
        <f t="shared" si="53"/>
        <v>6.9654432368006149E-4</v>
      </c>
      <c r="W46" s="156">
        <f t="shared" si="53"/>
        <v>6.9654432368006149E-4</v>
      </c>
      <c r="X46" s="156">
        <f t="shared" si="53"/>
        <v>6.9654432368006149E-4</v>
      </c>
      <c r="Y46" s="156">
        <f t="shared" si="53"/>
        <v>6.9654432368006149E-4</v>
      </c>
      <c r="Z46" s="156">
        <f t="shared" si="53"/>
        <v>6.9654432368006149E-4</v>
      </c>
      <c r="AA46" s="156">
        <f t="shared" si="53"/>
        <v>6.9654432368006149E-4</v>
      </c>
      <c r="AB46" s="156">
        <f t="shared" si="53"/>
        <v>6.9654432368006149E-4</v>
      </c>
      <c r="AC46" s="156">
        <f t="shared" si="53"/>
        <v>6.9654432368006149E-4</v>
      </c>
      <c r="AD46" s="156">
        <f t="shared" si="53"/>
        <v>6.9654432368006149E-4</v>
      </c>
      <c r="AE46" s="156">
        <f t="shared" si="53"/>
        <v>6.9654432368006149E-4</v>
      </c>
    </row>
    <row r="47" spans="1:32">
      <c r="B47" s="2" t="s">
        <v>100</v>
      </c>
      <c r="C47">
        <f>SUMPRODUCT(L57:L106,$B$57:$B$106)</f>
        <v>3.0460976899715103E-5</v>
      </c>
      <c r="D47">
        <f>SUMPRODUCT(X$57:X$106,$B$57:$B$106)</f>
        <v>6.12718698757446E-5</v>
      </c>
      <c r="E47">
        <f>SUMPRODUCT(AJ$57:AJ$106,$B$57:$B$106)</f>
        <v>6.2751532053193518E-5</v>
      </c>
      <c r="F47">
        <f>SUMPRODUCT(AV$57:AV$106,$B$57:$B$106)</f>
        <v>2.2681817769071025E-5</v>
      </c>
      <c r="G47">
        <f>SUMPRODUCT(BH$57:BH$106,$B$57:$B$106)</f>
        <v>2.3163885356603557E-5</v>
      </c>
      <c r="H47">
        <f>SUMPRODUCT(BT$57:BT$106,$B$57:$B$106)</f>
        <v>2.2593058187493881E-5</v>
      </c>
      <c r="I47">
        <f>SUMPRODUCT(CF$57:CF$106,$B$57:$B$106)</f>
        <v>2.510937562717807E-5</v>
      </c>
      <c r="J47">
        <f>SUMPRODUCT(CR$57:CR$106,$B$57:$B$106)</f>
        <v>4.1995878989269622E-5</v>
      </c>
      <c r="K47">
        <f>SUMPRODUCT(DD$57:DD$106,$B$57:$B$106)</f>
        <v>2.4031011722250741E-5</v>
      </c>
      <c r="L47" s="156">
        <f t="shared" si="54"/>
        <v>2.4031011722250741E-5</v>
      </c>
      <c r="M47" s="156">
        <f t="shared" si="53"/>
        <v>2.4031011722250741E-5</v>
      </c>
      <c r="N47" s="156">
        <f t="shared" si="53"/>
        <v>2.4031011722250741E-5</v>
      </c>
      <c r="O47" s="156">
        <f t="shared" si="53"/>
        <v>2.4031011722250741E-5</v>
      </c>
      <c r="P47" s="156">
        <f t="shared" si="53"/>
        <v>2.4031011722250741E-5</v>
      </c>
      <c r="Q47" s="156">
        <f t="shared" si="53"/>
        <v>2.4031011722250741E-5</v>
      </c>
      <c r="R47" s="156">
        <f t="shared" si="53"/>
        <v>2.4031011722250741E-5</v>
      </c>
      <c r="S47" s="156">
        <f t="shared" si="53"/>
        <v>2.4031011722250741E-5</v>
      </c>
      <c r="T47" s="156">
        <f t="shared" si="53"/>
        <v>2.4031011722250741E-5</v>
      </c>
      <c r="U47" s="156">
        <f t="shared" si="53"/>
        <v>2.4031011722250741E-5</v>
      </c>
      <c r="V47" s="156">
        <f t="shared" si="53"/>
        <v>2.4031011722250741E-5</v>
      </c>
      <c r="W47" s="156">
        <f t="shared" si="53"/>
        <v>2.4031011722250741E-5</v>
      </c>
      <c r="X47" s="156">
        <f t="shared" si="53"/>
        <v>2.4031011722250741E-5</v>
      </c>
      <c r="Y47" s="156">
        <f t="shared" si="53"/>
        <v>2.4031011722250741E-5</v>
      </c>
      <c r="Z47" s="156">
        <f t="shared" si="53"/>
        <v>2.4031011722250741E-5</v>
      </c>
      <c r="AA47" s="156">
        <f t="shared" si="53"/>
        <v>2.4031011722250741E-5</v>
      </c>
      <c r="AB47" s="156">
        <f t="shared" si="53"/>
        <v>2.4031011722250741E-5</v>
      </c>
      <c r="AC47" s="156">
        <f t="shared" si="53"/>
        <v>2.4031011722250741E-5</v>
      </c>
      <c r="AD47" s="156">
        <f t="shared" si="53"/>
        <v>2.4031011722250741E-5</v>
      </c>
      <c r="AE47" s="156">
        <f t="shared" si="53"/>
        <v>2.4031011722250741E-5</v>
      </c>
    </row>
    <row r="48" spans="1:32">
      <c r="B48" s="2" t="s">
        <v>102</v>
      </c>
      <c r="C48">
        <f>SUMPRODUCT(N57:N106,$B$57:$B$106)</f>
        <v>3.6895804586360326E-2</v>
      </c>
      <c r="D48">
        <f>SUMPRODUCT(Z$57:Z$106,$B$57:$B$106)</f>
        <v>4.0146947271715284E-2</v>
      </c>
      <c r="E48">
        <f>SUMPRODUCT(AL$57:AL$106,$B$57:$B$106)</f>
        <v>4.2063125583342117E-2</v>
      </c>
      <c r="F48">
        <f>SUMPRODUCT(AX$57:AX$106,$B$57:$B$106)</f>
        <v>5.2749786580715538E-2</v>
      </c>
      <c r="G48">
        <f>SUMPRODUCT(BJ$57:BJ$106,$B$57:$B$106)</f>
        <v>9.6982754049492165E-2</v>
      </c>
      <c r="H48">
        <f>SUMPRODUCT(BV$57:BV$106,$B$57:$B$106)</f>
        <v>0.14957833737429202</v>
      </c>
      <c r="I48">
        <f>SUMPRODUCT(CH$57:CH$106,$B$57:$B$106)</f>
        <v>0.19218872446730384</v>
      </c>
      <c r="J48">
        <f>SUMPRODUCT(CT$57:CT$106,$B$57:$B$106)</f>
        <v>0.22441691635071853</v>
      </c>
      <c r="K48">
        <f>SUMPRODUCT(DF$57:DF$106,$B$57:$B$106)</f>
        <v>0.26981473074567119</v>
      </c>
      <c r="L48" s="156">
        <f t="shared" si="54"/>
        <v>0.26981473074567119</v>
      </c>
      <c r="M48" s="156">
        <f t="shared" si="53"/>
        <v>0.26981473074567119</v>
      </c>
      <c r="N48" s="156">
        <f t="shared" si="53"/>
        <v>0.26981473074567119</v>
      </c>
      <c r="O48" s="156">
        <f t="shared" si="53"/>
        <v>0.26981473074567119</v>
      </c>
      <c r="P48" s="156">
        <f t="shared" si="53"/>
        <v>0.26981473074567119</v>
      </c>
      <c r="Q48" s="156">
        <f t="shared" si="53"/>
        <v>0.26981473074567119</v>
      </c>
      <c r="R48" s="156">
        <f t="shared" si="53"/>
        <v>0.26981473074567119</v>
      </c>
      <c r="S48" s="156">
        <f t="shared" si="53"/>
        <v>0.26981473074567119</v>
      </c>
      <c r="T48" s="156">
        <f t="shared" si="53"/>
        <v>0.26981473074567119</v>
      </c>
      <c r="U48" s="156">
        <f t="shared" si="53"/>
        <v>0.26981473074567119</v>
      </c>
      <c r="V48" s="156">
        <f t="shared" si="53"/>
        <v>0.26981473074567119</v>
      </c>
      <c r="W48" s="156">
        <f t="shared" si="53"/>
        <v>0.26981473074567119</v>
      </c>
      <c r="X48" s="156">
        <f t="shared" si="53"/>
        <v>0.26981473074567119</v>
      </c>
      <c r="Y48" s="156">
        <f t="shared" si="53"/>
        <v>0.26981473074567119</v>
      </c>
      <c r="Z48" s="156">
        <f t="shared" si="53"/>
        <v>0.26981473074567119</v>
      </c>
      <c r="AA48" s="156">
        <f t="shared" si="53"/>
        <v>0.26981473074567119</v>
      </c>
      <c r="AB48" s="156">
        <f t="shared" si="53"/>
        <v>0.26981473074567119</v>
      </c>
      <c r="AC48" s="156">
        <f t="shared" si="53"/>
        <v>0.26981473074567119</v>
      </c>
      <c r="AD48" s="156">
        <f t="shared" si="53"/>
        <v>0.26981473074567119</v>
      </c>
      <c r="AE48" s="156">
        <f t="shared" si="53"/>
        <v>0.26981473074567119</v>
      </c>
    </row>
    <row r="49" spans="1:110">
      <c r="B49" s="1"/>
    </row>
    <row r="50" spans="1:110">
      <c r="B50" s="1"/>
      <c r="C50" s="160">
        <f>SUM(C39:C48)</f>
        <v>0.99999999999999989</v>
      </c>
      <c r="D50" s="160">
        <f>SUM(D39:D48)</f>
        <v>0.99999999999999989</v>
      </c>
      <c r="E50" s="160">
        <f>SUM(E39:E48)</f>
        <v>1</v>
      </c>
      <c r="F50" s="160">
        <f>SUM(F39:F48)</f>
        <v>1</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0.18802474172014166</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0.39872324358210881</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0.32445845474924151</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8.8793559948508016E-2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47230739</v>
      </c>
      <c r="D2" s="91">
        <f>C2</f>
        <v>47230739</v>
      </c>
      <c r="E2" s="91">
        <f t="shared" ref="E2:AH2" si="0">D2</f>
        <v>47230739</v>
      </c>
      <c r="F2" s="91">
        <f t="shared" si="0"/>
        <v>47230739</v>
      </c>
      <c r="G2" s="91">
        <f t="shared" si="0"/>
        <v>47230739</v>
      </c>
      <c r="H2" s="91">
        <f t="shared" si="0"/>
        <v>47230739</v>
      </c>
      <c r="I2" s="91">
        <f t="shared" si="0"/>
        <v>47230739</v>
      </c>
      <c r="J2" s="91">
        <f t="shared" si="0"/>
        <v>47230739</v>
      </c>
      <c r="K2" s="91">
        <f t="shared" si="0"/>
        <v>47230739</v>
      </c>
      <c r="L2" s="91">
        <f t="shared" si="0"/>
        <v>47230739</v>
      </c>
      <c r="M2" s="91">
        <f t="shared" si="0"/>
        <v>47230739</v>
      </c>
      <c r="N2" s="91">
        <f t="shared" si="0"/>
        <v>47230739</v>
      </c>
      <c r="O2" s="91">
        <f t="shared" si="0"/>
        <v>47230739</v>
      </c>
      <c r="P2" s="91">
        <f t="shared" si="0"/>
        <v>47230739</v>
      </c>
      <c r="Q2" s="91">
        <f t="shared" si="0"/>
        <v>47230739</v>
      </c>
      <c r="R2" s="91">
        <f t="shared" si="0"/>
        <v>47230739</v>
      </c>
      <c r="S2" s="91">
        <f t="shared" si="0"/>
        <v>47230739</v>
      </c>
      <c r="T2" s="91">
        <f t="shared" si="0"/>
        <v>47230739</v>
      </c>
      <c r="U2" s="91">
        <f t="shared" si="0"/>
        <v>47230739</v>
      </c>
      <c r="V2" s="91">
        <f t="shared" si="0"/>
        <v>47230739</v>
      </c>
      <c r="W2" s="91">
        <f t="shared" si="0"/>
        <v>47230739</v>
      </c>
      <c r="X2" s="91">
        <f t="shared" si="0"/>
        <v>47230739</v>
      </c>
      <c r="Y2" s="91">
        <f t="shared" si="0"/>
        <v>47230739</v>
      </c>
      <c r="Z2" s="91">
        <f t="shared" si="0"/>
        <v>47230739</v>
      </c>
      <c r="AA2" s="91">
        <f t="shared" si="0"/>
        <v>47230739</v>
      </c>
      <c r="AB2" s="91">
        <f t="shared" si="0"/>
        <v>47230739</v>
      </c>
      <c r="AC2" s="91">
        <f t="shared" si="0"/>
        <v>47230739</v>
      </c>
      <c r="AD2" s="91">
        <f t="shared" si="0"/>
        <v>47230739</v>
      </c>
      <c r="AE2" s="91">
        <f t="shared" si="0"/>
        <v>47230739</v>
      </c>
      <c r="AF2" s="91">
        <f t="shared" si="0"/>
        <v>47230739</v>
      </c>
      <c r="AG2" s="91">
        <f t="shared" si="0"/>
        <v>47230739</v>
      </c>
      <c r="AH2" s="91">
        <f t="shared" si="0"/>
        <v>47230739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47230739</v>
      </c>
      <c r="C2">
        <f>exports!E2*IFERROR(INDEX('state specific adjustments'!$C$4:$AG$5,MATCH(About!$B$2,'state specific adjustments'!$B$4:$B$5,0),MATCH('EIaE-BEE'!C$1,'state specific adjustments'!$C$3:$AG$3,0)),1)</f>
        <v>47230739</v>
      </c>
      <c r="D2">
        <f>exports!F2*IFERROR(INDEX('state specific adjustments'!$C$4:$AG$5,MATCH(About!$B$2,'state specific adjustments'!$B$4:$B$5,0),MATCH('EIaE-BEE'!D$1,'state specific adjustments'!$C$3:$AG$3,0)),1)</f>
        <v>47230739</v>
      </c>
      <c r="E2">
        <f>exports!G2*IFERROR(INDEX('state specific adjustments'!$C$4:$AG$5,MATCH(About!$B$2,'state specific adjustments'!$B$4:$B$5,0),MATCH('EIaE-BEE'!E$1,'state specific adjustments'!$C$3:$AG$3,0)),1)</f>
        <v>47230739</v>
      </c>
      <c r="F2">
        <f>exports!H2*IFERROR(INDEX('state specific adjustments'!$C$4:$AG$5,MATCH(About!$B$2,'state specific adjustments'!$B$4:$B$5,0),MATCH('EIaE-BEE'!F$1,'state specific adjustments'!$C$3:$AG$3,0)),1)</f>
        <v>47230739</v>
      </c>
      <c r="G2">
        <f>exports!I2*IFERROR(INDEX('state specific adjustments'!$C$4:$AG$5,MATCH(About!$B$2,'state specific adjustments'!$B$4:$B$5,0),MATCH('EIaE-BEE'!G$1,'state specific adjustments'!$C$3:$AG$3,0)),1)</f>
        <v>47230739</v>
      </c>
      <c r="H2">
        <f>exports!J2*IFERROR(INDEX('state specific adjustments'!$C$4:$AG$5,MATCH(About!$B$2,'state specific adjustments'!$B$4:$B$5,0),MATCH('EIaE-BEE'!H$1,'state specific adjustments'!$C$3:$AG$3,0)),1)</f>
        <v>47230739</v>
      </c>
      <c r="I2">
        <f>exports!K2*IFERROR(INDEX('state specific adjustments'!$C$4:$AG$5,MATCH(About!$B$2,'state specific adjustments'!$B$4:$B$5,0),MATCH('EIaE-BEE'!I$1,'state specific adjustments'!$C$3:$AG$3,0)),1)</f>
        <v>47230739</v>
      </c>
      <c r="J2">
        <f>exports!L2*IFERROR(INDEX('state specific adjustments'!$C$4:$AG$5,MATCH(About!$B$2,'state specific adjustments'!$B$4:$B$5,0),MATCH('EIaE-BEE'!J$1,'state specific adjustments'!$C$3:$AG$3,0)),1)</f>
        <v>47230739</v>
      </c>
      <c r="K2">
        <f>exports!M2*IFERROR(INDEX('state specific adjustments'!$C$4:$AG$5,MATCH(About!$B$2,'state specific adjustments'!$B$4:$B$5,0),MATCH('EIaE-BEE'!K$1,'state specific adjustments'!$C$3:$AG$3,0)),1)</f>
        <v>47230739</v>
      </c>
      <c r="L2">
        <f>exports!N2*IFERROR(INDEX('state specific adjustments'!$C$4:$AG$5,MATCH(About!$B$2,'state specific adjustments'!$B$4:$B$5,0),MATCH('EIaE-BEE'!L$1,'state specific adjustments'!$C$3:$AG$3,0)),1)</f>
        <v>47230739</v>
      </c>
      <c r="M2">
        <f>exports!O2*IFERROR(INDEX('state specific adjustments'!$C$4:$AG$5,MATCH(About!$B$2,'state specific adjustments'!$B$4:$B$5,0),MATCH('EIaE-BEE'!M$1,'state specific adjustments'!$C$3:$AG$3,0)),1)</f>
        <v>47230739</v>
      </c>
      <c r="N2">
        <f>exports!P2*IFERROR(INDEX('state specific adjustments'!$C$4:$AG$5,MATCH(About!$B$2,'state specific adjustments'!$B$4:$B$5,0),MATCH('EIaE-BEE'!N$1,'state specific adjustments'!$C$3:$AG$3,0)),1)</f>
        <v>47230739</v>
      </c>
      <c r="O2">
        <f>exports!Q2*IFERROR(INDEX('state specific adjustments'!$C$4:$AG$5,MATCH(About!$B$2,'state specific adjustments'!$B$4:$B$5,0),MATCH('EIaE-BEE'!O$1,'state specific adjustments'!$C$3:$AG$3,0)),1)</f>
        <v>47230739</v>
      </c>
      <c r="P2">
        <f>exports!R2*IFERROR(INDEX('state specific adjustments'!$C$4:$AG$5,MATCH(About!$B$2,'state specific adjustments'!$B$4:$B$5,0),MATCH('EIaE-BEE'!P$1,'state specific adjustments'!$C$3:$AG$3,0)),1)</f>
        <v>47230739</v>
      </c>
      <c r="Q2">
        <f>exports!S2*IFERROR(INDEX('state specific adjustments'!$C$4:$AG$5,MATCH(About!$B$2,'state specific adjustments'!$B$4:$B$5,0),MATCH('EIaE-BEE'!Q$1,'state specific adjustments'!$C$3:$AG$3,0)),1)</f>
        <v>47230739</v>
      </c>
      <c r="R2">
        <f>exports!T2*IFERROR(INDEX('state specific adjustments'!$C$4:$AG$5,MATCH(About!$B$2,'state specific adjustments'!$B$4:$B$5,0),MATCH('EIaE-BEE'!R$1,'state specific adjustments'!$C$3:$AG$3,0)),1)</f>
        <v>47230739</v>
      </c>
      <c r="S2">
        <f>exports!U2*IFERROR(INDEX('state specific adjustments'!$C$4:$AG$5,MATCH(About!$B$2,'state specific adjustments'!$B$4:$B$5,0),MATCH('EIaE-BEE'!S$1,'state specific adjustments'!$C$3:$AG$3,0)),1)</f>
        <v>47230739</v>
      </c>
      <c r="T2">
        <f>exports!V2*IFERROR(INDEX('state specific adjustments'!$C$4:$AG$5,MATCH(About!$B$2,'state specific adjustments'!$B$4:$B$5,0),MATCH('EIaE-BEE'!T$1,'state specific adjustments'!$C$3:$AG$3,0)),1)</f>
        <v>47230739</v>
      </c>
      <c r="U2">
        <f>exports!W2*IFERROR(INDEX('state specific adjustments'!$C$4:$AG$5,MATCH(About!$B$2,'state specific adjustments'!$B$4:$B$5,0),MATCH('EIaE-BEE'!U$1,'state specific adjustments'!$C$3:$AG$3,0)),1)</f>
        <v>47230739</v>
      </c>
      <c r="V2">
        <f>exports!X2*IFERROR(INDEX('state specific adjustments'!$C$4:$AG$5,MATCH(About!$B$2,'state specific adjustments'!$B$4:$B$5,0),MATCH('EIaE-BEE'!V$1,'state specific adjustments'!$C$3:$AG$3,0)),1)</f>
        <v>47230739</v>
      </c>
      <c r="W2">
        <f>exports!Y2*IFERROR(INDEX('state specific adjustments'!$C$4:$AG$5,MATCH(About!$B$2,'state specific adjustments'!$B$4:$B$5,0),MATCH('EIaE-BEE'!W$1,'state specific adjustments'!$C$3:$AG$3,0)),1)</f>
        <v>47230739</v>
      </c>
      <c r="X2">
        <f>exports!Z2*IFERROR(INDEX('state specific adjustments'!$C$4:$AG$5,MATCH(About!$B$2,'state specific adjustments'!$B$4:$B$5,0),MATCH('EIaE-BEE'!X$1,'state specific adjustments'!$C$3:$AG$3,0)),1)</f>
        <v>47230739</v>
      </c>
      <c r="Y2">
        <f>exports!AA2*IFERROR(INDEX('state specific adjustments'!$C$4:$AG$5,MATCH(About!$B$2,'state specific adjustments'!$B$4:$B$5,0),MATCH('EIaE-BEE'!Y$1,'state specific adjustments'!$C$3:$AG$3,0)),1)</f>
        <v>47230739</v>
      </c>
      <c r="Z2">
        <f>exports!AB2*IFERROR(INDEX('state specific adjustments'!$C$4:$AG$5,MATCH(About!$B$2,'state specific adjustments'!$B$4:$B$5,0),MATCH('EIaE-BEE'!Z$1,'state specific adjustments'!$C$3:$AG$3,0)),1)</f>
        <v>47230739</v>
      </c>
      <c r="AA2">
        <f>exports!AC2*IFERROR(INDEX('state specific adjustments'!$C$4:$AG$5,MATCH(About!$B$2,'state specific adjustments'!$B$4:$B$5,0),MATCH('EIaE-BEE'!AA$1,'state specific adjustments'!$C$3:$AG$3,0)),1)</f>
        <v>47230739</v>
      </c>
      <c r="AB2">
        <f>exports!AD2*IFERROR(INDEX('state specific adjustments'!$C$4:$AG$5,MATCH(About!$B$2,'state specific adjustments'!$B$4:$B$5,0),MATCH('EIaE-BEE'!AB$1,'state specific adjustments'!$C$3:$AG$3,0)),1)</f>
        <v>47230739</v>
      </c>
      <c r="AC2">
        <f>exports!AE2*IFERROR(INDEX('state specific adjustments'!$C$4:$AG$5,MATCH(About!$B$2,'state specific adjustments'!$B$4:$B$5,0),MATCH('EIaE-BEE'!AC$1,'state specific adjustments'!$C$3:$AG$3,0)),1)</f>
        <v>47230739</v>
      </c>
      <c r="AD2">
        <f>exports!AF2*IFERROR(INDEX('state specific adjustments'!$C$4:$AG$5,MATCH(About!$B$2,'state specific adjustments'!$B$4:$B$5,0),MATCH('EIaE-BEE'!AD$1,'state specific adjustments'!$C$3:$AG$3,0)),1)</f>
        <v>47230739</v>
      </c>
      <c r="AE2">
        <f>exports!AG2*IFERROR(INDEX('state specific adjustments'!$C$4:$AG$5,MATCH(About!$B$2,'state specific adjustments'!$B$4:$B$5,0),MATCH('EIaE-BEE'!AE$1,'state specific adjustments'!$C$3:$AG$3,0)),1)</f>
        <v>47230739</v>
      </c>
      <c r="AF2">
        <f>exports!AH2*IFERROR(INDEX('state specific adjustments'!$C$4:$AG$5,MATCH(About!$B$2,'state specific adjustments'!$B$4:$B$5,0),MATCH('EIaE-BEE'!AF$1,'state specific adjustments'!$C$3:$AG$3,0)),1)</f>
        <v>47230739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2024-07-04T16:29:45Z</dcterms:modified>
</cp:coreProperties>
</file>