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AL\elec\EIaE\"/>
    </mc:Choice>
  </mc:AlternateContent>
  <xr:revisionPtr revIDLastSave="0" documentId="8_{5071D68D-F4C0-47D1-B585-EA24D892A820}" xr6:coauthVersionLast="47" xr6:coauthVersionMax="47" xr10:uidLastSave="{00000000-0000-0000-0000-000000000000}"/>
  <bookViews>
    <workbookView xWindow="13260" yWindow="465" windowWidth="15015" windowHeight="16710" firstSheet="25" activeTab="29"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Imports_new" sheetId="28" r:id="rId25"/>
    <sheet name="exports" sheetId="20" r:id="rId26"/>
    <sheet name="EIaE-BIE" sheetId="3" r:id="rId27"/>
    <sheet name="EIaE-BEE" sheetId="5" r:id="rId28"/>
    <sheet name="EIaE-IEP" sheetId="9" r:id="rId29"/>
    <sheet name="EIaE-BEEP" sheetId="10" r:id="rId30"/>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22" i="38" l="1"/>
  <c r="D19" i="38"/>
  <c r="E19" i="38"/>
  <c r="F19" i="38"/>
  <c r="D20" i="38"/>
  <c r="E20" i="38"/>
  <c r="F20" i="38"/>
  <c r="D21" i="38"/>
  <c r="E21" i="38"/>
  <c r="F21" i="38"/>
  <c r="D22" i="38"/>
  <c r="E22" i="38"/>
  <c r="D23" i="38"/>
  <c r="E23" i="38"/>
  <c r="F23" i="38"/>
  <c r="D24" i="38"/>
  <c r="E24" i="38"/>
  <c r="F24" i="38"/>
  <c r="D25" i="38"/>
  <c r="E25" i="38"/>
  <c r="F25" i="38"/>
  <c r="D26" i="38"/>
  <c r="E26" i="38"/>
  <c r="F26" i="38"/>
  <c r="D27" i="38"/>
  <c r="E27" i="38"/>
  <c r="F27" i="38"/>
  <c r="D28" i="38"/>
  <c r="E28" i="38"/>
  <c r="F28" i="38"/>
  <c r="D29" i="38"/>
  <c r="E29" i="38"/>
  <c r="F29" i="38"/>
  <c r="D30" i="38"/>
  <c r="E30" i="38"/>
  <c r="F30" i="38"/>
  <c r="D31" i="38"/>
  <c r="E31" i="38"/>
  <c r="F31" i="38"/>
  <c r="D32" i="38"/>
  <c r="E32" i="38"/>
  <c r="F32" i="38"/>
  <c r="D33" i="38"/>
  <c r="E33" i="38"/>
  <c r="F33" i="38"/>
  <c r="D34" i="38"/>
  <c r="E34" i="38"/>
  <c r="F34" i="38"/>
  <c r="D35" i="38"/>
  <c r="E35" i="38"/>
  <c r="F35" i="38"/>
  <c r="D36" i="38"/>
  <c r="E36" i="38"/>
  <c r="F36" i="38"/>
  <c r="D37" i="38"/>
  <c r="E37" i="38"/>
  <c r="F37" i="38"/>
  <c r="D38" i="38"/>
  <c r="E38" i="38"/>
  <c r="F38" i="38"/>
  <c r="D39" i="38"/>
  <c r="E39" i="38"/>
  <c r="F39" i="38"/>
  <c r="D40" i="38"/>
  <c r="E40" i="38"/>
  <c r="F40" i="38"/>
  <c r="D41" i="38"/>
  <c r="E41" i="38"/>
  <c r="F41" i="38"/>
  <c r="D42" i="38"/>
  <c r="E42" i="38"/>
  <c r="F42" i="38"/>
  <c r="D43" i="38"/>
  <c r="E43" i="38"/>
  <c r="F43" i="38"/>
  <c r="D44" i="38"/>
  <c r="E44" i="38"/>
  <c r="F44" i="38"/>
  <c r="D45" i="38"/>
  <c r="E45" i="38"/>
  <c r="F45" i="38"/>
  <c r="D46" i="38"/>
  <c r="E46" i="38"/>
  <c r="F46" i="38"/>
  <c r="D47" i="38"/>
  <c r="E47" i="38"/>
  <c r="F47" i="38"/>
  <c r="D48" i="38"/>
  <c r="E48" i="38"/>
  <c r="F48" i="38"/>
  <c r="D49" i="38"/>
  <c r="E49" i="38"/>
  <c r="F49" i="38"/>
  <c r="D50" i="38"/>
  <c r="E50" i="38"/>
  <c r="F50" i="38"/>
  <c r="D51" i="38"/>
  <c r="E51" i="38"/>
  <c r="F51" i="38"/>
  <c r="D52" i="38"/>
  <c r="E52" i="38"/>
  <c r="F52" i="38"/>
  <c r="D53" i="38"/>
  <c r="E53" i="38"/>
  <c r="F53" i="38"/>
  <c r="D54" i="38"/>
  <c r="E54" i="38"/>
  <c r="F54" i="38"/>
  <c r="D55" i="38"/>
  <c r="E55" i="38"/>
  <c r="F55" i="38"/>
  <c r="D56" i="38"/>
  <c r="E56" i="38"/>
  <c r="F56" i="38"/>
  <c r="D57" i="38"/>
  <c r="E57" i="38"/>
  <c r="F57" i="38"/>
  <c r="D58" i="38"/>
  <c r="E58" i="38"/>
  <c r="F58" i="38"/>
  <c r="D59" i="38"/>
  <c r="E59" i="38"/>
  <c r="F59" i="38"/>
  <c r="D60" i="38"/>
  <c r="E60" i="38"/>
  <c r="F60" i="38"/>
  <c r="D61" i="38"/>
  <c r="E61" i="38"/>
  <c r="F61" i="38"/>
  <c r="D62" i="38"/>
  <c r="E62" i="38"/>
  <c r="F62" i="38"/>
  <c r="D63" i="38"/>
  <c r="E63" i="38"/>
  <c r="F63" i="38"/>
  <c r="D64" i="38"/>
  <c r="E64" i="38"/>
  <c r="F64" i="38"/>
  <c r="D65" i="38"/>
  <c r="E65" i="38"/>
  <c r="F65" i="38"/>
  <c r="F18" i="38"/>
  <c r="E18" i="38"/>
  <c r="D18" i="38"/>
  <c r="H13" i="38"/>
  <c r="G3" i="38"/>
  <c r="H3" i="38"/>
  <c r="G4" i="38"/>
  <c r="H4" i="38"/>
  <c r="G5" i="38"/>
  <c r="H5" i="38"/>
  <c r="G6" i="38"/>
  <c r="H6" i="38"/>
  <c r="G7" i="38"/>
  <c r="H7" i="38"/>
  <c r="G8" i="38"/>
  <c r="H8" i="38"/>
  <c r="G9" i="38"/>
  <c r="H9" i="38"/>
  <c r="G10" i="38"/>
  <c r="H10" i="38"/>
  <c r="G11" i="38"/>
  <c r="H11" i="38"/>
  <c r="G12" i="38"/>
  <c r="H12" i="38"/>
  <c r="G13" i="38"/>
  <c r="F4" i="38"/>
  <c r="F5" i="38"/>
  <c r="F6" i="38"/>
  <c r="F7" i="38"/>
  <c r="F8" i="38"/>
  <c r="F9" i="38"/>
  <c r="F10" i="38"/>
  <c r="F11" i="38"/>
  <c r="F12" i="38"/>
  <c r="F13" i="38"/>
  <c r="F3" i="38"/>
  <c r="O38" i="34" l="1"/>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G2" i="10" l="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I15" i="26" s="1"/>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W14" i="26" s="1"/>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P14" i="26" s="1"/>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G14" i="26" s="1"/>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E14" i="26" s="1"/>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J14" i="26"/>
  <c r="G15"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W15" i="26" l="1"/>
  <c r="AC14" i="26"/>
  <c r="AB15" i="26"/>
  <c r="Q14" i="26"/>
  <c r="AE14" i="26"/>
  <c r="H14" i="26"/>
  <c r="V15" i="26"/>
  <c r="AC15" i="26"/>
  <c r="AA15" i="26"/>
  <c r="D5" i="28"/>
  <c r="E5" i="28" s="1"/>
  <c r="E24" i="28" s="1"/>
  <c r="E16" i="3" s="1"/>
  <c r="E2" i="20"/>
  <c r="F2" i="20" s="1"/>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D17" i="28" l="1"/>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C2" i="5"/>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D2" i="5"/>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E2" i="5"/>
  <c r="C33" i="23"/>
  <c r="D33" i="23" s="1"/>
  <c r="B85" i="28"/>
  <c r="AB134" i="28"/>
  <c r="AC121" i="28"/>
  <c r="AE114" i="28"/>
  <c r="AD128" i="28"/>
  <c r="AE118" i="28"/>
  <c r="AD127" i="28"/>
  <c r="AD120" i="28"/>
  <c r="AC126" i="28"/>
  <c r="AB125" i="28"/>
  <c r="AC119" i="28"/>
  <c r="AC133" i="28"/>
  <c r="AC132" i="28"/>
  <c r="AD116" i="28"/>
  <c r="AC115" i="28"/>
  <c r="AB129" i="28"/>
  <c r="AD117" i="28"/>
  <c r="AC130" i="28"/>
  <c r="AH14" i="26"/>
  <c r="AI10" i="26"/>
  <c r="AI11" i="26"/>
  <c r="AH15"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G17" i="28" l="1"/>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F2" i="5"/>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G2" i="5"/>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23" i="28"/>
  <c r="I15"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H2" i="5"/>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P1253" i="22"/>
  <c r="H1253" i="22"/>
  <c r="M1252" i="22"/>
  <c r="R1251" i="22"/>
  <c r="J1251" i="22"/>
  <c r="O1250" i="22"/>
  <c r="G1250" i="22"/>
  <c r="L1249" i="22"/>
  <c r="Q1248" i="22"/>
  <c r="I1248" i="22"/>
  <c r="N1247" i="22"/>
  <c r="F1247" i="22"/>
  <c r="K1246" i="22"/>
  <c r="P1245" i="22"/>
  <c r="H1245" i="22"/>
  <c r="M1244" i="22"/>
  <c r="R1243" i="22"/>
  <c r="J1243" i="22"/>
  <c r="O1242" i="22"/>
  <c r="G1242" i="22"/>
  <c r="L1241" i="22"/>
  <c r="Q1240" i="22"/>
  <c r="I1240" i="22"/>
  <c r="N1239" i="22"/>
  <c r="F1239" i="22"/>
  <c r="O1253" i="22"/>
  <c r="G1253" i="22"/>
  <c r="L1252" i="22"/>
  <c r="Q1251" i="22"/>
  <c r="I1251" i="22"/>
  <c r="N1250" i="22"/>
  <c r="F1250" i="22"/>
  <c r="K1249" i="22"/>
  <c r="P1248" i="22"/>
  <c r="H1248" i="22"/>
  <c r="M1247" i="22"/>
  <c r="R1246" i="22"/>
  <c r="J1246" i="22"/>
  <c r="O1245" i="22"/>
  <c r="G1245" i="22"/>
  <c r="L1244" i="22"/>
  <c r="Q1243" i="22"/>
  <c r="I1243" i="22"/>
  <c r="N1242" i="22"/>
  <c r="F1242" i="22"/>
  <c r="K1241" i="22"/>
  <c r="P1240" i="22"/>
  <c r="H1240" i="22"/>
  <c r="M1239" i="22"/>
  <c r="N1253" i="22"/>
  <c r="F1253" i="22"/>
  <c r="K1252" i="22"/>
  <c r="P1251" i="22"/>
  <c r="H1251" i="22"/>
  <c r="M1250" i="22"/>
  <c r="R1249" i="22"/>
  <c r="J1249" i="22"/>
  <c r="O1248" i="22"/>
  <c r="G1248" i="22"/>
  <c r="L1247" i="22"/>
  <c r="Q1246" i="22"/>
  <c r="I1246" i="22"/>
  <c r="N1245" i="22"/>
  <c r="F1245" i="22"/>
  <c r="K1244" i="22"/>
  <c r="P1243" i="22"/>
  <c r="H1243" i="22"/>
  <c r="M1242" i="22"/>
  <c r="R1241" i="22"/>
  <c r="J1241" i="22"/>
  <c r="O1240" i="22"/>
  <c r="G1240" i="22"/>
  <c r="L1239" i="22"/>
  <c r="M1253" i="22"/>
  <c r="R1252" i="22"/>
  <c r="J1252" i="22"/>
  <c r="O1251" i="22"/>
  <c r="G1251" i="22"/>
  <c r="L1250" i="22"/>
  <c r="Q1249" i="22"/>
  <c r="I1249" i="22"/>
  <c r="N1248" i="22"/>
  <c r="F1248" i="22"/>
  <c r="K1247" i="22"/>
  <c r="P1246" i="22"/>
  <c r="H1246" i="22"/>
  <c r="M1245" i="22"/>
  <c r="R1244" i="22"/>
  <c r="J1244" i="22"/>
  <c r="O1243" i="22"/>
  <c r="G1243" i="22"/>
  <c r="L1242" i="22"/>
  <c r="Q1241" i="22"/>
  <c r="I1241" i="22"/>
  <c r="N1240" i="22"/>
  <c r="F1240" i="22"/>
  <c r="K1239" i="22"/>
  <c r="L1253" i="22"/>
  <c r="Q1252" i="22"/>
  <c r="I1252" i="22"/>
  <c r="N1251" i="22"/>
  <c r="F1251" i="22"/>
  <c r="K1250" i="22"/>
  <c r="P1249" i="22"/>
  <c r="H1249" i="22"/>
  <c r="M1248" i="22"/>
  <c r="R1247" i="22"/>
  <c r="J1247" i="22"/>
  <c r="O1246" i="22"/>
  <c r="G1246" i="22"/>
  <c r="L1245" i="22"/>
  <c r="Q1244" i="22"/>
  <c r="I1244" i="22"/>
  <c r="N1243" i="22"/>
  <c r="F1243" i="22"/>
  <c r="K1242" i="22"/>
  <c r="P1241" i="22"/>
  <c r="H1241" i="22"/>
  <c r="M1240" i="22"/>
  <c r="R1239" i="22"/>
  <c r="J1239" i="22"/>
  <c r="K1253" i="22"/>
  <c r="P1252" i="22"/>
  <c r="H1252" i="22"/>
  <c r="M1251" i="22"/>
  <c r="R1250" i="22"/>
  <c r="J1250" i="22"/>
  <c r="O1249" i="22"/>
  <c r="G1249" i="22"/>
  <c r="L1248" i="22"/>
  <c r="Q1247" i="22"/>
  <c r="I1247" i="22"/>
  <c r="N1246" i="22"/>
  <c r="F1246" i="22"/>
  <c r="K1245" i="22"/>
  <c r="P1244" i="22"/>
  <c r="H1244" i="22"/>
  <c r="M1243" i="22"/>
  <c r="R1242" i="22"/>
  <c r="J1242" i="22"/>
  <c r="R1253" i="22"/>
  <c r="J1253" i="22"/>
  <c r="O1252" i="22"/>
  <c r="G1252" i="22"/>
  <c r="L1251" i="22"/>
  <c r="Q1250" i="22"/>
  <c r="I1250" i="22"/>
  <c r="N1249" i="22"/>
  <c r="F1249" i="22"/>
  <c r="K1248" i="22"/>
  <c r="P1247" i="22"/>
  <c r="H1247" i="22"/>
  <c r="M1246" i="22"/>
  <c r="R1245" i="22"/>
  <c r="J1245" i="22"/>
  <c r="O1244" i="22"/>
  <c r="G1244" i="22"/>
  <c r="L1243" i="22"/>
  <c r="Q1242" i="22"/>
  <c r="I1242" i="22"/>
  <c r="N1241" i="22"/>
  <c r="F1241" i="22"/>
  <c r="K1240" i="22"/>
  <c r="P1239" i="22"/>
  <c r="H1239" i="22"/>
  <c r="Q1253" i="22"/>
  <c r="I1253" i="22"/>
  <c r="N1252" i="22"/>
  <c r="F1252" i="22"/>
  <c r="K1251" i="22"/>
  <c r="P1250" i="22"/>
  <c r="H1250" i="22"/>
  <c r="M1249" i="22"/>
  <c r="R1248" i="22"/>
  <c r="J1248" i="22"/>
  <c r="O1247" i="22"/>
  <c r="G1247" i="22"/>
  <c r="L1246" i="22"/>
  <c r="Q1245" i="22"/>
  <c r="I1245" i="22"/>
  <c r="N1244" i="22"/>
  <c r="F1244" i="22"/>
  <c r="K1243" i="22"/>
  <c r="P1242" i="22"/>
  <c r="H1242" i="22"/>
  <c r="M1241" i="22"/>
  <c r="R1240" i="22"/>
  <c r="J1240" i="22"/>
  <c r="O1239" i="22"/>
  <c r="G1239" i="22"/>
  <c r="I1239" i="22"/>
  <c r="O1241" i="22"/>
  <c r="G1241" i="22"/>
  <c r="L1240" i="22"/>
  <c r="Q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I1034" i="22"/>
  <c r="H1040" i="22"/>
  <c r="K1031"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J1160" i="22"/>
  <c r="M1151" i="22"/>
  <c r="L1157"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Q1366" i="22"/>
  <c r="F1363" i="22"/>
  <c r="R1365" i="22"/>
  <c r="Q1362" i="22"/>
  <c r="G1360" i="22"/>
  <c r="O1360"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I1443" i="22"/>
  <c r="O1437" i="22"/>
  <c r="L1447" i="22"/>
  <c r="R1441" i="22"/>
  <c r="P1435" i="22"/>
  <c r="R1444" i="22"/>
  <c r="K1439" i="22"/>
  <c r="M1448" i="22"/>
  <c r="F1443" i="22"/>
  <c r="L1437" i="22"/>
  <c r="I1447" i="22"/>
  <c r="J1442" i="22"/>
  <c r="K1437" i="22"/>
  <c r="O1447" i="22"/>
  <c r="P1442" i="22"/>
  <c r="Q1437" i="22"/>
  <c r="I1448" i="22"/>
  <c r="J1443" i="22"/>
  <c r="K1438" i="22"/>
  <c r="H1447" i="22"/>
  <c r="G1436" i="22"/>
  <c r="L1443"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I35" i="28" l="1"/>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D66" i="23" s="1"/>
  <c r="H736" i="22"/>
  <c r="G741" i="22"/>
  <c r="K740" i="22"/>
  <c r="H733" i="22"/>
  <c r="G738" i="22"/>
  <c r="F743" i="22"/>
  <c r="H730" i="22"/>
  <c r="G735" i="22"/>
  <c r="B64" i="23" s="1"/>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M67" i="23" s="1"/>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M68" i="23" s="1"/>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K70" i="23" s="1"/>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C73" i="23" s="1"/>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H62" i="23" s="1"/>
  <c r="L733" i="22"/>
  <c r="K738" i="22"/>
  <c r="J743" i="22"/>
  <c r="G731" i="22"/>
  <c r="F736" i="22"/>
  <c r="R740" i="22"/>
  <c r="Q742" i="22"/>
  <c r="O733" i="22"/>
  <c r="N738" i="22"/>
  <c r="M743" i="22"/>
  <c r="O730" i="22"/>
  <c r="N735" i="22"/>
  <c r="M740" i="22"/>
  <c r="R737" i="22"/>
  <c r="M70" i="23" s="1"/>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G60" i="23" s="1"/>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I2" i="5"/>
  <c r="P729" i="22"/>
  <c r="O734" i="22"/>
  <c r="N739" i="22"/>
  <c r="K732" i="22"/>
  <c r="F68" i="23" s="1"/>
  <c r="J732" i="22"/>
  <c r="I737" i="22"/>
  <c r="H742" i="22"/>
  <c r="F730" i="22"/>
  <c r="R734" i="22"/>
  <c r="Q739" i="22"/>
  <c r="P731" i="22"/>
  <c r="R731" i="22"/>
  <c r="Q736" i="22"/>
  <c r="P741" i="22"/>
  <c r="K65" i="23" s="1"/>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G73" i="23"/>
  <c r="K72" i="23"/>
  <c r="B62" i="23"/>
  <c r="C64" i="23"/>
  <c r="H73" i="23"/>
  <c r="AM10" i="26"/>
  <c r="AL14" i="26"/>
  <c r="AL15" i="26"/>
  <c r="AM11" i="26"/>
  <c r="AF93" i="23"/>
  <c r="AG87" i="23"/>
  <c r="AG93" i="23" s="1"/>
  <c r="AF101" i="23"/>
  <c r="AG88" i="23"/>
  <c r="AG101" i="23" s="1"/>
  <c r="AF96" i="23"/>
  <c r="AG82" i="23"/>
  <c r="AG96" i="23" s="1"/>
  <c r="AF100" i="23"/>
  <c r="AF99" i="23"/>
  <c r="AG83" i="23"/>
  <c r="AF92" i="23"/>
  <c r="AG86" i="23"/>
  <c r="AG92" i="23" s="1"/>
  <c r="I62" i="23" l="1"/>
  <c r="D62" i="23"/>
  <c r="G61" i="23"/>
  <c r="H60" i="23"/>
  <c r="C66" i="23"/>
  <c r="L70" i="23"/>
  <c r="B73" i="23"/>
  <c r="G70" i="23"/>
  <c r="L60" i="23"/>
  <c r="B61" i="23"/>
  <c r="E7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J2" i="5"/>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K2" i="5"/>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L2" i="5"/>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M2" i="5"/>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N2" i="5"/>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O2" i="5"/>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P2" i="5"/>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Q2" i="5"/>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R2" i="5"/>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S2" i="5"/>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T2" i="5"/>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U2" i="5"/>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V2" i="5"/>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W2" i="5"/>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X2" i="5"/>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Y2" i="5"/>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Z2" i="5"/>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A2" i="5"/>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B2" i="5"/>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C2" i="5"/>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D2" i="5"/>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AE2" i="5"/>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<sst xmlns="http://schemas.openxmlformats.org/spreadsheetml/2006/main" count="15214" uniqueCount="1081">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</sst>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4">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2" fillId="0" borderId="10" applyNumberFormat="0" applyProtection="0">
      <alignment wrapText="1"/>
    </xf>
    <xf numFmtId="0" fontId="53" fillId="0" borderId="0"/>
  </cellStyleXfs>
  <cellXfs count="211">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49" fontId="0" fillId="0" borderId="0" xfId="0" applyNumberFormat="1" applyAlignment="1">
      <alignment horizontal="left"/>
    </xf>
    <xf numFmtId="2" fontId="0" fillId="3"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5.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workbookViewId="0">
      <selection activeCell="K1" sqref="K1:L50"/>
    </sheetView>
  </sheetViews>
  <sheetFormatPr defaultRowHeight="15"/>
  <cols>
    <col min="2" max="2" width="70.140625" customWidth="1"/>
    <col min="3" max="3" width="10.7109375" bestFit="1" customWidth="1"/>
    <col min="13" max="14" width="8.7109375" style="163"/>
  </cols>
  <sheetData>
    <row r="1" spans="1:13">
      <c r="A1" s="1" t="s">
        <v>0</v>
      </c>
      <c r="B1" s="85" t="s">
        <v>533</v>
      </c>
      <c r="C1" s="86">
        <v>45383</v>
      </c>
      <c r="D1" s="87"/>
      <c r="E1" s="87"/>
      <c r="F1" s="87"/>
      <c r="G1" s="87"/>
      <c r="H1" s="87"/>
      <c r="I1" s="87"/>
      <c r="J1" s="87"/>
      <c r="K1" s="85" t="s">
        <v>533</v>
      </c>
      <c r="L1" s="85" t="s">
        <v>535</v>
      </c>
      <c r="M1" s="163" t="s">
        <v>1053</v>
      </c>
    </row>
    <row r="2" spans="1:13">
      <c r="A2" s="1" t="s">
        <v>1</v>
      </c>
      <c r="B2" s="87" t="str">
        <f>LOOKUP(B1,K1:L50,L1:L50)</f>
        <v>AL</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4"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t="s">
        <v>119</v>
      </c>
      <c r="K43" s="85" t="s">
        <v>491</v>
      </c>
      <c r="L43" s="85" t="s">
        <v>577</v>
      </c>
      <c r="M43" s="163" t="s">
        <v>1053</v>
      </c>
    </row>
    <row r="44" spans="1:13">
      <c r="A44" t="s">
        <v>120</v>
      </c>
      <c r="K44" s="85" t="s">
        <v>490</v>
      </c>
      <c r="L44" s="85" t="s">
        <v>578</v>
      </c>
      <c r="M44" s="163" t="s">
        <v>1053</v>
      </c>
    </row>
    <row r="45" spans="1:13">
      <c r="A45" t="s">
        <v>121</v>
      </c>
      <c r="K45" s="85" t="s">
        <v>489</v>
      </c>
      <c r="L45" s="85" t="s">
        <v>579</v>
      </c>
      <c r="M45" s="163" t="s">
        <v>1053</v>
      </c>
    </row>
    <row r="46" spans="1:13">
      <c r="A46" t="s">
        <v>122</v>
      </c>
      <c r="K46" s="85" t="s">
        <v>488</v>
      </c>
      <c r="L46" s="85" t="s">
        <v>580</v>
      </c>
      <c r="M46" s="163" t="s">
        <v>1053</v>
      </c>
    </row>
    <row r="47" spans="1:13">
      <c r="A47" t="s">
        <v>123</v>
      </c>
      <c r="K47" s="85" t="s">
        <v>487</v>
      </c>
      <c r="L47" s="85" t="s">
        <v>581</v>
      </c>
      <c r="M47" s="163" t="s">
        <v>1053</v>
      </c>
    </row>
    <row r="48" spans="1:13">
      <c r="K48" s="85" t="s">
        <v>486</v>
      </c>
      <c r="L48" s="85" t="s">
        <v>582</v>
      </c>
      <c r="M48" s="163" t="s">
        <v>1053</v>
      </c>
    </row>
    <row r="49" spans="1:13">
      <c r="A49" t="s">
        <v>124</v>
      </c>
      <c r="K49" s="85" t="s">
        <v>485</v>
      </c>
      <c r="L49" s="85" t="s">
        <v>583</v>
      </c>
      <c r="M49" s="163" t="s">
        <v>1053</v>
      </c>
    </row>
    <row r="50" spans="1:13">
      <c r="A50" t="s">
        <v>125</v>
      </c>
      <c r="K50" s="85" t="s">
        <v>484</v>
      </c>
      <c r="L50" s="85" t="s">
        <v>584</v>
      </c>
      <c r="M50" s="163" t="s">
        <v>1053</v>
      </c>
    </row>
    <row r="52" spans="1:13">
      <c r="A52" t="s">
        <v>116</v>
      </c>
    </row>
    <row r="53" spans="1:13">
      <c r="A53" t="s">
        <v>117</v>
      </c>
    </row>
    <row r="54" spans="1:13">
      <c r="A54" t="s">
        <v>118</v>
      </c>
    </row>
    <row r="56" spans="1:13">
      <c r="A56" t="s">
        <v>134</v>
      </c>
    </row>
    <row r="57" spans="1:13">
      <c r="A57" t="s">
        <v>127</v>
      </c>
    </row>
    <row r="58" spans="1:13">
      <c r="A58" t="s">
        <v>126</v>
      </c>
    </row>
    <row r="60" spans="1:13">
      <c r="A60" s="1" t="s">
        <v>269</v>
      </c>
    </row>
    <row r="61" spans="1:13">
      <c r="A61" t="s">
        <v>270</v>
      </c>
    </row>
    <row r="62" spans="1:13">
      <c r="A62" t="s">
        <v>274</v>
      </c>
    </row>
    <row r="63" spans="1:13">
      <c r="A63" t="s">
        <v>271</v>
      </c>
    </row>
    <row r="65" spans="1:2">
      <c r="A65" s="1" t="s">
        <v>276</v>
      </c>
    </row>
    <row r="66" spans="1:2">
      <c r="A66" s="10">
        <v>2.931E-7</v>
      </c>
      <c r="B66" t="s">
        <v>275</v>
      </c>
    </row>
    <row r="67" spans="1:2">
      <c r="A67" s="11">
        <v>0.88711067149387013</v>
      </c>
      <c r="B67" t="s">
        <v>342</v>
      </c>
    </row>
    <row r="68" spans="1:2">
      <c r="A68" s="11">
        <v>0.84730412960844359</v>
      </c>
      <c r="B68" t="s">
        <v>341</v>
      </c>
    </row>
    <row r="69" spans="1:2">
      <c r="A69">
        <v>0.75350342301658668</v>
      </c>
      <c r="B69" t="s">
        <v>1066</v>
      </c>
    </row>
    <row r="70" spans="1:2">
      <c r="A70" s="90" t="s">
        <v>596</v>
      </c>
    </row>
    <row r="71" spans="1:2">
      <c r="A71" s="87" t="s">
        <v>597</v>
      </c>
    </row>
    <row r="72" spans="1:2">
      <c r="A72" s="87" t="s">
        <v>598</v>
      </c>
    </row>
    <row r="73" spans="1:2">
      <c r="A73" s="87"/>
    </row>
    <row r="74" spans="1:2">
      <c r="A74" s="87" t="s">
        <v>599</v>
      </c>
    </row>
    <row r="75" spans="1:2">
      <c r="A75" s="87" t="s">
        <v>600</v>
      </c>
    </row>
    <row r="76" spans="1:2">
      <c r="A76" s="87"/>
    </row>
    <row r="77" spans="1:2">
      <c r="A77" s="90" t="s">
        <v>601</v>
      </c>
    </row>
    <row r="78" spans="1:2">
      <c r="A78" s="87" t="s">
        <v>602</v>
      </c>
    </row>
    <row r="79" spans="1:2">
      <c r="A79" s="85" t="s">
        <v>603</v>
      </c>
    </row>
    <row r="80" spans="1:2">
      <c r="A80" s="87"/>
    </row>
    <row r="81" spans="1:1">
      <c r="A81" s="90" t="s">
        <v>604</v>
      </c>
    </row>
    <row r="82" spans="1:1">
      <c r="A82" s="87"/>
    </row>
    <row r="83" spans="1:1">
      <c r="A83" s="87" t="s">
        <v>605</v>
      </c>
    </row>
    <row r="84" spans="1:1">
      <c r="A84" s="87" t="s">
        <v>606</v>
      </c>
    </row>
    <row r="85" spans="1:1">
      <c r="A85"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B3*About!$A$69</f>
        <v>58.019763572277178</v>
      </c>
      <c r="G3" s="161">
        <f>C3*About!$A$69</f>
        <v>28.218703191971173</v>
      </c>
      <c r="H3" s="161">
        <f>D3*About!$A$69</f>
        <v>21.572803000964875</v>
      </c>
    </row>
    <row r="4" spans="1:8">
      <c r="A4" t="s">
        <v>1069</v>
      </c>
      <c r="B4">
        <v>60.17</v>
      </c>
      <c r="C4">
        <v>40.98</v>
      </c>
      <c r="D4">
        <v>43.33</v>
      </c>
      <c r="F4" s="161">
        <f>B4*About!$A$69</f>
        <v>45.338300962908022</v>
      </c>
      <c r="G4" s="161">
        <f>C4*About!$A$69</f>
        <v>30.878570275219719</v>
      </c>
      <c r="H4" s="161">
        <f>D4*About!$A$69</f>
        <v>32.6493033193087</v>
      </c>
    </row>
    <row r="5" spans="1:8">
      <c r="A5" t="s">
        <v>1070</v>
      </c>
      <c r="B5">
        <v>41.36</v>
      </c>
      <c r="C5">
        <v>54.34</v>
      </c>
      <c r="D5">
        <v>56.01</v>
      </c>
      <c r="F5" s="161">
        <f>B5*About!$A$69</f>
        <v>31.164901575966024</v>
      </c>
      <c r="G5" s="161">
        <f>C5*About!$A$69</f>
        <v>40.945376006721325</v>
      </c>
      <c r="H5" s="161">
        <f>D5*About!$A$69</f>
        <v>42.203726723159022</v>
      </c>
    </row>
    <row r="6" spans="1:8">
      <c r="A6" t="s">
        <v>1071</v>
      </c>
      <c r="B6">
        <v>37.96</v>
      </c>
      <c r="C6">
        <v>43.94</v>
      </c>
      <c r="D6">
        <v>46.67</v>
      </c>
      <c r="F6" s="161">
        <f>B6*About!$A$69</f>
        <v>28.60298993770963</v>
      </c>
      <c r="G6" s="161">
        <f>C6*About!$A$69</f>
        <v>33.108940407348818</v>
      </c>
      <c r="H6" s="161">
        <f>D6*About!$A$69</f>
        <v>35.166004752184101</v>
      </c>
    </row>
    <row r="7" spans="1:8">
      <c r="A7" t="s">
        <v>1072</v>
      </c>
      <c r="B7">
        <v>39.340000000000003</v>
      </c>
      <c r="C7">
        <v>38.81</v>
      </c>
      <c r="D7">
        <v>43.37</v>
      </c>
      <c r="F7" s="161">
        <f>B7*About!$A$69</f>
        <v>29.642824661472524</v>
      </c>
      <c r="G7" s="161">
        <f>C7*About!$A$69</f>
        <v>29.243467847273731</v>
      </c>
      <c r="H7" s="161">
        <f>D7*About!$A$69</f>
        <v>32.679443456229365</v>
      </c>
    </row>
    <row r="8" spans="1:8">
      <c r="A8" t="s">
        <v>1080</v>
      </c>
      <c r="B8">
        <v>34.42</v>
      </c>
      <c r="C8">
        <v>35.840000000000003</v>
      </c>
      <c r="D8">
        <v>41.59</v>
      </c>
      <c r="F8" s="161">
        <f>B8*About!$A$69</f>
        <v>25.935587820230914</v>
      </c>
      <c r="G8" s="161">
        <f>C8*About!$A$69</f>
        <v>27.005562680914469</v>
      </c>
      <c r="H8" s="161">
        <f>D8*About!$A$69</f>
        <v>31.338207363259844</v>
      </c>
    </row>
    <row r="9" spans="1:8">
      <c r="A9" t="s">
        <v>1073</v>
      </c>
      <c r="B9">
        <v>34.74</v>
      </c>
      <c r="C9">
        <v>38.729999999999997</v>
      </c>
      <c r="D9">
        <v>43.19</v>
      </c>
      <c r="F9" s="161">
        <f>B9*About!$A$69</f>
        <v>26.176708915596222</v>
      </c>
      <c r="G9" s="161">
        <f>C9*About!$A$69</f>
        <v>29.183187573432399</v>
      </c>
      <c r="H9" s="161">
        <f>D9*About!$A$69</f>
        <v>32.543812840086375</v>
      </c>
    </row>
    <row r="10" spans="1:8">
      <c r="A10" t="s">
        <v>1074</v>
      </c>
      <c r="B10">
        <v>32.26</v>
      </c>
      <c r="C10">
        <v>31.85</v>
      </c>
      <c r="D10">
        <v>34.78</v>
      </c>
      <c r="F10" s="161">
        <f>B10*About!$A$69</f>
        <v>24.308020426515085</v>
      </c>
      <c r="G10" s="161">
        <f>C10*About!$A$69</f>
        <v>23.999084023078286</v>
      </c>
      <c r="H10" s="161">
        <f>D10*About!$A$69</f>
        <v>26.206849052516887</v>
      </c>
    </row>
    <row r="11" spans="1:8">
      <c r="A11" t="s">
        <v>1075</v>
      </c>
      <c r="B11">
        <v>33.049999999999997</v>
      </c>
      <c r="C11">
        <v>34.369999999999997</v>
      </c>
      <c r="D11">
        <v>36.36</v>
      </c>
      <c r="F11" s="161">
        <f>B11*About!$A$69</f>
        <v>24.903288130698186</v>
      </c>
      <c r="G11" s="161">
        <f>C11*About!$A$69</f>
        <v>25.897912649080084</v>
      </c>
      <c r="H11" s="161">
        <f>D11*About!$A$69</f>
        <v>27.397384460883092</v>
      </c>
    </row>
    <row r="12" spans="1:8">
      <c r="A12" t="s">
        <v>1076</v>
      </c>
      <c r="B12">
        <v>81.61</v>
      </c>
      <c r="C12">
        <v>73.48</v>
      </c>
      <c r="D12">
        <v>57.97</v>
      </c>
      <c r="F12" s="161">
        <f>B12*About!$A$69</f>
        <v>61.493414352383638</v>
      </c>
      <c r="G12" s="161">
        <f>C12*About!$A$69</f>
        <v>55.367431523258794</v>
      </c>
      <c r="H12" s="161">
        <f>D12*About!$A$69</f>
        <v>43.680593432271529</v>
      </c>
    </row>
    <row r="13" spans="1:8">
      <c r="A13" t="s">
        <v>1077</v>
      </c>
      <c r="B13">
        <v>59.46</v>
      </c>
      <c r="C13">
        <v>38.659999999999997</v>
      </c>
      <c r="D13">
        <v>39.130000000000003</v>
      </c>
      <c r="F13" s="161">
        <f>B13*About!$A$69</f>
        <v>44.803313532566243</v>
      </c>
      <c r="G13" s="161">
        <f>C13*About!$A$69</f>
        <v>29.130442333821239</v>
      </c>
      <c r="H13" s="161">
        <f>D13*About!$A$69</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7"/>
      <c r="C500" s="196"/>
      <c r="D500" s="196"/>
      <c r="E500" s="196"/>
      <c r="F500" s="196"/>
      <c r="G500" s="196"/>
      <c r="H500" s="196"/>
      <c r="I500" s="196"/>
      <c r="J500" s="196"/>
      <c r="K500" s="196"/>
      <c r="L500" s="196"/>
      <c r="M500" s="196"/>
      <c r="N500" s="196"/>
      <c r="O500" s="196"/>
      <c r="P500" s="196"/>
      <c r="Q500" s="196"/>
      <c r="R500" s="196"/>
      <c r="S500" s="196"/>
      <c r="T500" s="196"/>
      <c r="U500" s="196"/>
      <c r="V500" s="196"/>
      <c r="W500" s="196"/>
      <c r="X500" s="196"/>
      <c r="Y500" s="196"/>
      <c r="Z500" s="196"/>
      <c r="AA500" s="196"/>
      <c r="AB500" s="196"/>
      <c r="AC500" s="196"/>
      <c r="AD500" s="196"/>
      <c r="AE500" s="196"/>
      <c r="AF500" s="196"/>
      <c r="AG500" s="196"/>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c r="AH112" s="198"/>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00" spans="2:34" ht="15" customHeight="1">
      <c r="B500" s="199"/>
      <c r="C500" s="198"/>
      <c r="D500" s="198"/>
      <c r="E500" s="198"/>
      <c r="F500" s="198"/>
      <c r="G500" s="198"/>
      <c r="H500" s="198"/>
      <c r="I500" s="198"/>
      <c r="J500" s="198"/>
      <c r="K500" s="198"/>
      <c r="L500" s="198"/>
      <c r="M500" s="198"/>
      <c r="N500" s="198"/>
      <c r="O500" s="198"/>
      <c r="P500" s="198"/>
      <c r="Q500" s="198"/>
      <c r="R500" s="198"/>
      <c r="S500" s="198"/>
      <c r="T500" s="198"/>
      <c r="U500" s="198"/>
      <c r="V500" s="198"/>
      <c r="W500" s="198"/>
      <c r="X500" s="198"/>
      <c r="Y500" s="198"/>
      <c r="Z500" s="198"/>
      <c r="AA500" s="198"/>
      <c r="AB500" s="198"/>
      <c r="AC500" s="198"/>
      <c r="AD500" s="198"/>
      <c r="AE500" s="198"/>
      <c r="AF500" s="198"/>
      <c r="AG500"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0" t="s">
        <v>408</v>
      </c>
      <c r="C146" s="201"/>
      <c r="D146" s="201"/>
      <c r="E146" s="201"/>
      <c r="F146" s="201"/>
      <c r="G146" s="201"/>
      <c r="H146" s="201"/>
      <c r="I146" s="201"/>
      <c r="J146" s="201"/>
      <c r="K146" s="201"/>
      <c r="L146" s="201"/>
      <c r="M146" s="201"/>
      <c r="N146" s="201"/>
      <c r="O146" s="201"/>
      <c r="P146" s="201"/>
      <c r="Q146" s="201"/>
      <c r="R146" s="201"/>
      <c r="S146" s="201"/>
      <c r="T146" s="201"/>
      <c r="U146" s="201"/>
      <c r="V146" s="201"/>
      <c r="W146" s="201"/>
      <c r="X146" s="201"/>
      <c r="Y146" s="201"/>
      <c r="Z146" s="201"/>
      <c r="AA146" s="201"/>
      <c r="AB146" s="201"/>
      <c r="AC146" s="201"/>
      <c r="AD146" s="201"/>
      <c r="AE146" s="201"/>
      <c r="AF146" s="201"/>
      <c r="AG146" s="201"/>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2" t="s">
        <v>182</v>
      </c>
      <c r="C112" s="203">
        <v>12.999203</v>
      </c>
      <c r="D112" s="203">
        <v>13.756338</v>
      </c>
      <c r="E112" s="203">
        <v>14.272468</v>
      </c>
      <c r="F112" s="203">
        <v>13.87274</v>
      </c>
      <c r="G112" s="203">
        <v>13.379066999999999</v>
      </c>
      <c r="H112" s="203">
        <v>13.404615</v>
      </c>
      <c r="I112" s="203">
        <v>13.498896999999999</v>
      </c>
      <c r="J112" s="203">
        <v>13.628196000000001</v>
      </c>
      <c r="K112" s="203">
        <v>13.736962</v>
      </c>
      <c r="L112" s="203">
        <v>13.932218000000001</v>
      </c>
      <c r="M112" s="203">
        <v>14.950908999999999</v>
      </c>
      <c r="N112" s="203">
        <v>15.044097000000001</v>
      </c>
      <c r="O112" s="203">
        <v>15.321702</v>
      </c>
      <c r="P112" s="203">
        <v>15.516894000000001</v>
      </c>
      <c r="Q112" s="203">
        <v>15.691060999999999</v>
      </c>
      <c r="R112" s="203">
        <v>15.773815000000001</v>
      </c>
      <c r="S112" s="203">
        <v>15.950137</v>
      </c>
      <c r="T112" s="203">
        <v>16.117809000000001</v>
      </c>
      <c r="U112" s="203">
        <v>16.291615</v>
      </c>
      <c r="V112" s="203">
        <v>16.466549000000001</v>
      </c>
      <c r="W112" s="203">
        <v>16.700437999999998</v>
      </c>
      <c r="X112" s="203">
        <v>16.943705000000001</v>
      </c>
      <c r="Y112" s="203">
        <v>17.277073000000001</v>
      </c>
      <c r="Z112" s="203">
        <v>17.574244</v>
      </c>
      <c r="AA112" s="203">
        <v>17.982026999999999</v>
      </c>
      <c r="AB112" s="203">
        <v>18.336407000000001</v>
      </c>
      <c r="AC112" s="203">
        <v>18.741672999999999</v>
      </c>
      <c r="AD112" s="203">
        <v>19.208071</v>
      </c>
      <c r="AE112" s="203">
        <v>19.600466000000001</v>
      </c>
      <c r="AF112" s="203">
        <v>20.057380999999999</v>
      </c>
      <c r="AG112" s="203">
        <v>20.632099</v>
      </c>
      <c r="AH112" s="204">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5" t="s">
        <v>305</v>
      </c>
      <c r="C146" s="206"/>
      <c r="D146" s="206"/>
      <c r="E146" s="206"/>
      <c r="F146" s="206"/>
      <c r="G146" s="206"/>
      <c r="H146" s="206"/>
      <c r="I146" s="206"/>
      <c r="J146" s="206"/>
      <c r="K146" s="206"/>
      <c r="L146" s="206"/>
      <c r="M146" s="206"/>
      <c r="N146" s="206"/>
      <c r="O146" s="206"/>
      <c r="P146" s="206"/>
      <c r="Q146" s="206"/>
      <c r="R146" s="206"/>
      <c r="S146" s="206"/>
      <c r="T146" s="206"/>
      <c r="U146" s="206"/>
      <c r="V146" s="206"/>
      <c r="W146" s="206"/>
      <c r="X146" s="206"/>
      <c r="Y146" s="206"/>
      <c r="Z146" s="206"/>
      <c r="AA146" s="206"/>
      <c r="AB146" s="206"/>
      <c r="AC146" s="206"/>
      <c r="AD146" s="206"/>
      <c r="AE146" s="206"/>
      <c r="AF146" s="206"/>
      <c r="AG146" s="206"/>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7" t="s">
        <v>608</v>
      </c>
      <c r="B3" s="208"/>
      <c r="C3" s="208"/>
      <c r="D3" s="208"/>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AL</v>
      </c>
      <c r="C6" s="91">
        <f t="shared" ref="C6:AE6" si="1">SUMIFS(C$20:C$119,$B$20:$B$119,$B$6,$A$20:$A$119,$A$6)</f>
        <v>0</v>
      </c>
      <c r="D6" s="91">
        <f t="shared" si="1"/>
        <v>0</v>
      </c>
      <c r="E6" s="91">
        <f t="shared" si="1"/>
        <v>0</v>
      </c>
      <c r="F6" s="91">
        <f t="shared" si="1"/>
        <v>0</v>
      </c>
      <c r="G6" s="91">
        <f t="shared" si="1"/>
        <v>0</v>
      </c>
      <c r="H6" s="91">
        <f t="shared" si="1"/>
        <v>0</v>
      </c>
      <c r="I6" s="91">
        <f t="shared" si="1"/>
        <v>0</v>
      </c>
      <c r="J6" s="91">
        <f t="shared" si="1"/>
        <v>0</v>
      </c>
      <c r="K6" s="91">
        <f t="shared" si="1"/>
        <v>0</v>
      </c>
      <c r="L6" s="91">
        <f t="shared" si="1"/>
        <v>0</v>
      </c>
      <c r="M6" s="91">
        <f t="shared" si="1"/>
        <v>0</v>
      </c>
      <c r="N6" s="91">
        <f t="shared" si="1"/>
        <v>0</v>
      </c>
      <c r="O6" s="91">
        <f t="shared" si="1"/>
        <v>0</v>
      </c>
      <c r="P6" s="91">
        <f t="shared" si="1"/>
        <v>0</v>
      </c>
      <c r="Q6" s="91">
        <f t="shared" si="1"/>
        <v>0</v>
      </c>
      <c r="R6" s="91">
        <f t="shared" si="1"/>
        <v>0</v>
      </c>
      <c r="S6" s="91">
        <f t="shared" si="1"/>
        <v>0</v>
      </c>
      <c r="T6" s="91">
        <f t="shared" si="1"/>
        <v>0</v>
      </c>
      <c r="U6" s="91">
        <f t="shared" si="1"/>
        <v>0</v>
      </c>
      <c r="V6" s="91">
        <f t="shared" si="1"/>
        <v>0</v>
      </c>
      <c r="W6" s="91">
        <f t="shared" si="1"/>
        <v>0</v>
      </c>
      <c r="X6" s="91">
        <f t="shared" si="1"/>
        <v>0</v>
      </c>
      <c r="Y6" s="91">
        <f t="shared" si="1"/>
        <v>0</v>
      </c>
      <c r="Z6" s="91">
        <f t="shared" si="1"/>
        <v>0</v>
      </c>
      <c r="AA6" s="91">
        <f t="shared" si="1"/>
        <v>0</v>
      </c>
      <c r="AB6" s="91">
        <f t="shared" si="1"/>
        <v>0</v>
      </c>
      <c r="AC6" s="91">
        <f t="shared" si="1"/>
        <v>0</v>
      </c>
      <c r="AD6" s="91">
        <f t="shared" si="1"/>
        <v>0</v>
      </c>
      <c r="AE6" s="91">
        <f t="shared" si="1"/>
        <v>0</v>
      </c>
      <c r="AF6" s="119">
        <f t="shared" ref="AF6:BK7" si="2">AE6</f>
        <v>0</v>
      </c>
      <c r="AG6" s="119">
        <f t="shared" si="2"/>
        <v>0</v>
      </c>
      <c r="AH6" s="119">
        <f t="shared" si="2"/>
        <v>0</v>
      </c>
      <c r="AI6" s="119">
        <f t="shared" si="2"/>
        <v>0</v>
      </c>
      <c r="AJ6" s="119">
        <f t="shared" si="2"/>
        <v>0</v>
      </c>
      <c r="AK6" s="119">
        <f t="shared" si="2"/>
        <v>0</v>
      </c>
      <c r="AL6" s="119">
        <f t="shared" si="2"/>
        <v>0</v>
      </c>
      <c r="AM6" s="119">
        <f t="shared" si="2"/>
        <v>0</v>
      </c>
      <c r="AN6" s="119">
        <f t="shared" si="2"/>
        <v>0</v>
      </c>
      <c r="AO6" s="119">
        <f t="shared" si="2"/>
        <v>0</v>
      </c>
      <c r="AP6" s="119">
        <f t="shared" si="2"/>
        <v>0</v>
      </c>
      <c r="AQ6" s="119">
        <f t="shared" si="2"/>
        <v>0</v>
      </c>
      <c r="AR6" s="119">
        <f t="shared" si="2"/>
        <v>0</v>
      </c>
      <c r="AS6" s="119">
        <f t="shared" si="2"/>
        <v>0</v>
      </c>
      <c r="AT6" s="119">
        <f t="shared" si="2"/>
        <v>0</v>
      </c>
      <c r="AU6" s="119">
        <f t="shared" si="2"/>
        <v>0</v>
      </c>
      <c r="AV6" s="119">
        <f t="shared" si="2"/>
        <v>0</v>
      </c>
      <c r="AW6" s="119">
        <f t="shared" si="2"/>
        <v>0</v>
      </c>
      <c r="AX6" s="119">
        <f t="shared" si="2"/>
        <v>0</v>
      </c>
      <c r="AY6" s="119">
        <f t="shared" si="2"/>
        <v>0</v>
      </c>
      <c r="AZ6" s="119">
        <f t="shared" si="2"/>
        <v>0</v>
      </c>
      <c r="BA6" s="119">
        <f t="shared" si="2"/>
        <v>0</v>
      </c>
      <c r="BB6" s="119">
        <f t="shared" si="2"/>
        <v>0</v>
      </c>
      <c r="BC6" s="119">
        <f t="shared" si="2"/>
        <v>0</v>
      </c>
      <c r="BD6" s="119">
        <f t="shared" si="2"/>
        <v>0</v>
      </c>
      <c r="BE6" s="119">
        <f t="shared" si="2"/>
        <v>0</v>
      </c>
      <c r="BF6" s="119">
        <f t="shared" si="2"/>
        <v>0</v>
      </c>
      <c r="BG6" s="119">
        <f t="shared" si="2"/>
        <v>0</v>
      </c>
      <c r="BH6" s="119">
        <f t="shared" si="2"/>
        <v>0</v>
      </c>
      <c r="BI6" s="119">
        <f t="shared" si="2"/>
        <v>0</v>
      </c>
      <c r="BJ6" s="119">
        <f t="shared" si="2"/>
        <v>0</v>
      </c>
      <c r="BK6" s="119">
        <f t="shared" si="2"/>
        <v>0</v>
      </c>
    </row>
    <row r="7" spans="1:63">
      <c r="A7" s="91" t="s">
        <v>848</v>
      </c>
      <c r="B7" s="91" t="str">
        <f>About!B2</f>
        <v>AL</v>
      </c>
      <c r="C7" s="91">
        <f t="shared" ref="C7:AE7" si="3">SUMIFS(C$20:C$119,$B$20:$B$119,$B$7,$A$20:$A$119,$A$7)</f>
        <v>12515999</v>
      </c>
      <c r="D7" s="91">
        <f t="shared" si="3"/>
        <v>20206571</v>
      </c>
      <c r="E7" s="91">
        <f t="shared" si="3"/>
        <v>25273664</v>
      </c>
      <c r="F7" s="91">
        <f t="shared" si="3"/>
        <v>26034116</v>
      </c>
      <c r="G7" s="91">
        <f t="shared" si="3"/>
        <v>24963948</v>
      </c>
      <c r="H7" s="91">
        <f t="shared" si="3"/>
        <v>26383323</v>
      </c>
      <c r="I7" s="91">
        <f t="shared" si="3"/>
        <v>39351180</v>
      </c>
      <c r="J7" s="91">
        <f t="shared" si="3"/>
        <v>35978305</v>
      </c>
      <c r="K7" s="91">
        <f t="shared" si="3"/>
        <v>31423683</v>
      </c>
      <c r="L7" s="91">
        <f t="shared" si="3"/>
        <v>30252413</v>
      </c>
      <c r="M7" s="91">
        <f t="shared" si="3"/>
        <v>30759648</v>
      </c>
      <c r="N7" s="91">
        <f t="shared" si="3"/>
        <v>37513134</v>
      </c>
      <c r="O7" s="91">
        <f t="shared" si="3"/>
        <v>40454195</v>
      </c>
      <c r="P7" s="91">
        <f t="shared" si="3"/>
        <v>44129506</v>
      </c>
      <c r="Q7" s="91">
        <f t="shared" si="3"/>
        <v>39822338</v>
      </c>
      <c r="R7" s="91">
        <f t="shared" si="3"/>
        <v>38526487</v>
      </c>
      <c r="S7" s="91">
        <f t="shared" si="3"/>
        <v>39995621</v>
      </c>
      <c r="T7" s="91">
        <f t="shared" si="3"/>
        <v>40102203</v>
      </c>
      <c r="U7" s="91">
        <f t="shared" si="3"/>
        <v>44550279</v>
      </c>
      <c r="V7" s="91">
        <f t="shared" si="3"/>
        <v>49562730</v>
      </c>
      <c r="W7" s="91">
        <f t="shared" si="3"/>
        <v>49869705</v>
      </c>
      <c r="X7" s="91">
        <f t="shared" si="3"/>
        <v>56123696</v>
      </c>
      <c r="Y7" s="91">
        <f t="shared" si="3"/>
        <v>55268345</v>
      </c>
      <c r="Z7" s="91">
        <f t="shared" si="3"/>
        <v>52068099</v>
      </c>
      <c r="AA7" s="91">
        <f t="shared" si="3"/>
        <v>47963269</v>
      </c>
      <c r="AB7" s="91">
        <f t="shared" si="3"/>
        <v>53289662</v>
      </c>
      <c r="AC7" s="91">
        <f t="shared" si="3"/>
        <v>44041572</v>
      </c>
      <c r="AD7" s="91">
        <f t="shared" si="3"/>
        <v>43529093</v>
      </c>
      <c r="AE7" s="91">
        <f t="shared" si="3"/>
        <v>44588032</v>
      </c>
      <c r="AF7" s="119">
        <f>AVERAGE(U7:AE7)</f>
        <v>49168589.272727273</v>
      </c>
      <c r="AG7" s="119">
        <f t="shared" si="2"/>
        <v>49168589.272727273</v>
      </c>
      <c r="AH7" s="119">
        <f t="shared" si="2"/>
        <v>49168589.272727273</v>
      </c>
      <c r="AI7" s="119">
        <f t="shared" si="2"/>
        <v>49168589.272727273</v>
      </c>
      <c r="AJ7" s="119">
        <f t="shared" si="2"/>
        <v>49168589.272727273</v>
      </c>
      <c r="AK7" s="119">
        <f t="shared" si="2"/>
        <v>49168589.272727273</v>
      </c>
      <c r="AL7" s="119">
        <f t="shared" si="2"/>
        <v>49168589.272727273</v>
      </c>
      <c r="AM7" s="119">
        <f t="shared" si="2"/>
        <v>49168589.272727273</v>
      </c>
      <c r="AN7" s="119">
        <f t="shared" si="2"/>
        <v>49168589.272727273</v>
      </c>
      <c r="AO7" s="119">
        <f t="shared" si="2"/>
        <v>49168589.272727273</v>
      </c>
      <c r="AP7" s="119">
        <f t="shared" si="2"/>
        <v>49168589.272727273</v>
      </c>
      <c r="AQ7" s="119">
        <f t="shared" si="2"/>
        <v>49168589.272727273</v>
      </c>
      <c r="AR7" s="119">
        <f t="shared" si="2"/>
        <v>49168589.272727273</v>
      </c>
      <c r="AS7" s="119">
        <f t="shared" si="2"/>
        <v>49168589.272727273</v>
      </c>
      <c r="AT7" s="119">
        <f t="shared" si="2"/>
        <v>49168589.272727273</v>
      </c>
      <c r="AU7" s="119">
        <f t="shared" si="2"/>
        <v>49168589.272727273</v>
      </c>
      <c r="AV7" s="119">
        <f t="shared" si="2"/>
        <v>49168589.272727273</v>
      </c>
      <c r="AW7" s="119">
        <f t="shared" si="2"/>
        <v>49168589.272727273</v>
      </c>
      <c r="AX7" s="119">
        <f t="shared" si="2"/>
        <v>49168589.272727273</v>
      </c>
      <c r="AY7" s="119">
        <f t="shared" si="2"/>
        <v>49168589.272727273</v>
      </c>
      <c r="AZ7" s="119">
        <f t="shared" si="2"/>
        <v>49168589.272727273</v>
      </c>
      <c r="BA7" s="119">
        <f t="shared" si="2"/>
        <v>49168589.272727273</v>
      </c>
      <c r="BB7" s="119">
        <f t="shared" si="2"/>
        <v>49168589.272727273</v>
      </c>
      <c r="BC7" s="119">
        <f t="shared" si="2"/>
        <v>49168589.272727273</v>
      </c>
      <c r="BD7" s="119">
        <f t="shared" si="2"/>
        <v>49168589.272727273</v>
      </c>
      <c r="BE7" s="119">
        <f t="shared" si="2"/>
        <v>49168589.272727273</v>
      </c>
      <c r="BF7" s="119">
        <f t="shared" si="2"/>
        <v>49168589.272727273</v>
      </c>
      <c r="BG7" s="119">
        <f t="shared" si="2"/>
        <v>49168589.272727273</v>
      </c>
      <c r="BH7" s="119">
        <f t="shared" si="2"/>
        <v>49168589.272727273</v>
      </c>
      <c r="BI7" s="119">
        <f t="shared" si="2"/>
        <v>49168589.272727273</v>
      </c>
      <c r="BJ7" s="119">
        <f t="shared" si="2"/>
        <v>49168589.272727273</v>
      </c>
      <c r="BK7" s="119">
        <f t="shared" si="2"/>
        <v>49168589.272727273</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AL</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0</v>
      </c>
      <c r="K10" s="91">
        <f t="shared" si="5"/>
        <v>0</v>
      </c>
      <c r="L10" s="91">
        <f t="shared" si="5"/>
        <v>0</v>
      </c>
      <c r="M10" s="91">
        <f t="shared" si="5"/>
        <v>0</v>
      </c>
      <c r="N10" s="91">
        <f t="shared" si="5"/>
        <v>0</v>
      </c>
      <c r="O10" s="91">
        <f t="shared" si="5"/>
        <v>0</v>
      </c>
      <c r="P10" s="91">
        <f t="shared" si="5"/>
        <v>0</v>
      </c>
      <c r="Q10" s="91">
        <f t="shared" si="5"/>
        <v>0</v>
      </c>
      <c r="R10" s="91">
        <f t="shared" si="5"/>
        <v>0</v>
      </c>
      <c r="S10" s="91">
        <f t="shared" si="5"/>
        <v>0</v>
      </c>
      <c r="T10" s="91">
        <f t="shared" si="5"/>
        <v>0</v>
      </c>
      <c r="U10" s="91">
        <f t="shared" si="5"/>
        <v>0</v>
      </c>
      <c r="V10" s="91">
        <f t="shared" si="5"/>
        <v>0</v>
      </c>
      <c r="W10" s="91">
        <f t="shared" si="5"/>
        <v>0</v>
      </c>
      <c r="X10" s="91">
        <f t="shared" si="5"/>
        <v>0</v>
      </c>
      <c r="Y10" s="91">
        <f t="shared" si="5"/>
        <v>0</v>
      </c>
      <c r="Z10" s="91">
        <f t="shared" si="5"/>
        <v>0</v>
      </c>
      <c r="AA10" s="91">
        <f t="shared" si="5"/>
        <v>0</v>
      </c>
      <c r="AB10" s="91">
        <f t="shared" si="5"/>
        <v>0</v>
      </c>
      <c r="AC10" s="91">
        <f t="shared" si="5"/>
        <v>0</v>
      </c>
      <c r="AD10" s="91">
        <f t="shared" si="5"/>
        <v>0</v>
      </c>
      <c r="AE10" s="91">
        <f t="shared" si="5"/>
        <v>0</v>
      </c>
      <c r="AF10" s="119">
        <f t="shared" ref="AF10:BK11" si="6">AE10</f>
        <v>0</v>
      </c>
      <c r="AG10" s="119">
        <f t="shared" si="6"/>
        <v>0</v>
      </c>
      <c r="AH10" s="119">
        <f t="shared" si="6"/>
        <v>0</v>
      </c>
      <c r="AI10" s="119">
        <f t="shared" si="6"/>
        <v>0</v>
      </c>
      <c r="AJ10" s="119">
        <f t="shared" si="6"/>
        <v>0</v>
      </c>
      <c r="AK10" s="119">
        <f t="shared" si="6"/>
        <v>0</v>
      </c>
      <c r="AL10" s="119">
        <f t="shared" si="6"/>
        <v>0</v>
      </c>
      <c r="AM10" s="119">
        <f t="shared" si="6"/>
        <v>0</v>
      </c>
      <c r="AN10" s="119">
        <f t="shared" si="6"/>
        <v>0</v>
      </c>
      <c r="AO10" s="119">
        <f t="shared" si="6"/>
        <v>0</v>
      </c>
      <c r="AP10" s="119">
        <f t="shared" si="6"/>
        <v>0</v>
      </c>
      <c r="AQ10" s="119">
        <f t="shared" si="6"/>
        <v>0</v>
      </c>
      <c r="AR10" s="119">
        <f t="shared" si="6"/>
        <v>0</v>
      </c>
      <c r="AS10" s="119">
        <f t="shared" si="6"/>
        <v>0</v>
      </c>
      <c r="AT10" s="119">
        <f t="shared" si="6"/>
        <v>0</v>
      </c>
      <c r="AU10" s="119">
        <f t="shared" si="6"/>
        <v>0</v>
      </c>
      <c r="AV10" s="119">
        <f t="shared" si="6"/>
        <v>0</v>
      </c>
      <c r="AW10" s="119">
        <f t="shared" si="6"/>
        <v>0</v>
      </c>
      <c r="AX10" s="119">
        <f t="shared" si="6"/>
        <v>0</v>
      </c>
      <c r="AY10" s="119">
        <f t="shared" si="6"/>
        <v>0</v>
      </c>
      <c r="AZ10" s="119">
        <f t="shared" si="6"/>
        <v>0</v>
      </c>
      <c r="BA10" s="119">
        <f t="shared" si="6"/>
        <v>0</v>
      </c>
      <c r="BB10" s="119">
        <f t="shared" si="6"/>
        <v>0</v>
      </c>
      <c r="BC10" s="119">
        <f t="shared" si="6"/>
        <v>0</v>
      </c>
      <c r="BD10" s="119">
        <f t="shared" si="6"/>
        <v>0</v>
      </c>
      <c r="BE10" s="119">
        <f t="shared" si="6"/>
        <v>0</v>
      </c>
      <c r="BF10" s="119">
        <f t="shared" si="6"/>
        <v>0</v>
      </c>
      <c r="BG10" s="119">
        <f t="shared" si="6"/>
        <v>0</v>
      </c>
      <c r="BH10" s="119">
        <f t="shared" si="6"/>
        <v>0</v>
      </c>
      <c r="BI10" s="119">
        <f t="shared" si="6"/>
        <v>0</v>
      </c>
      <c r="BJ10" s="119">
        <f t="shared" si="6"/>
        <v>0</v>
      </c>
      <c r="BK10" s="119">
        <f t="shared" si="6"/>
        <v>0</v>
      </c>
    </row>
    <row r="11" spans="1:63">
      <c r="A11" s="91" t="s">
        <v>848</v>
      </c>
      <c r="B11" s="91" t="str">
        <f>About!B2</f>
        <v>AL</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0</v>
      </c>
      <c r="M11" s="91">
        <f t="shared" si="7"/>
        <v>0</v>
      </c>
      <c r="N11" s="91">
        <f t="shared" si="7"/>
        <v>0</v>
      </c>
      <c r="O11" s="91">
        <f t="shared" si="7"/>
        <v>0</v>
      </c>
      <c r="P11" s="91">
        <f t="shared" si="7"/>
        <v>0</v>
      </c>
      <c r="Q11" s="91">
        <f t="shared" si="7"/>
        <v>0</v>
      </c>
      <c r="R11" s="91">
        <f t="shared" si="7"/>
        <v>0</v>
      </c>
      <c r="S11" s="91">
        <f t="shared" si="7"/>
        <v>0</v>
      </c>
      <c r="T11" s="91">
        <f t="shared" si="7"/>
        <v>0</v>
      </c>
      <c r="U11" s="91">
        <f t="shared" si="7"/>
        <v>0</v>
      </c>
      <c r="V11" s="91">
        <f t="shared" si="7"/>
        <v>0</v>
      </c>
      <c r="W11" s="91">
        <f t="shared" si="7"/>
        <v>0</v>
      </c>
      <c r="X11" s="91">
        <f t="shared" si="7"/>
        <v>0</v>
      </c>
      <c r="Y11" s="91">
        <f t="shared" si="7"/>
        <v>0</v>
      </c>
      <c r="Z11" s="91">
        <f t="shared" si="7"/>
        <v>0</v>
      </c>
      <c r="AA11" s="91">
        <f t="shared" si="7"/>
        <v>0</v>
      </c>
      <c r="AB11" s="91">
        <f t="shared" si="7"/>
        <v>0</v>
      </c>
      <c r="AC11" s="91">
        <f t="shared" si="7"/>
        <v>0</v>
      </c>
      <c r="AD11" s="91">
        <f t="shared" si="7"/>
        <v>0</v>
      </c>
      <c r="AE11" s="91">
        <f t="shared" si="7"/>
        <v>0</v>
      </c>
      <c r="AF11" s="119">
        <f>AVERAGE(W11:AE11)</f>
        <v>0</v>
      </c>
      <c r="AG11" s="119">
        <f t="shared" si="6"/>
        <v>0</v>
      </c>
      <c r="AH11" s="119">
        <f t="shared" si="6"/>
        <v>0</v>
      </c>
      <c r="AI11" s="119">
        <f t="shared" si="6"/>
        <v>0</v>
      </c>
      <c r="AJ11" s="119">
        <f t="shared" si="6"/>
        <v>0</v>
      </c>
      <c r="AK11" s="119">
        <f t="shared" si="6"/>
        <v>0</v>
      </c>
      <c r="AL11" s="119">
        <f t="shared" si="6"/>
        <v>0</v>
      </c>
      <c r="AM11" s="119">
        <f t="shared" si="6"/>
        <v>0</v>
      </c>
      <c r="AN11" s="119">
        <f t="shared" si="6"/>
        <v>0</v>
      </c>
      <c r="AO11" s="119">
        <f t="shared" si="6"/>
        <v>0</v>
      </c>
      <c r="AP11" s="119">
        <f t="shared" si="6"/>
        <v>0</v>
      </c>
      <c r="AQ11" s="119">
        <f t="shared" si="6"/>
        <v>0</v>
      </c>
      <c r="AR11" s="119">
        <f t="shared" si="6"/>
        <v>0</v>
      </c>
      <c r="AS11" s="119">
        <f t="shared" si="6"/>
        <v>0</v>
      </c>
      <c r="AT11" s="119">
        <f t="shared" si="6"/>
        <v>0</v>
      </c>
      <c r="AU11" s="119">
        <f t="shared" si="6"/>
        <v>0</v>
      </c>
      <c r="AV11" s="119">
        <f t="shared" si="6"/>
        <v>0</v>
      </c>
      <c r="AW11" s="119">
        <f t="shared" si="6"/>
        <v>0</v>
      </c>
      <c r="AX11" s="119">
        <f t="shared" si="6"/>
        <v>0</v>
      </c>
      <c r="AY11" s="119">
        <f t="shared" si="6"/>
        <v>0</v>
      </c>
      <c r="AZ11" s="119">
        <f t="shared" si="6"/>
        <v>0</v>
      </c>
      <c r="BA11" s="119">
        <f t="shared" si="6"/>
        <v>0</v>
      </c>
      <c r="BB11" s="119">
        <f t="shared" si="6"/>
        <v>0</v>
      </c>
      <c r="BC11" s="119">
        <f t="shared" si="6"/>
        <v>0</v>
      </c>
      <c r="BD11" s="119">
        <f t="shared" si="6"/>
        <v>0</v>
      </c>
      <c r="BE11" s="119">
        <f t="shared" si="6"/>
        <v>0</v>
      </c>
      <c r="BF11" s="119">
        <f t="shared" si="6"/>
        <v>0</v>
      </c>
      <c r="BG11" s="119">
        <f t="shared" si="6"/>
        <v>0</v>
      </c>
      <c r="BH11" s="119">
        <f t="shared" si="6"/>
        <v>0</v>
      </c>
      <c r="BI11" s="119">
        <f t="shared" si="6"/>
        <v>0</v>
      </c>
      <c r="BJ11" s="119">
        <f t="shared" si="6"/>
        <v>0</v>
      </c>
      <c r="BK11" s="119">
        <f t="shared" si="6"/>
        <v>0</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AL</v>
      </c>
      <c r="C14" s="91">
        <f t="shared" ref="C14:BK14" si="9">IF(C10&gt;C11,C10-C11,0)</f>
        <v>0</v>
      </c>
      <c r="D14" s="91">
        <f t="shared" si="9"/>
        <v>0</v>
      </c>
      <c r="E14" s="91">
        <f t="shared" si="9"/>
        <v>0</v>
      </c>
      <c r="F14" s="91">
        <f t="shared" si="9"/>
        <v>0</v>
      </c>
      <c r="G14" s="91">
        <f t="shared" si="9"/>
        <v>0</v>
      </c>
      <c r="H14" s="91">
        <f t="shared" si="9"/>
        <v>0</v>
      </c>
      <c r="I14" s="91">
        <f t="shared" si="9"/>
        <v>0</v>
      </c>
      <c r="J14" s="91">
        <f t="shared" si="9"/>
        <v>0</v>
      </c>
      <c r="K14" s="91">
        <f t="shared" si="9"/>
        <v>0</v>
      </c>
      <c r="L14" s="91">
        <f t="shared" si="9"/>
        <v>0</v>
      </c>
      <c r="M14" s="91">
        <f t="shared" si="9"/>
        <v>0</v>
      </c>
      <c r="N14" s="91">
        <f t="shared" si="9"/>
        <v>0</v>
      </c>
      <c r="O14" s="91">
        <f t="shared" si="9"/>
        <v>0</v>
      </c>
      <c r="P14" s="91">
        <f t="shared" si="9"/>
        <v>0</v>
      </c>
      <c r="Q14" s="91">
        <f t="shared" si="9"/>
        <v>0</v>
      </c>
      <c r="R14" s="91">
        <f t="shared" si="9"/>
        <v>0</v>
      </c>
      <c r="S14" s="91">
        <f t="shared" si="9"/>
        <v>0</v>
      </c>
      <c r="T14" s="91">
        <f t="shared" si="9"/>
        <v>0</v>
      </c>
      <c r="U14" s="91">
        <f t="shared" si="9"/>
        <v>0</v>
      </c>
      <c r="V14" s="91">
        <f t="shared" si="9"/>
        <v>0</v>
      </c>
      <c r="W14" s="91">
        <f t="shared" si="9"/>
        <v>0</v>
      </c>
      <c r="X14" s="91">
        <f t="shared" si="9"/>
        <v>0</v>
      </c>
      <c r="Y14" s="91">
        <f t="shared" si="9"/>
        <v>0</v>
      </c>
      <c r="Z14" s="91">
        <f t="shared" si="9"/>
        <v>0</v>
      </c>
      <c r="AA14" s="91">
        <f t="shared" si="9"/>
        <v>0</v>
      </c>
      <c r="AB14" s="91">
        <f t="shared" si="9"/>
        <v>0</v>
      </c>
      <c r="AC14" s="91">
        <f t="shared" si="9"/>
        <v>0</v>
      </c>
      <c r="AD14" s="91">
        <f t="shared" si="9"/>
        <v>0</v>
      </c>
      <c r="AE14" s="91">
        <f t="shared" si="9"/>
        <v>0</v>
      </c>
      <c r="AF14" s="91">
        <f t="shared" si="9"/>
        <v>0</v>
      </c>
      <c r="AG14" s="91">
        <f t="shared" si="9"/>
        <v>0</v>
      </c>
      <c r="AH14" s="91">
        <f t="shared" si="9"/>
        <v>0</v>
      </c>
      <c r="AI14" s="91">
        <f t="shared" si="9"/>
        <v>0</v>
      </c>
      <c r="AJ14" s="91">
        <f t="shared" si="9"/>
        <v>0</v>
      </c>
      <c r="AK14" s="91">
        <f t="shared" si="9"/>
        <v>0</v>
      </c>
      <c r="AL14" s="91">
        <f t="shared" si="9"/>
        <v>0</v>
      </c>
      <c r="AM14" s="91">
        <f t="shared" si="9"/>
        <v>0</v>
      </c>
      <c r="AN14" s="91">
        <f t="shared" si="9"/>
        <v>0</v>
      </c>
      <c r="AO14" s="91">
        <f t="shared" si="9"/>
        <v>0</v>
      </c>
      <c r="AP14" s="91">
        <f t="shared" si="9"/>
        <v>0</v>
      </c>
      <c r="AQ14" s="91">
        <f t="shared" si="9"/>
        <v>0</v>
      </c>
      <c r="AR14" s="91">
        <f t="shared" si="9"/>
        <v>0</v>
      </c>
      <c r="AS14" s="91">
        <f t="shared" si="9"/>
        <v>0</v>
      </c>
      <c r="AT14" s="91">
        <f t="shared" si="9"/>
        <v>0</v>
      </c>
      <c r="AU14" s="91">
        <f t="shared" si="9"/>
        <v>0</v>
      </c>
      <c r="AV14" s="91">
        <f t="shared" si="9"/>
        <v>0</v>
      </c>
      <c r="AW14" s="91">
        <f t="shared" si="9"/>
        <v>0</v>
      </c>
      <c r="AX14" s="91">
        <f t="shared" si="9"/>
        <v>0</v>
      </c>
      <c r="AY14" s="91">
        <f t="shared" si="9"/>
        <v>0</v>
      </c>
      <c r="AZ14" s="91">
        <f t="shared" si="9"/>
        <v>0</v>
      </c>
      <c r="BA14" s="91">
        <f t="shared" si="9"/>
        <v>0</v>
      </c>
      <c r="BB14" s="91">
        <f t="shared" si="9"/>
        <v>0</v>
      </c>
      <c r="BC14" s="91">
        <f t="shared" si="9"/>
        <v>0</v>
      </c>
      <c r="BD14" s="91">
        <f t="shared" si="9"/>
        <v>0</v>
      </c>
      <c r="BE14" s="91">
        <f t="shared" si="9"/>
        <v>0</v>
      </c>
      <c r="BF14" s="91">
        <f t="shared" si="9"/>
        <v>0</v>
      </c>
      <c r="BG14" s="91">
        <f t="shared" si="9"/>
        <v>0</v>
      </c>
      <c r="BH14" s="91">
        <f t="shared" si="9"/>
        <v>0</v>
      </c>
      <c r="BI14" s="91">
        <f t="shared" si="9"/>
        <v>0</v>
      </c>
      <c r="BJ14" s="91">
        <f t="shared" si="9"/>
        <v>0</v>
      </c>
      <c r="BK14" s="91">
        <f t="shared" si="9"/>
        <v>0</v>
      </c>
    </row>
    <row r="15" spans="1:63">
      <c r="A15" s="91" t="s">
        <v>848</v>
      </c>
      <c r="B15" s="91" t="str">
        <f>About!B2</f>
        <v>AL</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0.15240210871463811</v>
      </c>
      <c r="G1060" s="107">
        <f>G334/SUMIFS(G$3:G$722,$B$3:$B$722,$B1060)*SUMIFS(Calculations!$E$3:$E$53,Calculations!$A$3:$A$53,$B1060)</f>
        <v>0.11834069354492043</v>
      </c>
      <c r="H1060" s="107">
        <f>H334/SUMIFS(H$3:H$722,$B$3:$B$722,$B1060)*SUMIFS(Calculations!$E$3:$E$53,Calculations!$A$3:$A$53,$B1060)</f>
        <v>8.0741237467020943E-2</v>
      </c>
      <c r="I1060" s="107">
        <f>I334/SUMIFS(I$3:I$722,$B$3:$B$722,$B1060)*SUMIFS(Calculations!$E$3:$E$53,Calculations!$A$3:$A$53,$B1060)</f>
        <v>0.10971478802654813</v>
      </c>
      <c r="J1060" s="107">
        <f>J334/SUMIFS(J$3:J$722,$B$3:$B$722,$B1060)*SUMIFS(Calculations!$E$3:$E$53,Calculations!$A$3:$A$53,$B1060)</f>
        <v>0.14233166452557494</v>
      </c>
      <c r="K1060" s="107">
        <f>K334/SUMIFS(K$3:K$722,$B$3:$B$722,$B1060)*SUMIFS(Calculations!$E$3:$E$53,Calculations!$A$3:$A$53,$B1060)</f>
        <v>0.19099672691084202</v>
      </c>
      <c r="L1060" s="107">
        <f>L334/SUMIFS(L$3:L$722,$B$3:$B$722,$B1060)*SUMIFS(Calculations!$E$3:$E$53,Calculations!$A$3:$A$53,$B1060)</f>
        <v>0.24916067484200916</v>
      </c>
      <c r="M1060" s="107">
        <f>M334/SUMIFS(M$3:M$722,$B$3:$B$722,$B1060)*SUMIFS(Calculations!$E$3:$E$53,Calculations!$A$3:$A$53,$B1060)</f>
        <v>0.26058306771802203</v>
      </c>
      <c r="N1060" s="107">
        <f>N334/SUMIFS(N$3:N$722,$B$3:$B$722,$B1060)*SUMIFS(Calculations!$E$3:$E$53,Calculations!$A$3:$A$53,$B1060)</f>
        <v>0.27242403888658617</v>
      </c>
      <c r="O1060" s="107">
        <f>O334/SUMIFS(O$3:O$722,$B$3:$B$722,$B1060)*SUMIFS(Calculations!$E$3:$E$53,Calculations!$A$3:$A$53,$B1060)</f>
        <v>0.27428555793379472</v>
      </c>
      <c r="P1060" s="107">
        <f>P334/SUMIFS(P$3:P$722,$B$3:$B$722,$B1060)*SUMIFS(Calculations!$E$3:$E$53,Calculations!$A$3:$A$53,$B1060)</f>
        <v>0.27621669698719653</v>
      </c>
      <c r="Q1060" s="107">
        <f>Q334/SUMIFS(Q$3:Q$722,$B$3:$B$722,$B1060)*SUMIFS(Calculations!$E$3:$E$53,Calculations!$A$3:$A$53,$B1060)</f>
        <v>0.27810547167645622</v>
      </c>
      <c r="R1060" s="107">
        <f>R334/SUMIFS(R$3:R$722,$B$3:$B$722,$B1060)*SUMIFS(Calculations!$E$3:$E$53,Calculations!$A$3:$A$53,$B1060)</f>
        <v>0.27996663425511531</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0.63554073417541146</v>
      </c>
      <c r="G1066" s="107">
        <f>G340/SUMIFS(G$3:G$722,$B$3:$B$722,$B1066)*SUMIFS(Calculations!$E$3:$E$53,Calculations!$A$3:$A$53,$B1066)</f>
        <v>0.65909820638752559</v>
      </c>
      <c r="H1066" s="107">
        <f>H340/SUMIFS(H$3:H$722,$B$3:$B$722,$B1066)*SUMIFS(Calculations!$E$3:$E$53,Calculations!$A$3:$A$53,$B1066)</f>
        <v>0.68510264975349577</v>
      </c>
      <c r="I1066" s="107">
        <f>I340/SUMIFS(I$3:I$722,$B$3:$B$722,$B1066)*SUMIFS(Calculations!$E$3:$E$53,Calculations!$A$3:$A$53,$B1066)</f>
        <v>0.64223335132102821</v>
      </c>
      <c r="J1066" s="107">
        <f>J340/SUMIFS(J$3:J$722,$B$3:$B$722,$B1066)*SUMIFS(Calculations!$E$3:$E$53,Calculations!$A$3:$A$53,$B1066)</f>
        <v>0.59397338367574626</v>
      </c>
      <c r="K1066" s="107">
        <f>K340/SUMIFS(K$3:K$722,$B$3:$B$722,$B1066)*SUMIFS(Calculations!$E$3:$E$53,Calculations!$A$3:$A$53,$B1066)</f>
        <v>0.5217490953398688</v>
      </c>
      <c r="L1066" s="107">
        <f>L340/SUMIFS(L$3:L$722,$B$3:$B$722,$B1066)*SUMIFS(Calculations!$E$3:$E$53,Calculations!$A$3:$A$53,$B1066)</f>
        <v>0.43542741937289503</v>
      </c>
      <c r="M1066" s="107">
        <f>M340/SUMIFS(M$3:M$722,$B$3:$B$722,$B1066)*SUMIFS(Calculations!$E$3:$E$53,Calculations!$A$3:$A$53,$B1066)</f>
        <v>0.41800295536050303</v>
      </c>
      <c r="N1066" s="107">
        <f>N340/SUMIFS(N$3:N$722,$B$3:$B$722,$B1066)*SUMIFS(Calculations!$E$3:$E$53,Calculations!$A$3:$A$53,$B1066)</f>
        <v>0.39993996468613274</v>
      </c>
      <c r="O1066" s="107">
        <f>O340/SUMIFS(O$3:O$722,$B$3:$B$722,$B1066)*SUMIFS(Calculations!$E$3:$E$53,Calculations!$A$3:$A$53,$B1066)</f>
        <v>0.39125828186281836</v>
      </c>
      <c r="P1066" s="107">
        <f>P340/SUMIFS(P$3:P$722,$B$3:$B$722,$B1066)*SUMIFS(Calculations!$E$3:$E$53,Calculations!$A$3:$A$53,$B1066)</f>
        <v>0.38225190786170815</v>
      </c>
      <c r="Q1066" s="107">
        <f>Q340/SUMIFS(Q$3:Q$722,$B$3:$B$722,$B1066)*SUMIFS(Calculations!$E$3:$E$53,Calculations!$A$3:$A$53,$B1066)</f>
        <v>0.38145989220298848</v>
      </c>
      <c r="R1066" s="107">
        <f>R340/SUMIFS(R$3:R$722,$B$3:$B$722,$B1066)*SUMIFS(Calculations!$E$3:$E$53,Calculations!$A$3:$A$53,$B1066)</f>
        <v>0.38067945506874296</v>
      </c>
    </row>
    <row r="1067" spans="2:18" ht="15.75" customHeight="1">
      <c r="B1067" s="107" t="s">
        <v>558</v>
      </c>
      <c r="C1067" s="107" t="s">
        <v>448</v>
      </c>
      <c r="D1067" s="107" t="s">
        <v>645</v>
      </c>
      <c r="E1067" s="107" t="str">
        <f t="shared" si="305"/>
        <v>natural gas peaker</v>
      </c>
      <c r="F1067" s="107">
        <f>F341/SUMIFS(F$3:F$722,$B$3:$B$722,$B1067)*SUMIFS(Calculations!$E$3:$E$53,Calculations!$A$3:$A$53,$B1067)</f>
        <v>8.9614126739459544E-4</v>
      </c>
      <c r="G1067" s="107">
        <f>G341/SUMIFS(G$3:G$722,$B$3:$B$722,$B1067)*SUMIFS(Calculations!$E$3:$E$53,Calculations!$A$3:$A$53,$B1067)</f>
        <v>9.3513284652659359E-4</v>
      </c>
      <c r="H1067" s="107">
        <f>H341/SUMIFS(H$3:H$722,$B$3:$B$722,$B1067)*SUMIFS(Calculations!$E$3:$E$53,Calculations!$A$3:$A$53,$B1067)</f>
        <v>9.781745745251686E-4</v>
      </c>
      <c r="I1067" s="107">
        <f>I341/SUMIFS(I$3:I$722,$B$3:$B$722,$B1067)*SUMIFS(Calculations!$E$3:$E$53,Calculations!$A$3:$A$53,$B1067)</f>
        <v>1.0092838908944957E-3</v>
      </c>
      <c r="J1067" s="107">
        <f>J341/SUMIFS(J$3:J$722,$B$3:$B$722,$B1067)*SUMIFS(Calculations!$E$3:$E$53,Calculations!$A$3:$A$53,$B1067)</f>
        <v>1.0443050985267043E-3</v>
      </c>
      <c r="K1067" s="107">
        <f>K341/SUMIFS(K$3:K$722,$B$3:$B$722,$B1067)*SUMIFS(Calculations!$E$3:$E$53,Calculations!$A$3:$A$53,$B1067)</f>
        <v>1.1371612859660731E-3</v>
      </c>
      <c r="L1067" s="107">
        <f>L341/SUMIFS(L$3:L$722,$B$3:$B$722,$B1067)*SUMIFS(Calculations!$E$3:$E$53,Calculations!$A$3:$A$53,$B1067)</f>
        <v>1.2481419810806286E-3</v>
      </c>
      <c r="M1067" s="107">
        <f>M341/SUMIFS(M$3:M$722,$B$3:$B$722,$B1067)*SUMIFS(Calculations!$E$3:$E$53,Calculations!$A$3:$A$53,$B1067)</f>
        <v>1.2705998310416692E-3</v>
      </c>
      <c r="N1067" s="107">
        <f>N341/SUMIFS(N$3:N$722,$B$3:$B$722,$B1067)*SUMIFS(Calculations!$E$3:$E$53,Calculations!$A$3:$A$53,$B1067)</f>
        <v>1.2938806581663483E-3</v>
      </c>
      <c r="O1067" s="107">
        <f>O341/SUMIFS(O$3:O$722,$B$3:$B$722,$B1067)*SUMIFS(Calculations!$E$3:$E$53,Calculations!$A$3:$A$53,$B1067)</f>
        <v>1.3176318049993414E-3</v>
      </c>
      <c r="P1067" s="107">
        <f>P341/SUMIFS(P$3:P$722,$B$3:$B$722,$B1067)*SUMIFS(Calculations!$E$3:$E$53,Calculations!$A$3:$A$53,$B1067)</f>
        <v>1.3422712344379252E-3</v>
      </c>
      <c r="Q1067" s="107">
        <f>Q341/SUMIFS(Q$3:Q$722,$B$3:$B$722,$B1067)*SUMIFS(Calculations!$E$3:$E$53,Calculations!$A$3:$A$53,$B1067)</f>
        <v>1.3323876179576505E-3</v>
      </c>
      <c r="R1067" s="107">
        <f>R341/SUMIFS(R$3:R$722,$B$3:$B$722,$B1067)*SUMIFS(Calculations!$E$3:$E$53,Calculations!$A$3:$A$53,$B1067)</f>
        <v>1.3226484906601981E-3</v>
      </c>
    </row>
    <row r="1068" spans="2:18" ht="15.75" customHeight="1">
      <c r="B1068" s="107" t="s">
        <v>558</v>
      </c>
      <c r="C1068" s="107" t="s">
        <v>448</v>
      </c>
      <c r="D1068" s="107" t="s">
        <v>646</v>
      </c>
      <c r="E1068" s="107" t="str">
        <f t="shared" si="305"/>
        <v>nuclear</v>
      </c>
      <c r="F1068" s="107">
        <f>F342/SUMIFS(F$3:F$722,$B$3:$B$722,$B1068)*SUMIFS(Calculations!$E$3:$E$53,Calculations!$A$3:$A$53,$B1068)</f>
        <v>0.20411252212840708</v>
      </c>
      <c r="G1068" s="107">
        <f>G342/SUMIFS(G$3:G$722,$B$3:$B$722,$B1068)*SUMIFS(Calculations!$E$3:$E$53,Calculations!$A$3:$A$53,$B1068)</f>
        <v>0.21418996663319301</v>
      </c>
      <c r="H1068" s="107">
        <f>H342/SUMIFS(H$3:H$722,$B$3:$B$722,$B1068)*SUMIFS(Calculations!$E$3:$E$53,Calculations!$A$3:$A$53,$B1068)</f>
        <v>0.2253141794748261</v>
      </c>
      <c r="I1068" s="107">
        <f>I342/SUMIFS(I$3:I$722,$B$3:$B$722,$B1068)*SUMIFS(Calculations!$E$3:$E$53,Calculations!$A$3:$A$53,$B1068)</f>
        <v>0.23864243572863142</v>
      </c>
      <c r="J1068" s="107">
        <f>J342/SUMIFS(J$3:J$722,$B$3:$B$722,$B1068)*SUMIFS(Calculations!$E$3:$E$53,Calculations!$A$3:$A$53,$B1068)</f>
        <v>0.25364667510497535</v>
      </c>
      <c r="K1068" s="107">
        <f>K342/SUMIFS(K$3:K$722,$B$3:$B$722,$B1068)*SUMIFS(Calculations!$E$3:$E$53,Calculations!$A$3:$A$53,$B1068)</f>
        <v>0.27620010631980729</v>
      </c>
      <c r="L1068" s="107">
        <f>L342/SUMIFS(L$3:L$722,$B$3:$B$722,$B1068)*SUMIFS(Calculations!$E$3:$E$53,Calculations!$A$3:$A$53,$B1068)</f>
        <v>0.30315571953701703</v>
      </c>
      <c r="M1068" s="107">
        <f>M342/SUMIFS(M$3:M$722,$B$3:$B$722,$B1068)*SUMIFS(Calculations!$E$3:$E$53,Calculations!$A$3:$A$53,$B1068)</f>
        <v>0.3086104079998625</v>
      </c>
      <c r="N1068" s="107">
        <f>N342/SUMIFS(N$3:N$722,$B$3:$B$722,$B1068)*SUMIFS(Calculations!$E$3:$E$53,Calculations!$A$3:$A$53,$B1068)</f>
        <v>0.31426498576856199</v>
      </c>
      <c r="O1068" s="107">
        <f>O342/SUMIFS(O$3:O$722,$B$3:$B$722,$B1068)*SUMIFS(Calculations!$E$3:$E$53,Calculations!$A$3:$A$53,$B1068)</f>
        <v>0.32003379742390864</v>
      </c>
      <c r="P1068" s="107">
        <f>P342/SUMIFS(P$3:P$722,$B$3:$B$722,$B1068)*SUMIFS(Calculations!$E$3:$E$53,Calculations!$A$3:$A$53,$B1068)</f>
        <v>0.32601836013685276</v>
      </c>
      <c r="Q1068" s="107">
        <f>Q342/SUMIFS(Q$3:Q$722,$B$3:$B$722,$B1068)*SUMIFS(Calculations!$E$3:$E$53,Calculations!$A$3:$A$53,$B1068)</f>
        <v>0.32361777197370856</v>
      </c>
      <c r="R1068" s="107">
        <f>R342/SUMIFS(R$3:R$722,$B$3:$B$722,$B1068)*SUMIFS(Calculations!$E$3:$E$53,Calculations!$A$3:$A$53,$B1068)</f>
        <v>0.32125227815307317</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1.3496292474250127E-4</v>
      </c>
      <c r="G1070" s="107">
        <f>G344/SUMIFS(G$3:G$722,$B$3:$B$722,$B1070)*SUMIFS(Calculations!$E$3:$E$53,Calculations!$A$3:$A$53,$B1070)</f>
        <v>1.4162631496527519E-4</v>
      </c>
      <c r="H1070" s="107">
        <f>H344/SUMIFS(H$3:H$722,$B$3:$B$722,$B1070)*SUMIFS(Calculations!$E$3:$E$53,Calculations!$A$3:$A$53,$B1070)</f>
        <v>1.4898184751619038E-4</v>
      </c>
      <c r="I1070" s="107">
        <f>I344/SUMIFS(I$3:I$722,$B$3:$B$722,$B1070)*SUMIFS(Calculations!$E$3:$E$53,Calculations!$A$3:$A$53,$B1070)</f>
        <v>1.5779473379564884E-4</v>
      </c>
      <c r="J1070" s="107">
        <f>J344/SUMIFS(J$3:J$722,$B$3:$B$722,$B1070)*SUMIFS(Calculations!$E$3:$E$53,Calculations!$A$3:$A$53,$B1070)</f>
        <v>1.6771581070289531E-4</v>
      </c>
      <c r="K1070" s="107">
        <f>K344/SUMIFS(K$3:K$722,$B$3:$B$722,$B1070)*SUMIFS(Calculations!$E$3:$E$53,Calculations!$A$3:$A$53,$B1070)</f>
        <v>1.8262855102863407E-4</v>
      </c>
      <c r="L1070" s="107">
        <f>L344/SUMIFS(L$3:L$722,$B$3:$B$722,$B1070)*SUMIFS(Calculations!$E$3:$E$53,Calculations!$A$3:$A$53,$B1070)</f>
        <v>2.0045209443541036E-4</v>
      </c>
      <c r="M1070" s="107">
        <f>M344/SUMIFS(M$3:M$722,$B$3:$B$722,$B1070)*SUMIFS(Calculations!$E$3:$E$53,Calculations!$A$3:$A$53,$B1070)</f>
        <v>2.0405883399664943E-4</v>
      </c>
      <c r="N1070" s="107">
        <f>N344/SUMIFS(N$3:N$722,$B$3:$B$722,$B1070)*SUMIFS(Calculations!$E$3:$E$53,Calculations!$A$3:$A$53,$B1070)</f>
        <v>2.0779774401495543E-4</v>
      </c>
      <c r="O1070" s="107">
        <f>O344/SUMIFS(O$3:O$722,$B$3:$B$722,$B1070)*SUMIFS(Calculations!$E$3:$E$53,Calculations!$A$3:$A$53,$B1070)</f>
        <v>2.1161218756391323E-4</v>
      </c>
      <c r="P1070" s="107">
        <f>P344/SUMIFS(P$3:P$722,$B$3:$B$722,$B1070)*SUMIFS(Calculations!$E$3:$E$53,Calculations!$A$3:$A$53,$B1070)</f>
        <v>2.1556928964967228E-4</v>
      </c>
      <c r="Q1070" s="107">
        <f>Q344/SUMIFS(Q$3:Q$722,$B$3:$B$722,$B1070)*SUMIFS(Calculations!$E$3:$E$53,Calculations!$A$3:$A$53,$B1070)</f>
        <v>2.1398197694478909E-4</v>
      </c>
      <c r="R1070" s="107">
        <f>R344/SUMIFS(R$3:R$722,$B$3:$B$722,$B1070)*SUMIFS(Calculations!$E$3:$E$53,Calculations!$A$3:$A$53,$B1070)</f>
        <v>2.1241786925965442E-4</v>
      </c>
    </row>
    <row r="1071" spans="2:18" ht="15.75" customHeight="1">
      <c r="B1071" s="107" t="s">
        <v>558</v>
      </c>
      <c r="C1071" s="107" t="s">
        <v>448</v>
      </c>
      <c r="D1071" s="107" t="s">
        <v>649</v>
      </c>
      <c r="E1071" s="107" t="str">
        <f t="shared" si="305"/>
        <v>solar PV</v>
      </c>
      <c r="F1071" s="107">
        <f>F345/SUMIFS(F$3:F$722,$B$3:$B$722,$B1071)*SUMIFS(Calculations!$E$3:$E$53,Calculations!$A$3:$A$53,$B1071)</f>
        <v>9.0851506048317008E-5</v>
      </c>
      <c r="G1071" s="107">
        <f>G345/SUMIFS(G$3:G$722,$B$3:$B$722,$B1071)*SUMIFS(Calculations!$E$3:$E$53,Calculations!$A$3:$A$53,$B1071)</f>
        <v>1.3484549704681877E-4</v>
      </c>
      <c r="H1071" s="107">
        <f>H345/SUMIFS(H$3:H$722,$B$3:$B$722,$B1071)*SUMIFS(Calculations!$E$3:$E$53,Calculations!$A$3:$A$53,$B1071)</f>
        <v>1.834092494334283E-4</v>
      </c>
      <c r="I1071" s="107">
        <f>I345/SUMIFS(I$3:I$722,$B$3:$B$722,$B1071)*SUMIFS(Calculations!$E$3:$E$53,Calculations!$A$3:$A$53,$B1071)</f>
        <v>2.6546743360124781E-4</v>
      </c>
      <c r="J1071" s="107">
        <f>J345/SUMIFS(J$3:J$722,$B$3:$B$722,$B1071)*SUMIFS(Calculations!$E$3:$E$53,Calculations!$A$3:$A$53,$B1071)</f>
        <v>3.5784415675215196E-4</v>
      </c>
      <c r="K1071" s="107">
        <f>K345/SUMIFS(K$3:K$722,$B$3:$B$722,$B1071)*SUMIFS(Calculations!$E$3:$E$53,Calculations!$A$3:$A$53,$B1071)</f>
        <v>5.4770041836834716E-4</v>
      </c>
      <c r="L1071" s="107">
        <f>L345/SUMIFS(L$3:L$722,$B$3:$B$722,$B1071)*SUMIFS(Calculations!$E$3:$E$53,Calculations!$A$3:$A$53,$B1071)</f>
        <v>7.7461453650155517E-4</v>
      </c>
      <c r="M1071" s="107">
        <f>M345/SUMIFS(M$3:M$722,$B$3:$B$722,$B1071)*SUMIFS(Calculations!$E$3:$E$53,Calculations!$A$3:$A$53,$B1071)</f>
        <v>1.1664503902918595E-3</v>
      </c>
      <c r="N1071" s="107">
        <f>N345/SUMIFS(N$3:N$722,$B$3:$B$722,$B1071)*SUMIFS(Calculations!$E$3:$E$53,Calculations!$A$3:$A$53,$B1071)</f>
        <v>1.5726452303664051E-3</v>
      </c>
      <c r="O1071" s="107">
        <f>O345/SUMIFS(O$3:O$722,$B$3:$B$722,$B1071)*SUMIFS(Calculations!$E$3:$E$53,Calculations!$A$3:$A$53,$B1071)</f>
        <v>2.4125088554202952E-3</v>
      </c>
      <c r="P1071" s="107">
        <f>P345/SUMIFS(P$3:P$722,$B$3:$B$722,$B1071)*SUMIFS(Calculations!$E$3:$E$53,Calculations!$A$3:$A$53,$B1071)</f>
        <v>3.2837830163295473E-3</v>
      </c>
      <c r="Q1071" s="107">
        <f>Q345/SUMIFS(Q$3:Q$722,$B$3:$B$722,$B1071)*SUMIFS(Calculations!$E$3:$E$53,Calculations!$A$3:$A$53,$B1071)</f>
        <v>4.7305502185248224E-3</v>
      </c>
      <c r="R1071" s="107">
        <f>R345/SUMIFS(R$3:R$722,$B$3:$B$722,$B1071)*SUMIFS(Calculations!$E$3:$E$53,Calculations!$A$3:$A$53,$B1071)</f>
        <v>6.1561670441148911E-3</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6.8226792833579923E-3</v>
      </c>
      <c r="G1073" s="107">
        <f>G347/SUMIFS(G$3:G$722,$B$3:$B$722,$B1073)*SUMIFS(Calculations!$E$3:$E$53,Calculations!$A$3:$A$53,$B1073)</f>
        <v>7.1595287758223734E-3</v>
      </c>
      <c r="H1073" s="107">
        <f>H347/SUMIFS(H$3:H$722,$B$3:$B$722,$B1073)*SUMIFS(Calculations!$E$3:$E$53,Calculations!$A$3:$A$53,$B1073)</f>
        <v>7.5313676331825183E-3</v>
      </c>
      <c r="I1073" s="107">
        <f>I347/SUMIFS(I$3:I$722,$B$3:$B$722,$B1073)*SUMIFS(Calculations!$E$3:$E$53,Calculations!$A$3:$A$53,$B1073)</f>
        <v>7.9768788655010647E-3</v>
      </c>
      <c r="J1073" s="107">
        <f>J347/SUMIFS(J$3:J$722,$B$3:$B$722,$B1073)*SUMIFS(Calculations!$E$3:$E$53,Calculations!$A$3:$A$53,$B1073)</f>
        <v>8.4784116277218484E-3</v>
      </c>
      <c r="K1073" s="107">
        <f>K347/SUMIFS(K$3:K$722,$B$3:$B$722,$B1073)*SUMIFS(Calculations!$E$3:$E$53,Calculations!$A$3:$A$53,$B1073)</f>
        <v>9.1865811741190882E-3</v>
      </c>
      <c r="L1073" s="107">
        <f>L347/SUMIFS(L$3:L$722,$B$3:$B$722,$B1073)*SUMIFS(Calculations!$E$3:$E$53,Calculations!$A$3:$A$53,$B1073)</f>
        <v>1.0032977636061303E-2</v>
      </c>
      <c r="M1073" s="107">
        <f>M347/SUMIFS(M$3:M$722,$B$3:$B$722,$B1073)*SUMIFS(Calculations!$E$3:$E$53,Calculations!$A$3:$A$53,$B1073)</f>
        <v>1.0162459866282237E-2</v>
      </c>
      <c r="N1073" s="107">
        <f>N347/SUMIFS(N$3:N$722,$B$3:$B$722,$B1073)*SUMIFS(Calculations!$E$3:$E$53,Calculations!$A$3:$A$53,$B1073)</f>
        <v>1.0296687026171581E-2</v>
      </c>
      <c r="O1073" s="107">
        <f>O347/SUMIFS(O$3:O$722,$B$3:$B$722,$B1073)*SUMIFS(Calculations!$E$3:$E$53,Calculations!$A$3:$A$53,$B1073)</f>
        <v>1.0480609931494906E-2</v>
      </c>
      <c r="P1073" s="107">
        <f>P347/SUMIFS(P$3:P$722,$B$3:$B$722,$B1073)*SUMIFS(Calculations!$E$3:$E$53,Calculations!$A$3:$A$53,$B1073)</f>
        <v>1.0671411473825406E-2</v>
      </c>
      <c r="Q1073" s="107">
        <f>Q347/SUMIFS(Q$3:Q$722,$B$3:$B$722,$B1073)*SUMIFS(Calculations!$E$3:$E$53,Calculations!$A$3:$A$53,$B1073)</f>
        <v>1.0539944333419598E-2</v>
      </c>
      <c r="R1073" s="107">
        <f>R347/SUMIFS(R$3:R$722,$B$3:$B$722,$B1073)*SUMIFS(Calculations!$E$3:$E$53,Calculations!$A$3:$A$53,$B1073)</f>
        <v>1.0410399119033794E-2</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0.99999999999999989</v>
      </c>
      <c r="G1449" s="95">
        <f t="shared" si="312"/>
        <v>1</v>
      </c>
      <c r="H1449" s="95">
        <f t="shared" si="312"/>
        <v>1.0000000000000002</v>
      </c>
      <c r="I1449" s="95">
        <f t="shared" si="312"/>
        <v>1.0000000000000002</v>
      </c>
      <c r="J1449" s="95">
        <f t="shared" si="312"/>
        <v>1</v>
      </c>
      <c r="K1449" s="95">
        <f t="shared" si="312"/>
        <v>1.0000000000000004</v>
      </c>
      <c r="L1449" s="95">
        <f t="shared" si="312"/>
        <v>1</v>
      </c>
      <c r="M1449" s="95">
        <f t="shared" si="312"/>
        <v>1</v>
      </c>
      <c r="N1449" s="95">
        <f t="shared" si="312"/>
        <v>1.0000000000000002</v>
      </c>
      <c r="O1449" s="95">
        <f t="shared" si="312"/>
        <v>1.0000000000000002</v>
      </c>
      <c r="P1449" s="95">
        <f t="shared" si="312"/>
        <v>1.0000000000000002</v>
      </c>
      <c r="Q1449" s="95">
        <f t="shared" si="312"/>
        <v>1.0000000000000002</v>
      </c>
      <c r="R1449" s="95">
        <f t="shared" si="312"/>
        <v>0.99999999999999989</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AL</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2856.8809999999999</v>
      </c>
      <c r="R12" s="91">
        <f t="shared" si="2"/>
        <v>0.18802474172014166</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6058.2710999999999</v>
      </c>
      <c r="R13" s="91">
        <f t="shared" si="2"/>
        <v>0.39872324358210881</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4929.8788349999995</v>
      </c>
      <c r="R27" s="91">
        <f t="shared" si="2"/>
        <v>0.32445845474924151</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1349.1449689999999</v>
      </c>
      <c r="R45" s="91">
        <f t="shared" si="2"/>
        <v>8.8793559948508016E-2</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15194.175904</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f t="shared" si="8"/>
        <v>1162.2706949999999</v>
      </c>
      <c r="M213" s="91" t="str">
        <f t="shared" si="9"/>
        <v>MS</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f t="shared" si="8"/>
        <v>1837.7293050000001</v>
      </c>
      <c r="M214" s="91" t="str">
        <f t="shared" si="9"/>
        <v>MS</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f t="shared" si="8"/>
        <v>1929.878835</v>
      </c>
      <c r="M216" s="91" t="str">
        <f t="shared" si="9"/>
        <v>MS</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f t="shared" si="8"/>
        <v>1349.1449689999999</v>
      </c>
      <c r="M219" s="91" t="str">
        <f t="shared" si="9"/>
        <v>TN</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f t="shared" si="8"/>
        <v>992.15309999999999</v>
      </c>
      <c r="M220" s="91" t="str">
        <f t="shared" si="9"/>
        <v>GA</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f t="shared" si="8"/>
        <v>2856.8809999999999</v>
      </c>
      <c r="M221" s="91" t="str">
        <f t="shared" si="9"/>
        <v>FL</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f t="shared" si="8"/>
        <v>5066.1180000000004</v>
      </c>
      <c r="M222" s="91" t="str">
        <f t="shared" si="9"/>
        <v>GA</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15194.175904</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09" t="s">
        <v>677</v>
      </c>
      <c r="C146" s="210"/>
      <c r="D146" s="210"/>
      <c r="E146" s="210"/>
      <c r="F146" s="210"/>
      <c r="G146" s="210"/>
      <c r="H146" s="210"/>
      <c r="I146" s="210"/>
      <c r="J146" s="210"/>
      <c r="K146" s="210"/>
      <c r="L146" s="210"/>
      <c r="M146" s="210"/>
      <c r="N146" s="210"/>
      <c r="O146" s="210"/>
      <c r="P146" s="210"/>
      <c r="Q146" s="210"/>
      <c r="R146" s="210"/>
      <c r="S146" s="210"/>
      <c r="T146" s="210"/>
      <c r="U146" s="210"/>
      <c r="V146" s="210"/>
      <c r="W146" s="210"/>
      <c r="X146" s="210"/>
      <c r="Y146" s="210"/>
      <c r="Z146" s="210"/>
      <c r="AA146" s="210"/>
      <c r="AB146" s="210"/>
      <c r="AC146" s="210"/>
      <c r="AD146" s="210"/>
      <c r="AE146" s="210"/>
      <c r="AF146" s="210"/>
      <c r="AG146" s="210"/>
      <c r="AH146" s="210"/>
      <c r="AI146" s="210"/>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0.18802474172014166</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0.39872324358210881</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0.32445845474924151</v>
      </c>
      <c r="D28" s="91">
        <f t="shared" si="0"/>
        <v>0.32445845474924151</v>
      </c>
      <c r="E28" s="91">
        <f t="shared" si="1"/>
        <v>1</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8.8793559948508016E-2</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0.32445845474924151</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0.11834069354492043</v>
      </c>
      <c r="C60" s="91">
        <f>SUMIFS('ReEDs Generation Data'!H$729:H$1448,'ReEDs Generation Data'!$E$729:$E$1448,Calculations!$A60)</f>
        <v>8.0741237467020943E-2</v>
      </c>
      <c r="D60" s="91">
        <f>SUMIFS('ReEDs Generation Data'!I$729:I$1448,'ReEDs Generation Data'!$E$729:$E$1448,Calculations!$A60)</f>
        <v>0.10971478802654813</v>
      </c>
      <c r="E60" s="91">
        <f>SUMIFS('ReEDs Generation Data'!J$729:J$1448,'ReEDs Generation Data'!$E$729:$E$1448,Calculations!$A60)</f>
        <v>0.14233166452557494</v>
      </c>
      <c r="F60" s="91">
        <f>SUMIFS('ReEDs Generation Data'!K$729:K$1448,'ReEDs Generation Data'!$E$729:$E$1448,Calculations!$A60)</f>
        <v>0.19099672691084202</v>
      </c>
      <c r="G60" s="91">
        <f>SUMIFS('ReEDs Generation Data'!L$729:L$1448,'ReEDs Generation Data'!$E$729:$E$1448,Calculations!$A60)</f>
        <v>0.24916067484200916</v>
      </c>
      <c r="H60" s="91">
        <f>SUMIFS('ReEDs Generation Data'!M$729:M$1448,'ReEDs Generation Data'!$E$729:$E$1448,Calculations!$A60)</f>
        <v>0.26058306771802203</v>
      </c>
      <c r="I60" s="91">
        <f>SUMIFS('ReEDs Generation Data'!N$729:N$1448,'ReEDs Generation Data'!$E$729:$E$1448,Calculations!$A60)</f>
        <v>0.27242403888658617</v>
      </c>
      <c r="J60" s="91">
        <f>SUMIFS('ReEDs Generation Data'!O$729:O$1448,'ReEDs Generation Data'!$E$729:$E$1448,Calculations!$A60)</f>
        <v>0.27428555793379472</v>
      </c>
      <c r="K60" s="91">
        <f>SUMIFS('ReEDs Generation Data'!P$729:P$1448,'ReEDs Generation Data'!$E$729:$E$1448,Calculations!$A60)</f>
        <v>0.27621669698719653</v>
      </c>
      <c r="L60" s="91">
        <f>SUMIFS('ReEDs Generation Data'!Q$729:Q$1448,'ReEDs Generation Data'!$E$729:$E$1448,Calculations!$A60)</f>
        <v>0.27810547167645622</v>
      </c>
      <c r="M60" s="91">
        <f>SUMIFS('ReEDs Generation Data'!R$729:R$1448,'ReEDs Generation Data'!$E$729:$E$1448,Calculations!$A60)</f>
        <v>0.27996663425511531</v>
      </c>
    </row>
    <row r="61" spans="1:33" ht="15.75" customHeight="1">
      <c r="A61" s="111" t="s">
        <v>633</v>
      </c>
      <c r="B61" s="91">
        <f>SUMIFS('ReEDs Generation Data'!G$729:G$1448,'ReEDs Generation Data'!$E$729:$E$1448,Calculations!$A61)</f>
        <v>0.65909820638752559</v>
      </c>
      <c r="C61" s="91">
        <f>SUMIFS('ReEDs Generation Data'!H$729:H$1448,'ReEDs Generation Data'!$E$729:$E$1448,Calculations!$A61)</f>
        <v>0.68510264975349577</v>
      </c>
      <c r="D61" s="91">
        <f>SUMIFS('ReEDs Generation Data'!I$729:I$1448,'ReEDs Generation Data'!$E$729:$E$1448,Calculations!$A61)</f>
        <v>0.64223335132102821</v>
      </c>
      <c r="E61" s="91">
        <f>SUMIFS('ReEDs Generation Data'!J$729:J$1448,'ReEDs Generation Data'!$E$729:$E$1448,Calculations!$A61)</f>
        <v>0.59397338367574626</v>
      </c>
      <c r="F61" s="91">
        <f>SUMIFS('ReEDs Generation Data'!K$729:K$1448,'ReEDs Generation Data'!$E$729:$E$1448,Calculations!$A61)</f>
        <v>0.5217490953398688</v>
      </c>
      <c r="G61" s="91">
        <f>SUMIFS('ReEDs Generation Data'!L$729:L$1448,'ReEDs Generation Data'!$E$729:$E$1448,Calculations!$A61)</f>
        <v>0.43542741937289503</v>
      </c>
      <c r="H61" s="91">
        <f>SUMIFS('ReEDs Generation Data'!M$729:M$1448,'ReEDs Generation Data'!$E$729:$E$1448,Calculations!$A61)</f>
        <v>0.41800295536050303</v>
      </c>
      <c r="I61" s="91">
        <f>SUMIFS('ReEDs Generation Data'!N$729:N$1448,'ReEDs Generation Data'!$E$729:$E$1448,Calculations!$A61)</f>
        <v>0.39993996468613274</v>
      </c>
      <c r="J61" s="91">
        <f>SUMIFS('ReEDs Generation Data'!O$729:O$1448,'ReEDs Generation Data'!$E$729:$E$1448,Calculations!$A61)</f>
        <v>0.39125828186281836</v>
      </c>
      <c r="K61" s="91">
        <f>SUMIFS('ReEDs Generation Data'!P$729:P$1448,'ReEDs Generation Data'!$E$729:$E$1448,Calculations!$A61)</f>
        <v>0.38225190786170815</v>
      </c>
      <c r="L61" s="91">
        <f>SUMIFS('ReEDs Generation Data'!Q$729:Q$1448,'ReEDs Generation Data'!$E$729:$E$1448,Calculations!$A61)</f>
        <v>0.38145989220298848</v>
      </c>
      <c r="M61" s="91">
        <f>SUMIFS('ReEDs Generation Data'!R$729:R$1448,'ReEDs Generation Data'!$E$729:$E$1448,Calculations!$A61)</f>
        <v>0.38067945506874296</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0.21418996663319301</v>
      </c>
      <c r="C62" s="91">
        <f>SUMIFS('ReEDs Generation Data'!H$729:H$1448,'ReEDs Generation Data'!$E$729:$E$1448,Calculations!$A62)</f>
        <v>0.2253141794748261</v>
      </c>
      <c r="D62" s="91">
        <f>SUMIFS('ReEDs Generation Data'!I$729:I$1448,'ReEDs Generation Data'!$E$729:$E$1448,Calculations!$A62)</f>
        <v>0.23864243572863142</v>
      </c>
      <c r="E62" s="91">
        <f>SUMIFS('ReEDs Generation Data'!J$729:J$1448,'ReEDs Generation Data'!$E$729:$E$1448,Calculations!$A62)</f>
        <v>0.25364667510497535</v>
      </c>
      <c r="F62" s="91">
        <f>SUMIFS('ReEDs Generation Data'!K$729:K$1448,'ReEDs Generation Data'!$E$729:$E$1448,Calculations!$A62)</f>
        <v>0.27620010631980729</v>
      </c>
      <c r="G62" s="91">
        <f>SUMIFS('ReEDs Generation Data'!L$729:L$1448,'ReEDs Generation Data'!$E$729:$E$1448,Calculations!$A62)</f>
        <v>0.30315571953701703</v>
      </c>
      <c r="H62" s="91">
        <f>SUMIFS('ReEDs Generation Data'!M$729:M$1448,'ReEDs Generation Data'!$E$729:$E$1448,Calculations!$A62)</f>
        <v>0.3086104079998625</v>
      </c>
      <c r="I62" s="91">
        <f>SUMIFS('ReEDs Generation Data'!N$729:N$1448,'ReEDs Generation Data'!$E$729:$E$1448,Calculations!$A62)</f>
        <v>0.31426498576856199</v>
      </c>
      <c r="J62" s="91">
        <f>SUMIFS('ReEDs Generation Data'!O$729:O$1448,'ReEDs Generation Data'!$E$729:$E$1448,Calculations!$A62)</f>
        <v>0.32003379742390864</v>
      </c>
      <c r="K62" s="91">
        <f>SUMIFS('ReEDs Generation Data'!P$729:P$1448,'ReEDs Generation Data'!$E$729:$E$1448,Calculations!$A62)</f>
        <v>0.32601836013685276</v>
      </c>
      <c r="L62" s="91">
        <f>SUMIFS('ReEDs Generation Data'!Q$729:Q$1448,'ReEDs Generation Data'!$E$729:$E$1448,Calculations!$A62)</f>
        <v>0.32361777197370856</v>
      </c>
      <c r="M62" s="91">
        <f>SUMIFS('ReEDs Generation Data'!R$729:R$1448,'ReEDs Generation Data'!$E$729:$E$1448,Calculations!$A62)</f>
        <v>0.32125227815307317</v>
      </c>
    </row>
    <row r="63" spans="1:33" ht="15.75" customHeight="1">
      <c r="A63" s="111" t="s">
        <v>101</v>
      </c>
      <c r="B63" s="91">
        <f>SUMIFS('ReEDs Generation Data'!G$729:G$1448,'ReEDs Generation Data'!$E$729:$E$1448,Calculations!$A63)</f>
        <v>0</v>
      </c>
      <c r="C63" s="91">
        <f>SUMIFS('ReEDs Generation Data'!H$729:H$1448,'ReEDs Generation Data'!$E$729:$E$1448,Calculations!$A63)</f>
        <v>0</v>
      </c>
      <c r="D63" s="91">
        <f>SUMIFS('ReEDs Generation Data'!I$729:I$1448,'ReEDs Generation Data'!$E$729:$E$1448,Calculations!$A63)</f>
        <v>0</v>
      </c>
      <c r="E63" s="91">
        <f>SUMIFS('ReEDs Generation Data'!J$729:J$1448,'ReEDs Generation Data'!$E$729:$E$1448,Calculations!$A63)</f>
        <v>0</v>
      </c>
      <c r="F63" s="91">
        <f>SUMIFS('ReEDs Generation Data'!K$729:K$1448,'ReEDs Generation Data'!$E$729:$E$1448,Calculations!$A63)</f>
        <v>0</v>
      </c>
      <c r="G63" s="91">
        <f>SUMIFS('ReEDs Generation Data'!L$729:L$1448,'ReEDs Generation Data'!$E$729:$E$1448,Calculations!$A63)</f>
        <v>0</v>
      </c>
      <c r="H63" s="91">
        <f>SUMIFS('ReEDs Generation Data'!M$729:M$1448,'ReEDs Generation Data'!$E$729:$E$1448,Calculations!$A63)</f>
        <v>0</v>
      </c>
      <c r="I63" s="91">
        <f>SUMIFS('ReEDs Generation Data'!N$729:N$1448,'ReEDs Generation Data'!$E$729:$E$1448,Calculations!$A63)</f>
        <v>0</v>
      </c>
      <c r="J63" s="91">
        <f>SUMIFS('ReEDs Generation Data'!O$729:O$1448,'ReEDs Generation Data'!$E$729:$E$1448,Calculations!$A63)</f>
        <v>0</v>
      </c>
      <c r="K63" s="91">
        <f>SUMIFS('ReEDs Generation Data'!P$729:P$1448,'ReEDs Generation Data'!$E$729:$E$1448,Calculations!$A63)</f>
        <v>0</v>
      </c>
      <c r="L63" s="91">
        <f>SUMIFS('ReEDs Generation Data'!Q$729:Q$1448,'ReEDs Generation Data'!$E$729:$E$1448,Calculations!$A63)</f>
        <v>0</v>
      </c>
      <c r="M63" s="91">
        <f>SUMIFS('ReEDs Generation Data'!R$729:R$1448,'ReEDs Generation Data'!$E$729:$E$1448,Calculations!$A63)</f>
        <v>0</v>
      </c>
    </row>
    <row r="64" spans="1:33" ht="15.75" customHeight="1">
      <c r="A64" s="111" t="s">
        <v>100</v>
      </c>
      <c r="B64" s="91">
        <f>SUMIFS('ReEDs Generation Data'!G$729:G$1448,'ReEDs Generation Data'!$E$729:$E$1448,Calculations!$A64)</f>
        <v>0</v>
      </c>
      <c r="C64" s="91">
        <f>SUMIFS('ReEDs Generation Data'!H$729:H$1448,'ReEDs Generation Data'!$E$729:$E$1448,Calculations!$A64)</f>
        <v>0</v>
      </c>
      <c r="D64" s="91">
        <f>SUMIFS('ReEDs Generation Data'!I$729:I$1448,'ReEDs Generation Data'!$E$729:$E$1448,Calculations!$A64)</f>
        <v>0</v>
      </c>
      <c r="E64" s="91">
        <f>SUMIFS('ReEDs Generation Data'!J$729:J$1448,'ReEDs Generation Data'!$E$729:$E$1448,Calculations!$A64)</f>
        <v>0</v>
      </c>
      <c r="F64" s="91">
        <f>SUMIFS('ReEDs Generation Data'!K$729:K$1448,'ReEDs Generation Data'!$E$729:$E$1448,Calculations!$A64)</f>
        <v>0</v>
      </c>
      <c r="G64" s="91">
        <f>SUMIFS('ReEDs Generation Data'!L$729:L$1448,'ReEDs Generation Data'!$E$729:$E$1448,Calculations!$A64)</f>
        <v>0</v>
      </c>
      <c r="H64" s="91">
        <f>SUMIFS('ReEDs Generation Data'!M$729:M$1448,'ReEDs Generation Data'!$E$729:$E$1448,Calculations!$A64)</f>
        <v>0</v>
      </c>
      <c r="I64" s="91">
        <f>SUMIFS('ReEDs Generation Data'!N$729:N$1448,'ReEDs Generation Data'!$E$729:$E$1448,Calculations!$A64)</f>
        <v>0</v>
      </c>
      <c r="J64" s="91">
        <f>SUMIFS('ReEDs Generation Data'!O$729:O$1448,'ReEDs Generation Data'!$E$729:$E$1448,Calculations!$A64)</f>
        <v>0</v>
      </c>
      <c r="K64" s="91">
        <f>SUMIFS('ReEDs Generation Data'!P$729:P$1448,'ReEDs Generation Data'!$E$729:$E$1448,Calculations!$A64)</f>
        <v>0</v>
      </c>
      <c r="L64" s="91">
        <f>SUMIFS('ReEDs Generation Data'!Q$729:Q$1448,'ReEDs Generation Data'!$E$729:$E$1448,Calculations!$A64)</f>
        <v>0</v>
      </c>
      <c r="M64" s="91">
        <f>SUMIFS('ReEDs Generation Data'!R$729:R$1448,'ReEDs Generation Data'!$E$729:$E$1448,Calculations!$A64)</f>
        <v>0</v>
      </c>
    </row>
    <row r="65" spans="1:37" ht="15.75" customHeight="1">
      <c r="A65" s="111" t="s">
        <v>102</v>
      </c>
      <c r="B65" s="91">
        <f>SUMIFS('ReEDs Generation Data'!G$729:G$1448,'ReEDs Generation Data'!$E$729:$E$1448,Calculations!$A65)</f>
        <v>7.2943742728691918E-3</v>
      </c>
      <c r="C65" s="91">
        <f>SUMIFS('ReEDs Generation Data'!H$729:H$1448,'ReEDs Generation Data'!$E$729:$E$1448,Calculations!$A65)</f>
        <v>7.7147768826159469E-3</v>
      </c>
      <c r="D65" s="91">
        <f>SUMIFS('ReEDs Generation Data'!I$729:I$1448,'ReEDs Generation Data'!$E$729:$E$1448,Calculations!$A65)</f>
        <v>8.2423462991023117E-3</v>
      </c>
      <c r="E65" s="91">
        <f>SUMIFS('ReEDs Generation Data'!J$729:J$1448,'ReEDs Generation Data'!$E$729:$E$1448,Calculations!$A65)</f>
        <v>8.8362557844740008E-3</v>
      </c>
      <c r="F65" s="91">
        <f>SUMIFS('ReEDs Generation Data'!K$729:K$1448,'ReEDs Generation Data'!$E$729:$E$1448,Calculations!$A65)</f>
        <v>9.734281592487435E-3</v>
      </c>
      <c r="G65" s="91">
        <f>SUMIFS('ReEDs Generation Data'!L$729:L$1448,'ReEDs Generation Data'!$E$729:$E$1448,Calculations!$A65)</f>
        <v>1.0807592172562858E-2</v>
      </c>
      <c r="H65" s="91">
        <f>SUMIFS('ReEDs Generation Data'!M$729:M$1448,'ReEDs Generation Data'!$E$729:$E$1448,Calculations!$A65)</f>
        <v>1.1328910256574096E-2</v>
      </c>
      <c r="I65" s="91">
        <f>SUMIFS('ReEDs Generation Data'!N$729:N$1448,'ReEDs Generation Data'!$E$729:$E$1448,Calculations!$A65)</f>
        <v>1.1869332256537987E-2</v>
      </c>
      <c r="J65" s="91">
        <f>SUMIFS('ReEDs Generation Data'!O$729:O$1448,'ReEDs Generation Data'!$E$729:$E$1448,Calculations!$A65)</f>
        <v>1.2893118786915202E-2</v>
      </c>
      <c r="K65" s="91">
        <f>SUMIFS('ReEDs Generation Data'!P$729:P$1448,'ReEDs Generation Data'!$E$729:$E$1448,Calculations!$A65)</f>
        <v>1.3955194490154954E-2</v>
      </c>
      <c r="L65" s="91">
        <f>SUMIFS('ReEDs Generation Data'!Q$729:Q$1448,'ReEDs Generation Data'!$E$729:$E$1448,Calculations!$A65)</f>
        <v>1.527049455194442E-2</v>
      </c>
      <c r="M65" s="91">
        <f>SUMIFS('ReEDs Generation Data'!R$729:R$1448,'ReEDs Generation Data'!$E$729:$E$1448,Calculations!$A65)</f>
        <v>1.6566566163148687E-2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0</v>
      </c>
      <c r="I67" s="91">
        <f>SUMIFS('ReEDs Generation Data'!N$729:N$1448,'ReEDs Generation Data'!$E$729:$E$1448,Calculations!$A67)</f>
        <v>0</v>
      </c>
      <c r="J67" s="91">
        <f>SUMIFS('ReEDs Generation Data'!O$729:O$1448,'ReEDs Generation Data'!$E$729:$E$1448,Calculations!$A67)</f>
        <v>0</v>
      </c>
      <c r="K67" s="91">
        <f>SUMIFS('ReEDs Generation Data'!P$729:P$1448,'ReEDs Generation Data'!$E$729:$E$1448,Calculations!$A67)</f>
        <v>0</v>
      </c>
      <c r="L67" s="91">
        <f>SUMIFS('ReEDs Generation Data'!Q$729:Q$1448,'ReEDs Generation Data'!$E$729:$E$1448,Calculations!$A67)</f>
        <v>0</v>
      </c>
      <c r="M67" s="91">
        <f>SUMIFS('ReEDs Generation Data'!R$729:R$1448,'ReEDs Generation Data'!$E$729:$E$1448,Calculations!$A67)</f>
        <v>0</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9.3513284652659359E-4</v>
      </c>
      <c r="C70" s="91">
        <f>SUMIFS('ReEDs Generation Data'!H$729:H$1448,'ReEDs Generation Data'!$E$729:$E$1448,Calculations!$A70)</f>
        <v>9.781745745251686E-4</v>
      </c>
      <c r="D70" s="91">
        <f>SUMIFS('ReEDs Generation Data'!I$729:I$1448,'ReEDs Generation Data'!$E$729:$E$1448,Calculations!$A70)</f>
        <v>1.0092838908944957E-3</v>
      </c>
      <c r="E70" s="91">
        <f>SUMIFS('ReEDs Generation Data'!J$729:J$1448,'ReEDs Generation Data'!$E$729:$E$1448,Calculations!$A70)</f>
        <v>1.0443050985267043E-3</v>
      </c>
      <c r="F70" s="91">
        <f>SUMIFS('ReEDs Generation Data'!K$729:K$1448,'ReEDs Generation Data'!$E$729:$E$1448,Calculations!$A70)</f>
        <v>1.1371612859660731E-3</v>
      </c>
      <c r="G70" s="91">
        <f>SUMIFS('ReEDs Generation Data'!L$729:L$1448,'ReEDs Generation Data'!$E$729:$E$1448,Calculations!$A70)</f>
        <v>1.2481419810806286E-3</v>
      </c>
      <c r="H70" s="91">
        <f>SUMIFS('ReEDs Generation Data'!M$729:M$1448,'ReEDs Generation Data'!$E$729:$E$1448,Calculations!$A70)</f>
        <v>1.2705998310416692E-3</v>
      </c>
      <c r="I70" s="91">
        <f>SUMIFS('ReEDs Generation Data'!N$729:N$1448,'ReEDs Generation Data'!$E$729:$E$1448,Calculations!$A70)</f>
        <v>1.2938806581663483E-3</v>
      </c>
      <c r="J70" s="91">
        <f>SUMIFS('ReEDs Generation Data'!O$729:O$1448,'ReEDs Generation Data'!$E$729:$E$1448,Calculations!$A70)</f>
        <v>1.3176318049993414E-3</v>
      </c>
      <c r="K70" s="91">
        <f>SUMIFS('ReEDs Generation Data'!P$729:P$1448,'ReEDs Generation Data'!$E$729:$E$1448,Calculations!$A70)</f>
        <v>1.3422712344379252E-3</v>
      </c>
      <c r="L70" s="91">
        <f>SUMIFS('ReEDs Generation Data'!Q$729:Q$1448,'ReEDs Generation Data'!$E$729:$E$1448,Calculations!$A70)</f>
        <v>1.3323876179576505E-3</v>
      </c>
      <c r="M70" s="91">
        <f>SUMIFS('ReEDs Generation Data'!R$729:R$1448,'ReEDs Generation Data'!$E$729:$E$1448,Calculations!$A70)</f>
        <v>1.3226484906601981E-3</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1.4162631496527519E-4</v>
      </c>
      <c r="C73" s="91">
        <f>SUMIFS('ReEDs Generation Data'!H$729:H$1448,'ReEDs Generation Data'!$E$729:$E$1448,Calculations!$A73)</f>
        <v>1.4898184751619038E-4</v>
      </c>
      <c r="D73" s="91">
        <f>SUMIFS('ReEDs Generation Data'!I$729:I$1448,'ReEDs Generation Data'!$E$729:$E$1448,Calculations!$A73)</f>
        <v>1.5779473379564884E-4</v>
      </c>
      <c r="E73" s="91">
        <f>SUMIFS('ReEDs Generation Data'!J$729:J$1448,'ReEDs Generation Data'!$E$729:$E$1448,Calculations!$A73)</f>
        <v>1.6771581070289531E-4</v>
      </c>
      <c r="F73" s="91">
        <f>SUMIFS('ReEDs Generation Data'!K$729:K$1448,'ReEDs Generation Data'!$E$729:$E$1448,Calculations!$A73)</f>
        <v>1.8262855102863407E-4</v>
      </c>
      <c r="G73" s="91">
        <f>SUMIFS('ReEDs Generation Data'!L$729:L$1448,'ReEDs Generation Data'!$E$729:$E$1448,Calculations!$A73)</f>
        <v>2.0045209443541036E-4</v>
      </c>
      <c r="H73" s="91">
        <f>SUMIFS('ReEDs Generation Data'!M$729:M$1448,'ReEDs Generation Data'!$E$729:$E$1448,Calculations!$A73)</f>
        <v>2.0405883399664943E-4</v>
      </c>
      <c r="I73" s="91">
        <f>SUMIFS('ReEDs Generation Data'!N$729:N$1448,'ReEDs Generation Data'!$E$729:$E$1448,Calculations!$A73)</f>
        <v>2.0779774401495543E-4</v>
      </c>
      <c r="J73" s="91">
        <f>SUMIFS('ReEDs Generation Data'!O$729:O$1448,'ReEDs Generation Data'!$E$729:$E$1448,Calculations!$A73)</f>
        <v>2.1161218756391323E-4</v>
      </c>
      <c r="K73" s="91">
        <f>SUMIFS('ReEDs Generation Data'!P$729:P$1448,'ReEDs Generation Data'!$E$729:$E$1448,Calculations!$A73)</f>
        <v>2.1556928964967228E-4</v>
      </c>
      <c r="L73" s="91">
        <f>SUMIFS('ReEDs Generation Data'!Q$729:Q$1448,'ReEDs Generation Data'!$E$729:$E$1448,Calculations!$A73)</f>
        <v>2.1398197694478909E-4</v>
      </c>
      <c r="M73" s="91">
        <f>SUMIFS('ReEDs Generation Data'!R$729:R$1448,'ReEDs Generation Data'!$E$729:$E$1448,Calculations!$A73)</f>
        <v>2.1241786925965442E-4</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F13" workbookViewId="0">
      <selection activeCell="R34" sqref="R34"/>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Alabama</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0</v>
      </c>
      <c r="C5" s="172">
        <f>SUMIFS(calcs!N:N,calcs!A:A,A2)</f>
        <v>0</v>
      </c>
      <c r="D5" s="174">
        <f>C5</f>
        <v>0</v>
      </c>
      <c r="E5" s="174">
        <f t="shared" ref="E5:AF5" si="0">D5</f>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0</v>
      </c>
      <c r="C10">
        <f>D10</f>
        <v>0</v>
      </c>
      <c r="D10" s="170">
        <f>SUM(D$5*SUMIFS(C$39:C$48,$B$39:$B$48,$A10),D$6*IF($B$2=TRUE,SUMIFS($B$147:$B$162,$A$147:$A$162,$A10),SUMIFS(E$125:E$140,$A$125:$A$140,$A10)))</f>
        <v>0</v>
      </c>
      <c r="E10">
        <f t="shared" ref="E10:N10" si="1">SUM(E$5*SUMIFS(D$39:D$48,$B$39:$B$48,$A10),E$6*IF($B$2=TRUE,SUMIFS($B$147:$B$162,$A$147:$A$162,$A10),SUMIFS(F$125:F$140,$A$125:$A$140,$A10)))</f>
        <v>0</v>
      </c>
      <c r="F10">
        <f t="shared" si="1"/>
        <v>0</v>
      </c>
      <c r="G10">
        <f t="shared" si="1"/>
        <v>0</v>
      </c>
      <c r="H10">
        <f t="shared" si="1"/>
        <v>0</v>
      </c>
      <c r="I10">
        <f t="shared" si="1"/>
        <v>0</v>
      </c>
      <c r="J10">
        <f t="shared" si="1"/>
        <v>0</v>
      </c>
      <c r="K10">
        <f t="shared" si="1"/>
        <v>0</v>
      </c>
      <c r="L10">
        <f t="shared" si="1"/>
        <v>0</v>
      </c>
      <c r="M10">
        <f t="shared" si="1"/>
        <v>0</v>
      </c>
      <c r="N10">
        <f t="shared" si="1"/>
        <v>0</v>
      </c>
      <c r="O10">
        <f t="shared" ref="O10:AE10" si="2">SUM(O$5*SUMIFS(N$39:N$48,$B$39:$B$48,$A10),O$6*IF($B$2=TRUE,SUMIFS($B$147:$B$162,$A$147:$A$162,$A10),SUMIFS(P$125:P$140,$A$125:$A$140,$A10)))</f>
        <v>0</v>
      </c>
      <c r="P10">
        <f t="shared" si="2"/>
        <v>0</v>
      </c>
      <c r="Q10">
        <f t="shared" si="2"/>
        <v>0</v>
      </c>
      <c r="R10">
        <f t="shared" si="2"/>
        <v>0</v>
      </c>
      <c r="S10">
        <f t="shared" si="2"/>
        <v>0</v>
      </c>
      <c r="T10">
        <f t="shared" si="2"/>
        <v>0</v>
      </c>
      <c r="U10">
        <f t="shared" si="2"/>
        <v>0</v>
      </c>
      <c r="V10">
        <f t="shared" si="2"/>
        <v>0</v>
      </c>
      <c r="W10">
        <f t="shared" si="2"/>
        <v>0</v>
      </c>
      <c r="X10">
        <f t="shared" si="2"/>
        <v>0</v>
      </c>
      <c r="Y10">
        <f t="shared" si="2"/>
        <v>0</v>
      </c>
      <c r="Z10">
        <f t="shared" si="2"/>
        <v>0</v>
      </c>
      <c r="AA10">
        <f t="shared" si="2"/>
        <v>0</v>
      </c>
      <c r="AB10">
        <f t="shared" si="2"/>
        <v>0</v>
      </c>
      <c r="AC10">
        <f t="shared" si="2"/>
        <v>0</v>
      </c>
      <c r="AD10">
        <f t="shared" si="2"/>
        <v>0</v>
      </c>
      <c r="AE10">
        <f t="shared" si="2"/>
        <v>0</v>
      </c>
      <c r="AF10">
        <f>SUM(AF$5*SUMIFS(AE$39:AE$48,$B$39:$B$48,$A10),AF$6*IF($B$2=TRUE,SUMIFS($B$147:$B$162,$A$147:$A$162,$A10),SUMIFS(AG$125:AG$140,$A$125:$A$140,$A10)))</f>
        <v>0</v>
      </c>
    </row>
    <row r="11" spans="1:32">
      <c r="A11" s="100" t="s">
        <v>346</v>
      </c>
      <c r="B11">
        <f t="shared" ref="B11:B33" si="3">D11</f>
        <v>0</v>
      </c>
      <c r="C11">
        <f t="shared" ref="C11:C33" si="4">D11</f>
        <v>0</v>
      </c>
      <c r="D11" s="170">
        <f t="shared" ref="D11:D33" si="5">SUM(D$5*SUMIFS(C$39:C$48,$B$39:$B$48,$A11),D$6*IF($B$2=TRUE,SUMIFS($B$147:$B$162,$A$147:$A$162,$A11),SUMIFS(E$125:E$140,$A$125:$A$140,$A11)))</f>
        <v>0</v>
      </c>
      <c r="E11">
        <f t="shared" ref="E11:N11" si="6">SUM(E$5*SUMIFS(D$39:D$48,$B$39:$B$48,$A11),E$6*IF($B$2=TRUE,SUMIFS($B$147:$B$162,$A$147:$A$162,$A11),SUMIFS(F$125:F$140,$A$125:$A$140,$A11)))</f>
        <v>0</v>
      </c>
      <c r="F11">
        <f t="shared" si="6"/>
        <v>0</v>
      </c>
      <c r="G11">
        <f t="shared" si="6"/>
        <v>0</v>
      </c>
      <c r="H11">
        <f t="shared" si="6"/>
        <v>0</v>
      </c>
      <c r="I11">
        <f t="shared" si="6"/>
        <v>0</v>
      </c>
      <c r="J11">
        <f t="shared" si="6"/>
        <v>0</v>
      </c>
      <c r="K11">
        <f t="shared" si="6"/>
        <v>0</v>
      </c>
      <c r="L11">
        <f t="shared" si="6"/>
        <v>0</v>
      </c>
      <c r="M11">
        <f t="shared" si="6"/>
        <v>0</v>
      </c>
      <c r="N11">
        <f t="shared" si="6"/>
        <v>0</v>
      </c>
      <c r="O11">
        <f t="shared" ref="O11:AF11" si="7">SUM(O$5*SUMIFS(N$39:N$48,$B$39:$B$48,$A11),O$6*IF($B$2=TRUE,SUMIFS($B$147:$B$162,$A$147:$A$162,$A11),SUMIFS(P$125:P$140,$A$125:$A$140,$A11)))</f>
        <v>0</v>
      </c>
      <c r="P11">
        <f t="shared" si="7"/>
        <v>0</v>
      </c>
      <c r="Q11">
        <f t="shared" si="7"/>
        <v>0</v>
      </c>
      <c r="R11">
        <f t="shared" si="7"/>
        <v>0</v>
      </c>
      <c r="S11">
        <f t="shared" si="7"/>
        <v>0</v>
      </c>
      <c r="T11">
        <f t="shared" si="7"/>
        <v>0</v>
      </c>
      <c r="U11">
        <f t="shared" si="7"/>
        <v>0</v>
      </c>
      <c r="V11">
        <f t="shared" si="7"/>
        <v>0</v>
      </c>
      <c r="W11">
        <f t="shared" si="7"/>
        <v>0</v>
      </c>
      <c r="X11">
        <f t="shared" si="7"/>
        <v>0</v>
      </c>
      <c r="Y11">
        <f t="shared" si="7"/>
        <v>0</v>
      </c>
      <c r="Z11">
        <f t="shared" si="7"/>
        <v>0</v>
      </c>
      <c r="AA11">
        <f t="shared" si="7"/>
        <v>0</v>
      </c>
      <c r="AB11">
        <f t="shared" si="7"/>
        <v>0</v>
      </c>
      <c r="AC11">
        <f t="shared" si="7"/>
        <v>0</v>
      </c>
      <c r="AD11">
        <f t="shared" si="7"/>
        <v>0</v>
      </c>
      <c r="AE11">
        <f t="shared" si="7"/>
        <v>0</v>
      </c>
      <c r="AF11">
        <f t="shared" si="7"/>
        <v>0</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0</v>
      </c>
      <c r="C13">
        <f t="shared" si="4"/>
        <v>0</v>
      </c>
      <c r="D13" s="170">
        <f t="shared" si="5"/>
        <v>0</v>
      </c>
      <c r="E13">
        <f t="shared" ref="E13:N13" si="10">SUM(E$5*SUMIFS(D$39:D$48,$B$39:$B$48,$A13),E$6*IF($B$2=TRUE,SUMIFS($B$147:$B$162,$A$147:$A$162,$A13),SUMIFS(F$125:F$140,$A$125:$A$140,$A13)))</f>
        <v>0</v>
      </c>
      <c r="F13">
        <f t="shared" si="10"/>
        <v>0</v>
      </c>
      <c r="G13">
        <f t="shared" si="10"/>
        <v>0</v>
      </c>
      <c r="H13">
        <f t="shared" si="10"/>
        <v>0</v>
      </c>
      <c r="I13">
        <f t="shared" si="10"/>
        <v>0</v>
      </c>
      <c r="J13">
        <f t="shared" si="10"/>
        <v>0</v>
      </c>
      <c r="K13">
        <f t="shared" si="10"/>
        <v>0</v>
      </c>
      <c r="L13">
        <f t="shared" si="10"/>
        <v>0</v>
      </c>
      <c r="M13">
        <f t="shared" si="10"/>
        <v>0</v>
      </c>
      <c r="N13">
        <f t="shared" si="10"/>
        <v>0</v>
      </c>
      <c r="O13">
        <f t="shared" ref="O13:AF13" si="11">SUM(O$5*SUMIFS(N$39:N$48,$B$39:$B$48,$A13),O$6*IF($B$2=TRUE,SUMIFS($B$147:$B$162,$A$147:$A$162,$A13),SUMIFS(P$125:P$140,$A$125:$A$140,$A13)))</f>
        <v>0</v>
      </c>
      <c r="P13">
        <f t="shared" si="11"/>
        <v>0</v>
      </c>
      <c r="Q13">
        <f t="shared" si="11"/>
        <v>0</v>
      </c>
      <c r="R13">
        <f t="shared" si="11"/>
        <v>0</v>
      </c>
      <c r="S13">
        <f t="shared" si="11"/>
        <v>0</v>
      </c>
      <c r="T13">
        <f t="shared" si="11"/>
        <v>0</v>
      </c>
      <c r="U13">
        <f t="shared" si="11"/>
        <v>0</v>
      </c>
      <c r="V13">
        <f t="shared" si="11"/>
        <v>0</v>
      </c>
      <c r="W13">
        <f t="shared" si="11"/>
        <v>0</v>
      </c>
      <c r="X13">
        <f t="shared" si="11"/>
        <v>0</v>
      </c>
      <c r="Y13">
        <f t="shared" si="11"/>
        <v>0</v>
      </c>
      <c r="Z13">
        <f t="shared" si="11"/>
        <v>0</v>
      </c>
      <c r="AA13">
        <f t="shared" si="11"/>
        <v>0</v>
      </c>
      <c r="AB13">
        <f t="shared" si="11"/>
        <v>0</v>
      </c>
      <c r="AC13">
        <f t="shared" si="11"/>
        <v>0</v>
      </c>
      <c r="AD13">
        <f t="shared" si="11"/>
        <v>0</v>
      </c>
      <c r="AE13">
        <f t="shared" si="11"/>
        <v>0</v>
      </c>
      <c r="AF13">
        <f t="shared" si="11"/>
        <v>0</v>
      </c>
    </row>
    <row r="14" spans="1:32">
      <c r="A14" s="100" t="s">
        <v>101</v>
      </c>
      <c r="B14">
        <f t="shared" si="3"/>
        <v>0</v>
      </c>
      <c r="C14">
        <f t="shared" si="4"/>
        <v>0</v>
      </c>
      <c r="D14" s="170">
        <f t="shared" si="5"/>
        <v>0</v>
      </c>
      <c r="E14">
        <f t="shared" ref="E14:N14" si="12">SUM(E$5*SUMIFS(D$39:D$48,$B$39:$B$48,$A14),E$6*IF($B$2=TRUE,SUMIFS($B$147:$B$162,$A$147:$A$162,$A14),SUMIFS(F$125:F$140,$A$125:$A$140,$A14)))</f>
        <v>0</v>
      </c>
      <c r="F14">
        <f t="shared" si="12"/>
        <v>0</v>
      </c>
      <c r="G14">
        <f t="shared" si="12"/>
        <v>0</v>
      </c>
      <c r="H14">
        <f t="shared" si="12"/>
        <v>0</v>
      </c>
      <c r="I14">
        <f t="shared" si="12"/>
        <v>0</v>
      </c>
      <c r="J14">
        <f t="shared" si="12"/>
        <v>0</v>
      </c>
      <c r="K14">
        <f t="shared" si="12"/>
        <v>0</v>
      </c>
      <c r="L14">
        <f t="shared" si="12"/>
        <v>0</v>
      </c>
      <c r="M14">
        <f t="shared" si="12"/>
        <v>0</v>
      </c>
      <c r="N14">
        <f t="shared" si="12"/>
        <v>0</v>
      </c>
      <c r="O14">
        <f t="shared" ref="O14:AF14" si="13">SUM(O$5*SUMIFS(N$39:N$48,$B$39:$B$48,$A14),O$6*IF($B$2=TRUE,SUMIFS($B$147:$B$162,$A$147:$A$162,$A14),SUMIFS(P$125:P$140,$A$125:$A$140,$A14)))</f>
        <v>0</v>
      </c>
      <c r="P14">
        <f t="shared" si="13"/>
        <v>0</v>
      </c>
      <c r="Q14">
        <f t="shared" si="13"/>
        <v>0</v>
      </c>
      <c r="R14">
        <f t="shared" si="13"/>
        <v>0</v>
      </c>
      <c r="S14">
        <f t="shared" si="13"/>
        <v>0</v>
      </c>
      <c r="T14">
        <f t="shared" si="13"/>
        <v>0</v>
      </c>
      <c r="U14">
        <f t="shared" si="13"/>
        <v>0</v>
      </c>
      <c r="V14">
        <f t="shared" si="13"/>
        <v>0</v>
      </c>
      <c r="W14">
        <f t="shared" si="13"/>
        <v>0</v>
      </c>
      <c r="X14">
        <f t="shared" si="13"/>
        <v>0</v>
      </c>
      <c r="Y14">
        <f t="shared" si="13"/>
        <v>0</v>
      </c>
      <c r="Z14">
        <f t="shared" si="13"/>
        <v>0</v>
      </c>
      <c r="AA14">
        <f t="shared" si="13"/>
        <v>0</v>
      </c>
      <c r="AB14">
        <f t="shared" si="13"/>
        <v>0</v>
      </c>
      <c r="AC14">
        <f t="shared" si="13"/>
        <v>0</v>
      </c>
      <c r="AD14">
        <f t="shared" si="13"/>
        <v>0</v>
      </c>
      <c r="AE14">
        <f t="shared" si="13"/>
        <v>0</v>
      </c>
      <c r="AF14">
        <f t="shared" si="13"/>
        <v>0</v>
      </c>
    </row>
    <row r="15" spans="1:32">
      <c r="A15" s="100" t="s">
        <v>100</v>
      </c>
      <c r="B15">
        <f t="shared" si="3"/>
        <v>0</v>
      </c>
      <c r="C15">
        <f t="shared" si="4"/>
        <v>0</v>
      </c>
      <c r="D15" s="170">
        <f t="shared" si="5"/>
        <v>0</v>
      </c>
      <c r="E15">
        <f t="shared" ref="E15:N15" si="14">SUM(E$5*SUMIFS(D$39:D$48,$B$39:$B$48,$A15),E$6*IF($B$2=TRUE,SUMIFS($B$147:$B$162,$A$147:$A$162,$A15),SUMIFS(F$125:F$140,$A$125:$A$140,$A15)))</f>
        <v>0</v>
      </c>
      <c r="F15">
        <f t="shared" si="14"/>
        <v>0</v>
      </c>
      <c r="G15">
        <f t="shared" si="14"/>
        <v>0</v>
      </c>
      <c r="H15">
        <f t="shared" si="14"/>
        <v>0</v>
      </c>
      <c r="I15">
        <f t="shared" si="14"/>
        <v>0</v>
      </c>
      <c r="J15">
        <f t="shared" si="14"/>
        <v>0</v>
      </c>
      <c r="K15">
        <f t="shared" si="14"/>
        <v>0</v>
      </c>
      <c r="L15">
        <f t="shared" si="14"/>
        <v>0</v>
      </c>
      <c r="M15">
        <f t="shared" si="14"/>
        <v>0</v>
      </c>
      <c r="N15">
        <f t="shared" si="14"/>
        <v>0</v>
      </c>
      <c r="O15">
        <f t="shared" ref="O15:AF15" si="15">SUM(O$5*SUMIFS(N$39:N$48,$B$39:$B$48,$A15),O$6*IF($B$2=TRUE,SUMIFS($B$147:$B$162,$A$147:$A$162,$A15),SUMIFS(P$125:P$140,$A$125:$A$140,$A15)))</f>
        <v>0</v>
      </c>
      <c r="P15">
        <f t="shared" si="15"/>
        <v>0</v>
      </c>
      <c r="Q15">
        <f t="shared" si="15"/>
        <v>0</v>
      </c>
      <c r="R15">
        <f t="shared" si="15"/>
        <v>0</v>
      </c>
      <c r="S15">
        <f t="shared" si="15"/>
        <v>0</v>
      </c>
      <c r="T15">
        <f t="shared" si="15"/>
        <v>0</v>
      </c>
      <c r="U15">
        <f t="shared" si="15"/>
        <v>0</v>
      </c>
      <c r="V15">
        <f t="shared" si="15"/>
        <v>0</v>
      </c>
      <c r="W15">
        <f t="shared" si="15"/>
        <v>0</v>
      </c>
      <c r="X15">
        <f t="shared" si="15"/>
        <v>0</v>
      </c>
      <c r="Y15">
        <f t="shared" si="15"/>
        <v>0</v>
      </c>
      <c r="Z15">
        <f t="shared" si="15"/>
        <v>0</v>
      </c>
      <c r="AA15">
        <f t="shared" si="15"/>
        <v>0</v>
      </c>
      <c r="AB15">
        <f t="shared" si="15"/>
        <v>0</v>
      </c>
      <c r="AC15">
        <f t="shared" si="15"/>
        <v>0</v>
      </c>
      <c r="AD15">
        <f t="shared" si="15"/>
        <v>0</v>
      </c>
      <c r="AE15">
        <f t="shared" si="15"/>
        <v>0</v>
      </c>
      <c r="AF15">
        <f t="shared" si="15"/>
        <v>0</v>
      </c>
    </row>
    <row r="16" spans="1:32">
      <c r="A16" s="100" t="s">
        <v>102</v>
      </c>
      <c r="B16">
        <f t="shared" si="3"/>
        <v>0</v>
      </c>
      <c r="C16">
        <f t="shared" si="4"/>
        <v>0</v>
      </c>
      <c r="D16" s="170">
        <f t="shared" si="5"/>
        <v>0</v>
      </c>
      <c r="E16">
        <f t="shared" ref="E16:N16" si="16">SUM(E$5*SUMIFS(D$39:D$48,$B$39:$B$48,$A16),E$6*IF($B$2=TRUE,SUMIFS($B$147:$B$162,$A$147:$A$162,$A16),SUMIFS(F$125:F$140,$A$125:$A$140,$A16)))</f>
        <v>0</v>
      </c>
      <c r="F16">
        <f t="shared" si="16"/>
        <v>0</v>
      </c>
      <c r="G16">
        <f t="shared" si="16"/>
        <v>0</v>
      </c>
      <c r="H16">
        <f t="shared" si="16"/>
        <v>0</v>
      </c>
      <c r="I16">
        <f t="shared" si="16"/>
        <v>0</v>
      </c>
      <c r="J16">
        <f t="shared" si="16"/>
        <v>0</v>
      </c>
      <c r="K16">
        <f t="shared" si="16"/>
        <v>0</v>
      </c>
      <c r="L16">
        <f t="shared" si="16"/>
        <v>0</v>
      </c>
      <c r="M16">
        <f t="shared" si="16"/>
        <v>0</v>
      </c>
      <c r="N16">
        <f t="shared" si="16"/>
        <v>0</v>
      </c>
      <c r="O16">
        <f t="shared" ref="O16:AF16" si="17">SUM(O$5*SUMIFS(N$39:N$48,$B$39:$B$48,$A16),O$6*IF($B$2=TRUE,SUMIFS($B$147:$B$162,$A$147:$A$162,$A16),SUMIFS(P$125:P$140,$A$125:$A$140,$A16)))</f>
        <v>0</v>
      </c>
      <c r="P16">
        <f t="shared" si="17"/>
        <v>0</v>
      </c>
      <c r="Q16">
        <f t="shared" si="17"/>
        <v>0</v>
      </c>
      <c r="R16">
        <f t="shared" si="17"/>
        <v>0</v>
      </c>
      <c r="S16">
        <f t="shared" si="17"/>
        <v>0</v>
      </c>
      <c r="T16">
        <f t="shared" si="17"/>
        <v>0</v>
      </c>
      <c r="U16">
        <f t="shared" si="17"/>
        <v>0</v>
      </c>
      <c r="V16">
        <f t="shared" si="17"/>
        <v>0</v>
      </c>
      <c r="W16">
        <f t="shared" si="17"/>
        <v>0</v>
      </c>
      <c r="X16">
        <f t="shared" si="17"/>
        <v>0</v>
      </c>
      <c r="Y16">
        <f t="shared" si="17"/>
        <v>0</v>
      </c>
      <c r="Z16">
        <f t="shared" si="17"/>
        <v>0</v>
      </c>
      <c r="AA16">
        <f t="shared" si="17"/>
        <v>0</v>
      </c>
      <c r="AB16">
        <f t="shared" si="17"/>
        <v>0</v>
      </c>
      <c r="AC16">
        <f t="shared" si="17"/>
        <v>0</v>
      </c>
      <c r="AD16">
        <f t="shared" si="17"/>
        <v>0</v>
      </c>
      <c r="AE16">
        <f t="shared" si="17"/>
        <v>0</v>
      </c>
      <c r="AF16">
        <f t="shared" si="17"/>
        <v>0</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0</v>
      </c>
      <c r="C18">
        <f t="shared" si="4"/>
        <v>0</v>
      </c>
      <c r="D18" s="170">
        <f t="shared" si="5"/>
        <v>0</v>
      </c>
      <c r="E18">
        <f t="shared" ref="E18:N18" si="20">SUM(E$5*SUMIFS(D$39:D$48,$B$39:$B$48,$A18),E$6*IF($B$2=TRUE,SUMIFS($B$147:$B$162,$A$147:$A$162,$A18),SUMIFS(F$125:F$140,$A$125:$A$140,$A18)))</f>
        <v>0</v>
      </c>
      <c r="F18">
        <f t="shared" si="20"/>
        <v>0</v>
      </c>
      <c r="G18">
        <f t="shared" si="20"/>
        <v>0</v>
      </c>
      <c r="H18">
        <f t="shared" si="20"/>
        <v>0</v>
      </c>
      <c r="I18">
        <f t="shared" si="20"/>
        <v>0</v>
      </c>
      <c r="J18">
        <f t="shared" si="20"/>
        <v>0</v>
      </c>
      <c r="K18">
        <f t="shared" si="20"/>
        <v>0</v>
      </c>
      <c r="L18">
        <f t="shared" si="20"/>
        <v>0</v>
      </c>
      <c r="M18">
        <f t="shared" si="20"/>
        <v>0</v>
      </c>
      <c r="N18">
        <f t="shared" si="20"/>
        <v>0</v>
      </c>
      <c r="O18">
        <f t="shared" ref="O18:AF18" si="21">SUM(O$5*SUMIFS(N$39:N$48,$B$39:$B$48,$A18),O$6*IF($B$2=TRUE,SUMIFS($B$147:$B$162,$A$147:$A$162,$A18),SUMIFS(P$125:P$140,$A$125:$A$140,$A18)))</f>
        <v>0</v>
      </c>
      <c r="P18">
        <f t="shared" si="21"/>
        <v>0</v>
      </c>
      <c r="Q18">
        <f t="shared" si="21"/>
        <v>0</v>
      </c>
      <c r="R18">
        <f t="shared" si="21"/>
        <v>0</v>
      </c>
      <c r="S18">
        <f t="shared" si="21"/>
        <v>0</v>
      </c>
      <c r="T18">
        <f t="shared" si="21"/>
        <v>0</v>
      </c>
      <c r="U18">
        <f t="shared" si="21"/>
        <v>0</v>
      </c>
      <c r="V18">
        <f t="shared" si="21"/>
        <v>0</v>
      </c>
      <c r="W18">
        <f t="shared" si="21"/>
        <v>0</v>
      </c>
      <c r="X18">
        <f t="shared" si="21"/>
        <v>0</v>
      </c>
      <c r="Y18">
        <f t="shared" si="21"/>
        <v>0</v>
      </c>
      <c r="Z18">
        <f t="shared" si="21"/>
        <v>0</v>
      </c>
      <c r="AA18">
        <f t="shared" si="21"/>
        <v>0</v>
      </c>
      <c r="AB18">
        <f t="shared" si="21"/>
        <v>0</v>
      </c>
      <c r="AC18">
        <f t="shared" si="21"/>
        <v>0</v>
      </c>
      <c r="AD18">
        <f t="shared" si="21"/>
        <v>0</v>
      </c>
      <c r="AE18">
        <f t="shared" si="21"/>
        <v>0</v>
      </c>
      <c r="AF18">
        <f t="shared" si="21"/>
        <v>0</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0</v>
      </c>
      <c r="C20">
        <f t="shared" si="4"/>
        <v>0</v>
      </c>
      <c r="D20" s="170">
        <f t="shared" si="5"/>
        <v>0</v>
      </c>
      <c r="E20">
        <f t="shared" ref="E20:N20" si="24">SUM(E$5*SUMIFS(D$39:D$48,$B$39:$B$48,$A20),E$6*IF($B$2=TRUE,SUMIFS($B$147:$B$162,$A$147:$A$162,$A20),SUMIFS(F$125:F$140,$A$125:$A$140,$A20)))</f>
        <v>0</v>
      </c>
      <c r="F20">
        <f t="shared" si="24"/>
        <v>0</v>
      </c>
      <c r="G20">
        <f t="shared" si="24"/>
        <v>0</v>
      </c>
      <c r="H20">
        <f t="shared" si="24"/>
        <v>0</v>
      </c>
      <c r="I20">
        <f t="shared" si="24"/>
        <v>0</v>
      </c>
      <c r="J20">
        <f t="shared" si="24"/>
        <v>0</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7.3100522320138257E-3</v>
      </c>
      <c r="D39">
        <f>SUMPRODUCT(P$57:P$106,$B$57:$B$106)</f>
        <v>5.3368611726103809E-3</v>
      </c>
      <c r="E39">
        <f>SUMPRODUCT(AB$57:AB$106,$B$57:$B$106)</f>
        <v>3.9218236234359371E-3</v>
      </c>
      <c r="F39">
        <f>SUMPRODUCT(AN$57:AN$106,$B$57:$B$106)</f>
        <v>3.8616622617752287E-3</v>
      </c>
      <c r="G39">
        <f>SUMPRODUCT(AZ$57:AZ$106,$B$57:$B$106)</f>
        <v>3.7084812032922194E-3</v>
      </c>
      <c r="H39">
        <f>SUMPRODUCT(BL$57:BL$106,$B$57:$B$106)</f>
        <v>3.5703683150930957E-3</v>
      </c>
      <c r="I39">
        <f>SUMPRODUCT(BX$57:BX$106,$B$57:$B$106)</f>
        <v>3.4431711173289717E-3</v>
      </c>
      <c r="J39">
        <f>SUMPRODUCT(CJ$57:CJ$106,$B$57:$B$106)</f>
        <v>3.5692593153871556E-3</v>
      </c>
      <c r="K39">
        <f>SUMPRODUCT(CV$57:CV$106,$B$57:$B$106)</f>
        <v>3.6757425027126932E-3</v>
      </c>
      <c r="L39" s="156">
        <f>K39</f>
        <v>3.6757425027126932E-3</v>
      </c>
      <c r="M39" s="156">
        <f t="shared" ref="M39:AE50" si="53">L39</f>
        <v>3.6757425027126932E-3</v>
      </c>
      <c r="N39" s="156">
        <f t="shared" si="53"/>
        <v>3.6757425027126932E-3</v>
      </c>
      <c r="O39" s="156">
        <f t="shared" si="53"/>
        <v>3.6757425027126932E-3</v>
      </c>
      <c r="P39" s="156">
        <f t="shared" si="53"/>
        <v>3.6757425027126932E-3</v>
      </c>
      <c r="Q39" s="156">
        <f t="shared" si="53"/>
        <v>3.6757425027126932E-3</v>
      </c>
      <c r="R39" s="156">
        <f t="shared" si="53"/>
        <v>3.6757425027126932E-3</v>
      </c>
      <c r="S39" s="156">
        <f t="shared" si="53"/>
        <v>3.6757425027126932E-3</v>
      </c>
      <c r="T39" s="156">
        <f t="shared" si="53"/>
        <v>3.6757425027126932E-3</v>
      </c>
      <c r="U39" s="156">
        <f t="shared" si="53"/>
        <v>3.6757425027126932E-3</v>
      </c>
      <c r="V39" s="156">
        <f t="shared" si="53"/>
        <v>3.6757425027126932E-3</v>
      </c>
      <c r="W39" s="156">
        <f t="shared" si="53"/>
        <v>3.6757425027126932E-3</v>
      </c>
      <c r="X39" s="156">
        <f t="shared" si="53"/>
        <v>3.6757425027126932E-3</v>
      </c>
      <c r="Y39" s="156">
        <f t="shared" si="53"/>
        <v>3.6757425027126932E-3</v>
      </c>
      <c r="Z39" s="156">
        <f t="shared" si="53"/>
        <v>3.6757425027126932E-3</v>
      </c>
      <c r="AA39" s="156">
        <f t="shared" si="53"/>
        <v>3.6757425027126932E-3</v>
      </c>
      <c r="AB39" s="156">
        <f t="shared" si="53"/>
        <v>3.6757425027126932E-3</v>
      </c>
      <c r="AC39" s="156">
        <f t="shared" si="53"/>
        <v>3.6757425027126932E-3</v>
      </c>
      <c r="AD39" s="156">
        <f t="shared" si="53"/>
        <v>3.6757425027126932E-3</v>
      </c>
      <c r="AE39" s="156">
        <f t="shared" si="53"/>
        <v>3.6757425027126932E-3</v>
      </c>
    </row>
    <row r="40" spans="1:32">
      <c r="B40" s="2" t="s">
        <v>98</v>
      </c>
      <c r="C40">
        <f>SUMPRODUCT(E57:E106,$B$57:$B$106)</f>
        <v>0.21829145052276666</v>
      </c>
      <c r="D40">
        <f>SUMPRODUCT(Q$57:Q$106,$B$57:$B$106)</f>
        <v>0.18503083423236394</v>
      </c>
      <c r="E40">
        <f>SUMPRODUCT(AC$57:AC$106,$B$57:$B$106)</f>
        <v>0.1513906726160992</v>
      </c>
      <c r="F40">
        <f>SUMPRODUCT(AO$57:AO$106,$B$57:$B$106)</f>
        <v>0.14806909253124897</v>
      </c>
      <c r="G40">
        <f>SUMPRODUCT(BA$57:BA$106,$B$57:$B$106)</f>
        <v>0.12318118353544179</v>
      </c>
      <c r="H40">
        <f>SUMPRODUCT(BM$57:BM$106,$B$57:$B$106)</f>
        <v>0.10644074491202943</v>
      </c>
      <c r="I40">
        <f>SUMPRODUCT(BY$57:BY$106,$B$57:$B$106)</f>
        <v>0.18490662225272114</v>
      </c>
      <c r="J40">
        <f>SUMPRODUCT(CK$57:CK$106,$B$57:$B$106)</f>
        <v>0.188561352463712</v>
      </c>
      <c r="K40">
        <f>SUMPRODUCT(CW$57:CW$106,$B$57:$B$106)</f>
        <v>0.18654259396283082</v>
      </c>
      <c r="L40" s="156">
        <f t="shared" ref="L40:AA50" si="54">K40</f>
        <v>0.18654259396283082</v>
      </c>
      <c r="M40" s="156">
        <f t="shared" si="54"/>
        <v>0.18654259396283082</v>
      </c>
      <c r="N40" s="156">
        <f t="shared" si="54"/>
        <v>0.18654259396283082</v>
      </c>
      <c r="O40" s="156">
        <f t="shared" si="54"/>
        <v>0.18654259396283082</v>
      </c>
      <c r="P40" s="156">
        <f t="shared" si="54"/>
        <v>0.18654259396283082</v>
      </c>
      <c r="Q40" s="156">
        <f t="shared" si="54"/>
        <v>0.18654259396283082</v>
      </c>
      <c r="R40" s="156">
        <f t="shared" si="54"/>
        <v>0.18654259396283082</v>
      </c>
      <c r="S40" s="156">
        <f t="shared" si="54"/>
        <v>0.18654259396283082</v>
      </c>
      <c r="T40" s="156">
        <f t="shared" si="54"/>
        <v>0.18654259396283082</v>
      </c>
      <c r="U40" s="156">
        <f t="shared" si="54"/>
        <v>0.18654259396283082</v>
      </c>
      <c r="V40" s="156">
        <f t="shared" si="54"/>
        <v>0.18654259396283082</v>
      </c>
      <c r="W40" s="156">
        <f t="shared" si="54"/>
        <v>0.18654259396283082</v>
      </c>
      <c r="X40" s="156">
        <f t="shared" si="54"/>
        <v>0.18654259396283082</v>
      </c>
      <c r="Y40" s="156">
        <f t="shared" si="54"/>
        <v>0.18654259396283082</v>
      </c>
      <c r="Z40" s="156">
        <f t="shared" si="54"/>
        <v>0.18654259396283082</v>
      </c>
      <c r="AA40" s="156">
        <f t="shared" si="54"/>
        <v>0.18654259396283082</v>
      </c>
      <c r="AB40" s="156">
        <f t="shared" si="53"/>
        <v>0.18654259396283082</v>
      </c>
      <c r="AC40" s="156">
        <f t="shared" si="53"/>
        <v>0.18654259396283082</v>
      </c>
      <c r="AD40" s="156">
        <f t="shared" si="53"/>
        <v>0.18654259396283082</v>
      </c>
      <c r="AE40" s="156">
        <f t="shared" si="53"/>
        <v>0.18654259396283082</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2.0154956973393794E-2</v>
      </c>
      <c r="D42">
        <f>SUMPRODUCT(S$57:S$106,$B$57:$B$106)</f>
        <v>2.120344519030452E-2</v>
      </c>
      <c r="E42">
        <f>SUMPRODUCT(AE$57:AE$106,$B$57:$B$106)</f>
        <v>2.1035609594968238E-2</v>
      </c>
      <c r="F42">
        <f>SUMPRODUCT(AQ$57:AQ$106,$B$57:$B$106)</f>
        <v>2.1577708629094423E-2</v>
      </c>
      <c r="G42">
        <f>SUMPRODUCT(BC$57:BC$106,$B$57:$B$106)</f>
        <v>2.2050972393293858E-2</v>
      </c>
      <c r="H42">
        <f>SUMPRODUCT(BO$57:BO$106,$B$57:$B$106)</f>
        <v>2.2338229569052404E-2</v>
      </c>
      <c r="I42">
        <f>SUMPRODUCT(CA$57:CA$106,$B$57:$B$106)</f>
        <v>2.2940036356005233E-2</v>
      </c>
      <c r="J42">
        <f>SUMPRODUCT(CM$57:CM$106,$B$57:$B$106)</f>
        <v>2.2862435594110359E-2</v>
      </c>
      <c r="K42">
        <f>SUMPRODUCT(CY$57:CY$106,$B$57:$B$106)</f>
        <v>2.2976708486353394E-2</v>
      </c>
      <c r="L42" s="156">
        <f t="shared" si="54"/>
        <v>2.2976708486353394E-2</v>
      </c>
      <c r="M42" s="156">
        <f t="shared" si="53"/>
        <v>2.2976708486353394E-2</v>
      </c>
      <c r="N42" s="156">
        <f t="shared" si="53"/>
        <v>2.2976708486353394E-2</v>
      </c>
      <c r="O42" s="156">
        <f t="shared" si="53"/>
        <v>2.2976708486353394E-2</v>
      </c>
      <c r="P42" s="156">
        <f t="shared" si="53"/>
        <v>2.2976708486353394E-2</v>
      </c>
      <c r="Q42" s="156">
        <f t="shared" si="53"/>
        <v>2.2976708486353394E-2</v>
      </c>
      <c r="R42" s="156">
        <f t="shared" si="53"/>
        <v>2.2976708486353394E-2</v>
      </c>
      <c r="S42" s="156">
        <f t="shared" si="53"/>
        <v>2.2976708486353394E-2</v>
      </c>
      <c r="T42" s="156">
        <f t="shared" si="53"/>
        <v>2.2976708486353394E-2</v>
      </c>
      <c r="U42" s="156">
        <f t="shared" si="53"/>
        <v>2.2976708486353394E-2</v>
      </c>
      <c r="V42" s="156">
        <f t="shared" si="53"/>
        <v>2.2976708486353394E-2</v>
      </c>
      <c r="W42" s="156">
        <f t="shared" si="53"/>
        <v>2.2976708486353394E-2</v>
      </c>
      <c r="X42" s="156">
        <f t="shared" si="53"/>
        <v>2.2976708486353394E-2</v>
      </c>
      <c r="Y42" s="156">
        <f t="shared" si="53"/>
        <v>2.2976708486353394E-2</v>
      </c>
      <c r="Z42" s="156">
        <f t="shared" si="53"/>
        <v>2.2976708486353394E-2</v>
      </c>
      <c r="AA42" s="156">
        <f t="shared" si="53"/>
        <v>2.2976708486353394E-2</v>
      </c>
      <c r="AB42" s="156">
        <f t="shared" si="53"/>
        <v>2.2976708486353394E-2</v>
      </c>
      <c r="AC42" s="156">
        <f t="shared" si="53"/>
        <v>2.2976708486353394E-2</v>
      </c>
      <c r="AD42" s="156">
        <f t="shared" si="53"/>
        <v>2.2976708486353394E-2</v>
      </c>
      <c r="AE42" s="156">
        <f t="shared" si="53"/>
        <v>2.2976708486353394E-2</v>
      </c>
    </row>
    <row r="43" spans="1:32">
      <c r="B43" s="2" t="s">
        <v>346</v>
      </c>
      <c r="C43">
        <f>SUMPRODUCT(H57:H106,$B$57:$B$106)</f>
        <v>0.40230484232811575</v>
      </c>
      <c r="D43">
        <f>SUMPRODUCT(T$57:T$106,$B$57:$B$106)</f>
        <v>0.42974252442676297</v>
      </c>
      <c r="E43">
        <f>SUMPRODUCT(AF$57:AF$106,$B$57:$B$106)</f>
        <v>0.46896244216849209</v>
      </c>
      <c r="F43">
        <f>SUMPRODUCT(AR$57:AR$106,$B$57:$B$106)</f>
        <v>0.45004020632977421</v>
      </c>
      <c r="G43">
        <f>SUMPRODUCT(BD$57:BD$106,$B$57:$B$106)</f>
        <v>0.42779169150017277</v>
      </c>
      <c r="H43">
        <f>SUMPRODUCT(BP$57:BP$106,$B$57:$B$106)</f>
        <v>0.38296490192088617</v>
      </c>
      <c r="I43">
        <f>SUMPRODUCT(CB$57:CB$106,$B$57:$B$106)</f>
        <v>0.25784718614241336</v>
      </c>
      <c r="J43">
        <f>SUMPRODUCT(CN$57:CN$106,$B$57:$B$106)</f>
        <v>0.22654710813186951</v>
      </c>
      <c r="K43">
        <f>SUMPRODUCT(CZ$57:CZ$106,$B$57:$B$106)</f>
        <v>0.18557702676092949</v>
      </c>
      <c r="L43" s="156">
        <f t="shared" si="54"/>
        <v>0.18557702676092949</v>
      </c>
      <c r="M43" s="156">
        <f t="shared" si="53"/>
        <v>0.18557702676092949</v>
      </c>
      <c r="N43" s="156">
        <f t="shared" si="53"/>
        <v>0.18557702676092949</v>
      </c>
      <c r="O43" s="156">
        <f t="shared" si="53"/>
        <v>0.18557702676092949</v>
      </c>
      <c r="P43" s="156">
        <f t="shared" si="53"/>
        <v>0.18557702676092949</v>
      </c>
      <c r="Q43" s="156">
        <f t="shared" si="53"/>
        <v>0.18557702676092949</v>
      </c>
      <c r="R43" s="156">
        <f t="shared" si="53"/>
        <v>0.18557702676092949</v>
      </c>
      <c r="S43" s="156">
        <f t="shared" si="53"/>
        <v>0.18557702676092949</v>
      </c>
      <c r="T43" s="156">
        <f t="shared" si="53"/>
        <v>0.18557702676092949</v>
      </c>
      <c r="U43" s="156">
        <f t="shared" si="53"/>
        <v>0.18557702676092949</v>
      </c>
      <c r="V43" s="156">
        <f t="shared" si="53"/>
        <v>0.18557702676092949</v>
      </c>
      <c r="W43" s="156">
        <f t="shared" si="53"/>
        <v>0.18557702676092949</v>
      </c>
      <c r="X43" s="156">
        <f t="shared" si="53"/>
        <v>0.18557702676092949</v>
      </c>
      <c r="Y43" s="156">
        <f t="shared" si="53"/>
        <v>0.18557702676092949</v>
      </c>
      <c r="Z43" s="156">
        <f t="shared" si="53"/>
        <v>0.18557702676092949</v>
      </c>
      <c r="AA43" s="156">
        <f t="shared" si="53"/>
        <v>0.18557702676092949</v>
      </c>
      <c r="AB43" s="156">
        <f t="shared" si="53"/>
        <v>0.18557702676092949</v>
      </c>
      <c r="AC43" s="156">
        <f t="shared" si="53"/>
        <v>0.18557702676092949</v>
      </c>
      <c r="AD43" s="156">
        <f t="shared" si="53"/>
        <v>0.18557702676092949</v>
      </c>
      <c r="AE43" s="156">
        <f t="shared" si="53"/>
        <v>0.18557702676092949</v>
      </c>
    </row>
    <row r="44" spans="1:32">
      <c r="B44" s="2" t="s">
        <v>99</v>
      </c>
      <c r="C44">
        <f>SUMPRODUCT(I57:I106,$B$57:$B$106)</f>
        <v>0.30889071819195807</v>
      </c>
      <c r="D44">
        <f>SUMPRODUCT(U$57:U$106,$B$57:$B$106)</f>
        <v>0.31558332030982167</v>
      </c>
      <c r="E44">
        <f>SUMPRODUCT(AG$57:AG$106,$B$57:$B$106)</f>
        <v>0.31097448993652538</v>
      </c>
      <c r="F44">
        <f>SUMPRODUCT(AS$57:AS$106,$B$57:$B$106)</f>
        <v>0.32219519343062947</v>
      </c>
      <c r="G44">
        <f>SUMPRODUCT(BE$57:BE$106,$B$57:$B$106)</f>
        <v>0.32550050245539419</v>
      </c>
      <c r="H44">
        <f>SUMPRODUCT(BQ$57:BQ$106,$B$57:$B$106)</f>
        <v>0.33434271541092514</v>
      </c>
      <c r="I44">
        <f>SUMPRODUCT(CC$57:CC$106,$B$57:$B$106)</f>
        <v>0.33798034343656369</v>
      </c>
      <c r="J44">
        <f>SUMPRODUCT(CO$57:CO$106,$B$57:$B$106)</f>
        <v>0.33331471382356459</v>
      </c>
      <c r="K44">
        <f>SUMPRODUCT(DA$57:DA$106,$B$57:$B$106)</f>
        <v>0.33069262220610007</v>
      </c>
      <c r="L44" s="156">
        <f t="shared" si="54"/>
        <v>0.33069262220610007</v>
      </c>
      <c r="M44" s="156">
        <f t="shared" si="53"/>
        <v>0.33069262220610007</v>
      </c>
      <c r="N44" s="156">
        <f t="shared" si="53"/>
        <v>0.33069262220610007</v>
      </c>
      <c r="O44" s="156">
        <f t="shared" si="53"/>
        <v>0.33069262220610007</v>
      </c>
      <c r="P44" s="156">
        <f t="shared" si="53"/>
        <v>0.33069262220610007</v>
      </c>
      <c r="Q44" s="156">
        <f t="shared" si="53"/>
        <v>0.33069262220610007</v>
      </c>
      <c r="R44" s="156">
        <f t="shared" si="53"/>
        <v>0.33069262220610007</v>
      </c>
      <c r="S44" s="156">
        <f t="shared" si="53"/>
        <v>0.33069262220610007</v>
      </c>
      <c r="T44" s="156">
        <f t="shared" si="53"/>
        <v>0.33069262220610007</v>
      </c>
      <c r="U44" s="156">
        <f t="shared" si="53"/>
        <v>0.33069262220610007</v>
      </c>
      <c r="V44" s="156">
        <f t="shared" si="53"/>
        <v>0.33069262220610007</v>
      </c>
      <c r="W44" s="156">
        <f t="shared" si="53"/>
        <v>0.33069262220610007</v>
      </c>
      <c r="X44" s="156">
        <f t="shared" si="53"/>
        <v>0.33069262220610007</v>
      </c>
      <c r="Y44" s="156">
        <f t="shared" si="53"/>
        <v>0.33069262220610007</v>
      </c>
      <c r="Z44" s="156">
        <f t="shared" si="53"/>
        <v>0.33069262220610007</v>
      </c>
      <c r="AA44" s="156">
        <f t="shared" si="53"/>
        <v>0.33069262220610007</v>
      </c>
      <c r="AB44" s="156">
        <f t="shared" si="53"/>
        <v>0.33069262220610007</v>
      </c>
      <c r="AC44" s="156">
        <f t="shared" si="53"/>
        <v>0.33069262220610007</v>
      </c>
      <c r="AD44" s="156">
        <f t="shared" si="53"/>
        <v>0.33069262220610007</v>
      </c>
      <c r="AE44" s="156">
        <f t="shared" si="53"/>
        <v>0.33069262220610007</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si="54"/>
        <v>0</v>
      </c>
      <c r="M45" s="156">
        <f t="shared" si="53"/>
        <v>0</v>
      </c>
      <c r="N45" s="156">
        <f t="shared" si="53"/>
        <v>0</v>
      </c>
      <c r="O45" s="156">
        <f t="shared" si="53"/>
        <v>0</v>
      </c>
      <c r="P45" s="156">
        <f t="shared" si="53"/>
        <v>0</v>
      </c>
      <c r="Q45" s="156">
        <f t="shared" si="53"/>
        <v>0</v>
      </c>
      <c r="R45" s="156">
        <f t="shared" si="53"/>
        <v>0</v>
      </c>
      <c r="S45" s="156">
        <f t="shared" si="53"/>
        <v>0</v>
      </c>
      <c r="T45" s="156">
        <f t="shared" si="53"/>
        <v>0</v>
      </c>
      <c r="U45" s="156">
        <f t="shared" si="53"/>
        <v>0</v>
      </c>
      <c r="V45" s="156">
        <f t="shared" si="53"/>
        <v>0</v>
      </c>
      <c r="W45" s="156">
        <f t="shared" si="53"/>
        <v>0</v>
      </c>
      <c r="X45" s="156">
        <f t="shared" si="53"/>
        <v>0</v>
      </c>
      <c r="Y45" s="156">
        <f t="shared" si="53"/>
        <v>0</v>
      </c>
      <c r="Z45" s="156">
        <f t="shared" si="53"/>
        <v>0</v>
      </c>
      <c r="AA45" s="156">
        <f t="shared" si="53"/>
        <v>0</v>
      </c>
      <c r="AB45" s="156">
        <f t="shared" si="53"/>
        <v>0</v>
      </c>
      <c r="AC45" s="156">
        <f t="shared" si="53"/>
        <v>0</v>
      </c>
      <c r="AD45" s="156">
        <f t="shared" si="53"/>
        <v>0</v>
      </c>
      <c r="AE45" s="156">
        <f t="shared" si="53"/>
        <v>0</v>
      </c>
    </row>
    <row r="46" spans="1:32">
      <c r="B46" s="2" t="s">
        <v>106</v>
      </c>
      <c r="C46">
        <f>SUMPRODUCT(K57:K106,$B$57:$B$106)</f>
        <v>6.1217141884918613E-3</v>
      </c>
      <c r="D46">
        <f>SUMPRODUCT(W$57:W$106,$B$57:$B$106)</f>
        <v>2.894795526545476E-3</v>
      </c>
      <c r="E46">
        <f>SUMPRODUCT(AI$57:AI$106,$B$57:$B$106)</f>
        <v>1.5890849450838171E-3</v>
      </c>
      <c r="F46">
        <f>SUMPRODUCT(AU$57:AU$106,$B$57:$B$106)</f>
        <v>1.4836684189930322E-3</v>
      </c>
      <c r="G46">
        <f>SUMPRODUCT(BG$57:BG$106,$B$57:$B$106)</f>
        <v>7.6125097755637254E-4</v>
      </c>
      <c r="H46">
        <f>SUMPRODUCT(BS$57:BS$106,$B$57:$B$106)</f>
        <v>7.4210943953427835E-4</v>
      </c>
      <c r="I46">
        <f>SUMPRODUCT(CE$57:CE$106,$B$57:$B$106)</f>
        <v>6.68806852036573E-4</v>
      </c>
      <c r="J46">
        <f>SUMPRODUCT(CQ$57:CQ$106,$B$57:$B$106)</f>
        <v>6.8621844164855599E-4</v>
      </c>
      <c r="K46">
        <f>SUMPRODUCT(DC$57:DC$106,$B$57:$B$106)</f>
        <v>6.9654432368006149E-4</v>
      </c>
      <c r="L46" s="156">
        <f t="shared" si="54"/>
        <v>6.9654432368006149E-4</v>
      </c>
      <c r="M46" s="156">
        <f t="shared" si="53"/>
        <v>6.9654432368006149E-4</v>
      </c>
      <c r="N46" s="156">
        <f t="shared" si="53"/>
        <v>6.9654432368006149E-4</v>
      </c>
      <c r="O46" s="156">
        <f t="shared" si="53"/>
        <v>6.9654432368006149E-4</v>
      </c>
      <c r="P46" s="156">
        <f t="shared" si="53"/>
        <v>6.9654432368006149E-4</v>
      </c>
      <c r="Q46" s="156">
        <f t="shared" si="53"/>
        <v>6.9654432368006149E-4</v>
      </c>
      <c r="R46" s="156">
        <f t="shared" si="53"/>
        <v>6.9654432368006149E-4</v>
      </c>
      <c r="S46" s="156">
        <f t="shared" si="53"/>
        <v>6.9654432368006149E-4</v>
      </c>
      <c r="T46" s="156">
        <f t="shared" si="53"/>
        <v>6.9654432368006149E-4</v>
      </c>
      <c r="U46" s="156">
        <f t="shared" si="53"/>
        <v>6.9654432368006149E-4</v>
      </c>
      <c r="V46" s="156">
        <f t="shared" si="53"/>
        <v>6.9654432368006149E-4</v>
      </c>
      <c r="W46" s="156">
        <f t="shared" si="53"/>
        <v>6.9654432368006149E-4</v>
      </c>
      <c r="X46" s="156">
        <f t="shared" si="53"/>
        <v>6.9654432368006149E-4</v>
      </c>
      <c r="Y46" s="156">
        <f t="shared" si="53"/>
        <v>6.9654432368006149E-4</v>
      </c>
      <c r="Z46" s="156">
        <f t="shared" si="53"/>
        <v>6.9654432368006149E-4</v>
      </c>
      <c r="AA46" s="156">
        <f t="shared" si="53"/>
        <v>6.9654432368006149E-4</v>
      </c>
      <c r="AB46" s="156">
        <f t="shared" si="53"/>
        <v>6.9654432368006149E-4</v>
      </c>
      <c r="AC46" s="156">
        <f t="shared" si="53"/>
        <v>6.9654432368006149E-4</v>
      </c>
      <c r="AD46" s="156">
        <f t="shared" si="53"/>
        <v>6.9654432368006149E-4</v>
      </c>
      <c r="AE46" s="156">
        <f t="shared" si="53"/>
        <v>6.9654432368006149E-4</v>
      </c>
    </row>
    <row r="47" spans="1:32">
      <c r="B47" s="2" t="s">
        <v>100</v>
      </c>
      <c r="C47">
        <f>SUMPRODUCT(L57:L106,$B$57:$B$106)</f>
        <v>3.0460976899715103E-5</v>
      </c>
      <c r="D47">
        <f>SUMPRODUCT(X$57:X$106,$B$57:$B$106)</f>
        <v>6.12718698757446E-5</v>
      </c>
      <c r="E47">
        <f>SUMPRODUCT(AJ$57:AJ$106,$B$57:$B$106)</f>
        <v>6.2751532053193518E-5</v>
      </c>
      <c r="F47">
        <f>SUMPRODUCT(AV$57:AV$106,$B$57:$B$106)</f>
        <v>2.2681817769071025E-5</v>
      </c>
      <c r="G47">
        <f>SUMPRODUCT(BH$57:BH$106,$B$57:$B$106)</f>
        <v>2.3163885356603557E-5</v>
      </c>
      <c r="H47">
        <f>SUMPRODUCT(BT$57:BT$106,$B$57:$B$106)</f>
        <v>2.2593058187493881E-5</v>
      </c>
      <c r="I47">
        <f>SUMPRODUCT(CF$57:CF$106,$B$57:$B$106)</f>
        <v>2.510937562717807E-5</v>
      </c>
      <c r="J47">
        <f>SUMPRODUCT(CR$57:CR$106,$B$57:$B$106)</f>
        <v>4.1995878989269622E-5</v>
      </c>
      <c r="K47">
        <f>SUMPRODUCT(DD$57:DD$106,$B$57:$B$106)</f>
        <v>2.4031011722250741E-5</v>
      </c>
      <c r="L47" s="156">
        <f t="shared" si="54"/>
        <v>2.4031011722250741E-5</v>
      </c>
      <c r="M47" s="156">
        <f t="shared" si="53"/>
        <v>2.4031011722250741E-5</v>
      </c>
      <c r="N47" s="156">
        <f t="shared" si="53"/>
        <v>2.4031011722250741E-5</v>
      </c>
      <c r="O47" s="156">
        <f t="shared" si="53"/>
        <v>2.4031011722250741E-5</v>
      </c>
      <c r="P47" s="156">
        <f t="shared" si="53"/>
        <v>2.4031011722250741E-5</v>
      </c>
      <c r="Q47" s="156">
        <f t="shared" si="53"/>
        <v>2.4031011722250741E-5</v>
      </c>
      <c r="R47" s="156">
        <f t="shared" si="53"/>
        <v>2.4031011722250741E-5</v>
      </c>
      <c r="S47" s="156">
        <f t="shared" si="53"/>
        <v>2.4031011722250741E-5</v>
      </c>
      <c r="T47" s="156">
        <f t="shared" si="53"/>
        <v>2.4031011722250741E-5</v>
      </c>
      <c r="U47" s="156">
        <f t="shared" si="53"/>
        <v>2.4031011722250741E-5</v>
      </c>
      <c r="V47" s="156">
        <f t="shared" si="53"/>
        <v>2.4031011722250741E-5</v>
      </c>
      <c r="W47" s="156">
        <f t="shared" si="53"/>
        <v>2.4031011722250741E-5</v>
      </c>
      <c r="X47" s="156">
        <f t="shared" si="53"/>
        <v>2.4031011722250741E-5</v>
      </c>
      <c r="Y47" s="156">
        <f t="shared" si="53"/>
        <v>2.4031011722250741E-5</v>
      </c>
      <c r="Z47" s="156">
        <f t="shared" si="53"/>
        <v>2.4031011722250741E-5</v>
      </c>
      <c r="AA47" s="156">
        <f t="shared" si="53"/>
        <v>2.4031011722250741E-5</v>
      </c>
      <c r="AB47" s="156">
        <f t="shared" si="53"/>
        <v>2.4031011722250741E-5</v>
      </c>
      <c r="AC47" s="156">
        <f t="shared" si="53"/>
        <v>2.4031011722250741E-5</v>
      </c>
      <c r="AD47" s="156">
        <f t="shared" si="53"/>
        <v>2.4031011722250741E-5</v>
      </c>
      <c r="AE47" s="156">
        <f t="shared" si="53"/>
        <v>2.4031011722250741E-5</v>
      </c>
    </row>
    <row r="48" spans="1:32">
      <c r="B48" s="2" t="s">
        <v>102</v>
      </c>
      <c r="C48">
        <f>SUMPRODUCT(N57:N106,$B$57:$B$106)</f>
        <v>3.6895804586360326E-2</v>
      </c>
      <c r="D48">
        <f>SUMPRODUCT(Z$57:Z$106,$B$57:$B$106)</f>
        <v>4.0146947271715284E-2</v>
      </c>
      <c r="E48">
        <f>SUMPRODUCT(AL$57:AL$106,$B$57:$B$106)</f>
        <v>4.2063125583342117E-2</v>
      </c>
      <c r="F48">
        <f>SUMPRODUCT(AX$57:AX$106,$B$57:$B$106)</f>
        <v>5.2749786580715538E-2</v>
      </c>
      <c r="G48">
        <f>SUMPRODUCT(BJ$57:BJ$106,$B$57:$B$106)</f>
        <v>9.6982754049492165E-2</v>
      </c>
      <c r="H48">
        <f>SUMPRODUCT(BV$57:BV$106,$B$57:$B$106)</f>
        <v>0.14957833737429202</v>
      </c>
      <c r="I48">
        <f>SUMPRODUCT(CH$57:CH$106,$B$57:$B$106)</f>
        <v>0.19218872446730384</v>
      </c>
      <c r="J48">
        <f>SUMPRODUCT(CT$57:CT$106,$B$57:$B$106)</f>
        <v>0.22441691635071853</v>
      </c>
      <c r="K48">
        <f>SUMPRODUCT(DF$57:DF$106,$B$57:$B$106)</f>
        <v>0.26981473074567119</v>
      </c>
      <c r="L48" s="156">
        <f t="shared" si="54"/>
        <v>0.26981473074567119</v>
      </c>
      <c r="M48" s="156">
        <f t="shared" si="53"/>
        <v>0.26981473074567119</v>
      </c>
      <c r="N48" s="156">
        <f t="shared" si="53"/>
        <v>0.26981473074567119</v>
      </c>
      <c r="O48" s="156">
        <f t="shared" si="53"/>
        <v>0.26981473074567119</v>
      </c>
      <c r="P48" s="156">
        <f t="shared" si="53"/>
        <v>0.26981473074567119</v>
      </c>
      <c r="Q48" s="156">
        <f t="shared" si="53"/>
        <v>0.26981473074567119</v>
      </c>
      <c r="R48" s="156">
        <f t="shared" si="53"/>
        <v>0.26981473074567119</v>
      </c>
      <c r="S48" s="156">
        <f t="shared" si="53"/>
        <v>0.26981473074567119</v>
      </c>
      <c r="T48" s="156">
        <f t="shared" si="53"/>
        <v>0.26981473074567119</v>
      </c>
      <c r="U48" s="156">
        <f t="shared" si="53"/>
        <v>0.26981473074567119</v>
      </c>
      <c r="V48" s="156">
        <f t="shared" si="53"/>
        <v>0.26981473074567119</v>
      </c>
      <c r="W48" s="156">
        <f t="shared" si="53"/>
        <v>0.26981473074567119</v>
      </c>
      <c r="X48" s="156">
        <f t="shared" si="53"/>
        <v>0.26981473074567119</v>
      </c>
      <c r="Y48" s="156">
        <f t="shared" si="53"/>
        <v>0.26981473074567119</v>
      </c>
      <c r="Z48" s="156">
        <f t="shared" si="53"/>
        <v>0.26981473074567119</v>
      </c>
      <c r="AA48" s="156">
        <f t="shared" si="53"/>
        <v>0.26981473074567119</v>
      </c>
      <c r="AB48" s="156">
        <f t="shared" si="53"/>
        <v>0.26981473074567119</v>
      </c>
      <c r="AC48" s="156">
        <f t="shared" si="53"/>
        <v>0.26981473074567119</v>
      </c>
      <c r="AD48" s="156">
        <f t="shared" si="53"/>
        <v>0.26981473074567119</v>
      </c>
      <c r="AE48" s="156">
        <f t="shared" si="53"/>
        <v>0.26981473074567119</v>
      </c>
    </row>
    <row r="49" spans="1:110">
      <c r="B49" s="1"/>
    </row>
    <row r="50" spans="1:110">
      <c r="B50" s="1"/>
      <c r="C50" s="160">
        <f>SUM(C39:C48)</f>
        <v>0.99999999999999989</v>
      </c>
      <c r="D50" s="160">
        <f>SUM(D39:D48)</f>
        <v>0.99999999999999989</v>
      </c>
      <c r="E50" s="160">
        <f>SUM(E39:E48)</f>
        <v>1</v>
      </c>
      <c r="F50" s="160">
        <f>SUM(F39:F48)</f>
        <v>1</v>
      </c>
      <c r="G50" s="160">
        <f t="shared" ref="G50:K50" si="55">SUM(G39:G48)</f>
        <v>1</v>
      </c>
      <c r="H50" s="160">
        <f t="shared" si="55"/>
        <v>1</v>
      </c>
      <c r="I50" s="160">
        <f t="shared" si="55"/>
        <v>0.99999999999999989</v>
      </c>
      <c r="J50" s="160">
        <f t="shared" si="55"/>
        <v>1</v>
      </c>
      <c r="K50" s="160">
        <f t="shared" si="55"/>
        <v>0.99999999999999989</v>
      </c>
      <c r="L50" s="160">
        <f t="shared" si="54"/>
        <v>0.99999999999999989</v>
      </c>
      <c r="M50" s="160">
        <f t="shared" si="53"/>
        <v>0.99999999999999989</v>
      </c>
      <c r="N50" s="160">
        <f t="shared" si="53"/>
        <v>0.99999999999999989</v>
      </c>
      <c r="O50" s="160">
        <f t="shared" si="53"/>
        <v>0.99999999999999989</v>
      </c>
      <c r="P50" s="160">
        <f t="shared" si="53"/>
        <v>0.99999999999999989</v>
      </c>
      <c r="Q50" s="160">
        <f t="shared" si="53"/>
        <v>0.99999999999999989</v>
      </c>
      <c r="R50" s="160">
        <f t="shared" si="53"/>
        <v>0.99999999999999989</v>
      </c>
      <c r="S50" s="160">
        <f t="shared" si="53"/>
        <v>0.99999999999999989</v>
      </c>
      <c r="T50" s="160">
        <f t="shared" si="53"/>
        <v>0.99999999999999989</v>
      </c>
      <c r="U50" s="160">
        <f t="shared" si="53"/>
        <v>0.99999999999999989</v>
      </c>
      <c r="V50" s="160">
        <f t="shared" si="53"/>
        <v>0.99999999999999989</v>
      </c>
      <c r="W50" s="160">
        <f t="shared" si="53"/>
        <v>0.99999999999999989</v>
      </c>
      <c r="X50" s="160">
        <f t="shared" si="53"/>
        <v>0.99999999999999989</v>
      </c>
      <c r="Y50" s="160">
        <f t="shared" si="53"/>
        <v>0.99999999999999989</v>
      </c>
      <c r="Z50" s="160">
        <f t="shared" si="53"/>
        <v>0.99999999999999989</v>
      </c>
      <c r="AA50" s="160">
        <f t="shared" si="53"/>
        <v>0.99999999999999989</v>
      </c>
      <c r="AB50" s="160">
        <f t="shared" si="53"/>
        <v>0.99999999999999989</v>
      </c>
      <c r="AC50" s="160">
        <f t="shared" si="53"/>
        <v>0.99999999999999989</v>
      </c>
      <c r="AD50" s="160">
        <f t="shared" si="53"/>
        <v>0.99999999999999989</v>
      </c>
      <c r="AE50" s="160">
        <f t="shared" si="53"/>
        <v>0.99999999999999989</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0.18802474172014166</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0.39872324358210881</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0.32445845474924151</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8.8793559948508016E-2</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C2" sqref="C2"/>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47230739</v>
      </c>
      <c r="D2" s="91">
        <f>C2</f>
        <v>47230739</v>
      </c>
      <c r="E2" s="91">
        <f t="shared" ref="E2:AH2" si="0">D2</f>
        <v>47230739</v>
      </c>
      <c r="F2" s="91">
        <f t="shared" si="0"/>
        <v>47230739</v>
      </c>
      <c r="G2" s="91">
        <f t="shared" si="0"/>
        <v>47230739</v>
      </c>
      <c r="H2" s="91">
        <f t="shared" si="0"/>
        <v>47230739</v>
      </c>
      <c r="I2" s="91">
        <f t="shared" si="0"/>
        <v>47230739</v>
      </c>
      <c r="J2" s="91">
        <f t="shared" si="0"/>
        <v>47230739</v>
      </c>
      <c r="K2" s="91">
        <f t="shared" si="0"/>
        <v>47230739</v>
      </c>
      <c r="L2" s="91">
        <f t="shared" si="0"/>
        <v>47230739</v>
      </c>
      <c r="M2" s="91">
        <f t="shared" si="0"/>
        <v>47230739</v>
      </c>
      <c r="N2" s="91">
        <f t="shared" si="0"/>
        <v>47230739</v>
      </c>
      <c r="O2" s="91">
        <f t="shared" si="0"/>
        <v>47230739</v>
      </c>
      <c r="P2" s="91">
        <f t="shared" si="0"/>
        <v>47230739</v>
      </c>
      <c r="Q2" s="91">
        <f t="shared" si="0"/>
        <v>47230739</v>
      </c>
      <c r="R2" s="91">
        <f t="shared" si="0"/>
        <v>47230739</v>
      </c>
      <c r="S2" s="91">
        <f t="shared" si="0"/>
        <v>47230739</v>
      </c>
      <c r="T2" s="91">
        <f t="shared" si="0"/>
        <v>47230739</v>
      </c>
      <c r="U2" s="91">
        <f t="shared" si="0"/>
        <v>47230739</v>
      </c>
      <c r="V2" s="91">
        <f t="shared" si="0"/>
        <v>47230739</v>
      </c>
      <c r="W2" s="91">
        <f t="shared" si="0"/>
        <v>47230739</v>
      </c>
      <c r="X2" s="91">
        <f t="shared" si="0"/>
        <v>47230739</v>
      </c>
      <c r="Y2" s="91">
        <f t="shared" si="0"/>
        <v>47230739</v>
      </c>
      <c r="Z2" s="91">
        <f t="shared" si="0"/>
        <v>47230739</v>
      </c>
      <c r="AA2" s="91">
        <f t="shared" si="0"/>
        <v>47230739</v>
      </c>
      <c r="AB2" s="91">
        <f t="shared" si="0"/>
        <v>47230739</v>
      </c>
      <c r="AC2" s="91">
        <f t="shared" si="0"/>
        <v>47230739</v>
      </c>
      <c r="AD2" s="91">
        <f t="shared" si="0"/>
        <v>47230739</v>
      </c>
      <c r="AE2" s="91">
        <f t="shared" si="0"/>
        <v>47230739</v>
      </c>
      <c r="AF2" s="91">
        <f t="shared" si="0"/>
        <v>47230739</v>
      </c>
      <c r="AG2" s="91">
        <f t="shared" si="0"/>
        <v>47230739</v>
      </c>
      <c r="AH2" s="91">
        <f t="shared" si="0"/>
        <v>47230739</v>
      </c>
    </row>
    <row r="3" spans="1:34" ht="15">
      <c r="A3" s="100"/>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0</v>
      </c>
      <c r="C2" s="5">
        <f>SUMIFS(Imports_new!C$10:C$33,Imports_new!$A$10:$A$33,$A2)</f>
        <v>0</v>
      </c>
      <c r="D2" s="5">
        <f>SUMIFS(Imports_new!D$10:D$33,Imports_new!$A$10:$A$33,$A2)</f>
        <v>0</v>
      </c>
      <c r="E2" s="5">
        <f>SUMIFS(Imports_new!E$10:E$33,Imports_new!$A$10:$A$33,$A2)</f>
        <v>0</v>
      </c>
      <c r="F2" s="5">
        <f>SUMIFS(Imports_new!F$10:F$33,Imports_new!$A$10:$A$33,$A2)</f>
        <v>0</v>
      </c>
      <c r="G2" s="5">
        <f>SUMIFS(Imports_new!G$10:G$33,Imports_new!$A$10:$A$33,$A2)</f>
        <v>0</v>
      </c>
      <c r="H2" s="5">
        <f>SUMIFS(Imports_new!H$10:H$33,Imports_new!$A$10:$A$33,$A2)</f>
        <v>0</v>
      </c>
      <c r="I2" s="5">
        <f>SUMIFS(Imports_new!I$10:I$33,Imports_new!$A$10:$A$33,$A2)</f>
        <v>0</v>
      </c>
      <c r="J2" s="5">
        <f>SUMIFS(Imports_new!J$10:J$33,Imports_new!$A$10:$A$33,$A2)</f>
        <v>0</v>
      </c>
      <c r="K2" s="5">
        <f>SUMIFS(Imports_new!K$10:K$33,Imports_new!$A$10:$A$33,$A2)</f>
        <v>0</v>
      </c>
      <c r="L2" s="5">
        <f>SUMIFS(Imports_new!L$10:L$33,Imports_new!$A$10:$A$33,$A2)</f>
        <v>0</v>
      </c>
      <c r="M2" s="5">
        <f>SUMIFS(Imports_new!M$10:M$33,Imports_new!$A$10:$A$33,$A2)</f>
        <v>0</v>
      </c>
      <c r="N2" s="5">
        <f>SUMIFS(Imports_new!N$10:N$33,Imports_new!$A$10:$A$33,$A2)</f>
        <v>0</v>
      </c>
      <c r="O2" s="5">
        <f>SUMIFS(Imports_new!O$10:O$33,Imports_new!$A$10:$A$33,$A2)</f>
        <v>0</v>
      </c>
      <c r="P2" s="5">
        <f>SUMIFS(Imports_new!P$10:P$33,Imports_new!$A$10:$A$33,$A2)</f>
        <v>0</v>
      </c>
      <c r="Q2" s="5">
        <f>SUMIFS(Imports_new!Q$10:Q$33,Imports_new!$A$10:$A$33,$A2)</f>
        <v>0</v>
      </c>
      <c r="R2" s="5">
        <f>SUMIFS(Imports_new!R$10:R$33,Imports_new!$A$10:$A$33,$A2)</f>
        <v>0</v>
      </c>
      <c r="S2" s="5">
        <f>SUMIFS(Imports_new!S$10:S$33,Imports_new!$A$10:$A$33,$A2)</f>
        <v>0</v>
      </c>
      <c r="T2" s="5">
        <f>SUMIFS(Imports_new!T$10:T$33,Imports_new!$A$10:$A$33,$A2)</f>
        <v>0</v>
      </c>
      <c r="U2" s="5">
        <f>SUMIFS(Imports_new!U$10:U$33,Imports_new!$A$10:$A$33,$A2)</f>
        <v>0</v>
      </c>
      <c r="V2" s="5">
        <f>SUMIFS(Imports_new!V$10:V$33,Imports_new!$A$10:$A$33,$A2)</f>
        <v>0</v>
      </c>
      <c r="W2" s="5">
        <f>SUMIFS(Imports_new!W$10:W$33,Imports_new!$A$10:$A$33,$A2)</f>
        <v>0</v>
      </c>
      <c r="X2" s="5">
        <f>SUMIFS(Imports_new!X$10:X$33,Imports_new!$A$10:$A$33,$A2)</f>
        <v>0</v>
      </c>
      <c r="Y2" s="5">
        <f>SUMIFS(Imports_new!Y$10:Y$33,Imports_new!$A$10:$A$33,$A2)</f>
        <v>0</v>
      </c>
      <c r="Z2" s="5">
        <f>SUMIFS(Imports_new!Z$10:Z$33,Imports_new!$A$10:$A$33,$A2)</f>
        <v>0</v>
      </c>
      <c r="AA2" s="5">
        <f>SUMIFS(Imports_new!AA$10:AA$33,Imports_new!$A$10:$A$33,$A2)</f>
        <v>0</v>
      </c>
      <c r="AB2" s="5">
        <f>SUMIFS(Imports_new!AB$10:AB$33,Imports_new!$A$10:$A$33,$A2)</f>
        <v>0</v>
      </c>
      <c r="AC2" s="5">
        <f>SUMIFS(Imports_new!AC$10:AC$33,Imports_new!$A$10:$A$33,$A2)</f>
        <v>0</v>
      </c>
      <c r="AD2" s="5">
        <f>SUMIFS(Imports_new!AD$10:AD$33,Imports_new!$A$10:$A$33,$A2)</f>
        <v>0</v>
      </c>
      <c r="AE2" s="5">
        <f>SUMIFS(Imports_new!AE$10:AE$33,Imports_new!$A$10:$A$33,$A2)</f>
        <v>0</v>
      </c>
      <c r="AF2" s="5">
        <f>SUMIFS(Imports_new!AF$10:AF$33,Imports_new!$A$10:$A$33,$A2)</f>
        <v>0</v>
      </c>
    </row>
    <row r="3" spans="1:32">
      <c r="A3" s="2" t="s">
        <v>346</v>
      </c>
      <c r="B3" s="5">
        <f>SUMIFS(Imports_new!B$10:B$33,Imports_new!$A$10:$A$33,$A3)</f>
        <v>0</v>
      </c>
      <c r="C3" s="5">
        <f>SUMIFS(Imports_new!C$10:C$33,Imports_new!$A$10:$A$33,$A3)</f>
        <v>0</v>
      </c>
      <c r="D3" s="5">
        <f>SUMIFS(Imports_new!D$10:D$33,Imports_new!$A$10:$A$33,$A3)</f>
        <v>0</v>
      </c>
      <c r="E3" s="5">
        <f>SUMIFS(Imports_new!E$10:E$33,Imports_new!$A$10:$A$33,$A3)</f>
        <v>0</v>
      </c>
      <c r="F3" s="5">
        <f>SUMIFS(Imports_new!F$10:F$33,Imports_new!$A$10:$A$33,$A3)</f>
        <v>0</v>
      </c>
      <c r="G3" s="5">
        <f>SUMIFS(Imports_new!G$10:G$33,Imports_new!$A$10:$A$33,$A3)</f>
        <v>0</v>
      </c>
      <c r="H3" s="5">
        <f>SUMIFS(Imports_new!H$10:H$33,Imports_new!$A$10:$A$33,$A3)</f>
        <v>0</v>
      </c>
      <c r="I3" s="5">
        <f>SUMIFS(Imports_new!I$10:I$33,Imports_new!$A$10:$A$33,$A3)</f>
        <v>0</v>
      </c>
      <c r="J3" s="5">
        <f>SUMIFS(Imports_new!J$10:J$33,Imports_new!$A$10:$A$33,$A3)</f>
        <v>0</v>
      </c>
      <c r="K3" s="5">
        <f>SUMIFS(Imports_new!K$10:K$33,Imports_new!$A$10:$A$33,$A3)</f>
        <v>0</v>
      </c>
      <c r="L3" s="5">
        <f>SUMIFS(Imports_new!L$10:L$33,Imports_new!$A$10:$A$33,$A3)</f>
        <v>0</v>
      </c>
      <c r="M3" s="5">
        <f>SUMIFS(Imports_new!M$10:M$33,Imports_new!$A$10:$A$33,$A3)</f>
        <v>0</v>
      </c>
      <c r="N3" s="5">
        <f>SUMIFS(Imports_new!N$10:N$33,Imports_new!$A$10:$A$33,$A3)</f>
        <v>0</v>
      </c>
      <c r="O3" s="5">
        <f>SUMIFS(Imports_new!O$10:O$33,Imports_new!$A$10:$A$33,$A3)</f>
        <v>0</v>
      </c>
      <c r="P3" s="5">
        <f>SUMIFS(Imports_new!P$10:P$33,Imports_new!$A$10:$A$33,$A3)</f>
        <v>0</v>
      </c>
      <c r="Q3" s="5">
        <f>SUMIFS(Imports_new!Q$10:Q$33,Imports_new!$A$10:$A$33,$A3)</f>
        <v>0</v>
      </c>
      <c r="R3" s="5">
        <f>SUMIFS(Imports_new!R$10:R$33,Imports_new!$A$10:$A$33,$A3)</f>
        <v>0</v>
      </c>
      <c r="S3" s="5">
        <f>SUMIFS(Imports_new!S$10:S$33,Imports_new!$A$10:$A$33,$A3)</f>
        <v>0</v>
      </c>
      <c r="T3" s="5">
        <f>SUMIFS(Imports_new!T$10:T$33,Imports_new!$A$10:$A$33,$A3)</f>
        <v>0</v>
      </c>
      <c r="U3" s="5">
        <f>SUMIFS(Imports_new!U$10:U$33,Imports_new!$A$10:$A$33,$A3)</f>
        <v>0</v>
      </c>
      <c r="V3" s="5">
        <f>SUMIFS(Imports_new!V$10:V$33,Imports_new!$A$10:$A$33,$A3)</f>
        <v>0</v>
      </c>
      <c r="W3" s="5">
        <f>SUMIFS(Imports_new!W$10:W$33,Imports_new!$A$10:$A$33,$A3)</f>
        <v>0</v>
      </c>
      <c r="X3" s="5">
        <f>SUMIFS(Imports_new!X$10:X$33,Imports_new!$A$10:$A$33,$A3)</f>
        <v>0</v>
      </c>
      <c r="Y3" s="5">
        <f>SUMIFS(Imports_new!Y$10:Y$33,Imports_new!$A$10:$A$33,$A3)</f>
        <v>0</v>
      </c>
      <c r="Z3" s="5">
        <f>SUMIFS(Imports_new!Z$10:Z$33,Imports_new!$A$10:$A$33,$A3)</f>
        <v>0</v>
      </c>
      <c r="AA3" s="5">
        <f>SUMIFS(Imports_new!AA$10:AA$33,Imports_new!$A$10:$A$33,$A3)</f>
        <v>0</v>
      </c>
      <c r="AB3" s="5">
        <f>SUMIFS(Imports_new!AB$10:AB$33,Imports_new!$A$10:$A$33,$A3)</f>
        <v>0</v>
      </c>
      <c r="AC3" s="5">
        <f>SUMIFS(Imports_new!AC$10:AC$33,Imports_new!$A$10:$A$33,$A3)</f>
        <v>0</v>
      </c>
      <c r="AD3" s="5">
        <f>SUMIFS(Imports_new!AD$10:AD$33,Imports_new!$A$10:$A$33,$A3)</f>
        <v>0</v>
      </c>
      <c r="AE3" s="5">
        <f>SUMIFS(Imports_new!AE$10:AE$33,Imports_new!$A$10:$A$33,$A3)</f>
        <v>0</v>
      </c>
      <c r="AF3" s="5">
        <f>SUMIFS(Imports_new!AF$10:AF$33,Imports_new!$A$10:$A$33,$A3)</f>
        <v>0</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0</v>
      </c>
      <c r="C5" s="5">
        <f>SUMIFS(Imports_new!C$10:C$33,Imports_new!$A$10:$A$33,$A5)</f>
        <v>0</v>
      </c>
      <c r="D5" s="5">
        <f>SUMIFS(Imports_new!D$10:D$33,Imports_new!$A$10:$A$33,$A5)</f>
        <v>0</v>
      </c>
      <c r="E5" s="5">
        <f>SUMIFS(Imports_new!E$10:E$33,Imports_new!$A$10:$A$33,$A5)</f>
        <v>0</v>
      </c>
      <c r="F5" s="5">
        <f>SUMIFS(Imports_new!F$10:F$33,Imports_new!$A$10:$A$33,$A5)</f>
        <v>0</v>
      </c>
      <c r="G5" s="5">
        <f>SUMIFS(Imports_new!G$10:G$33,Imports_new!$A$10:$A$33,$A5)</f>
        <v>0</v>
      </c>
      <c r="H5" s="5">
        <f>SUMIFS(Imports_new!H$10:H$33,Imports_new!$A$10:$A$33,$A5)</f>
        <v>0</v>
      </c>
      <c r="I5" s="5">
        <f>SUMIFS(Imports_new!I$10:I$33,Imports_new!$A$10:$A$33,$A5)</f>
        <v>0</v>
      </c>
      <c r="J5" s="5">
        <f>SUMIFS(Imports_new!J$10:J$33,Imports_new!$A$10:$A$33,$A5)</f>
        <v>0</v>
      </c>
      <c r="K5" s="5">
        <f>SUMIFS(Imports_new!K$10:K$33,Imports_new!$A$10:$A$33,$A5)</f>
        <v>0</v>
      </c>
      <c r="L5" s="5">
        <f>SUMIFS(Imports_new!L$10:L$33,Imports_new!$A$10:$A$33,$A5)</f>
        <v>0</v>
      </c>
      <c r="M5" s="5">
        <f>SUMIFS(Imports_new!M$10:M$33,Imports_new!$A$10:$A$33,$A5)</f>
        <v>0</v>
      </c>
      <c r="N5" s="5">
        <f>SUMIFS(Imports_new!N$10:N$33,Imports_new!$A$10:$A$33,$A5)</f>
        <v>0</v>
      </c>
      <c r="O5" s="5">
        <f>SUMIFS(Imports_new!O$10:O$33,Imports_new!$A$10:$A$33,$A5)</f>
        <v>0</v>
      </c>
      <c r="P5" s="5">
        <f>SUMIFS(Imports_new!P$10:P$33,Imports_new!$A$10:$A$33,$A5)</f>
        <v>0</v>
      </c>
      <c r="Q5" s="5">
        <f>SUMIFS(Imports_new!Q$10:Q$33,Imports_new!$A$10:$A$33,$A5)</f>
        <v>0</v>
      </c>
      <c r="R5" s="5">
        <f>SUMIFS(Imports_new!R$10:R$33,Imports_new!$A$10:$A$33,$A5)</f>
        <v>0</v>
      </c>
      <c r="S5" s="5">
        <f>SUMIFS(Imports_new!S$10:S$33,Imports_new!$A$10:$A$33,$A5)</f>
        <v>0</v>
      </c>
      <c r="T5" s="5">
        <f>SUMIFS(Imports_new!T$10:T$33,Imports_new!$A$10:$A$33,$A5)</f>
        <v>0</v>
      </c>
      <c r="U5" s="5">
        <f>SUMIFS(Imports_new!U$10:U$33,Imports_new!$A$10:$A$33,$A5)</f>
        <v>0</v>
      </c>
      <c r="V5" s="5">
        <f>SUMIFS(Imports_new!V$10:V$33,Imports_new!$A$10:$A$33,$A5)</f>
        <v>0</v>
      </c>
      <c r="W5" s="5">
        <f>SUMIFS(Imports_new!W$10:W$33,Imports_new!$A$10:$A$33,$A5)</f>
        <v>0</v>
      </c>
      <c r="X5" s="5">
        <f>SUMIFS(Imports_new!X$10:X$33,Imports_new!$A$10:$A$33,$A5)</f>
        <v>0</v>
      </c>
      <c r="Y5" s="5">
        <f>SUMIFS(Imports_new!Y$10:Y$33,Imports_new!$A$10:$A$33,$A5)</f>
        <v>0</v>
      </c>
      <c r="Z5" s="5">
        <f>SUMIFS(Imports_new!Z$10:Z$33,Imports_new!$A$10:$A$33,$A5)</f>
        <v>0</v>
      </c>
      <c r="AA5" s="5">
        <f>SUMIFS(Imports_new!AA$10:AA$33,Imports_new!$A$10:$A$33,$A5)</f>
        <v>0</v>
      </c>
      <c r="AB5" s="5">
        <f>SUMIFS(Imports_new!AB$10:AB$33,Imports_new!$A$10:$A$33,$A5)</f>
        <v>0</v>
      </c>
      <c r="AC5" s="5">
        <f>SUMIFS(Imports_new!AC$10:AC$33,Imports_new!$A$10:$A$33,$A5)</f>
        <v>0</v>
      </c>
      <c r="AD5" s="5">
        <f>SUMIFS(Imports_new!AD$10:AD$33,Imports_new!$A$10:$A$33,$A5)</f>
        <v>0</v>
      </c>
      <c r="AE5" s="5">
        <f>SUMIFS(Imports_new!AE$10:AE$33,Imports_new!$A$10:$A$33,$A5)</f>
        <v>0</v>
      </c>
      <c r="AF5" s="5">
        <f>SUMIFS(Imports_new!AF$10:AF$33,Imports_new!$A$10:$A$33,$A5)</f>
        <v>0</v>
      </c>
    </row>
    <row r="6" spans="1:32">
      <c r="A6" s="2" t="s">
        <v>101</v>
      </c>
      <c r="B6" s="5">
        <f>SUMIFS(Imports_new!B$10:B$33,Imports_new!$A$10:$A$33,$A6)</f>
        <v>0</v>
      </c>
      <c r="C6" s="5">
        <f>SUMIFS(Imports_new!C$10:C$33,Imports_new!$A$10:$A$33,$A6)</f>
        <v>0</v>
      </c>
      <c r="D6" s="5">
        <f>SUMIFS(Imports_new!D$10:D$33,Imports_new!$A$10:$A$33,$A6)</f>
        <v>0</v>
      </c>
      <c r="E6" s="5">
        <f>SUMIFS(Imports_new!E$10:E$33,Imports_new!$A$10:$A$33,$A6)</f>
        <v>0</v>
      </c>
      <c r="F6" s="5">
        <f>SUMIFS(Imports_new!F$10:F$33,Imports_new!$A$10:$A$33,$A6)</f>
        <v>0</v>
      </c>
      <c r="G6" s="5">
        <f>SUMIFS(Imports_new!G$10:G$33,Imports_new!$A$10:$A$33,$A6)</f>
        <v>0</v>
      </c>
      <c r="H6" s="5">
        <f>SUMIFS(Imports_new!H$10:H$33,Imports_new!$A$10:$A$33,$A6)</f>
        <v>0</v>
      </c>
      <c r="I6" s="5">
        <f>SUMIFS(Imports_new!I$10:I$33,Imports_new!$A$10:$A$33,$A6)</f>
        <v>0</v>
      </c>
      <c r="J6" s="5">
        <f>SUMIFS(Imports_new!J$10:J$33,Imports_new!$A$10:$A$33,$A6)</f>
        <v>0</v>
      </c>
      <c r="K6" s="5">
        <f>SUMIFS(Imports_new!K$10:K$33,Imports_new!$A$10:$A$33,$A6)</f>
        <v>0</v>
      </c>
      <c r="L6" s="5">
        <f>SUMIFS(Imports_new!L$10:L$33,Imports_new!$A$10:$A$33,$A6)</f>
        <v>0</v>
      </c>
      <c r="M6" s="5">
        <f>SUMIFS(Imports_new!M$10:M$33,Imports_new!$A$10:$A$33,$A6)</f>
        <v>0</v>
      </c>
      <c r="N6" s="5">
        <f>SUMIFS(Imports_new!N$10:N$33,Imports_new!$A$10:$A$33,$A6)</f>
        <v>0</v>
      </c>
      <c r="O6" s="5">
        <f>SUMIFS(Imports_new!O$10:O$33,Imports_new!$A$10:$A$33,$A6)</f>
        <v>0</v>
      </c>
      <c r="P6" s="5">
        <f>SUMIFS(Imports_new!P$10:P$33,Imports_new!$A$10:$A$33,$A6)</f>
        <v>0</v>
      </c>
      <c r="Q6" s="5">
        <f>SUMIFS(Imports_new!Q$10:Q$33,Imports_new!$A$10:$A$33,$A6)</f>
        <v>0</v>
      </c>
      <c r="R6" s="5">
        <f>SUMIFS(Imports_new!R$10:R$33,Imports_new!$A$10:$A$33,$A6)</f>
        <v>0</v>
      </c>
      <c r="S6" s="5">
        <f>SUMIFS(Imports_new!S$10:S$33,Imports_new!$A$10:$A$33,$A6)</f>
        <v>0</v>
      </c>
      <c r="T6" s="5">
        <f>SUMIFS(Imports_new!T$10:T$33,Imports_new!$A$10:$A$33,$A6)</f>
        <v>0</v>
      </c>
      <c r="U6" s="5">
        <f>SUMIFS(Imports_new!U$10:U$33,Imports_new!$A$10:$A$33,$A6)</f>
        <v>0</v>
      </c>
      <c r="V6" s="5">
        <f>SUMIFS(Imports_new!V$10:V$33,Imports_new!$A$10:$A$33,$A6)</f>
        <v>0</v>
      </c>
      <c r="W6" s="5">
        <f>SUMIFS(Imports_new!W$10:W$33,Imports_new!$A$10:$A$33,$A6)</f>
        <v>0</v>
      </c>
      <c r="X6" s="5">
        <f>SUMIFS(Imports_new!X$10:X$33,Imports_new!$A$10:$A$33,$A6)</f>
        <v>0</v>
      </c>
      <c r="Y6" s="5">
        <f>SUMIFS(Imports_new!Y$10:Y$33,Imports_new!$A$10:$A$33,$A6)</f>
        <v>0</v>
      </c>
      <c r="Z6" s="5">
        <f>SUMIFS(Imports_new!Z$10:Z$33,Imports_new!$A$10:$A$33,$A6)</f>
        <v>0</v>
      </c>
      <c r="AA6" s="5">
        <f>SUMIFS(Imports_new!AA$10:AA$33,Imports_new!$A$10:$A$33,$A6)</f>
        <v>0</v>
      </c>
      <c r="AB6" s="5">
        <f>SUMIFS(Imports_new!AB$10:AB$33,Imports_new!$A$10:$A$33,$A6)</f>
        <v>0</v>
      </c>
      <c r="AC6" s="5">
        <f>SUMIFS(Imports_new!AC$10:AC$33,Imports_new!$A$10:$A$33,$A6)</f>
        <v>0</v>
      </c>
      <c r="AD6" s="5">
        <f>SUMIFS(Imports_new!AD$10:AD$33,Imports_new!$A$10:$A$33,$A6)</f>
        <v>0</v>
      </c>
      <c r="AE6" s="5">
        <f>SUMIFS(Imports_new!AE$10:AE$33,Imports_new!$A$10:$A$33,$A6)</f>
        <v>0</v>
      </c>
      <c r="AF6" s="5">
        <f>SUMIFS(Imports_new!AF$10:AF$33,Imports_new!$A$10:$A$33,$A6)</f>
        <v>0</v>
      </c>
    </row>
    <row r="7" spans="1:32">
      <c r="A7" s="2" t="s">
        <v>100</v>
      </c>
      <c r="B7" s="5">
        <f>SUMIFS(Imports_new!B$10:B$33,Imports_new!$A$10:$A$33,$A7)</f>
        <v>0</v>
      </c>
      <c r="C7" s="5">
        <f>SUMIFS(Imports_new!C$10:C$33,Imports_new!$A$10:$A$33,$A7)</f>
        <v>0</v>
      </c>
      <c r="D7" s="5">
        <f>SUMIFS(Imports_new!D$10:D$33,Imports_new!$A$10:$A$33,$A7)</f>
        <v>0</v>
      </c>
      <c r="E7" s="5">
        <f>SUMIFS(Imports_new!E$10:E$33,Imports_new!$A$10:$A$33,$A7)</f>
        <v>0</v>
      </c>
      <c r="F7" s="5">
        <f>SUMIFS(Imports_new!F$10:F$33,Imports_new!$A$10:$A$33,$A7)</f>
        <v>0</v>
      </c>
      <c r="G7" s="5">
        <f>SUMIFS(Imports_new!G$10:G$33,Imports_new!$A$10:$A$33,$A7)</f>
        <v>0</v>
      </c>
      <c r="H7" s="5">
        <f>SUMIFS(Imports_new!H$10:H$33,Imports_new!$A$10:$A$33,$A7)</f>
        <v>0</v>
      </c>
      <c r="I7" s="5">
        <f>SUMIFS(Imports_new!I$10:I$33,Imports_new!$A$10:$A$33,$A7)</f>
        <v>0</v>
      </c>
      <c r="J7" s="5">
        <f>SUMIFS(Imports_new!J$10:J$33,Imports_new!$A$10:$A$33,$A7)</f>
        <v>0</v>
      </c>
      <c r="K7" s="5">
        <f>SUMIFS(Imports_new!K$10:K$33,Imports_new!$A$10:$A$33,$A7)</f>
        <v>0</v>
      </c>
      <c r="L7" s="5">
        <f>SUMIFS(Imports_new!L$10:L$33,Imports_new!$A$10:$A$33,$A7)</f>
        <v>0</v>
      </c>
      <c r="M7" s="5">
        <f>SUMIFS(Imports_new!M$10:M$33,Imports_new!$A$10:$A$33,$A7)</f>
        <v>0</v>
      </c>
      <c r="N7" s="5">
        <f>SUMIFS(Imports_new!N$10:N$33,Imports_new!$A$10:$A$33,$A7)</f>
        <v>0</v>
      </c>
      <c r="O7" s="5">
        <f>SUMIFS(Imports_new!O$10:O$33,Imports_new!$A$10:$A$33,$A7)</f>
        <v>0</v>
      </c>
      <c r="P7" s="5">
        <f>SUMIFS(Imports_new!P$10:P$33,Imports_new!$A$10:$A$33,$A7)</f>
        <v>0</v>
      </c>
      <c r="Q7" s="5">
        <f>SUMIFS(Imports_new!Q$10:Q$33,Imports_new!$A$10:$A$33,$A7)</f>
        <v>0</v>
      </c>
      <c r="R7" s="5">
        <f>SUMIFS(Imports_new!R$10:R$33,Imports_new!$A$10:$A$33,$A7)</f>
        <v>0</v>
      </c>
      <c r="S7" s="5">
        <f>SUMIFS(Imports_new!S$10:S$33,Imports_new!$A$10:$A$33,$A7)</f>
        <v>0</v>
      </c>
      <c r="T7" s="5">
        <f>SUMIFS(Imports_new!T$10:T$33,Imports_new!$A$10:$A$33,$A7)</f>
        <v>0</v>
      </c>
      <c r="U7" s="5">
        <f>SUMIFS(Imports_new!U$10:U$33,Imports_new!$A$10:$A$33,$A7)</f>
        <v>0</v>
      </c>
      <c r="V7" s="5">
        <f>SUMIFS(Imports_new!V$10:V$33,Imports_new!$A$10:$A$33,$A7)</f>
        <v>0</v>
      </c>
      <c r="W7" s="5">
        <f>SUMIFS(Imports_new!W$10:W$33,Imports_new!$A$10:$A$33,$A7)</f>
        <v>0</v>
      </c>
      <c r="X7" s="5">
        <f>SUMIFS(Imports_new!X$10:X$33,Imports_new!$A$10:$A$33,$A7)</f>
        <v>0</v>
      </c>
      <c r="Y7" s="5">
        <f>SUMIFS(Imports_new!Y$10:Y$33,Imports_new!$A$10:$A$33,$A7)</f>
        <v>0</v>
      </c>
      <c r="Z7" s="5">
        <f>SUMIFS(Imports_new!Z$10:Z$33,Imports_new!$A$10:$A$33,$A7)</f>
        <v>0</v>
      </c>
      <c r="AA7" s="5">
        <f>SUMIFS(Imports_new!AA$10:AA$33,Imports_new!$A$10:$A$33,$A7)</f>
        <v>0</v>
      </c>
      <c r="AB7" s="5">
        <f>SUMIFS(Imports_new!AB$10:AB$33,Imports_new!$A$10:$A$33,$A7)</f>
        <v>0</v>
      </c>
      <c r="AC7" s="5">
        <f>SUMIFS(Imports_new!AC$10:AC$33,Imports_new!$A$10:$A$33,$A7)</f>
        <v>0</v>
      </c>
      <c r="AD7" s="5">
        <f>SUMIFS(Imports_new!AD$10:AD$33,Imports_new!$A$10:$A$33,$A7)</f>
        <v>0</v>
      </c>
      <c r="AE7" s="5">
        <f>SUMIFS(Imports_new!AE$10:AE$33,Imports_new!$A$10:$A$33,$A7)</f>
        <v>0</v>
      </c>
      <c r="AF7" s="5">
        <f>SUMIFS(Imports_new!AF$10:AF$33,Imports_new!$A$10:$A$33,$A7)</f>
        <v>0</v>
      </c>
    </row>
    <row r="8" spans="1:32">
      <c r="A8" s="2" t="s">
        <v>102</v>
      </c>
      <c r="B8" s="5">
        <f>SUMIFS(Imports_new!B$10:B$33,Imports_new!$A$10:$A$33,$A8)</f>
        <v>0</v>
      </c>
      <c r="C8" s="5">
        <f>SUMIFS(Imports_new!C$10:C$33,Imports_new!$A$10:$A$33,$A8)</f>
        <v>0</v>
      </c>
      <c r="D8" s="5">
        <f>SUMIFS(Imports_new!D$10:D$33,Imports_new!$A$10:$A$33,$A8)</f>
        <v>0</v>
      </c>
      <c r="E8" s="5">
        <f>SUMIFS(Imports_new!E$10:E$33,Imports_new!$A$10:$A$33,$A8)</f>
        <v>0</v>
      </c>
      <c r="F8" s="5">
        <f>SUMIFS(Imports_new!F$10:F$33,Imports_new!$A$10:$A$33,$A8)</f>
        <v>0</v>
      </c>
      <c r="G8" s="5">
        <f>SUMIFS(Imports_new!G$10:G$33,Imports_new!$A$10:$A$33,$A8)</f>
        <v>0</v>
      </c>
      <c r="H8" s="5">
        <f>SUMIFS(Imports_new!H$10:H$33,Imports_new!$A$10:$A$33,$A8)</f>
        <v>0</v>
      </c>
      <c r="I8" s="5">
        <f>SUMIFS(Imports_new!I$10:I$33,Imports_new!$A$10:$A$33,$A8)</f>
        <v>0</v>
      </c>
      <c r="J8" s="5">
        <f>SUMIFS(Imports_new!J$10:J$33,Imports_new!$A$10:$A$33,$A8)</f>
        <v>0</v>
      </c>
      <c r="K8" s="5">
        <f>SUMIFS(Imports_new!K$10:K$33,Imports_new!$A$10:$A$33,$A8)</f>
        <v>0</v>
      </c>
      <c r="L8" s="5">
        <f>SUMIFS(Imports_new!L$10:L$33,Imports_new!$A$10:$A$33,$A8)</f>
        <v>0</v>
      </c>
      <c r="M8" s="5">
        <f>SUMIFS(Imports_new!M$10:M$33,Imports_new!$A$10:$A$33,$A8)</f>
        <v>0</v>
      </c>
      <c r="N8" s="5">
        <f>SUMIFS(Imports_new!N$10:N$33,Imports_new!$A$10:$A$33,$A8)</f>
        <v>0</v>
      </c>
      <c r="O8" s="5">
        <f>SUMIFS(Imports_new!O$10:O$33,Imports_new!$A$10:$A$33,$A8)</f>
        <v>0</v>
      </c>
      <c r="P8" s="5">
        <f>SUMIFS(Imports_new!P$10:P$33,Imports_new!$A$10:$A$33,$A8)</f>
        <v>0</v>
      </c>
      <c r="Q8" s="5">
        <f>SUMIFS(Imports_new!Q$10:Q$33,Imports_new!$A$10:$A$33,$A8)</f>
        <v>0</v>
      </c>
      <c r="R8" s="5">
        <f>SUMIFS(Imports_new!R$10:R$33,Imports_new!$A$10:$A$33,$A8)</f>
        <v>0</v>
      </c>
      <c r="S8" s="5">
        <f>SUMIFS(Imports_new!S$10:S$33,Imports_new!$A$10:$A$33,$A8)</f>
        <v>0</v>
      </c>
      <c r="T8" s="5">
        <f>SUMIFS(Imports_new!T$10:T$33,Imports_new!$A$10:$A$33,$A8)</f>
        <v>0</v>
      </c>
      <c r="U8" s="5">
        <f>SUMIFS(Imports_new!U$10:U$33,Imports_new!$A$10:$A$33,$A8)</f>
        <v>0</v>
      </c>
      <c r="V8" s="5">
        <f>SUMIFS(Imports_new!V$10:V$33,Imports_new!$A$10:$A$33,$A8)</f>
        <v>0</v>
      </c>
      <c r="W8" s="5">
        <f>SUMIFS(Imports_new!W$10:W$33,Imports_new!$A$10:$A$33,$A8)</f>
        <v>0</v>
      </c>
      <c r="X8" s="5">
        <f>SUMIFS(Imports_new!X$10:X$33,Imports_new!$A$10:$A$33,$A8)</f>
        <v>0</v>
      </c>
      <c r="Y8" s="5">
        <f>SUMIFS(Imports_new!Y$10:Y$33,Imports_new!$A$10:$A$33,$A8)</f>
        <v>0</v>
      </c>
      <c r="Z8" s="5">
        <f>SUMIFS(Imports_new!Z$10:Z$33,Imports_new!$A$10:$A$33,$A8)</f>
        <v>0</v>
      </c>
      <c r="AA8" s="5">
        <f>SUMIFS(Imports_new!AA$10:AA$33,Imports_new!$A$10:$A$33,$A8)</f>
        <v>0</v>
      </c>
      <c r="AB8" s="5">
        <f>SUMIFS(Imports_new!AB$10:AB$33,Imports_new!$A$10:$A$33,$A8)</f>
        <v>0</v>
      </c>
      <c r="AC8" s="5">
        <f>SUMIFS(Imports_new!AC$10:AC$33,Imports_new!$A$10:$A$33,$A8)</f>
        <v>0</v>
      </c>
      <c r="AD8" s="5">
        <f>SUMIFS(Imports_new!AD$10:AD$33,Imports_new!$A$10:$A$33,$A8)</f>
        <v>0</v>
      </c>
      <c r="AE8" s="5">
        <f>SUMIFS(Imports_new!AE$10:AE$33,Imports_new!$A$10:$A$33,$A8)</f>
        <v>0</v>
      </c>
      <c r="AF8" s="5">
        <f>SUMIFS(Imports_new!AF$10:AF$33,Imports_new!$A$10:$A$33,$A8)</f>
        <v>0</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0</v>
      </c>
      <c r="C10" s="5">
        <f>SUMIFS(Imports_new!C$10:C$33,Imports_new!$A$10:$A$33,$A10)</f>
        <v>0</v>
      </c>
      <c r="D10" s="5">
        <f>SUMIFS(Imports_new!D$10:D$33,Imports_new!$A$10:$A$33,$A10)</f>
        <v>0</v>
      </c>
      <c r="E10" s="5">
        <f>SUMIFS(Imports_new!E$10:E$33,Imports_new!$A$10:$A$33,$A10)</f>
        <v>0</v>
      </c>
      <c r="F10" s="5">
        <f>SUMIFS(Imports_new!F$10:F$33,Imports_new!$A$10:$A$33,$A10)</f>
        <v>0</v>
      </c>
      <c r="G10" s="5">
        <f>SUMIFS(Imports_new!G$10:G$33,Imports_new!$A$10:$A$33,$A10)</f>
        <v>0</v>
      </c>
      <c r="H10" s="5">
        <f>SUMIFS(Imports_new!H$10:H$33,Imports_new!$A$10:$A$33,$A10)</f>
        <v>0</v>
      </c>
      <c r="I10" s="5">
        <f>SUMIFS(Imports_new!I$10:I$33,Imports_new!$A$10:$A$33,$A10)</f>
        <v>0</v>
      </c>
      <c r="J10" s="5">
        <f>SUMIFS(Imports_new!J$10:J$33,Imports_new!$A$10:$A$33,$A10)</f>
        <v>0</v>
      </c>
      <c r="K10" s="5">
        <f>SUMIFS(Imports_new!K$10:K$33,Imports_new!$A$10:$A$33,$A10)</f>
        <v>0</v>
      </c>
      <c r="L10" s="5">
        <f>SUMIFS(Imports_new!L$10:L$33,Imports_new!$A$10:$A$33,$A10)</f>
        <v>0</v>
      </c>
      <c r="M10" s="5">
        <f>SUMIFS(Imports_new!M$10:M$33,Imports_new!$A$10:$A$33,$A10)</f>
        <v>0</v>
      </c>
      <c r="N10" s="5">
        <f>SUMIFS(Imports_new!N$10:N$33,Imports_new!$A$10:$A$33,$A10)</f>
        <v>0</v>
      </c>
      <c r="O10" s="5">
        <f>SUMIFS(Imports_new!O$10:O$33,Imports_new!$A$10:$A$33,$A10)</f>
        <v>0</v>
      </c>
      <c r="P10" s="5">
        <f>SUMIFS(Imports_new!P$10:P$33,Imports_new!$A$10:$A$33,$A10)</f>
        <v>0</v>
      </c>
      <c r="Q10" s="5">
        <f>SUMIFS(Imports_new!Q$10:Q$33,Imports_new!$A$10:$A$33,$A10)</f>
        <v>0</v>
      </c>
      <c r="R10" s="5">
        <f>SUMIFS(Imports_new!R$10:R$33,Imports_new!$A$10:$A$33,$A10)</f>
        <v>0</v>
      </c>
      <c r="S10" s="5">
        <f>SUMIFS(Imports_new!S$10:S$33,Imports_new!$A$10:$A$33,$A10)</f>
        <v>0</v>
      </c>
      <c r="T10" s="5">
        <f>SUMIFS(Imports_new!T$10:T$33,Imports_new!$A$10:$A$33,$A10)</f>
        <v>0</v>
      </c>
      <c r="U10" s="5">
        <f>SUMIFS(Imports_new!U$10:U$33,Imports_new!$A$10:$A$33,$A10)</f>
        <v>0</v>
      </c>
      <c r="V10" s="5">
        <f>SUMIFS(Imports_new!V$10:V$33,Imports_new!$A$10:$A$33,$A10)</f>
        <v>0</v>
      </c>
      <c r="W10" s="5">
        <f>SUMIFS(Imports_new!W$10:W$33,Imports_new!$A$10:$A$33,$A10)</f>
        <v>0</v>
      </c>
      <c r="X10" s="5">
        <f>SUMIFS(Imports_new!X$10:X$33,Imports_new!$A$10:$A$33,$A10)</f>
        <v>0</v>
      </c>
      <c r="Y10" s="5">
        <f>SUMIFS(Imports_new!Y$10:Y$33,Imports_new!$A$10:$A$33,$A10)</f>
        <v>0</v>
      </c>
      <c r="Z10" s="5">
        <f>SUMIFS(Imports_new!Z$10:Z$33,Imports_new!$A$10:$A$33,$A10)</f>
        <v>0</v>
      </c>
      <c r="AA10" s="5">
        <f>SUMIFS(Imports_new!AA$10:AA$33,Imports_new!$A$10:$A$33,$A10)</f>
        <v>0</v>
      </c>
      <c r="AB10" s="5">
        <f>SUMIFS(Imports_new!AB$10:AB$33,Imports_new!$A$10:$A$33,$A10)</f>
        <v>0</v>
      </c>
      <c r="AC10" s="5">
        <f>SUMIFS(Imports_new!AC$10:AC$33,Imports_new!$A$10:$A$33,$A10)</f>
        <v>0</v>
      </c>
      <c r="AD10" s="5">
        <f>SUMIFS(Imports_new!AD$10:AD$33,Imports_new!$A$10:$A$33,$A10)</f>
        <v>0</v>
      </c>
      <c r="AE10" s="5">
        <f>SUMIFS(Imports_new!AE$10:AE$33,Imports_new!$A$10:$A$33,$A10)</f>
        <v>0</v>
      </c>
      <c r="AF10" s="5">
        <f>SUMIFS(Imports_new!AF$10:AF$33,Imports_new!$A$10:$A$33,$A10)</f>
        <v>0</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0</v>
      </c>
      <c r="C12" s="5">
        <f>SUMIFS(Imports_new!C$10:C$33,Imports_new!$A$10:$A$33,$A12)</f>
        <v>0</v>
      </c>
      <c r="D12" s="5">
        <f>SUMIFS(Imports_new!D$10:D$33,Imports_new!$A$10:$A$33,$A12)</f>
        <v>0</v>
      </c>
      <c r="E12" s="5">
        <f>SUMIFS(Imports_new!E$10:E$33,Imports_new!$A$10:$A$33,$A12)</f>
        <v>0</v>
      </c>
      <c r="F12" s="5">
        <f>SUMIFS(Imports_new!F$10:F$33,Imports_new!$A$10:$A$33,$A12)</f>
        <v>0</v>
      </c>
      <c r="G12" s="5">
        <f>SUMIFS(Imports_new!G$10:G$33,Imports_new!$A$10:$A$33,$A12)</f>
        <v>0</v>
      </c>
      <c r="H12" s="5">
        <f>SUMIFS(Imports_new!H$10:H$33,Imports_new!$A$10:$A$33,$A12)</f>
        <v>0</v>
      </c>
      <c r="I12" s="5">
        <f>SUMIFS(Imports_new!I$10:I$33,Imports_new!$A$10:$A$33,$A12)</f>
        <v>0</v>
      </c>
      <c r="J12" s="5">
        <f>SUMIFS(Imports_new!J$10:J$33,Imports_new!$A$10:$A$33,$A12)</f>
        <v>0</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
    </sheetView>
  </sheetViews>
  <sheetFormatPr defaultRowHeight="15"/>
  <cols>
    <col min="1" max="1" width="26.140625"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f>
        <v>47230739</v>
      </c>
      <c r="C2">
        <f>exports!E2</f>
        <v>47230739</v>
      </c>
      <c r="D2">
        <f>exports!F2</f>
        <v>47230739</v>
      </c>
      <c r="E2">
        <f>exports!G2</f>
        <v>47230739</v>
      </c>
      <c r="F2">
        <f>exports!H2</f>
        <v>47230739</v>
      </c>
      <c r="G2">
        <f>exports!I2</f>
        <v>47230739</v>
      </c>
      <c r="H2">
        <f>exports!J2</f>
        <v>47230739</v>
      </c>
      <c r="I2">
        <f>exports!K2</f>
        <v>47230739</v>
      </c>
      <c r="J2">
        <f>exports!L2</f>
        <v>47230739</v>
      </c>
      <c r="K2">
        <f>exports!M2</f>
        <v>47230739</v>
      </c>
      <c r="L2">
        <f>exports!N2</f>
        <v>47230739</v>
      </c>
      <c r="M2">
        <f>exports!O2</f>
        <v>47230739</v>
      </c>
      <c r="N2">
        <f>exports!P2</f>
        <v>47230739</v>
      </c>
      <c r="O2">
        <f>exports!Q2</f>
        <v>47230739</v>
      </c>
      <c r="P2">
        <f>exports!R2</f>
        <v>47230739</v>
      </c>
      <c r="Q2">
        <f>exports!S2</f>
        <v>47230739</v>
      </c>
      <c r="R2">
        <f>exports!T2</f>
        <v>47230739</v>
      </c>
      <c r="S2">
        <f>exports!U2</f>
        <v>47230739</v>
      </c>
      <c r="T2">
        <f>exports!V2</f>
        <v>47230739</v>
      </c>
      <c r="U2">
        <f>exports!W2</f>
        <v>47230739</v>
      </c>
      <c r="V2">
        <f>exports!X2</f>
        <v>47230739</v>
      </c>
      <c r="W2">
        <f>exports!Y2</f>
        <v>47230739</v>
      </c>
      <c r="X2">
        <f>exports!Z2</f>
        <v>47230739</v>
      </c>
      <c r="Y2">
        <f>exports!AA2</f>
        <v>47230739</v>
      </c>
      <c r="Z2">
        <f>exports!AB2</f>
        <v>47230739</v>
      </c>
      <c r="AA2">
        <f>exports!AC2</f>
        <v>47230739</v>
      </c>
      <c r="AB2">
        <f>exports!AD2</f>
        <v>47230739</v>
      </c>
      <c r="AC2">
        <f>exports!AE2</f>
        <v>47230739</v>
      </c>
      <c r="AD2">
        <f>exports!AF2</f>
        <v>47230739</v>
      </c>
      <c r="AE2">
        <f>exports!AG2</f>
        <v>47230739</v>
      </c>
      <c r="AF2">
        <f>exports!AH2</f>
        <v>47230739</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24.308020426515085</v>
      </c>
      <c r="C2" s="12">
        <f t="shared" si="0"/>
        <v>24.308020426515085</v>
      </c>
      <c r="D2" s="12">
        <f>E2</f>
        <v>24.308020426515085</v>
      </c>
      <c r="E2" s="195">
        <f>SUMIFS('Table 7_Wholesale prices'!D$18:D$65,'Table 7_Wholesale prices'!$B$18:$B$65,About!$B$2)</f>
        <v>24.308020426515085</v>
      </c>
      <c r="F2" s="195">
        <f>SUMIFS('Table 7_Wholesale prices'!E$18:E$65,'Table 7_Wholesale prices'!$B$18:$B$65,About!$B$2)</f>
        <v>23.999084023078286</v>
      </c>
      <c r="G2" s="195">
        <f>SUMIFS('Table 7_Wholesale prices'!F$18:F$65,'Table 7_Wholesale prices'!$B$18:$B$65,About!$B$2)</f>
        <v>26.206849052516887</v>
      </c>
      <c r="H2" s="12">
        <f>G2</f>
        <v>26.206849052516887</v>
      </c>
      <c r="I2" s="12">
        <f t="shared" ref="I2:AF2" si="1">H2</f>
        <v>26.206849052516887</v>
      </c>
      <c r="J2" s="12">
        <f t="shared" si="1"/>
        <v>26.206849052516887</v>
      </c>
      <c r="K2" s="12">
        <f t="shared" si="1"/>
        <v>26.206849052516887</v>
      </c>
      <c r="L2" s="12">
        <f t="shared" si="1"/>
        <v>26.206849052516887</v>
      </c>
      <c r="M2" s="12">
        <f t="shared" si="1"/>
        <v>26.206849052516887</v>
      </c>
      <c r="N2" s="12">
        <f t="shared" si="1"/>
        <v>26.206849052516887</v>
      </c>
      <c r="O2" s="12">
        <f t="shared" si="1"/>
        <v>26.206849052516887</v>
      </c>
      <c r="P2" s="12">
        <f t="shared" si="1"/>
        <v>26.206849052516887</v>
      </c>
      <c r="Q2" s="12">
        <f t="shared" si="1"/>
        <v>26.206849052516887</v>
      </c>
      <c r="R2" s="12">
        <f t="shared" si="1"/>
        <v>26.206849052516887</v>
      </c>
      <c r="S2" s="12">
        <f t="shared" si="1"/>
        <v>26.206849052516887</v>
      </c>
      <c r="T2" s="12">
        <f t="shared" si="1"/>
        <v>26.206849052516887</v>
      </c>
      <c r="U2" s="12">
        <f t="shared" si="1"/>
        <v>26.206849052516887</v>
      </c>
      <c r="V2" s="12">
        <f t="shared" si="1"/>
        <v>26.206849052516887</v>
      </c>
      <c r="W2" s="12">
        <f t="shared" si="1"/>
        <v>26.206849052516887</v>
      </c>
      <c r="X2" s="12">
        <f t="shared" si="1"/>
        <v>26.206849052516887</v>
      </c>
      <c r="Y2" s="12">
        <f t="shared" si="1"/>
        <v>26.206849052516887</v>
      </c>
      <c r="Z2" s="12">
        <f t="shared" si="1"/>
        <v>26.206849052516887</v>
      </c>
      <c r="AA2" s="12">
        <f t="shared" si="1"/>
        <v>26.206849052516887</v>
      </c>
      <c r="AB2" s="12">
        <f t="shared" si="1"/>
        <v>26.206849052516887</v>
      </c>
      <c r="AC2" s="12">
        <f t="shared" si="1"/>
        <v>26.206849052516887</v>
      </c>
      <c r="AD2" s="12">
        <f t="shared" si="1"/>
        <v>26.206849052516887</v>
      </c>
      <c r="AE2" s="12">
        <f t="shared" si="1"/>
        <v>26.206849052516887</v>
      </c>
      <c r="AF2" s="12">
        <f t="shared" si="1"/>
        <v>26.206849052516887</v>
      </c>
      <c r="AG2" s="12"/>
      <c r="AH2" s="12"/>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tabSelected="1"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24.308020426515085</v>
      </c>
      <c r="C2" s="12">
        <f t="shared" si="0"/>
        <v>24.308020426515085</v>
      </c>
      <c r="D2" s="12">
        <f>E2</f>
        <v>24.308020426515085</v>
      </c>
      <c r="E2" s="195">
        <f>SUMIFS('Table 7_Wholesale prices'!D$18:D$65,'Table 7_Wholesale prices'!$B$18:$B$65,About!$B$2)</f>
        <v>24.308020426515085</v>
      </c>
      <c r="F2" s="195">
        <f>SUMIFS('Table 7_Wholesale prices'!E$18:E$65,'Table 7_Wholesale prices'!$B$18:$B$65,About!$B$2)</f>
        <v>23.999084023078286</v>
      </c>
      <c r="G2" s="195">
        <f>SUMIFS('Table 7_Wholesale prices'!F$18:F$65,'Table 7_Wholesale prices'!$B$18:$B$65,About!$B$2)</f>
        <v>26.206849052516887</v>
      </c>
      <c r="H2" s="12">
        <f>G2</f>
        <v>26.206849052516887</v>
      </c>
      <c r="I2" s="12">
        <f t="shared" ref="I2:AF2" si="1">H2</f>
        <v>26.206849052516887</v>
      </c>
      <c r="J2" s="12">
        <f t="shared" si="1"/>
        <v>26.206849052516887</v>
      </c>
      <c r="K2" s="12">
        <f t="shared" si="1"/>
        <v>26.206849052516887</v>
      </c>
      <c r="L2" s="12">
        <f t="shared" si="1"/>
        <v>26.206849052516887</v>
      </c>
      <c r="M2" s="12">
        <f t="shared" si="1"/>
        <v>26.206849052516887</v>
      </c>
      <c r="N2" s="12">
        <f t="shared" si="1"/>
        <v>26.206849052516887</v>
      </c>
      <c r="O2" s="12">
        <f t="shared" si="1"/>
        <v>26.206849052516887</v>
      </c>
      <c r="P2" s="12">
        <f t="shared" si="1"/>
        <v>26.206849052516887</v>
      </c>
      <c r="Q2" s="12">
        <f t="shared" si="1"/>
        <v>26.206849052516887</v>
      </c>
      <c r="R2" s="12">
        <f t="shared" si="1"/>
        <v>26.206849052516887</v>
      </c>
      <c r="S2" s="12">
        <f t="shared" si="1"/>
        <v>26.206849052516887</v>
      </c>
      <c r="T2" s="12">
        <f t="shared" si="1"/>
        <v>26.206849052516887</v>
      </c>
      <c r="U2" s="12">
        <f t="shared" si="1"/>
        <v>26.206849052516887</v>
      </c>
      <c r="V2" s="12">
        <f t="shared" si="1"/>
        <v>26.206849052516887</v>
      </c>
      <c r="W2" s="12">
        <f t="shared" si="1"/>
        <v>26.206849052516887</v>
      </c>
      <c r="X2" s="12">
        <f t="shared" si="1"/>
        <v>26.206849052516887</v>
      </c>
      <c r="Y2" s="12">
        <f t="shared" si="1"/>
        <v>26.206849052516887</v>
      </c>
      <c r="Z2" s="12">
        <f t="shared" si="1"/>
        <v>26.206849052516887</v>
      </c>
      <c r="AA2" s="12">
        <f t="shared" si="1"/>
        <v>26.206849052516887</v>
      </c>
      <c r="AB2" s="12">
        <f t="shared" si="1"/>
        <v>26.206849052516887</v>
      </c>
      <c r="AC2" s="12">
        <f t="shared" si="1"/>
        <v>26.206849052516887</v>
      </c>
      <c r="AD2" s="12">
        <f t="shared" si="1"/>
        <v>26.206849052516887</v>
      </c>
      <c r="AE2" s="12">
        <f t="shared" si="1"/>
        <v>26.206849052516887</v>
      </c>
      <c r="AF2" s="12">
        <f t="shared" si="1"/>
        <v>26.206849052516887</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2024-04-01T21:06:37Z</dcterms:modified>
</cp:coreProperties>
</file>