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trans\BCDTRtSY\"/>
    </mc:Choice>
  </mc:AlternateContent>
  <xr:revisionPtr revIDLastSave="0" documentId="8_{DAF5A909-D037-4BA6-9110-04CB5056D30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1" i="61" l="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3"/>
  <c r="D3"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D4" i="24"/>
  <c r="Y4" i="63"/>
  <c r="Y4" i="24" s="1"/>
  <c r="S4" i="63"/>
  <c r="S4" i="24" s="1"/>
  <c r="Q4" i="63"/>
  <c r="Q4" i="24" s="1"/>
  <c r="K4" i="63"/>
  <c r="K4" i="24" s="1"/>
  <c r="E4" i="63"/>
  <c r="E4" i="24" s="1"/>
  <c r="I4" i="63"/>
  <c r="I4" i="24" s="1"/>
  <c r="J4" i="63"/>
  <c r="J4" i="24" s="1"/>
  <c r="AC4" i="63"/>
  <c r="AC4" i="24" s="1"/>
  <c r="AE4" i="63"/>
  <c r="AE4" i="24" s="1"/>
  <c r="R4" i="63"/>
  <c r="R4" i="24" s="1"/>
  <c r="F4" i="63"/>
  <c r="F4" i="24" s="1"/>
  <c r="H4" i="63"/>
  <c r="H4" i="24" s="1"/>
  <c r="N4" i="63"/>
  <c r="N4" i="24" s="1"/>
  <c r="P4" i="63"/>
  <c r="P4" i="24" s="1"/>
  <c r="L4" i="63"/>
  <c r="L4" i="24" s="1"/>
  <c r="V4" i="63"/>
  <c r="V4" i="24" s="1"/>
  <c r="X4" i="63"/>
  <c r="X4" i="24" s="1"/>
  <c r="T4" i="63"/>
  <c r="T4" i="24" s="1"/>
  <c r="AD4" i="63"/>
  <c r="AD4" i="24" s="1"/>
  <c r="AB4" i="63"/>
  <c r="AB4" i="24" s="1"/>
  <c r="G4" i="63"/>
  <c r="G4" i="24" s="1"/>
  <c r="W4" i="63"/>
  <c r="W4" i="24" s="1"/>
  <c r="Z4" i="63"/>
  <c r="Z4" i="24" s="1"/>
  <c r="M4" i="63"/>
  <c r="M4" i="24" s="1"/>
  <c r="U4" i="63"/>
  <c r="U4" i="24" s="1"/>
  <c r="O4" i="63"/>
  <c r="O4" i="24" s="1"/>
  <c r="D3" i="24"/>
  <c r="J3" i="63"/>
  <c r="J3" i="24" s="1"/>
  <c r="R3" i="63"/>
  <c r="R3" i="24" s="1"/>
  <c r="Z3" i="63"/>
  <c r="Z3" i="24" s="1"/>
  <c r="K3" i="63"/>
  <c r="K3" i="24" s="1"/>
  <c r="S3" i="63"/>
  <c r="S3" i="24" s="1"/>
  <c r="AA3" i="63"/>
  <c r="AA3" i="24" s="1"/>
  <c r="L3" i="63"/>
  <c r="L3" i="24" s="1"/>
  <c r="T3" i="63"/>
  <c r="T3" i="24" s="1"/>
  <c r="AB3" i="63"/>
  <c r="AB3" i="24" s="1"/>
  <c r="AC3" i="63"/>
  <c r="AC3" i="24" s="1"/>
  <c r="N3" i="63"/>
  <c r="N3" i="24" s="1"/>
  <c r="AD3" i="63"/>
  <c r="AD3" i="24" s="1"/>
  <c r="E3" i="63"/>
  <c r="E3" i="24" s="1"/>
  <c r="M3" i="63"/>
  <c r="M3" i="24" s="1"/>
  <c r="U3" i="63"/>
  <c r="U3" i="24" s="1"/>
  <c r="F3" i="63"/>
  <c r="F3" i="24" s="1"/>
  <c r="V3" i="63"/>
  <c r="V3" i="24" s="1"/>
  <c r="H3" i="63"/>
  <c r="H3" i="24" s="1"/>
  <c r="P3" i="63"/>
  <c r="P3" i="24" s="1"/>
  <c r="X3" i="63"/>
  <c r="X3" i="24" s="1"/>
  <c r="AF3" i="63"/>
  <c r="AF3" i="24" s="1"/>
  <c r="I3" i="63"/>
  <c r="I3" i="24" s="1"/>
  <c r="Q3" i="63"/>
  <c r="Q3" i="24" s="1"/>
  <c r="Y3" i="63"/>
  <c r="Y3" i="24" s="1"/>
  <c r="AE3" i="63"/>
  <c r="AE3" i="24" s="1"/>
  <c r="W3" i="63"/>
  <c r="W3" i="24" s="1"/>
  <c r="G3" i="63"/>
  <c r="G3" i="24" s="1"/>
  <c r="O3" i="63"/>
  <c r="O3" i="24" s="1"/>
  <c r="F4" i="62"/>
  <c r="F4" i="23" s="1"/>
  <c r="N4" i="62"/>
  <c r="N4" i="23" s="1"/>
  <c r="V4" i="62"/>
  <c r="V4" i="23" s="1"/>
  <c r="AD4" i="62"/>
  <c r="AD4" i="23" s="1"/>
  <c r="AA4" i="62"/>
  <c r="AA4" i="23" s="1"/>
  <c r="G4" i="62"/>
  <c r="G4" i="23" s="1"/>
  <c r="O4" i="62"/>
  <c r="O4" i="23" s="1"/>
  <c r="W4" i="62"/>
  <c r="W4" i="23" s="1"/>
  <c r="AE4" i="62"/>
  <c r="AE4" i="23" s="1"/>
  <c r="J4" i="62"/>
  <c r="J4" i="23" s="1"/>
  <c r="H4" i="62"/>
  <c r="H4" i="23" s="1"/>
  <c r="P4" i="62"/>
  <c r="P4" i="23" s="1"/>
  <c r="X4" i="62"/>
  <c r="X4" i="23" s="1"/>
  <c r="AF4" i="62"/>
  <c r="AF4" i="23" s="1"/>
  <c r="D4" i="23"/>
  <c r="Z4" i="62"/>
  <c r="Z4" i="23" s="1"/>
  <c r="K4" i="62"/>
  <c r="K4" i="23" s="1"/>
  <c r="I4" i="62"/>
  <c r="I4" i="23" s="1"/>
  <c r="Q4" i="62"/>
  <c r="Q4" i="23" s="1"/>
  <c r="Y4" i="62"/>
  <c r="Y4" i="23" s="1"/>
  <c r="E4" i="62"/>
  <c r="E4" i="23" s="1"/>
  <c r="R4" i="62"/>
  <c r="R4" i="23" s="1"/>
  <c r="S4" i="62"/>
  <c r="S4" i="23" s="1"/>
  <c r="L4" i="62"/>
  <c r="L4" i="23" s="1"/>
  <c r="T4" i="62"/>
  <c r="T4" i="23" s="1"/>
  <c r="AB4" i="62"/>
  <c r="AB4" i="23" s="1"/>
  <c r="M4" i="62"/>
  <c r="M4" i="23" s="1"/>
  <c r="U4" i="62"/>
  <c r="U4" i="23" s="1"/>
  <c r="AC4" i="62"/>
  <c r="AC4" i="23" s="1"/>
  <c r="F2" i="62"/>
  <c r="F2" i="23" s="1"/>
  <c r="N2" i="62"/>
  <c r="N2" i="23" s="1"/>
  <c r="V2" i="62"/>
  <c r="V2" i="23" s="1"/>
  <c r="AD2" i="62"/>
  <c r="AD2" i="23" s="1"/>
  <c r="R2" i="62"/>
  <c r="R2" i="23" s="1"/>
  <c r="G2" i="62"/>
  <c r="G2" i="23" s="1"/>
  <c r="O2" i="62"/>
  <c r="O2" i="23" s="1"/>
  <c r="W2" i="62"/>
  <c r="W2" i="23" s="1"/>
  <c r="AE2" i="62"/>
  <c r="AE2" i="23" s="1"/>
  <c r="AA2" i="62"/>
  <c r="AA2" i="23" s="1"/>
  <c r="H2" i="62"/>
  <c r="H2" i="23" s="1"/>
  <c r="P2" i="62"/>
  <c r="P2" i="23" s="1"/>
  <c r="X2" i="62"/>
  <c r="X2" i="23" s="1"/>
  <c r="AF2" i="62"/>
  <c r="AF2" i="23" s="1"/>
  <c r="D2" i="23"/>
  <c r="I2" i="62"/>
  <c r="I2" i="23" s="1"/>
  <c r="Q2" i="62"/>
  <c r="Q2" i="23" s="1"/>
  <c r="Y2" i="62"/>
  <c r="Y2" i="23" s="1"/>
  <c r="E2" i="62"/>
  <c r="E2" i="23" s="1"/>
  <c r="J2" i="62"/>
  <c r="J2" i="23" s="1"/>
  <c r="Z2" i="62"/>
  <c r="Z2" i="23" s="1"/>
  <c r="K2" i="62"/>
  <c r="K2" i="23" s="1"/>
  <c r="L2" i="62"/>
  <c r="L2" i="23" s="1"/>
  <c r="T2" i="62"/>
  <c r="T2" i="23" s="1"/>
  <c r="AB2" i="62"/>
  <c r="AB2" i="23" s="1"/>
  <c r="M2" i="62"/>
  <c r="M2" i="23" s="1"/>
  <c r="U2" i="62"/>
  <c r="U2" i="23" s="1"/>
  <c r="AC2" i="62"/>
  <c r="AC2" i="23" s="1"/>
  <c r="S2" i="62"/>
  <c r="S2" i="23" s="1"/>
  <c r="J3" i="62"/>
  <c r="J3" i="23" s="1"/>
  <c r="R3" i="62"/>
  <c r="R3" i="23" s="1"/>
  <c r="Z3" i="62"/>
  <c r="Z3" i="23" s="1"/>
  <c r="AE3" i="62"/>
  <c r="AE3" i="23" s="1"/>
  <c r="D3" i="23"/>
  <c r="K3" i="62"/>
  <c r="K3" i="23" s="1"/>
  <c r="S3" i="62"/>
  <c r="S3" i="23" s="1"/>
  <c r="AA3" i="62"/>
  <c r="AA3" i="23" s="1"/>
  <c r="F3" i="62"/>
  <c r="F3" i="23" s="1"/>
  <c r="G3" i="62"/>
  <c r="G3" i="23" s="1"/>
  <c r="L3" i="62"/>
  <c r="L3" i="23" s="1"/>
  <c r="T3" i="62"/>
  <c r="T3" i="23" s="1"/>
  <c r="AB3" i="62"/>
  <c r="AB3" i="23" s="1"/>
  <c r="V3" i="62"/>
  <c r="V3" i="23" s="1"/>
  <c r="W3" i="62"/>
  <c r="W3" i="23" s="1"/>
  <c r="M3" i="62"/>
  <c r="M3" i="23" s="1"/>
  <c r="U3" i="62"/>
  <c r="U3" i="23" s="1"/>
  <c r="AC3" i="62"/>
  <c r="AC3" i="23" s="1"/>
  <c r="N3" i="62"/>
  <c r="N3" i="23" s="1"/>
  <c r="AD3" i="62"/>
  <c r="AD3" i="23" s="1"/>
  <c r="H3" i="62"/>
  <c r="H3" i="23" s="1"/>
  <c r="P3" i="62"/>
  <c r="P3" i="23" s="1"/>
  <c r="X3" i="62"/>
  <c r="X3" i="23" s="1"/>
  <c r="AF3" i="62"/>
  <c r="AF3" i="23" s="1"/>
  <c r="I3" i="62"/>
  <c r="I3" i="23" s="1"/>
  <c r="Q3" i="62"/>
  <c r="Q3" i="23" s="1"/>
  <c r="Y3" i="62"/>
  <c r="Y3" i="23" s="1"/>
  <c r="E3" i="62"/>
  <c r="E3" i="23" s="1"/>
  <c r="O3" i="62"/>
  <c r="O3" i="23" s="1"/>
  <c r="G2" i="63"/>
  <c r="G2" i="24" s="1"/>
  <c r="O2" i="63"/>
  <c r="O2" i="24" s="1"/>
  <c r="W2" i="63"/>
  <c r="W2" i="24" s="1"/>
  <c r="AE2" i="63"/>
  <c r="AE2" i="24" s="1"/>
  <c r="AA2" i="63"/>
  <c r="AA2" i="24" s="1"/>
  <c r="H2" i="63"/>
  <c r="H2" i="24" s="1"/>
  <c r="P2" i="63"/>
  <c r="P2" i="24" s="1"/>
  <c r="X2" i="63"/>
  <c r="X2" i="24" s="1"/>
  <c r="AF2" i="63"/>
  <c r="AF2" i="24" s="1"/>
  <c r="D2" i="24"/>
  <c r="I2" i="63"/>
  <c r="I2" i="24" s="1"/>
  <c r="Q2" i="63"/>
  <c r="Q2" i="24" s="1"/>
  <c r="Y2" i="63"/>
  <c r="Y2" i="24" s="1"/>
  <c r="E2" i="63"/>
  <c r="E2" i="24" s="1"/>
  <c r="S2" i="63"/>
  <c r="S2" i="24" s="1"/>
  <c r="J2" i="63"/>
  <c r="J2" i="24" s="1"/>
  <c r="R2" i="63"/>
  <c r="R2" i="24" s="1"/>
  <c r="Z2" i="63"/>
  <c r="Z2" i="24" s="1"/>
  <c r="K2" i="63"/>
  <c r="K2" i="24" s="1"/>
  <c r="M2" i="63"/>
  <c r="M2" i="24" s="1"/>
  <c r="U2" i="63"/>
  <c r="U2" i="24" s="1"/>
  <c r="AC2" i="63"/>
  <c r="AC2" i="24" s="1"/>
  <c r="F2" i="63"/>
  <c r="F2" i="24" s="1"/>
  <c r="N2" i="63"/>
  <c r="N2" i="24" s="1"/>
  <c r="V2" i="63"/>
  <c r="V2" i="24" s="1"/>
  <c r="AD2" i="63"/>
  <c r="AD2" i="24" s="1"/>
  <c r="AB2" i="63"/>
  <c r="AB2" i="24" s="1"/>
  <c r="L2" i="63"/>
  <c r="L2" i="24" s="1"/>
  <c r="T2" i="63"/>
  <c r="T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<sst xmlns="http://schemas.openxmlformats.org/spreadsheetml/2006/main" count="53128" uniqueCount="4272">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</sst>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4218</v>
      </c>
      <c r="C1" s="104">
        <v>45660</v>
      </c>
      <c r="E1" s="106" t="s">
        <v>3851</v>
      </c>
      <c r="F1" s="106" t="s">
        <v>3851</v>
      </c>
    </row>
    <row r="2" spans="1:6">
      <c r="B2" t="str">
        <f>LOOKUP(B1,E2:F51,F2:F51)</f>
        <v>AZ</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AZ</v>
      </c>
    </row>
    <row r="2" spans="1:8">
      <c r="E2">
        <v>2021</v>
      </c>
      <c r="F2">
        <v>2022</v>
      </c>
      <c r="G2" t="s">
        <v>4265</v>
      </c>
      <c r="H2" t="s">
        <v>4266</v>
      </c>
    </row>
    <row r="3" spans="1:8">
      <c r="A3" t="s">
        <v>4105</v>
      </c>
      <c r="C3" t="s">
        <v>4195</v>
      </c>
      <c r="D3" t="s">
        <v>4196</v>
      </c>
      <c r="E3" s="107">
        <f>SUMIFS('SEDS 2022'!F:F,'SEDS 2022'!$C:$C,$A3,'SEDS 2022'!$B:$B,$A$1)</f>
        <v>566249</v>
      </c>
      <c r="F3" s="107">
        <f>SUMIFS('SEDS 2022'!G:G,'SEDS 2022'!$C:$C,$A3,'SEDS 2022'!$B:$B,$A$1)</f>
        <v>567317</v>
      </c>
      <c r="G3" s="82">
        <f>F3/E3</f>
        <v>1.0018860960460858</v>
      </c>
    </row>
    <row r="4" spans="1:8">
      <c r="A4" t="s">
        <v>3864</v>
      </c>
      <c r="C4" t="s">
        <v>4197</v>
      </c>
      <c r="D4" t="s">
        <v>4198</v>
      </c>
      <c r="E4" s="107">
        <f>SUMIFS('SEDS 2022'!F:F,'SEDS 2022'!$C:$C,$A4,'SEDS 2022'!$B:$B,$A$1)</f>
        <v>2224</v>
      </c>
      <c r="F4" s="107">
        <f>SUMIFS('SEDS 2022'!G:G,'SEDS 2022'!$C:$C,$A4,'SEDS 2022'!$B:$B,$A$1)</f>
        <v>2224</v>
      </c>
      <c r="G4" s="82">
        <f t="shared" ref="G4:G12" si="0">F4/E4</f>
        <v>1</v>
      </c>
    </row>
    <row r="5" spans="1:8">
      <c r="A5" t="s">
        <v>3909</v>
      </c>
      <c r="C5" t="s">
        <v>4199</v>
      </c>
      <c r="D5" t="s">
        <v>4200</v>
      </c>
      <c r="E5" s="107">
        <f>SUMIFS('SEDS 2022'!F:F,'SEDS 2022'!$C:$C,$A5,'SEDS 2022'!$B:$B,$A$1)</f>
        <v>24566</v>
      </c>
      <c r="F5" s="107">
        <f>SUMIFS('SEDS 2022'!G:G,'SEDS 2022'!$C:$C,$A5,'SEDS 2022'!$B:$B,$A$1)</f>
        <v>24519</v>
      </c>
      <c r="G5" s="82">
        <f t="shared" si="0"/>
        <v>0.99808678661564765</v>
      </c>
    </row>
    <row r="6" spans="1:8">
      <c r="A6" t="s">
        <v>3916</v>
      </c>
      <c r="C6" t="s">
        <v>4201</v>
      </c>
      <c r="D6" t="s">
        <v>4202</v>
      </c>
      <c r="E6" s="107">
        <f>SUMIFS('SEDS 2022'!F:F,'SEDS 2022'!$C:$C,$A6,'SEDS 2022'!$B:$B,$A$1)</f>
        <v>36</v>
      </c>
      <c r="F6" s="107">
        <f>SUMIFS('SEDS 2022'!G:G,'SEDS 2022'!$C:$C,$A6,'SEDS 2022'!$B:$B,$A$1)</f>
        <v>35</v>
      </c>
      <c r="G6" s="82">
        <f t="shared" si="0"/>
        <v>0.97222222222222221</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72094</v>
      </c>
      <c r="F8" s="107">
        <f>SUMIFS('SEDS 2022'!G:G,'SEDS 2022'!$C:$C,$A8,'SEDS 2022'!$B:$B,$A$1)</f>
        <v>74606</v>
      </c>
      <c r="G8" s="82">
        <f t="shared" si="0"/>
        <v>1.0348433988958858</v>
      </c>
      <c r="H8" t="s">
        <v>122</v>
      </c>
    </row>
    <row r="9" spans="1:8">
      <c r="A9" t="s">
        <v>4055</v>
      </c>
      <c r="C9" t="s">
        <v>4207</v>
      </c>
      <c r="D9" t="s">
        <v>4208</v>
      </c>
      <c r="E9" s="107">
        <f>SUMIFS('SEDS 2022'!F:F,'SEDS 2022'!$C:$C,$A9,'SEDS 2022'!$B:$B,$A$1)</f>
        <v>557</v>
      </c>
      <c r="F9" s="107">
        <f>SUMIFS('SEDS 2022'!G:G,'SEDS 2022'!$C:$C,$A9,'SEDS 2022'!$B:$B,$A$1)</f>
        <v>316</v>
      </c>
      <c r="G9" s="82">
        <f t="shared" si="0"/>
        <v>0.56732495511669656</v>
      </c>
    </row>
    <row r="10" spans="1:8">
      <c r="A10" t="s">
        <v>4004</v>
      </c>
      <c r="C10" t="s">
        <v>4209</v>
      </c>
      <c r="D10" t="s">
        <v>4210</v>
      </c>
      <c r="E10" s="107">
        <f>SUMIFS('SEDS 2022'!F:F,'SEDS 2022'!$C:$C,$A10,'SEDS 2022'!$B:$B,$A$1)</f>
        <v>19303</v>
      </c>
      <c r="F10" s="107">
        <f>SUMIFS('SEDS 2022'!G:G,'SEDS 2022'!$C:$C,$A10,'SEDS 2022'!$B:$B,$A$1)</f>
        <v>18633</v>
      </c>
      <c r="G10" s="82">
        <f t="shared" si="0"/>
        <v>0.96529036937263635</v>
      </c>
    </row>
    <row r="11" spans="1:8">
      <c r="A11" t="s">
        <v>3892</v>
      </c>
      <c r="C11" t="s">
        <v>4211</v>
      </c>
      <c r="D11" t="s">
        <v>4212</v>
      </c>
      <c r="E11" s="107">
        <f>SUMIFS('SEDS 2022'!F:F,'SEDS 2022'!$C:$C,$A11,'SEDS 2022'!$B:$B,$A$1)</f>
        <v>135526</v>
      </c>
      <c r="F11" s="107">
        <f>SUMIFS('SEDS 2022'!G:G,'SEDS 2022'!$C:$C,$A11,'SEDS 2022'!$B:$B,$A$1)</f>
        <v>136614</v>
      </c>
      <c r="G11" s="82">
        <f t="shared" si="0"/>
        <v>1.008027979871021</v>
      </c>
      <c r="H11" t="s">
        <v>124</v>
      </c>
    </row>
    <row r="12" spans="1:8">
      <c r="A12" t="s">
        <v>3993</v>
      </c>
      <c r="C12" t="s">
        <v>4213</v>
      </c>
      <c r="D12" t="s">
        <v>4214</v>
      </c>
      <c r="E12" s="107">
        <f>SUMIFS('SEDS 2022'!F:F,'SEDS 2022'!$C:$C,$A12,'SEDS 2022'!$B:$B,$A$1)</f>
        <v>334037</v>
      </c>
      <c r="F12" s="107">
        <f>SUMIFS('SEDS 2022'!G:G,'SEDS 2022'!$C:$C,$A12,'SEDS 2022'!$B:$B,$A$1)</f>
        <v>332200</v>
      </c>
      <c r="G12" s="82">
        <f t="shared" si="0"/>
        <v>0.99450060921394934</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0.99450060921394934</v>
      </c>
      <c r="E2">
        <f>$D$2*INDEX('AEO 2023 Table 7'!18:18,MATCH(E$1,'AEO 2023 Table 7'!1:1,0))/INDEX('AEO 2023 Table 7'!18:18,MATCH($D$1,'AEO 2023 Table 7'!1:1,0))</f>
        <v>1.0148085368639468</v>
      </c>
      <c r="F2">
        <f>$D$2*INDEX('AEO 2023 Table 7'!18:18,MATCH(F$1,'AEO 2023 Table 7'!1:1,0))/INDEX('AEO 2023 Table 7'!18:18,MATCH($D$1,'AEO 2023 Table 7'!1:1,0))</f>
        <v>1.0222053713835368</v>
      </c>
      <c r="G2">
        <f>$D$2*INDEX('AEO 2023 Table 7'!18:18,MATCH(G$1,'AEO 2023 Table 7'!1:1,0))/INDEX('AEO 2023 Table 7'!18:18,MATCH($D$1,'AEO 2023 Table 7'!1:1,0))</f>
        <v>1.0260016062189898</v>
      </c>
      <c r="H2">
        <f>$D$2*INDEX('AEO 2023 Table 7'!18:18,MATCH(H$1,'AEO 2023 Table 7'!1:1,0))/INDEX('AEO 2023 Table 7'!18:18,MATCH($D$1,'AEO 2023 Table 7'!1:1,0))</f>
        <v>1.0333040815146108</v>
      </c>
      <c r="I2">
        <f>$D$2*INDEX('AEO 2023 Table 7'!18:18,MATCH(I$1,'AEO 2023 Table 7'!1:1,0))/INDEX('AEO 2023 Table 7'!18:18,MATCH($D$1,'AEO 2023 Table 7'!1:1,0))</f>
        <v>1.0429914147992267</v>
      </c>
      <c r="J2">
        <f>$D$2*INDEX('AEO 2023 Table 7'!18:18,MATCH(J$1,'AEO 2023 Table 7'!1:1,0))/INDEX('AEO 2023 Table 7'!18:18,MATCH($D$1,'AEO 2023 Table 7'!1:1,0))</f>
        <v>1.0519538460904492</v>
      </c>
      <c r="K2">
        <f>$D$2*INDEX('AEO 2023 Table 7'!18:18,MATCH(K$1,'AEO 2023 Table 7'!1:1,0))/INDEX('AEO 2023 Table 7'!18:18,MATCH($D$1,'AEO 2023 Table 7'!1:1,0))</f>
        <v>1.0589544568634996</v>
      </c>
      <c r="L2">
        <f>$D$2*INDEX('AEO 2023 Table 7'!18:18,MATCH(L$1,'AEO 2023 Table 7'!1:1,0))/INDEX('AEO 2023 Table 7'!18:18,MATCH($D$1,'AEO 2023 Table 7'!1:1,0))</f>
        <v>1.0642955383604495</v>
      </c>
      <c r="M2">
        <f>$D$2*INDEX('AEO 2023 Table 7'!18:18,MATCH(M$1,'AEO 2023 Table 7'!1:1,0))/INDEX('AEO 2023 Table 7'!18:18,MATCH($D$1,'AEO 2023 Table 7'!1:1,0))</f>
        <v>1.0688185538044084</v>
      </c>
      <c r="N2">
        <f>$D$2*INDEX('AEO 2023 Table 7'!18:18,MATCH(N$1,'AEO 2023 Table 7'!1:1,0))/INDEX('AEO 2023 Table 7'!18:18,MATCH($D$1,'AEO 2023 Table 7'!1:1,0))</f>
        <v>1.0726229865510517</v>
      </c>
      <c r="O2">
        <f>$D$2*INDEX('AEO 2023 Table 7'!18:18,MATCH(O$1,'AEO 2023 Table 7'!1:1,0))/INDEX('AEO 2023 Table 7'!18:18,MATCH($D$1,'AEO 2023 Table 7'!1:1,0))</f>
        <v>1.0781170924590344</v>
      </c>
      <c r="P2">
        <f>$D$2*INDEX('AEO 2023 Table 7'!18:18,MATCH(P$1,'AEO 2023 Table 7'!1:1,0))/INDEX('AEO 2023 Table 7'!18:18,MATCH($D$1,'AEO 2023 Table 7'!1:1,0))</f>
        <v>1.0851330738783542</v>
      </c>
      <c r="Q2">
        <f>$D$2*INDEX('AEO 2023 Table 7'!18:18,MATCH(Q$1,'AEO 2023 Table 7'!1:1,0))/INDEX('AEO 2023 Table 7'!18:18,MATCH($D$1,'AEO 2023 Table 7'!1:1,0))</f>
        <v>1.0915406295398677</v>
      </c>
      <c r="R2">
        <f>$D$2*INDEX('AEO 2023 Table 7'!18:18,MATCH(R$1,'AEO 2023 Table 7'!1:1,0))/INDEX('AEO 2023 Table 7'!18:18,MATCH($D$1,'AEO 2023 Table 7'!1:1,0))</f>
        <v>1.0967463629564367</v>
      </c>
      <c r="S2">
        <f>$D$2*INDEX('AEO 2023 Table 7'!18:18,MATCH(S$1,'AEO 2023 Table 7'!1:1,0))/INDEX('AEO 2023 Table 7'!18:18,MATCH($D$1,'AEO 2023 Table 7'!1:1,0))</f>
        <v>1.1027962923497696</v>
      </c>
      <c r="T2">
        <f>$D$2*INDEX('AEO 2023 Table 7'!18:18,MATCH(T$1,'AEO 2023 Table 7'!1:1,0))/INDEX('AEO 2023 Table 7'!18:18,MATCH($D$1,'AEO 2023 Table 7'!1:1,0))</f>
        <v>1.1096230425582112</v>
      </c>
      <c r="U2">
        <f>$D$2*INDEX('AEO 2023 Table 7'!18:18,MATCH(U$1,'AEO 2023 Table 7'!1:1,0))/INDEX('AEO 2023 Table 7'!18:18,MATCH($D$1,'AEO 2023 Table 7'!1:1,0))</f>
        <v>1.1165012848688676</v>
      </c>
      <c r="V2">
        <f>$D$2*INDEX('AEO 2023 Table 7'!18:18,MATCH(V$1,'AEO 2023 Table 7'!1:1,0))/INDEX('AEO 2023 Table 7'!18:18,MATCH($D$1,'AEO 2023 Table 7'!1:1,0))</f>
        <v>1.1243579610664267</v>
      </c>
      <c r="W2">
        <f>$D$2*INDEX('AEO 2023 Table 7'!18:18,MATCH(W$1,'AEO 2023 Table 7'!1:1,0))/INDEX('AEO 2023 Table 7'!18:18,MATCH($D$1,'AEO 2023 Table 7'!1:1,0))</f>
        <v>1.1324088212192307</v>
      </c>
      <c r="X2">
        <f>$D$2*INDEX('AEO 2023 Table 7'!18:18,MATCH(X$1,'AEO 2023 Table 7'!1:1,0))/INDEX('AEO 2023 Table 7'!18:18,MATCH($D$1,'AEO 2023 Table 7'!1:1,0))</f>
        <v>1.1408047550914995</v>
      </c>
      <c r="Y2">
        <f>$D$2*INDEX('AEO 2023 Table 7'!18:18,MATCH(Y$1,'AEO 2023 Table 7'!1:1,0))/INDEX('AEO 2023 Table 7'!18:18,MATCH($D$1,'AEO 2023 Table 7'!1:1,0))</f>
        <v>1.1489588554804335</v>
      </c>
      <c r="Z2">
        <f>$D$2*INDEX('AEO 2023 Table 7'!18:18,MATCH(Z$1,'AEO 2023 Table 7'!1:1,0))/INDEX('AEO 2023 Table 7'!18:18,MATCH($D$1,'AEO 2023 Table 7'!1:1,0))</f>
        <v>1.1574028652505226</v>
      </c>
      <c r="AA2">
        <f>$D$2*INDEX('AEO 2023 Table 7'!18:18,MATCH(AA$1,'AEO 2023 Table 7'!1:1,0))/INDEX('AEO 2023 Table 7'!18:18,MATCH($D$1,'AEO 2023 Table 7'!1:1,0))</f>
        <v>1.1663794720236429</v>
      </c>
      <c r="AB2">
        <f>$D$2*INDEX('AEO 2023 Table 7'!18:18,MATCH(AB$1,'AEO 2023 Table 7'!1:1,0))/INDEX('AEO 2023 Table 7'!18:18,MATCH($D$1,'AEO 2023 Table 7'!1:1,0))</f>
        <v>1.1768092982884042</v>
      </c>
      <c r="AC2">
        <f>$D$2*INDEX('AEO 2023 Table 7'!18:18,MATCH(AC$1,'AEO 2023 Table 7'!1:1,0))/INDEX('AEO 2023 Table 7'!18:18,MATCH($D$1,'AEO 2023 Table 7'!1:1,0))</f>
        <v>1.1880063812551425</v>
      </c>
      <c r="AD2">
        <f>$D$2*INDEX('AEO 2023 Table 7'!18:18,MATCH(AD$1,'AEO 2023 Table 7'!1:1,0))/INDEX('AEO 2023 Table 7'!18:18,MATCH($D$1,'AEO 2023 Table 7'!1:1,0))</f>
        <v>1.1995584434300777</v>
      </c>
      <c r="AE2">
        <f>$D$2*INDEX('AEO 2023 Table 7'!18:18,MATCH(AE$1,'AEO 2023 Table 7'!1:1,0))/INDEX('AEO 2023 Table 7'!18:18,MATCH($D$1,'AEO 2023 Table 7'!1:1,0))</f>
        <v>1.2112625051897046</v>
      </c>
      <c r="AF2">
        <f>$D$2*INDEX('AEO 2023 Table 7'!18:18,MATCH(AF$1,'AEO 2023 Table 7'!1:1,0))/INDEX('AEO 2023 Table 7'!18:18,MATCH($D$1,'AEO 2023 Table 7'!1:1,0))</f>
        <v>1.2240354324919482</v>
      </c>
    </row>
    <row r="3" spans="1:32">
      <c r="A3" t="s">
        <v>124</v>
      </c>
      <c r="B3">
        <f>INDEX('AEO 2021 Table 7'!22:22,MATCH(B$1,'AEO 2021 Table 7'!1:1,0))/INDEX('AEO 2021 Table 7'!22:22,MATCH(B$1,'AEO 2021 Table 7'!1:1,0))</f>
        <v>1</v>
      </c>
      <c r="C3">
        <v>1</v>
      </c>
      <c r="D3" s="108">
        <f>'seds growth'!G11</f>
        <v>1.008027979871021</v>
      </c>
      <c r="E3">
        <f>$D$3*INDEX('AEO 2023 Table 7'!22:22,MATCH(E$1,'AEO 2023 Table 7'!1:1,0))/INDEX('AEO 2023 Table 7'!22:22,MATCH($D$1,'AEO 2023 Table 7'!1:1,0))</f>
        <v>1.0735719203731278</v>
      </c>
      <c r="F3">
        <f>$D$3*INDEX('AEO 2023 Table 7'!22:22,MATCH(F$1,'AEO 2023 Table 7'!1:1,0))/INDEX('AEO 2023 Table 7'!22:22,MATCH($D$1,'AEO 2023 Table 7'!1:1,0))</f>
        <v>1.1108309896271797</v>
      </c>
      <c r="G3">
        <f>$D$3*INDEX('AEO 2023 Table 7'!22:22,MATCH(G$1,'AEO 2023 Table 7'!1:1,0))/INDEX('AEO 2023 Table 7'!22:22,MATCH($D$1,'AEO 2023 Table 7'!1:1,0))</f>
        <v>1.13394205672842</v>
      </c>
      <c r="H3">
        <f>$D$3*INDEX('AEO 2023 Table 7'!22:22,MATCH(H$1,'AEO 2023 Table 7'!1:1,0))/INDEX('AEO 2023 Table 7'!22:22,MATCH($D$1,'AEO 2023 Table 7'!1:1,0))</f>
        <v>1.1508037962374367</v>
      </c>
      <c r="I3">
        <f>$D$3*INDEX('AEO 2023 Table 7'!22:22,MATCH(I$1,'AEO 2023 Table 7'!1:1,0))/INDEX('AEO 2023 Table 7'!22:22,MATCH($D$1,'AEO 2023 Table 7'!1:1,0))</f>
        <v>1.1634543676795752</v>
      </c>
      <c r="J3">
        <f>$D$3*INDEX('AEO 2023 Table 7'!22:22,MATCH(J$1,'AEO 2023 Table 7'!1:1,0))/INDEX('AEO 2023 Table 7'!22:22,MATCH($D$1,'AEO 2023 Table 7'!1:1,0))</f>
        <v>1.1731152708293886</v>
      </c>
      <c r="K3">
        <f>$D$3*INDEX('AEO 2023 Table 7'!22:22,MATCH(K$1,'AEO 2023 Table 7'!1:1,0))/INDEX('AEO 2023 Table 7'!22:22,MATCH($D$1,'AEO 2023 Table 7'!1:1,0))</f>
        <v>1.1803360926928652</v>
      </c>
      <c r="L3">
        <f>$D$3*INDEX('AEO 2023 Table 7'!22:22,MATCH(L$1,'AEO 2023 Table 7'!1:1,0))/INDEX('AEO 2023 Table 7'!22:22,MATCH($D$1,'AEO 2023 Table 7'!1:1,0))</f>
        <v>1.1856509270581084</v>
      </c>
      <c r="M3">
        <f>$D$3*INDEX('AEO 2023 Table 7'!22:22,MATCH(M$1,'AEO 2023 Table 7'!1:1,0))/INDEX('AEO 2023 Table 7'!22:22,MATCH($D$1,'AEO 2023 Table 7'!1:1,0))</f>
        <v>1.1893035465246695</v>
      </c>
      <c r="N3">
        <f>$D$3*INDEX('AEO 2023 Table 7'!22:22,MATCH(N$1,'AEO 2023 Table 7'!1:1,0))/INDEX('AEO 2023 Table 7'!22:22,MATCH($D$1,'AEO 2023 Table 7'!1:1,0))</f>
        <v>1.1922415937358219</v>
      </c>
      <c r="O3">
        <f>$D$3*INDEX('AEO 2023 Table 7'!22:22,MATCH(O$1,'AEO 2023 Table 7'!1:1,0))/INDEX('AEO 2023 Table 7'!22:22,MATCH($D$1,'AEO 2023 Table 7'!1:1,0))</f>
        <v>1.194854260392922</v>
      </c>
      <c r="P3">
        <f>$D$3*INDEX('AEO 2023 Table 7'!22:22,MATCH(P$1,'AEO 2023 Table 7'!1:1,0))/INDEX('AEO 2023 Table 7'!22:22,MATCH($D$1,'AEO 2023 Table 7'!1:1,0))</f>
        <v>1.1974054826827587</v>
      </c>
      <c r="Q3">
        <f>$D$3*INDEX('AEO 2023 Table 7'!22:22,MATCH(Q$1,'AEO 2023 Table 7'!1:1,0))/INDEX('AEO 2023 Table 7'!22:22,MATCH($D$1,'AEO 2023 Table 7'!1:1,0))</f>
        <v>1.1994568031136201</v>
      </c>
      <c r="R3">
        <f>$D$3*INDEX('AEO 2023 Table 7'!22:22,MATCH(R$1,'AEO 2023 Table 7'!1:1,0))/INDEX('AEO 2023 Table 7'!22:22,MATCH($D$1,'AEO 2023 Table 7'!1:1,0))</f>
        <v>1.2012178138451546</v>
      </c>
      <c r="S3">
        <f>$D$3*INDEX('AEO 2023 Table 7'!22:22,MATCH(S$1,'AEO 2023 Table 7'!1:1,0))/INDEX('AEO 2023 Table 7'!22:22,MATCH($D$1,'AEO 2023 Table 7'!1:1,0))</f>
        <v>1.2027501200937534</v>
      </c>
      <c r="T3">
        <f>$D$3*INDEX('AEO 2023 Table 7'!22:22,MATCH(T$1,'AEO 2023 Table 7'!1:1,0))/INDEX('AEO 2023 Table 7'!22:22,MATCH($D$1,'AEO 2023 Table 7'!1:1,0))</f>
        <v>1.2034604872933621</v>
      </c>
      <c r="U3">
        <f>$D$3*INDEX('AEO 2023 Table 7'!22:22,MATCH(U$1,'AEO 2023 Table 7'!1:1,0))/INDEX('AEO 2023 Table 7'!22:22,MATCH($D$1,'AEO 2023 Table 7'!1:1,0))</f>
        <v>1.2037498376425275</v>
      </c>
      <c r="V3">
        <f>$D$3*INDEX('AEO 2023 Table 7'!22:22,MATCH(V$1,'AEO 2023 Table 7'!1:1,0))/INDEX('AEO 2023 Table 7'!22:22,MATCH($D$1,'AEO 2023 Table 7'!1:1,0))</f>
        <v>1.2037465057677132</v>
      </c>
      <c r="W3">
        <f>$D$3*INDEX('AEO 2023 Table 7'!22:22,MATCH(W$1,'AEO 2023 Table 7'!1:1,0))/INDEX('AEO 2023 Table 7'!22:22,MATCH($D$1,'AEO 2023 Table 7'!1:1,0))</f>
        <v>1.2034454938566983</v>
      </c>
      <c r="X3">
        <f>$D$3*INDEX('AEO 2023 Table 7'!22:22,MATCH(X$1,'AEO 2023 Table 7'!1:1,0))/INDEX('AEO 2023 Table 7'!22:22,MATCH($D$1,'AEO 2023 Table 7'!1:1,0))</f>
        <v>1.2029897738066815</v>
      </c>
      <c r="Y3">
        <f>$D$3*INDEX('AEO 2023 Table 7'!22:22,MATCH(Y$1,'AEO 2023 Table 7'!1:1,0))/INDEX('AEO 2023 Table 7'!22:22,MATCH($D$1,'AEO 2023 Table 7'!1:1,0))</f>
        <v>1.202108481429105</v>
      </c>
      <c r="Z3">
        <f>$D$3*INDEX('AEO 2023 Table 7'!22:22,MATCH(Z$1,'AEO 2023 Table 7'!1:1,0))/INDEX('AEO 2023 Table 7'!22:22,MATCH($D$1,'AEO 2023 Table 7'!1:1,0))</f>
        <v>1.2012507706827562</v>
      </c>
      <c r="AA3">
        <f>$D$3*INDEX('AEO 2023 Table 7'!22:22,MATCH(AA$1,'AEO 2023 Table 7'!1:1,0))/INDEX('AEO 2023 Table 7'!22:22,MATCH($D$1,'AEO 2023 Table 7'!1:1,0))</f>
        <v>1.200227563416542</v>
      </c>
      <c r="AB3">
        <f>$D$3*INDEX('AEO 2023 Table 7'!22:22,MATCH(AB$1,'AEO 2023 Table 7'!1:1,0))/INDEX('AEO 2023 Table 7'!22:22,MATCH($D$1,'AEO 2023 Table 7'!1:1,0))</f>
        <v>1.1995432365419898</v>
      </c>
      <c r="AC3">
        <f>$D$3*INDEX('AEO 2023 Table 7'!22:22,MATCH(AC$1,'AEO 2023 Table 7'!1:1,0))/INDEX('AEO 2023 Table 7'!22:22,MATCH($D$1,'AEO 2023 Table 7'!1:1,0))</f>
        <v>1.1983611965055385</v>
      </c>
      <c r="AD3">
        <f>$D$3*INDEX('AEO 2023 Table 7'!22:22,MATCH(AD$1,'AEO 2023 Table 7'!1:1,0))/INDEX('AEO 2023 Table 7'!22:22,MATCH($D$1,'AEO 2023 Table 7'!1:1,0))</f>
        <v>1.1972787335691375</v>
      </c>
      <c r="AE3">
        <f>$D$3*INDEX('AEO 2023 Table 7'!22:22,MATCH(AE$1,'AEO 2023 Table 7'!1:1,0))/INDEX('AEO 2023 Table 7'!22:22,MATCH($D$1,'AEO 2023 Table 7'!1:1,0))</f>
        <v>1.1959842312684839</v>
      </c>
      <c r="AF3">
        <f>$D$3*INDEX('AEO 2023 Table 7'!22:22,MATCH(AF$1,'AEO 2023 Table 7'!1:1,0))/INDEX('AEO 2023 Table 7'!22:22,MATCH($D$1,'AEO 2023 Table 7'!1:1,0))</f>
        <v>1.1948558401611526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1.0348433988958858</v>
      </c>
      <c r="E4">
        <f>$D$4*'AEO 2023 Table 7'!G65/'AEO 2023 Table 7'!$F$65*'calibration multiplier'!$E$3</f>
        <v>1.1106657314984969</v>
      </c>
      <c r="F4">
        <f>$D$4*'AEO 2023 Table 7'!H65/'AEO 2023 Table 7'!$F$65*'calibration multiplier'!$E$3</f>
        <v>1.1265549703159559</v>
      </c>
      <c r="G4">
        <f>$D$4*'AEO 2023 Table 7'!I65/'AEO 2023 Table 7'!$F$65*'calibration multiplier'!$E$3</f>
        <v>1.1287363023232415</v>
      </c>
      <c r="H4">
        <f>$D$4*'AEO 2023 Table 7'!J65/'AEO 2023 Table 7'!$F$65*'calibration multiplier'!$E$3</f>
        <v>1.1430571087833969</v>
      </c>
      <c r="I4">
        <f>$D$4*'AEO 2023 Table 7'!K65/'AEO 2023 Table 7'!$F$65*'calibration multiplier'!$E$3</f>
        <v>1.1572088140148222</v>
      </c>
      <c r="J4">
        <f>$D$4*'AEO 2023 Table 7'!L65/'AEO 2023 Table 7'!$F$65*'calibration multiplier'!$E$3</f>
        <v>1.1684053091266948</v>
      </c>
      <c r="K4">
        <f>$D$4*'AEO 2023 Table 7'!M65/'AEO 2023 Table 7'!$F$65*'calibration multiplier'!$E$3</f>
        <v>1.1767333600333196</v>
      </c>
      <c r="L4">
        <f>$D$4*'AEO 2023 Table 7'!N65/'AEO 2023 Table 7'!$F$65*'calibration multiplier'!$E$3</f>
        <v>1.182578059707547</v>
      </c>
      <c r="M4">
        <f>$D$4*'AEO 2023 Table 7'!O65/'AEO 2023 Table 7'!$F$65*'calibration multiplier'!$E$3</f>
        <v>1.1884282976316236</v>
      </c>
      <c r="N4">
        <f>$D$4*'AEO 2023 Table 7'!P65/'AEO 2023 Table 7'!$F$65*'calibration multiplier'!$E$3</f>
        <v>1.1977155734121363</v>
      </c>
      <c r="O4">
        <f>$D$4*'AEO 2023 Table 7'!Q65/'AEO 2023 Table 7'!$F$65*'calibration multiplier'!$E$3</f>
        <v>1.2075038761956767</v>
      </c>
      <c r="P4">
        <f>$D$4*'AEO 2023 Table 7'!R65/'AEO 2023 Table 7'!$F$65*'calibration multiplier'!$E$3</f>
        <v>1.2163484612049069</v>
      </c>
      <c r="Q4">
        <f>$D$4*'AEO 2023 Table 7'!S65/'AEO 2023 Table 7'!$F$65*'calibration multiplier'!$E$3</f>
        <v>1.2268788894682447</v>
      </c>
      <c r="R4">
        <f>$D$4*'AEO 2023 Table 7'!T65/'AEO 2023 Table 7'!$F$65*'calibration multiplier'!$E$3</f>
        <v>1.2405033533140226</v>
      </c>
      <c r="S4">
        <f>$D$4*'AEO 2023 Table 7'!U65/'AEO 2023 Table 7'!$F$65*'calibration multiplier'!$E$3</f>
        <v>1.2567747313710789</v>
      </c>
      <c r="T4">
        <f>$D$4*'AEO 2023 Table 7'!V65/'AEO 2023 Table 7'!$F$65*'calibration multiplier'!$E$3</f>
        <v>1.273860970589286</v>
      </c>
      <c r="U4">
        <f>$D$4*'AEO 2023 Table 7'!W65/'AEO 2023 Table 7'!$F$65*'calibration multiplier'!$E$3</f>
        <v>1.2917000425703329</v>
      </c>
      <c r="V4">
        <f>$D$4*'AEO 2023 Table 7'!X65/'AEO 2023 Table 7'!$F$65*'calibration multiplier'!$E$3</f>
        <v>1.3124337731392473</v>
      </c>
      <c r="W4">
        <f>$D$4*'AEO 2023 Table 7'!Y65/'AEO 2023 Table 7'!$F$65*'calibration multiplier'!$E$3</f>
        <v>1.3322824913822535</v>
      </c>
      <c r="X4">
        <f>$D$4*'AEO 2023 Table 7'!Z65/'AEO 2023 Table 7'!$F$65*'calibration multiplier'!$E$3</f>
        <v>1.3524767964158522</v>
      </c>
      <c r="Y4">
        <f>$D$4*'AEO 2023 Table 7'!AA65/'AEO 2023 Table 7'!$F$65*'calibration multiplier'!$E$3</f>
        <v>1.3729782897077549</v>
      </c>
      <c r="Z4">
        <f>$D$4*'AEO 2023 Table 7'!AB65/'AEO 2023 Table 7'!$F$65*'calibration multiplier'!$E$3</f>
        <v>1.3934273542344184</v>
      </c>
      <c r="AA4">
        <f>$D$4*'AEO 2023 Table 7'!AC65/'AEO 2023 Table 7'!$F$65*'calibration multiplier'!$E$3</f>
        <v>1.4133314549759171</v>
      </c>
      <c r="AB4">
        <f>$D$4*'AEO 2023 Table 7'!AD65/'AEO 2023 Table 7'!$F$65*'calibration multiplier'!$E$3</f>
        <v>1.4327208676980934</v>
      </c>
      <c r="AC4">
        <f>$D$4*'AEO 2023 Table 7'!AE65/'AEO 2023 Table 7'!$F$65*'calibration multiplier'!$E$3</f>
        <v>1.4535092423321867</v>
      </c>
      <c r="AD4">
        <f>$D$4*'AEO 2023 Table 7'!AF65/'AEO 2023 Table 7'!$F$65*'calibration multiplier'!$E$3</f>
        <v>1.4745051167272982</v>
      </c>
      <c r="AE4">
        <f>$D$4*'AEO 2023 Table 7'!AG65/'AEO 2023 Table 7'!$F$65*'calibration multiplier'!$E$3</f>
        <v>1.4951986026806412</v>
      </c>
      <c r="AF4">
        <f>$D$4*'AEO 2023 Table 7'!AH65/'AEO 2023 Table 7'!$F$65*'calibration multiplier'!$E$3</f>
        <v>1.5182772282357222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0.99450060921394934</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0.99237598534532423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0.99070585795127231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0.99682212481899046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1.00713064080694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1.0158141344405924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1.0235312633926839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1.0306747588667855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1.0383174240475108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1.047263607688697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1.0598881808969156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1.0719093971647533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1.0831241349863847</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1.0953823004917871</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1.1065125675033036</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1.1198449867318228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1.1332017632687328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1.1457588235519385</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1.1599341230354001</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1.1747104778822532</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1.1898031004304848</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1.2045350000452937</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1.2185831300635697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1.2324479807688971</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1.2477552201309758</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1.263625008509188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1.2788391702532129</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1.2950746075265271</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1.3138302212951956</v>
      </c>
    </row>
    <row r="3" spans="1:32">
      <c r="A3" t="s">
        <v>124</v>
      </c>
      <c r="B3">
        <v>1</v>
      </c>
      <c r="C3">
        <v>1</v>
      </c>
      <c r="D3" s="108">
        <f>'seds growth'!G11</f>
        <v>1.008027979871021</v>
      </c>
      <c r="E3">
        <f>$D$3*INDEX('AEO 2023 Table 49'!50:50,MATCH(E1,'AEO 2023 Table 49'!13:13,0))/INDEX('AEO 2023 Table 49'!50:50,MATCH($D$1,'AEO 2023 Table 49'!13:13,0))</f>
        <v>0.99225244870536577</v>
      </c>
      <c r="F3">
        <f>$D$3*INDEX('AEO 2023 Table 49'!50:50,MATCH(F1,'AEO 2023 Table 49'!13:13,0))/INDEX('AEO 2023 Table 49'!50:50,MATCH($D$1,'AEO 2023 Table 49'!13:13,0))</f>
        <v>0.9798563682624174</v>
      </c>
      <c r="G3">
        <f>$D$3*INDEX('AEO 2023 Table 49'!50:50,MATCH(G1,'AEO 2023 Table 49'!13:13,0))/INDEX('AEO 2023 Table 49'!50:50,MATCH($D$1,'AEO 2023 Table 49'!13:13,0))</f>
        <v>0.97887639042342511</v>
      </c>
      <c r="H3">
        <f>$D$3*INDEX('AEO 2023 Table 49'!50:50,MATCH(H1,'AEO 2023 Table 49'!13:13,0))/INDEX('AEO 2023 Table 49'!50:50,MATCH($D$1,'AEO 2023 Table 49'!13:13,0))</f>
        <v>0.9850077020840623</v>
      </c>
      <c r="I3">
        <f>$D$3*INDEX('AEO 2023 Table 49'!50:50,MATCH(I1,'AEO 2023 Table 49'!13:13,0))/INDEX('AEO 2023 Table 49'!50:50,MATCH($D$1,'AEO 2023 Table 49'!13:13,0))</f>
        <v>0.98936977272040993</v>
      </c>
      <c r="J3">
        <f>$D$3*INDEX('AEO 2023 Table 49'!50:50,MATCH(J1,'AEO 2023 Table 49'!13:13,0))/INDEX('AEO 2023 Table 49'!50:50,MATCH($D$1,'AEO 2023 Table 49'!13:13,0))</f>
        <v>0.99253605115491095</v>
      </c>
      <c r="K3">
        <f>$D$3*INDEX('AEO 2023 Table 49'!50:50,MATCH(K1,'AEO 2023 Table 49'!13:13,0))/INDEX('AEO 2023 Table 49'!50:50,MATCH($D$1,'AEO 2023 Table 49'!13:13,0))</f>
        <v>0.99317055886167505</v>
      </c>
      <c r="L3">
        <f>$D$3*INDEX('AEO 2023 Table 49'!50:50,MATCH(L1,'AEO 2023 Table 49'!13:13,0))/INDEX('AEO 2023 Table 49'!50:50,MATCH($D$1,'AEO 2023 Table 49'!13:13,0))</f>
        <v>0.99339952967788003</v>
      </c>
      <c r="M3">
        <f>$D$3*INDEX('AEO 2023 Table 49'!50:50,MATCH(M1,'AEO 2023 Table 49'!13:13,0))/INDEX('AEO 2023 Table 49'!50:50,MATCH($D$1,'AEO 2023 Table 49'!13:13,0))</f>
        <v>0.9936607499807617</v>
      </c>
      <c r="N3">
        <f>$D$3*INDEX('AEO 2023 Table 49'!50:50,MATCH(N1,'AEO 2023 Table 49'!13:13,0))/INDEX('AEO 2023 Table 49'!50:50,MATCH($D$1,'AEO 2023 Table 49'!13:13,0))</f>
        <v>0.99590299785494552</v>
      </c>
      <c r="O3">
        <f>$D$3*INDEX('AEO 2023 Table 49'!50:50,MATCH(O1,'AEO 2023 Table 49'!13:13,0))/INDEX('AEO 2023 Table 49'!50:50,MATCH($D$1,'AEO 2023 Table 49'!13:13,0))</f>
        <v>0.99588596995343681</v>
      </c>
      <c r="P3">
        <f>$D$3*INDEX('AEO 2023 Table 49'!50:50,MATCH(P1,'AEO 2023 Table 49'!13:13,0))/INDEX('AEO 2023 Table 49'!50:50,MATCH($D$1,'AEO 2023 Table 49'!13:13,0))</f>
        <v>0.99317574056317914</v>
      </c>
      <c r="Q3">
        <f>$D$3*INDEX('AEO 2023 Table 49'!50:50,MATCH(Q1,'AEO 2023 Table 49'!13:13,0))/INDEX('AEO 2023 Table 49'!50:50,MATCH($D$1,'AEO 2023 Table 49'!13:13,0))</f>
        <v>0.99091292225066208</v>
      </c>
      <c r="R3">
        <f>$D$3*INDEX('AEO 2023 Table 49'!50:50,MATCH(R1,'AEO 2023 Table 49'!13:13,0))/INDEX('AEO 2023 Table 49'!50:50,MATCH($D$1,'AEO 2023 Table 49'!13:13,0))</f>
        <v>0.98693968951469857</v>
      </c>
      <c r="S3">
        <f>$D$3*INDEX('AEO 2023 Table 49'!50:50,MATCH(S1,'AEO 2023 Table 49'!13:13,0))/INDEX('AEO 2023 Table 49'!50:50,MATCH($D$1,'AEO 2023 Table 49'!13:13,0))</f>
        <v>0.98616473666841475</v>
      </c>
      <c r="T3">
        <f>$D$3*INDEX('AEO 2023 Table 49'!50:50,MATCH(T1,'AEO 2023 Table 49'!13:13,0))/INDEX('AEO 2023 Table 49'!50:50,MATCH($D$1,'AEO 2023 Table 49'!13:13,0))</f>
        <v>0.98610179597990533</v>
      </c>
      <c r="U3">
        <f>$D$3*INDEX('AEO 2023 Table 49'!50:50,MATCH(U1,'AEO 2023 Table 49'!13:13,0))/INDEX('AEO 2023 Table 49'!50:50,MATCH($D$1,'AEO 2023 Table 49'!13:13,0))</f>
        <v>0.98494533833838394</v>
      </c>
      <c r="V3">
        <f>$D$3*INDEX('AEO 2023 Table 49'!50:50,MATCH(V1,'AEO 2023 Table 49'!13:13,0))/INDEX('AEO 2023 Table 49'!50:50,MATCH($D$1,'AEO 2023 Table 49'!13:13,0))</f>
        <v>0.98484767863220002</v>
      </c>
      <c r="W3">
        <f>$D$3*INDEX('AEO 2023 Table 49'!50:50,MATCH(W1,'AEO 2023 Table 49'!13:13,0))/INDEX('AEO 2023 Table 49'!50:50,MATCH($D$1,'AEO 2023 Table 49'!13:13,0))</f>
        <v>0.9840411341219073</v>
      </c>
      <c r="X3">
        <f>$D$3*INDEX('AEO 2023 Table 49'!50:50,MATCH(X1,'AEO 2023 Table 49'!13:13,0))/INDEX('AEO 2023 Table 49'!50:50,MATCH($D$1,'AEO 2023 Table 49'!13:13,0))</f>
        <v>0.9838713996977152</v>
      </c>
      <c r="Y3">
        <f>$D$3*INDEX('AEO 2023 Table 49'!50:50,MATCH(Y1,'AEO 2023 Table 49'!13:13,0))/INDEX('AEO 2023 Table 49'!50:50,MATCH($D$1,'AEO 2023 Table 49'!13:13,0))</f>
        <v>0.98310286871042374</v>
      </c>
      <c r="Z3">
        <f>$D$3*INDEX('AEO 2023 Table 49'!50:50,MATCH(Z1,'AEO 2023 Table 49'!13:13,0))/INDEX('AEO 2023 Table 49'!50:50,MATCH($D$1,'AEO 2023 Table 49'!13:13,0))</f>
        <v>0.98169357530903745</v>
      </c>
      <c r="AA3">
        <f>$D$3*INDEX('AEO 2023 Table 49'!50:50,MATCH(AA1,'AEO 2023 Table 49'!13:13,0))/INDEX('AEO 2023 Table 49'!50:50,MATCH($D$1,'AEO 2023 Table 49'!13:13,0))</f>
        <v>0.97957136928770117</v>
      </c>
      <c r="AB3">
        <f>$D$3*INDEX('AEO 2023 Table 49'!50:50,MATCH(AB1,'AEO 2023 Table 49'!13:13,0))/INDEX('AEO 2023 Table 49'!50:50,MATCH($D$1,'AEO 2023 Table 49'!13:13,0))</f>
        <v>0.97738918277985909</v>
      </c>
      <c r="AC3">
        <f>$D$3*INDEX('AEO 2023 Table 49'!50:50,MATCH(AC1,'AEO 2023 Table 49'!13:13,0))/INDEX('AEO 2023 Table 49'!50:50,MATCH($D$1,'AEO 2023 Table 49'!13:13,0))</f>
        <v>0.97457191162242152</v>
      </c>
      <c r="AD3">
        <f>$D$3*INDEX('AEO 2023 Table 49'!50:50,MATCH(AD1,'AEO 2023 Table 49'!13:13,0))/INDEX('AEO 2023 Table 49'!50:50,MATCH($D$1,'AEO 2023 Table 49'!13:13,0))</f>
        <v>0.97137338370124393</v>
      </c>
      <c r="AE3">
        <f>$D$3*INDEX('AEO 2023 Table 49'!50:50,MATCH(AE1,'AEO 2023 Table 49'!13:13,0))/INDEX('AEO 2023 Table 49'!50:50,MATCH($D$1,'AEO 2023 Table 49'!13:13,0))</f>
        <v>0.9700162524021998</v>
      </c>
      <c r="AF3">
        <f>$D$3*INDEX('AEO 2023 Table 49'!50:50,MATCH(AF1,'AEO 2023 Table 49'!13:13,0))/INDEX('AEO 2023 Table 49'!50:50,MATCH($D$1,'AEO 2023 Table 49'!13:13,0))</f>
        <v>0.96985614267851228</v>
      </c>
    </row>
    <row r="4" spans="1:32">
      <c r="A4" t="s">
        <v>122</v>
      </c>
      <c r="B4">
        <v>1</v>
      </c>
      <c r="C4">
        <v>1</v>
      </c>
      <c r="D4" s="108">
        <f>'seds growth'!G8</f>
        <v>1.0348433988958858</v>
      </c>
      <c r="E4">
        <f>$D$4*'AEO 2023 Table 7'!G65/'AEO 2023 Table 7'!$F$65</f>
        <v>1.1106657314984969</v>
      </c>
      <c r="F4">
        <f>$D$4*'AEO 2023 Table 7'!H65/'AEO 2023 Table 7'!$F$65</f>
        <v>1.1265549703159559</v>
      </c>
      <c r="G4">
        <f>$D$4*'AEO 2023 Table 7'!I65/'AEO 2023 Table 7'!$F$65</f>
        <v>1.1287363023232415</v>
      </c>
      <c r="H4">
        <f>$D$4*'AEO 2023 Table 7'!J65/'AEO 2023 Table 7'!$F$65</f>
        <v>1.1430571087833969</v>
      </c>
      <c r="I4">
        <f>$D$4*'AEO 2023 Table 7'!K65/'AEO 2023 Table 7'!$F$65</f>
        <v>1.1572088140148222</v>
      </c>
      <c r="J4">
        <f>$D$4*'AEO 2023 Table 7'!L65/'AEO 2023 Table 7'!$F$65</f>
        <v>1.1684053091266948</v>
      </c>
      <c r="K4">
        <f>$D$4*'AEO 2023 Table 7'!M65/'AEO 2023 Table 7'!$F$65</f>
        <v>1.1767333600333196</v>
      </c>
      <c r="L4">
        <f>$D$4*'AEO 2023 Table 7'!N65/'AEO 2023 Table 7'!$F$65</f>
        <v>1.182578059707547</v>
      </c>
      <c r="M4">
        <f>$D$4*'AEO 2023 Table 7'!O65/'AEO 2023 Table 7'!$F$65</f>
        <v>1.1884282976316236</v>
      </c>
      <c r="N4">
        <f>$D$4*'AEO 2023 Table 7'!P65/'AEO 2023 Table 7'!$F$65</f>
        <v>1.1977155734121363</v>
      </c>
      <c r="O4">
        <f>$D$4*'AEO 2023 Table 7'!Q65/'AEO 2023 Table 7'!$F$65</f>
        <v>1.2075038761956767</v>
      </c>
      <c r="P4">
        <f>$D$4*'AEO 2023 Table 7'!R65/'AEO 2023 Table 7'!$F$65</f>
        <v>1.2163484612049069</v>
      </c>
      <c r="Q4">
        <f>$D$4*'AEO 2023 Table 7'!S65/'AEO 2023 Table 7'!$F$65</f>
        <v>1.2268788894682447</v>
      </c>
      <c r="R4">
        <f>$D$4*'AEO 2023 Table 7'!T65/'AEO 2023 Table 7'!$F$65</f>
        <v>1.2405033533140226</v>
      </c>
      <c r="S4">
        <f>$D$4*'AEO 2023 Table 7'!U65/'AEO 2023 Table 7'!$F$65</f>
        <v>1.2567747313710789</v>
      </c>
      <c r="T4">
        <f>$D$4*'AEO 2023 Table 7'!V65/'AEO 2023 Table 7'!$F$65</f>
        <v>1.273860970589286</v>
      </c>
      <c r="U4">
        <f>$D$4*'AEO 2023 Table 7'!W65/'AEO 2023 Table 7'!$F$65</f>
        <v>1.2917000425703329</v>
      </c>
      <c r="V4">
        <f>$D$4*'AEO 2023 Table 7'!X65/'AEO 2023 Table 7'!$F$65</f>
        <v>1.3124337731392473</v>
      </c>
      <c r="W4">
        <f>$D$4*'AEO 2023 Table 7'!Y65/'AEO 2023 Table 7'!$F$65</f>
        <v>1.3322824913822535</v>
      </c>
      <c r="X4">
        <f>$D$4*'AEO 2023 Table 7'!Z65/'AEO 2023 Table 7'!$F$65</f>
        <v>1.3524767964158522</v>
      </c>
      <c r="Y4">
        <f>$D$4*'AEO 2023 Table 7'!AA65/'AEO 2023 Table 7'!$F$65</f>
        <v>1.3729782897077549</v>
      </c>
      <c r="Z4">
        <f>$D$4*'AEO 2023 Table 7'!AB65/'AEO 2023 Table 7'!$F$65</f>
        <v>1.3934273542344184</v>
      </c>
      <c r="AA4">
        <f>$D$4*'AEO 2023 Table 7'!AC65/'AEO 2023 Table 7'!$F$65</f>
        <v>1.4133314549759171</v>
      </c>
      <c r="AB4">
        <f>$D$4*'AEO 2023 Table 7'!AD65/'AEO 2023 Table 7'!$F$65</f>
        <v>1.4327208676980934</v>
      </c>
      <c r="AC4">
        <f>$D$4*'AEO 2023 Table 7'!AE65/'AEO 2023 Table 7'!$F$65</f>
        <v>1.4535092423321867</v>
      </c>
      <c r="AD4">
        <f>$D$4*'AEO 2023 Table 7'!AF65/'AEO 2023 Table 7'!$F$65</f>
        <v>1.4745051167272982</v>
      </c>
      <c r="AE4">
        <f>$D$4*'AEO 2023 Table 7'!AG65/'AEO 2023 Table 7'!$F$65</f>
        <v>1.4951986026806412</v>
      </c>
      <c r="AF4">
        <f>$D$4*'AEO 2023 Table 7'!AH65/'AEO 2023 Table 7'!$F$65</f>
        <v>1.5182772282357222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0.99450060921394934</v>
      </c>
      <c r="E2" s="108">
        <f>'growth rates from 2022 psgr'!E2</f>
        <v>1.0148085368639468</v>
      </c>
      <c r="F2" s="108">
        <f>'growth rates from 2022 psgr'!F2</f>
        <v>1.0222053713835368</v>
      </c>
      <c r="G2" s="108">
        <f>'growth rates from 2022 psgr'!G2</f>
        <v>1.0260016062189898</v>
      </c>
      <c r="H2" s="108">
        <f>'growth rates from 2022 psgr'!H2</f>
        <v>1.0333040815146108</v>
      </c>
      <c r="I2" s="108">
        <f>'growth rates from 2022 psgr'!I2</f>
        <v>1.0429914147992267</v>
      </c>
      <c r="J2" s="108">
        <f>'growth rates from 2022 psgr'!J2</f>
        <v>1.0519538460904492</v>
      </c>
      <c r="K2" s="108">
        <f>'growth rates from 2022 psgr'!K2</f>
        <v>1.0589544568634996</v>
      </c>
      <c r="L2" s="108">
        <f>'growth rates from 2022 psgr'!L2</f>
        <v>1.0642955383604495</v>
      </c>
      <c r="M2" s="108">
        <f>'growth rates from 2022 psgr'!M2</f>
        <v>1.0688185538044084</v>
      </c>
      <c r="N2" s="108">
        <f>'growth rates from 2022 psgr'!N2</f>
        <v>1.0726229865510517</v>
      </c>
      <c r="O2" s="108">
        <f>'growth rates from 2022 psgr'!O2</f>
        <v>1.0781170924590344</v>
      </c>
      <c r="P2" s="108">
        <f>'growth rates from 2022 psgr'!P2</f>
        <v>1.0851330738783542</v>
      </c>
      <c r="Q2" s="108">
        <f>'growth rates from 2022 psgr'!Q2</f>
        <v>1.0915406295398677</v>
      </c>
      <c r="R2" s="108">
        <f>'growth rates from 2022 psgr'!R2</f>
        <v>1.0967463629564367</v>
      </c>
      <c r="S2" s="108">
        <f>'growth rates from 2022 psgr'!S2</f>
        <v>1.1027962923497696</v>
      </c>
      <c r="T2" s="108">
        <f>'growth rates from 2022 psgr'!T2</f>
        <v>1.1096230425582112</v>
      </c>
      <c r="U2" s="108">
        <f>'growth rates from 2022 psgr'!U2</f>
        <v>1.1165012848688676</v>
      </c>
      <c r="V2" s="108">
        <f>'growth rates from 2022 psgr'!V2</f>
        <v>1.1243579610664267</v>
      </c>
      <c r="W2" s="108">
        <f>'growth rates from 2022 psgr'!W2</f>
        <v>1.1324088212192307</v>
      </c>
      <c r="X2" s="108">
        <f>'growth rates from 2022 psgr'!X2</f>
        <v>1.1408047550914995</v>
      </c>
      <c r="Y2" s="108">
        <f>'growth rates from 2022 psgr'!Y2</f>
        <v>1.1489588554804335</v>
      </c>
      <c r="Z2" s="108">
        <f>'growth rates from 2022 psgr'!Z2</f>
        <v>1.1574028652505226</v>
      </c>
      <c r="AA2" s="108">
        <f>'growth rates from 2022 psgr'!AA2</f>
        <v>1.1663794720236429</v>
      </c>
      <c r="AB2" s="108">
        <f>'growth rates from 2022 psgr'!AB2</f>
        <v>1.1768092982884042</v>
      </c>
      <c r="AC2" s="108">
        <f>'growth rates from 2022 psgr'!AC2</f>
        <v>1.1880063812551425</v>
      </c>
      <c r="AD2" s="108">
        <f>'growth rates from 2022 psgr'!AD2</f>
        <v>1.1995584434300777</v>
      </c>
      <c r="AE2" s="108">
        <f>'growth rates from 2022 psgr'!AE2</f>
        <v>1.2112625051897046</v>
      </c>
      <c r="AF2" s="108">
        <f>'growth rates from 2022 psgr'!AF2</f>
        <v>1.2240354324919482</v>
      </c>
    </row>
    <row r="3" spans="1:32">
      <c r="A3" t="s">
        <v>124</v>
      </c>
      <c r="B3">
        <f>INDEX('AEO 2021 Table 7'!22:22,MATCH(B$1,'AEO 2021 Table 7'!1:1,0))/INDEX('AEO 2021 Table 7'!22:22,MATCH(B$1,'AEO 2021 Table 7'!1:1,0))</f>
        <v>1</v>
      </c>
      <c r="C3">
        <v>1</v>
      </c>
      <c r="D3" s="108">
        <f>'growth rates from 2022 psgr'!D3</f>
        <v>1.008027979871021</v>
      </c>
      <c r="E3" s="108">
        <f>'growth rates from 2022 psgr'!E3</f>
        <v>1.0735719203731278</v>
      </c>
      <c r="F3" s="108">
        <f>'growth rates from 2022 psgr'!F3</f>
        <v>1.1108309896271797</v>
      </c>
      <c r="G3" s="108">
        <f>'growth rates from 2022 psgr'!G3</f>
        <v>1.13394205672842</v>
      </c>
      <c r="H3" s="108">
        <f>'growth rates from 2022 psgr'!H3</f>
        <v>1.1508037962374367</v>
      </c>
      <c r="I3" s="108">
        <f>'growth rates from 2022 psgr'!I3</f>
        <v>1.1634543676795752</v>
      </c>
      <c r="J3" s="108">
        <f>'growth rates from 2022 psgr'!J3</f>
        <v>1.1731152708293886</v>
      </c>
      <c r="K3" s="108">
        <f>'growth rates from 2022 psgr'!K3</f>
        <v>1.1803360926928652</v>
      </c>
      <c r="L3" s="108">
        <f>'growth rates from 2022 psgr'!L3</f>
        <v>1.1856509270581084</v>
      </c>
      <c r="M3" s="108">
        <f>'growth rates from 2022 psgr'!M3</f>
        <v>1.1893035465246695</v>
      </c>
      <c r="N3" s="108">
        <f>'growth rates from 2022 psgr'!N3</f>
        <v>1.1922415937358219</v>
      </c>
      <c r="O3" s="108">
        <f>'growth rates from 2022 psgr'!O3</f>
        <v>1.194854260392922</v>
      </c>
      <c r="P3" s="108">
        <f>'growth rates from 2022 psgr'!P3</f>
        <v>1.1974054826827587</v>
      </c>
      <c r="Q3" s="108">
        <f>'growth rates from 2022 psgr'!Q3</f>
        <v>1.1994568031136201</v>
      </c>
      <c r="R3" s="108">
        <f>'growth rates from 2022 psgr'!R3</f>
        <v>1.2012178138451546</v>
      </c>
      <c r="S3" s="108">
        <f>'growth rates from 2022 psgr'!S3</f>
        <v>1.2027501200937534</v>
      </c>
      <c r="T3" s="108">
        <f>'growth rates from 2022 psgr'!T3</f>
        <v>1.2034604872933621</v>
      </c>
      <c r="U3" s="108">
        <f>'growth rates from 2022 psgr'!U3</f>
        <v>1.2037498376425275</v>
      </c>
      <c r="V3" s="108">
        <f>'growth rates from 2022 psgr'!V3</f>
        <v>1.2037465057677132</v>
      </c>
      <c r="W3" s="108">
        <f>'growth rates from 2022 psgr'!W3</f>
        <v>1.2034454938566983</v>
      </c>
      <c r="X3" s="108">
        <f>'growth rates from 2022 psgr'!X3</f>
        <v>1.2029897738066815</v>
      </c>
      <c r="Y3" s="108">
        <f>'growth rates from 2022 psgr'!Y3</f>
        <v>1.202108481429105</v>
      </c>
      <c r="Z3" s="108">
        <f>'growth rates from 2022 psgr'!Z3</f>
        <v>1.2012507706827562</v>
      </c>
      <c r="AA3" s="108">
        <f>'growth rates from 2022 psgr'!AA3</f>
        <v>1.200227563416542</v>
      </c>
      <c r="AB3" s="108">
        <f>'growth rates from 2022 psgr'!AB3</f>
        <v>1.1995432365419898</v>
      </c>
      <c r="AC3" s="108">
        <f>'growth rates from 2022 psgr'!AC3</f>
        <v>1.1983611965055385</v>
      </c>
      <c r="AD3" s="108">
        <f>'growth rates from 2022 psgr'!AD3</f>
        <v>1.1972787335691375</v>
      </c>
      <c r="AE3" s="108">
        <f>'growth rates from 2022 psgr'!AE3</f>
        <v>1.1959842312684839</v>
      </c>
      <c r="AF3" s="108">
        <f>'growth rates from 2022 psgr'!AF3</f>
        <v>1.1948558401611526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1.0348433988958858</v>
      </c>
      <c r="E4" s="108">
        <f>'growth rates from 2022 psgr'!E4</f>
        <v>1.1106657314984969</v>
      </c>
      <c r="F4" s="108">
        <f>'growth rates from 2022 psgr'!F4</f>
        <v>1.1265549703159559</v>
      </c>
      <c r="G4" s="108">
        <f>'growth rates from 2022 psgr'!G4</f>
        <v>1.1287363023232415</v>
      </c>
      <c r="H4" s="108">
        <f>'growth rates from 2022 psgr'!H4</f>
        <v>1.1430571087833969</v>
      </c>
      <c r="I4" s="108">
        <f>'growth rates from 2022 psgr'!I4</f>
        <v>1.1572088140148222</v>
      </c>
      <c r="J4" s="108">
        <f>'growth rates from 2022 psgr'!J4</f>
        <v>1.1684053091266948</v>
      </c>
      <c r="K4" s="108">
        <f>'growth rates from 2022 psgr'!K4</f>
        <v>1.1767333600333196</v>
      </c>
      <c r="L4" s="108">
        <f>'growth rates from 2022 psgr'!L4</f>
        <v>1.182578059707547</v>
      </c>
      <c r="M4" s="108">
        <f>'growth rates from 2022 psgr'!M4</f>
        <v>1.1884282976316236</v>
      </c>
      <c r="N4" s="108">
        <f>'growth rates from 2022 psgr'!N4</f>
        <v>1.1977155734121363</v>
      </c>
      <c r="O4" s="108">
        <f>'growth rates from 2022 psgr'!O4</f>
        <v>1.2075038761956767</v>
      </c>
      <c r="P4" s="108">
        <f>'growth rates from 2022 psgr'!P4</f>
        <v>1.2163484612049069</v>
      </c>
      <c r="Q4" s="108">
        <f>'growth rates from 2022 psgr'!Q4</f>
        <v>1.2268788894682447</v>
      </c>
      <c r="R4" s="108">
        <f>'growth rates from 2022 psgr'!R4</f>
        <v>1.2405033533140226</v>
      </c>
      <c r="S4" s="108">
        <f>'growth rates from 2022 psgr'!S4</f>
        <v>1.2567747313710789</v>
      </c>
      <c r="T4" s="108">
        <f>'growth rates from 2022 psgr'!T4</f>
        <v>1.273860970589286</v>
      </c>
      <c r="U4" s="108">
        <f>'growth rates from 2022 psgr'!U4</f>
        <v>1.2917000425703329</v>
      </c>
      <c r="V4" s="108">
        <f>'growth rates from 2022 psgr'!V4</f>
        <v>1.3124337731392473</v>
      </c>
      <c r="W4" s="108">
        <f>'growth rates from 2022 psgr'!W4</f>
        <v>1.3322824913822535</v>
      </c>
      <c r="X4" s="108">
        <f>'growth rates from 2022 psgr'!X4</f>
        <v>1.3524767964158522</v>
      </c>
      <c r="Y4" s="108">
        <f>'growth rates from 2022 psgr'!Y4</f>
        <v>1.3729782897077549</v>
      </c>
      <c r="Z4" s="108">
        <f>'growth rates from 2022 psgr'!Z4</f>
        <v>1.3934273542344184</v>
      </c>
      <c r="AA4" s="108">
        <f>'growth rates from 2022 psgr'!AA4</f>
        <v>1.4133314549759171</v>
      </c>
      <c r="AB4" s="108">
        <f>'growth rates from 2022 psgr'!AB4</f>
        <v>1.4327208676980934</v>
      </c>
      <c r="AC4" s="108">
        <f>'growth rates from 2022 psgr'!AC4</f>
        <v>1.4535092423321867</v>
      </c>
      <c r="AD4" s="108">
        <f>'growth rates from 2022 psgr'!AD4</f>
        <v>1.4745051167272982</v>
      </c>
      <c r="AE4" s="108">
        <f>'growth rates from 2022 psgr'!AE4</f>
        <v>1.4951986026806412</v>
      </c>
      <c r="AF4" s="108">
        <f>'growth rates from 2022 psgr'!AF4</f>
        <v>1.5182772282357222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0.99450060921394934</v>
      </c>
      <c r="E2" s="108">
        <f>'growth rates from 2022 frgt'!E2</f>
        <v>0.99237598534532423</v>
      </c>
      <c r="F2" s="108">
        <f>'growth rates from 2022 frgt'!F2</f>
        <v>0.99070585795127231</v>
      </c>
      <c r="G2" s="108">
        <f>'growth rates from 2022 frgt'!G2</f>
        <v>0.99682212481899046</v>
      </c>
      <c r="H2" s="108">
        <f>'growth rates from 2022 frgt'!H2</f>
        <v>1.00713064080694</v>
      </c>
      <c r="I2" s="108">
        <f>'growth rates from 2022 frgt'!I2</f>
        <v>1.0158141344405924</v>
      </c>
      <c r="J2" s="108">
        <f>'growth rates from 2022 frgt'!J2</f>
        <v>1.0235312633926839</v>
      </c>
      <c r="K2" s="108">
        <f>'growth rates from 2022 frgt'!K2</f>
        <v>1.0306747588667855</v>
      </c>
      <c r="L2" s="108">
        <f>'growth rates from 2022 frgt'!L2</f>
        <v>1.0383174240475108</v>
      </c>
      <c r="M2" s="108">
        <f>'growth rates from 2022 frgt'!M2</f>
        <v>1.047263607688697</v>
      </c>
      <c r="N2" s="108">
        <f>'growth rates from 2022 frgt'!N2</f>
        <v>1.0598881808969156</v>
      </c>
      <c r="O2" s="108">
        <f>'growth rates from 2022 frgt'!O2</f>
        <v>1.0719093971647533</v>
      </c>
      <c r="P2" s="108">
        <f>'growth rates from 2022 frgt'!P2</f>
        <v>1.0831241349863847</v>
      </c>
      <c r="Q2" s="108">
        <f>'growth rates from 2022 frgt'!Q2</f>
        <v>1.0953823004917871</v>
      </c>
      <c r="R2" s="108">
        <f>'growth rates from 2022 frgt'!R2</f>
        <v>1.1065125675033036</v>
      </c>
      <c r="S2" s="108">
        <f>'growth rates from 2022 frgt'!S2</f>
        <v>1.1198449867318228</v>
      </c>
      <c r="T2" s="108">
        <f>'growth rates from 2022 frgt'!T2</f>
        <v>1.1332017632687328</v>
      </c>
      <c r="U2" s="108">
        <f>'growth rates from 2022 frgt'!U2</f>
        <v>1.1457588235519385</v>
      </c>
      <c r="V2" s="108">
        <f>'growth rates from 2022 frgt'!V2</f>
        <v>1.1599341230354001</v>
      </c>
      <c r="W2" s="108">
        <f>'growth rates from 2022 frgt'!W2</f>
        <v>1.1747104778822532</v>
      </c>
      <c r="X2" s="108">
        <f>'growth rates from 2022 frgt'!X2</f>
        <v>1.1898031004304848</v>
      </c>
      <c r="Y2" s="108">
        <f>'growth rates from 2022 frgt'!Y2</f>
        <v>1.2045350000452937</v>
      </c>
      <c r="Z2" s="108">
        <f>'growth rates from 2022 frgt'!Z2</f>
        <v>1.2185831300635697</v>
      </c>
      <c r="AA2" s="108">
        <f>'growth rates from 2022 frgt'!AA2</f>
        <v>1.2324479807688971</v>
      </c>
      <c r="AB2" s="108">
        <f>'growth rates from 2022 frgt'!AB2</f>
        <v>1.2477552201309758</v>
      </c>
      <c r="AC2" s="108">
        <f>'growth rates from 2022 frgt'!AC2</f>
        <v>1.263625008509188</v>
      </c>
      <c r="AD2" s="108">
        <f>'growth rates from 2022 frgt'!AD2</f>
        <v>1.2788391702532129</v>
      </c>
      <c r="AE2" s="108">
        <f>'growth rates from 2022 frgt'!AE2</f>
        <v>1.2950746075265271</v>
      </c>
      <c r="AF2" s="108">
        <f>'growth rates from 2022 frgt'!AF2</f>
        <v>1.3138302212951956</v>
      </c>
    </row>
    <row r="3" spans="1:32">
      <c r="A3" t="s">
        <v>124</v>
      </c>
      <c r="B3">
        <v>1</v>
      </c>
      <c r="C3">
        <v>1</v>
      </c>
      <c r="D3" s="108">
        <f>'growth rates from 2022 frgt'!D3</f>
        <v>1.008027979871021</v>
      </c>
      <c r="E3" s="108">
        <f>'growth rates from 2022 frgt'!E3</f>
        <v>0.99225244870536577</v>
      </c>
      <c r="F3" s="108">
        <f>'growth rates from 2022 frgt'!F3</f>
        <v>0.9798563682624174</v>
      </c>
      <c r="G3" s="108">
        <f>'growth rates from 2022 frgt'!G3</f>
        <v>0.97887639042342511</v>
      </c>
      <c r="H3" s="108">
        <f>'growth rates from 2022 frgt'!H3</f>
        <v>0.9850077020840623</v>
      </c>
      <c r="I3" s="108">
        <f>'growth rates from 2022 frgt'!I3</f>
        <v>0.98936977272040993</v>
      </c>
      <c r="J3" s="108">
        <f>'growth rates from 2022 frgt'!J3</f>
        <v>0.99253605115491095</v>
      </c>
      <c r="K3" s="108">
        <f>'growth rates from 2022 frgt'!K3</f>
        <v>0.99317055886167505</v>
      </c>
      <c r="L3" s="108">
        <f>'growth rates from 2022 frgt'!L3</f>
        <v>0.99339952967788003</v>
      </c>
      <c r="M3" s="108">
        <f>'growth rates from 2022 frgt'!M3</f>
        <v>0.9936607499807617</v>
      </c>
      <c r="N3" s="108">
        <f>'growth rates from 2022 frgt'!N3</f>
        <v>0.99590299785494552</v>
      </c>
      <c r="O3" s="108">
        <f>'growth rates from 2022 frgt'!O3</f>
        <v>0.99588596995343681</v>
      </c>
      <c r="P3" s="108">
        <f>'growth rates from 2022 frgt'!P3</f>
        <v>0.99317574056317914</v>
      </c>
      <c r="Q3" s="108">
        <f>'growth rates from 2022 frgt'!Q3</f>
        <v>0.99091292225066208</v>
      </c>
      <c r="R3" s="108">
        <f>'growth rates from 2022 frgt'!R3</f>
        <v>0.98693968951469857</v>
      </c>
      <c r="S3" s="108">
        <f>'growth rates from 2022 frgt'!S3</f>
        <v>0.98616473666841475</v>
      </c>
      <c r="T3" s="108">
        <f>'growth rates from 2022 frgt'!T3</f>
        <v>0.98610179597990533</v>
      </c>
      <c r="U3" s="108">
        <f>'growth rates from 2022 frgt'!U3</f>
        <v>0.98494533833838394</v>
      </c>
      <c r="V3" s="108">
        <f>'growth rates from 2022 frgt'!V3</f>
        <v>0.98484767863220002</v>
      </c>
      <c r="W3" s="108">
        <f>'growth rates from 2022 frgt'!W3</f>
        <v>0.9840411341219073</v>
      </c>
      <c r="X3" s="108">
        <f>'growth rates from 2022 frgt'!X3</f>
        <v>0.9838713996977152</v>
      </c>
      <c r="Y3" s="108">
        <f>'growth rates from 2022 frgt'!Y3</f>
        <v>0.98310286871042374</v>
      </c>
      <c r="Z3" s="108">
        <f>'growth rates from 2022 frgt'!Z3</f>
        <v>0.98169357530903745</v>
      </c>
      <c r="AA3" s="108">
        <f>'growth rates from 2022 frgt'!AA3</f>
        <v>0.97957136928770117</v>
      </c>
      <c r="AB3" s="108">
        <f>'growth rates from 2022 frgt'!AB3</f>
        <v>0.97738918277985909</v>
      </c>
      <c r="AC3" s="108">
        <f>'growth rates from 2022 frgt'!AC3</f>
        <v>0.97457191162242152</v>
      </c>
      <c r="AD3" s="108">
        <f>'growth rates from 2022 frgt'!AD3</f>
        <v>0.97137338370124393</v>
      </c>
      <c r="AE3" s="108">
        <f>'growth rates from 2022 frgt'!AE3</f>
        <v>0.9700162524021998</v>
      </c>
      <c r="AF3" s="108">
        <f>'growth rates from 2022 frgt'!AF3</f>
        <v>0.96985614267851228</v>
      </c>
    </row>
    <row r="4" spans="1:32">
      <c r="A4" t="s">
        <v>122</v>
      </c>
      <c r="B4">
        <v>1</v>
      </c>
      <c r="C4">
        <v>1</v>
      </c>
      <c r="D4" s="108">
        <f>'growth rates from 2022 frgt'!D4</f>
        <v>1.0348433988958858</v>
      </c>
      <c r="E4" s="108">
        <f>'growth rates from 2022 frgt'!E4</f>
        <v>1.1106657314984969</v>
      </c>
      <c r="F4" s="108">
        <f>'growth rates from 2022 frgt'!F4</f>
        <v>1.1265549703159559</v>
      </c>
      <c r="G4" s="108">
        <f>'growth rates from 2022 frgt'!G4</f>
        <v>1.1287363023232415</v>
      </c>
      <c r="H4" s="108">
        <f>'growth rates from 2022 frgt'!H4</f>
        <v>1.1430571087833969</v>
      </c>
      <c r="I4" s="108">
        <f>'growth rates from 2022 frgt'!I4</f>
        <v>1.1572088140148222</v>
      </c>
      <c r="J4" s="108">
        <f>'growth rates from 2022 frgt'!J4</f>
        <v>1.1684053091266948</v>
      </c>
      <c r="K4" s="108">
        <f>'growth rates from 2022 frgt'!K4</f>
        <v>1.1767333600333196</v>
      </c>
      <c r="L4" s="108">
        <f>'growth rates from 2022 frgt'!L4</f>
        <v>1.182578059707547</v>
      </c>
      <c r="M4" s="108">
        <f>'growth rates from 2022 frgt'!M4</f>
        <v>1.1884282976316236</v>
      </c>
      <c r="N4" s="108">
        <f>'growth rates from 2022 frgt'!N4</f>
        <v>1.1977155734121363</v>
      </c>
      <c r="O4" s="108">
        <f>'growth rates from 2022 frgt'!O4</f>
        <v>1.2075038761956767</v>
      </c>
      <c r="P4" s="108">
        <f>'growth rates from 2022 frgt'!P4</f>
        <v>1.2163484612049069</v>
      </c>
      <c r="Q4" s="108">
        <f>'growth rates from 2022 frgt'!Q4</f>
        <v>1.2268788894682447</v>
      </c>
      <c r="R4" s="108">
        <f>'growth rates from 2022 frgt'!R4</f>
        <v>1.2405033533140226</v>
      </c>
      <c r="S4" s="108">
        <f>'growth rates from 2022 frgt'!S4</f>
        <v>1.2567747313710789</v>
      </c>
      <c r="T4" s="108">
        <f>'growth rates from 2022 frgt'!T4</f>
        <v>1.273860970589286</v>
      </c>
      <c r="U4" s="108">
        <f>'growth rates from 2022 frgt'!U4</f>
        <v>1.2917000425703329</v>
      </c>
      <c r="V4" s="108">
        <f>'growth rates from 2022 frgt'!V4</f>
        <v>1.3124337731392473</v>
      </c>
      <c r="W4" s="108">
        <f>'growth rates from 2022 frgt'!W4</f>
        <v>1.3322824913822535</v>
      </c>
      <c r="X4" s="108">
        <f>'growth rates from 2022 frgt'!X4</f>
        <v>1.3524767964158522</v>
      </c>
      <c r="Y4" s="108">
        <f>'growth rates from 2022 frgt'!Y4</f>
        <v>1.3729782897077549</v>
      </c>
      <c r="Z4" s="108">
        <f>'growth rates from 2022 frgt'!Z4</f>
        <v>1.3934273542344184</v>
      </c>
      <c r="AA4" s="108">
        <f>'growth rates from 2022 frgt'!AA4</f>
        <v>1.4133314549759171</v>
      </c>
      <c r="AB4" s="108">
        <f>'growth rates from 2022 frgt'!AB4</f>
        <v>1.4327208676980934</v>
      </c>
      <c r="AC4" s="108">
        <f>'growth rates from 2022 frgt'!AC4</f>
        <v>1.4535092423321867</v>
      </c>
      <c r="AD4" s="108">
        <f>'growth rates from 2022 frgt'!AD4</f>
        <v>1.4745051167272982</v>
      </c>
      <c r="AE4" s="108">
        <f>'growth rates from 2022 frgt'!AE4</f>
        <v>1.4951986026806412</v>
      </c>
      <c r="AF4" s="108">
        <f>'growth rates from 2022 frgt'!AF4</f>
        <v>1.5182772282357222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2025-01-03T23:19:07Z</dcterms:modified>
</cp:coreProperties>
</file>