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bldgs\CiDESCTY\"/>
    </mc:Choice>
  </mc:AlternateContent>
  <xr:revisionPtr revIDLastSave="0" documentId="8_{55E0D07A-C919-4517-8111-DAC2C3BD74D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Z8" i="18"/>
  <c r="AA8" i="17"/>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I8" i="17"/>
  <c r="S8" i="18"/>
  <c r="R8" i="18"/>
  <c r="J8" i="17"/>
  <c r="T8" i="18"/>
  <c r="H8" i="25"/>
  <c r="X8" i="25"/>
  <c r="W8" i="7" s="1"/>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A8" i="7" l="1"/>
  <c r="E8" i="6"/>
  <c r="AA8" i="6"/>
  <c r="Y8" i="7"/>
  <c r="E8" i="10"/>
  <c r="Q8" i="7"/>
  <c r="Q8" i="10"/>
  <c r="S30" i="22"/>
  <c r="AE8" i="10"/>
  <c r="S7" i="22"/>
  <c r="G8" i="10"/>
  <c r="U8" i="7"/>
  <c r="G8" i="7"/>
  <c r="O8" i="7"/>
  <c r="AC8" i="7"/>
  <c r="I8" i="7"/>
  <c r="W8" i="6"/>
  <c r="U8" i="6"/>
  <c r="S8" i="10"/>
  <c r="AE8" i="6"/>
  <c r="S30" i="14"/>
  <c r="S7" i="14"/>
  <c r="AC8" i="6"/>
  <c r="K8" i="6"/>
  <c r="I8" i="6"/>
  <c r="U8" i="10"/>
  <c r="C8" i="7"/>
  <c r="O8" i="10"/>
  <c r="M8" i="7"/>
  <c r="AC8" i="10"/>
  <c r="K8" i="10"/>
  <c r="C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<sst xmlns="http://schemas.openxmlformats.org/spreadsheetml/2006/main" count="55111" uniqueCount="1381">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</sst>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1274</v>
      </c>
      <c r="C1" s="71">
        <v>45686</v>
      </c>
      <c r="D1" s="13"/>
      <c r="E1" s="13"/>
      <c r="F1" s="72" t="s">
        <v>59</v>
      </c>
      <c r="G1" s="72" t="s">
        <v>59</v>
      </c>
    </row>
    <row r="2" spans="1:7" x14ac:dyDescent="0.75">
      <c r="B2" t="str">
        <f>LOOKUP(B1,F2:G51,G2:G51)</f>
        <v>AZ</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b">
        <f>IF(A7=About!$B$1,SUM('BDESC-rural-residential'!$AF$8,'BDESC-urban-residential'!$AF$8,'BDESC-commercial'!$AF$8)='REEDS calc'!Q7,"NA")</f>
        <v>1</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b">
        <f>IF(A7=About!$B$1,SUM('DESC-rural-residential'!$AF$8,'DESC-urban-residential'!$AF$8,'DESC-commercial'!$AF$8)='REEDS calc-noIRA'!Q7,"NA")</f>
        <v>1</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ARIZONA</v>
      </c>
    </row>
    <row r="3" spans="1:7" x14ac:dyDescent="0.65">
      <c r="A3" s="52" t="s">
        <v>1327</v>
      </c>
      <c r="B3" s="52">
        <v>0.59</v>
      </c>
      <c r="C3" s="52">
        <v>0.41</v>
      </c>
      <c r="F3" s="52" t="s">
        <v>10</v>
      </c>
      <c r="G3" s="52">
        <f>SUMIFS(B:B,A:A,G2)</f>
        <v>0.89800000000000002</v>
      </c>
    </row>
    <row r="4" spans="1:7" x14ac:dyDescent="0.65">
      <c r="A4" s="52" t="s">
        <v>1328</v>
      </c>
      <c r="B4" s="52">
        <v>0.66</v>
      </c>
      <c r="C4" s="52">
        <v>0.33999999999999903</v>
      </c>
      <c r="F4" s="52" t="s">
        <v>11</v>
      </c>
      <c r="G4" s="52">
        <f>SUMIFS(C:C,A:A,G2)</f>
        <v>0.10199999999999899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111.79715538727393</v>
      </c>
      <c r="C8" s="65">
        <f>INDEX('REEDS calc'!$C$64:$AG$113,MATCH(About!$B$2,'REEDS calc'!$B$64:$B$113,0),MATCH(C$1,'REEDS calc'!$C$63:$AG$63,0))*SUMIFS('res v com'!$E$3:$E$52,'res v com'!$B$3:$B$52,About!$B$2)*SUMIFS('Urban and Rural'!$C$2:$C$53,'Urban and Rural'!$A$2:$A$53,About!$B$1)</f>
        <v>111.79715538727393</v>
      </c>
      <c r="D8" s="65">
        <f>INDEX('REEDS calc'!$C$64:$AG$113,MATCH(About!$B$2,'REEDS calc'!$B$64:$B$113,0),MATCH(D$1,'REEDS calc'!$C$63:$AG$63,0))*SUMIFS('res v com'!$E$3:$E$52,'res v com'!$B$3:$B$52,About!$B$2)*SUMIFS('Urban and Rural'!$C$2:$C$53,'Urban and Rural'!$A$2:$A$53,About!$B$1)</f>
        <v>111.79715538727393</v>
      </c>
      <c r="E8" s="65">
        <f>INDEX('REEDS calc'!$C$64:$AG$113,MATCH(About!$B$2,'REEDS calc'!$B$64:$B$113,0),MATCH(E$1,'REEDS calc'!$C$63:$AG$63,0))*SUMIFS('res v com'!$E$3:$E$52,'res v com'!$B$3:$B$52,About!$B$2)*SUMIFS('Urban and Rural'!$C$2:$C$53,'Urban and Rural'!$A$2:$A$53,About!$B$1)</f>
        <v>117.56958669045326</v>
      </c>
      <c r="F8" s="65">
        <f>INDEX('REEDS calc'!$C$64:$AG$113,MATCH(About!$B$2,'REEDS calc'!$B$64:$B$113,0),MATCH(F$1,'REEDS calc'!$C$63:$AG$63,0))*SUMIFS('res v com'!$E$3:$E$52,'res v com'!$B$3:$B$52,About!$B$2)*SUMIFS('Urban and Rural'!$C$2:$C$53,'Urban and Rural'!$A$2:$A$53,About!$B$1)</f>
        <v>123.3420179936326</v>
      </c>
      <c r="G8" s="65">
        <f>INDEX('REEDS calc'!$C$64:$AG$113,MATCH(About!$B$2,'REEDS calc'!$B$64:$B$113,0),MATCH(G$1,'REEDS calc'!$C$63:$AG$63,0))*SUMIFS('res v com'!$E$3:$E$52,'res v com'!$B$3:$B$52,About!$B$2)*SUMIFS('Urban and Rural'!$C$2:$C$53,'Urban and Rural'!$A$2:$A$53,About!$B$1)</f>
        <v>133.91574478182446</v>
      </c>
      <c r="H8" s="65">
        <f>INDEX('REEDS calc'!$C$64:$AG$113,MATCH(About!$B$2,'REEDS calc'!$B$64:$B$113,0),MATCH(H$1,'REEDS calc'!$C$63:$AG$63,0))*SUMIFS('res v com'!$E$3:$E$52,'res v com'!$B$3:$B$52,About!$B$2)*SUMIFS('Urban and Rural'!$C$2:$C$53,'Urban and Rural'!$A$2:$A$53,About!$B$1)</f>
        <v>144.48947157001632</v>
      </c>
      <c r="I8" s="65">
        <f>INDEX('REEDS calc'!$C$64:$AG$113,MATCH(About!$B$2,'REEDS calc'!$B$64:$B$113,0),MATCH(I$1,'REEDS calc'!$C$63:$AG$63,0))*SUMIFS('res v com'!$E$3:$E$52,'res v com'!$B$3:$B$52,About!$B$2)*SUMIFS('Urban and Rural'!$C$2:$C$53,'Urban and Rural'!$A$2:$A$53,About!$B$1)</f>
        <v>158.15917934652151</v>
      </c>
      <c r="J8" s="65">
        <f>INDEX('REEDS calc'!$C$64:$AG$113,MATCH(About!$B$2,'REEDS calc'!$B$64:$B$113,0),MATCH(J$1,'REEDS calc'!$C$63:$AG$63,0))*SUMIFS('res v com'!$E$3:$E$52,'res v com'!$B$3:$B$52,About!$B$2)*SUMIFS('Urban and Rural'!$C$2:$C$53,'Urban and Rural'!$A$2:$A$53,About!$B$1)</f>
        <v>171.8288871230267</v>
      </c>
      <c r="K8" s="65">
        <f>INDEX('REEDS calc'!$C$64:$AG$113,MATCH(About!$B$2,'REEDS calc'!$B$64:$B$113,0),MATCH(K$1,'REEDS calc'!$C$63:$AG$63,0))*SUMIFS('res v com'!$E$3:$E$52,'res v com'!$B$3:$B$52,About!$B$2)*SUMIFS('Urban and Rural'!$C$2:$C$53,'Urban and Rural'!$A$2:$A$53,About!$B$1)</f>
        <v>187.58459463695257</v>
      </c>
      <c r="L8" s="65">
        <f>INDEX('REEDS calc'!$C$64:$AG$113,MATCH(About!$B$2,'REEDS calc'!$B$64:$B$113,0),MATCH(L$1,'REEDS calc'!$C$63:$AG$63,0))*SUMIFS('res v com'!$E$3:$E$52,'res v com'!$B$3:$B$52,About!$B$2)*SUMIFS('Urban and Rural'!$C$2:$C$53,'Urban and Rural'!$A$2:$A$53,About!$B$1)</f>
        <v>203.34030215087847</v>
      </c>
      <c r="M8" s="65">
        <f>INDEX('REEDS calc'!$C$64:$AG$113,MATCH(About!$B$2,'REEDS calc'!$B$64:$B$113,0),MATCH(M$1,'REEDS calc'!$C$63:$AG$63,0))*SUMIFS('res v com'!$E$3:$E$52,'res v com'!$B$3:$B$52,About!$B$2)*SUMIFS('Urban and Rural'!$C$2:$C$53,'Urban and Rural'!$A$2:$A$53,About!$B$1)</f>
        <v>216.12433406121625</v>
      </c>
      <c r="N8" s="65">
        <f>INDEX('REEDS calc'!$C$64:$AG$113,MATCH(About!$B$2,'REEDS calc'!$B$64:$B$113,0),MATCH(N$1,'REEDS calc'!$C$63:$AG$63,0))*SUMIFS('res v com'!$E$3:$E$52,'res v com'!$B$3:$B$52,About!$B$2)*SUMIFS('Urban and Rural'!$C$2:$C$53,'Urban and Rural'!$A$2:$A$53,About!$B$1)</f>
        <v>228.90836597155399</v>
      </c>
      <c r="O8" s="65">
        <f>INDEX('REEDS calc'!$C$64:$AG$113,MATCH(About!$B$2,'REEDS calc'!$B$64:$B$113,0),MATCH(O$1,'REEDS calc'!$C$63:$AG$63,0))*SUMIFS('res v com'!$E$3:$E$52,'res v com'!$B$3:$B$52,About!$B$2)*SUMIFS('Urban and Rural'!$C$2:$C$53,'Urban and Rural'!$A$2:$A$53,About!$B$1)</f>
        <v>237.70685648413831</v>
      </c>
      <c r="P8" s="65">
        <f>INDEX('REEDS calc'!$C$64:$AG$113,MATCH(About!$B$2,'REEDS calc'!$B$64:$B$113,0),MATCH(P$1,'REEDS calc'!$C$63:$AG$63,0))*SUMIFS('res v com'!$E$3:$E$52,'res v com'!$B$3:$B$52,About!$B$2)*SUMIFS('Urban and Rural'!$C$2:$C$53,'Urban and Rural'!$A$2:$A$53,About!$B$1)</f>
        <v>246.50534699672266</v>
      </c>
      <c r="Q8" s="65">
        <f>INDEX('REEDS calc'!$C$64:$AG$113,MATCH(About!$B$2,'REEDS calc'!$B$64:$B$113,0),MATCH(Q$1,'REEDS calc'!$C$63:$AG$63,0))*SUMIFS('res v com'!$E$3:$E$52,'res v com'!$B$3:$B$52,About!$B$2)*SUMIFS('Urban and Rural'!$C$2:$C$53,'Urban and Rural'!$A$2:$A$53,About!$B$1)</f>
        <v>247.81832262288316</v>
      </c>
      <c r="R8" s="65">
        <f>INDEX('REEDS calc'!$C$64:$AG$113,MATCH(About!$B$2,'REEDS calc'!$B$64:$B$113,0),MATCH(R$1,'REEDS calc'!$C$63:$AG$63,0))*SUMIFS('res v com'!$E$3:$E$52,'res v com'!$B$3:$B$52,About!$B$2)*SUMIFS('Urban and Rural'!$C$2:$C$53,'Urban and Rural'!$A$2:$A$53,About!$B$1)</f>
        <v>249.13129824904365</v>
      </c>
      <c r="S8" s="65">
        <f>INDEX('REEDS calc'!$C$64:$AG$113,MATCH(About!$B$2,'REEDS calc'!$B$64:$B$113,0),MATCH(S$1,'REEDS calc'!$C$63:$AG$63,0))*SUMIFS('res v com'!$E$3:$E$52,'res v com'!$B$3:$B$52,About!$B$2)*SUMIFS('Urban and Rural'!$C$2:$C$53,'Urban and Rural'!$A$2:$A$53,About!$B$1)</f>
        <v>250.57246380320206</v>
      </c>
      <c r="T8" s="65">
        <f>INDEX('REEDS calc'!$C$64:$AG$113,MATCH(About!$B$2,'REEDS calc'!$B$64:$B$113,0),MATCH(T$1,'REEDS calc'!$C$63:$AG$63,0))*SUMIFS('res v com'!$E$3:$E$52,'res v com'!$B$3:$B$52,About!$B$2)*SUMIFS('Urban and Rural'!$C$2:$C$53,'Urban and Rural'!$A$2:$A$53,About!$B$1)</f>
        <v>252.01362935736046</v>
      </c>
      <c r="U8" s="65">
        <f>INDEX('REEDS calc'!$C$64:$AG$113,MATCH(About!$B$2,'REEDS calc'!$B$64:$B$113,0),MATCH(U$1,'REEDS calc'!$C$63:$AG$63,0))*SUMIFS('res v com'!$E$3:$E$52,'res v com'!$B$3:$B$52,About!$B$2)*SUMIFS('Urban and Rural'!$C$2:$C$53,'Urban and Rural'!$A$2:$A$53,About!$B$1)</f>
        <v>253.87044104169388</v>
      </c>
      <c r="V8" s="65">
        <f>INDEX('REEDS calc'!$C$64:$AG$113,MATCH(About!$B$2,'REEDS calc'!$B$64:$B$113,0),MATCH(V$1,'REEDS calc'!$C$63:$AG$63,0))*SUMIFS('res v com'!$E$3:$E$52,'res v com'!$B$3:$B$52,About!$B$2)*SUMIFS('Urban and Rural'!$C$2:$C$53,'Urban and Rural'!$A$2:$A$53,About!$B$1)</f>
        <v>255.72725272602739</v>
      </c>
      <c r="W8" s="65">
        <f>INDEX('REEDS calc'!$C$64:$AG$113,MATCH(About!$B$2,'REEDS calc'!$B$64:$B$113,0),MATCH(W$1,'REEDS calc'!$C$63:$AG$63,0))*SUMIFS('res v com'!$E$3:$E$52,'res v com'!$B$3:$B$52,About!$B$2)*SUMIFS('Urban and Rural'!$C$2:$C$53,'Urban and Rural'!$A$2:$A$53,About!$B$1)</f>
        <v>257.58406441036084</v>
      </c>
      <c r="X8" s="65">
        <f>INDEX('REEDS calc'!$C$64:$AG$113,MATCH(About!$B$2,'REEDS calc'!$B$64:$B$113,0),MATCH(X$1,'REEDS calc'!$C$63:$AG$63,0))*SUMIFS('res v com'!$E$3:$E$52,'res v com'!$B$3:$B$52,About!$B$2)*SUMIFS('Urban and Rural'!$C$2:$C$53,'Urban and Rural'!$A$2:$A$53,About!$B$1)</f>
        <v>259.44087609469432</v>
      </c>
      <c r="Y8" s="65">
        <f>INDEX('REEDS calc'!$C$64:$AG$113,MATCH(About!$B$2,'REEDS calc'!$B$64:$B$113,0),MATCH(Y$1,'REEDS calc'!$C$63:$AG$63,0))*SUMIFS('res v com'!$E$3:$E$52,'res v com'!$B$3:$B$52,About!$B$2)*SUMIFS('Urban and Rural'!$C$2:$C$53,'Urban and Rural'!$A$2:$A$53,About!$B$1)</f>
        <v>262.04740463065195</v>
      </c>
      <c r="Z8" s="65">
        <f>INDEX('REEDS calc'!$C$64:$AG$113,MATCH(About!$B$2,'REEDS calc'!$B$64:$B$113,0),MATCH(Z$1,'REEDS calc'!$C$63:$AG$63,0))*SUMIFS('res v com'!$E$3:$E$52,'res v com'!$B$3:$B$52,About!$B$2)*SUMIFS('Urban and Rural'!$C$2:$C$53,'Urban and Rural'!$A$2:$A$53,About!$B$1)</f>
        <v>264.65393316660965</v>
      </c>
      <c r="AA8" s="65">
        <f>INDEX('REEDS calc'!$C$64:$AG$113,MATCH(About!$B$2,'REEDS calc'!$B$64:$B$113,0),MATCH(AA$1,'REEDS calc'!$C$63:$AG$63,0))*SUMIFS('res v com'!$E$3:$E$52,'res v com'!$B$3:$B$52,About!$B$2)*SUMIFS('Urban and Rural'!$C$2:$C$53,'Urban and Rural'!$A$2:$A$53,About!$B$1)</f>
        <v>267.82372047710362</v>
      </c>
      <c r="AB8" s="65">
        <f>INDEX('REEDS calc'!$C$64:$AG$113,MATCH(About!$B$2,'REEDS calc'!$B$64:$B$113,0),MATCH(AB$1,'REEDS calc'!$C$63:$AG$63,0))*SUMIFS('res v com'!$E$3:$E$52,'res v com'!$B$3:$B$52,About!$B$2)*SUMIFS('Urban and Rural'!$C$2:$C$53,'Urban and Rural'!$A$2:$A$53,About!$B$1)</f>
        <v>270.99350778759759</v>
      </c>
      <c r="AC8" s="65">
        <f>INDEX('REEDS calc'!$C$64:$AG$113,MATCH(About!$B$2,'REEDS calc'!$B$64:$B$113,0),MATCH(AC$1,'REEDS calc'!$C$63:$AG$63,0))*SUMIFS('res v com'!$E$3:$E$52,'res v com'!$B$3:$B$52,About!$B$2)*SUMIFS('Urban and Rural'!$C$2:$C$53,'Urban and Rural'!$A$2:$A$53,About!$B$1)</f>
        <v>275.14220000280289</v>
      </c>
      <c r="AD8" s="65">
        <f>INDEX('REEDS calc'!$C$64:$AG$113,MATCH(About!$B$2,'REEDS calc'!$B$64:$B$113,0),MATCH(AD$1,'REEDS calc'!$C$63:$AG$63,0))*SUMIFS('res v com'!$E$3:$E$52,'res v com'!$B$3:$B$52,About!$B$2)*SUMIFS('Urban and Rural'!$C$2:$C$53,'Urban and Rural'!$A$2:$A$53,About!$B$1)</f>
        <v>279.29089221800825</v>
      </c>
      <c r="AE8" s="65">
        <f>INDEX('REEDS calc'!$C$64:$AG$113,MATCH(About!$B$2,'REEDS calc'!$B$64:$B$113,0),MATCH(AE$1,'REEDS calc'!$C$63:$AG$63,0))*SUMIFS('res v com'!$E$3:$E$52,'res v com'!$B$3:$B$52,About!$B$2)*SUMIFS('Urban and Rural'!$C$2:$C$53,'Urban and Rural'!$A$2:$A$53,About!$B$1)</f>
        <v>283.78919332775331</v>
      </c>
      <c r="AF8" s="65">
        <f>INDEX('REEDS calc'!$C$64:$AG$113,MATCH(About!$B$2,'REEDS calc'!$B$64:$B$113,0),MATCH(AF$1,'REEDS calc'!$C$63:$AG$63,0))*SUMIFS('res v com'!$E$3:$E$52,'res v com'!$B$3:$B$52,About!$B$2)*SUMIFS('Urban and Rural'!$C$2:$C$53,'Urban and Rural'!$A$2:$A$53,About!$B$1)</f>
        <v>288.28749443749842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984.2533876252254</v>
      </c>
      <c r="C8" s="65">
        <f>INDEX('REEDS calc'!$C$64:$AG$113,MATCH(About!$B$2,'REEDS calc'!$B$64:$B$113,0),MATCH(C$1,'REEDS calc'!$C$63:$AG$63,0))*SUMIFS('res v com'!$E$3:$E$52,'res v com'!$B$3:$B$52,About!$B$2)*SUMIFS('Urban and Rural'!$B$2:$B$53,'Urban and Rural'!$A$2:$A$53,About!$B$1)</f>
        <v>984.2533876252254</v>
      </c>
      <c r="D8" s="65">
        <f>INDEX('REEDS calc'!$C$64:$AG$113,MATCH(About!$B$2,'REEDS calc'!$B$64:$B$113,0),MATCH(D$1,'REEDS calc'!$C$63:$AG$63,0))*SUMIFS('res v com'!$E$3:$E$52,'res v com'!$B$3:$B$52,About!$B$2)*SUMIFS('Urban and Rural'!$B$2:$B$53,'Urban and Rural'!$A$2:$A$53,About!$B$1)</f>
        <v>984.2533876252254</v>
      </c>
      <c r="E8" s="65">
        <f>INDEX('REEDS calc'!$C$64:$AG$113,MATCH(About!$B$2,'REEDS calc'!$B$64:$B$113,0),MATCH(E$1,'REEDS calc'!$C$63:$AG$63,0))*SUMIFS('res v com'!$E$3:$E$52,'res v com'!$B$3:$B$52,About!$B$2)*SUMIFS('Urban and Rural'!$B$2:$B$53,'Urban and Rural'!$A$2:$A$53,About!$B$1)</f>
        <v>1035.0734200787067</v>
      </c>
      <c r="F8" s="65">
        <f>INDEX('REEDS calc'!$C$64:$AG$113,MATCH(About!$B$2,'REEDS calc'!$B$64:$B$113,0),MATCH(F$1,'REEDS calc'!$C$63:$AG$63,0))*SUMIFS('res v com'!$E$3:$E$52,'res v com'!$B$3:$B$52,About!$B$2)*SUMIFS('Urban and Rural'!$B$2:$B$53,'Urban and Rural'!$A$2:$A$53,About!$B$1)</f>
        <v>1085.8934525321879</v>
      </c>
      <c r="G8" s="65">
        <f>INDEX('REEDS calc'!$C$64:$AG$113,MATCH(About!$B$2,'REEDS calc'!$B$64:$B$113,0),MATCH(G$1,'REEDS calc'!$C$63:$AG$63,0))*SUMIFS('res v com'!$E$3:$E$52,'res v com'!$B$3:$B$52,About!$B$2)*SUMIFS('Urban and Rural'!$B$2:$B$53,'Urban and Rural'!$A$2:$A$53,About!$B$1)</f>
        <v>1178.9837138635251</v>
      </c>
      <c r="H8" s="65">
        <f>INDEX('REEDS calc'!$C$64:$AG$113,MATCH(About!$B$2,'REEDS calc'!$B$64:$B$113,0),MATCH(H$1,'REEDS calc'!$C$63:$AG$63,0))*SUMIFS('res v com'!$E$3:$E$52,'res v com'!$B$3:$B$52,About!$B$2)*SUMIFS('Urban and Rural'!$B$2:$B$53,'Urban and Rural'!$A$2:$A$53,About!$B$1)</f>
        <v>1272.0739751948622</v>
      </c>
      <c r="I8" s="65">
        <f>INDEX('REEDS calc'!$C$64:$AG$113,MATCH(About!$B$2,'REEDS calc'!$B$64:$B$113,0),MATCH(I$1,'REEDS calc'!$C$63:$AG$63,0))*SUMIFS('res v com'!$E$3:$E$52,'res v com'!$B$3:$B$52,About!$B$2)*SUMIFS('Urban and Rural'!$B$2:$B$53,'Urban and Rural'!$A$2:$A$53,About!$B$1)</f>
        <v>1392.4210103252719</v>
      </c>
      <c r="J8" s="65">
        <f>INDEX('REEDS calc'!$C$64:$AG$113,MATCH(About!$B$2,'REEDS calc'!$B$64:$B$113,0),MATCH(J$1,'REEDS calc'!$C$63:$AG$63,0))*SUMIFS('res v com'!$E$3:$E$52,'res v com'!$B$3:$B$52,About!$B$2)*SUMIFS('Urban and Rural'!$B$2:$B$53,'Urban and Rural'!$A$2:$A$53,About!$B$1)</f>
        <v>1512.7680454556814</v>
      </c>
      <c r="K8" s="65">
        <f>INDEX('REEDS calc'!$C$64:$AG$113,MATCH(About!$B$2,'REEDS calc'!$B$64:$B$113,0),MATCH(K$1,'REEDS calc'!$C$63:$AG$63,0))*SUMIFS('res v com'!$E$3:$E$52,'res v com'!$B$3:$B$52,About!$B$2)*SUMIFS('Urban and Rural'!$B$2:$B$53,'Urban and Rural'!$A$2:$A$53,About!$B$1)</f>
        <v>1651.4800586665206</v>
      </c>
      <c r="L8" s="65">
        <f>INDEX('REEDS calc'!$C$64:$AG$113,MATCH(About!$B$2,'REEDS calc'!$B$64:$B$113,0),MATCH(L$1,'REEDS calc'!$C$63:$AG$63,0))*SUMIFS('res v com'!$E$3:$E$52,'res v com'!$B$3:$B$52,About!$B$2)*SUMIFS('Urban and Rural'!$B$2:$B$53,'Urban and Rural'!$A$2:$A$53,About!$B$1)</f>
        <v>1790.1920718773595</v>
      </c>
      <c r="M8" s="65">
        <f>INDEX('REEDS calc'!$C$64:$AG$113,MATCH(About!$B$2,'REEDS calc'!$B$64:$B$113,0),MATCH(M$1,'REEDS calc'!$C$63:$AG$63,0))*SUMIFS('res v com'!$E$3:$E$52,'res v com'!$B$3:$B$52,About!$B$2)*SUMIFS('Urban and Rural'!$B$2:$B$53,'Urban and Rural'!$A$2:$A$53,About!$B$1)</f>
        <v>1902.7416861468048</v>
      </c>
      <c r="N8" s="65">
        <f>INDEX('REEDS calc'!$C$64:$AG$113,MATCH(About!$B$2,'REEDS calc'!$B$64:$B$113,0),MATCH(N$1,'REEDS calc'!$C$63:$AG$63,0))*SUMIFS('res v com'!$E$3:$E$52,'res v com'!$B$3:$B$52,About!$B$2)*SUMIFS('Urban and Rural'!$B$2:$B$53,'Urban and Rural'!$A$2:$A$53,About!$B$1)</f>
        <v>2015.2913004162501</v>
      </c>
      <c r="O8" s="65">
        <f>INDEX('REEDS calc'!$C$64:$AG$113,MATCH(About!$B$2,'REEDS calc'!$B$64:$B$113,0),MATCH(O$1,'REEDS calc'!$C$63:$AG$63,0))*SUMIFS('res v com'!$E$3:$E$52,'res v com'!$B$3:$B$52,About!$B$2)*SUMIFS('Urban and Rural'!$B$2:$B$53,'Urban and Rural'!$A$2:$A$53,About!$B$1)</f>
        <v>2092.7525208113561</v>
      </c>
      <c r="P8" s="65">
        <f>INDEX('REEDS calc'!$C$64:$AG$113,MATCH(About!$B$2,'REEDS calc'!$B$64:$B$113,0),MATCH(P$1,'REEDS calc'!$C$63:$AG$63,0))*SUMIFS('res v com'!$E$3:$E$52,'res v com'!$B$3:$B$52,About!$B$2)*SUMIFS('Urban and Rural'!$B$2:$B$53,'Urban and Rural'!$A$2:$A$53,About!$B$1)</f>
        <v>2170.2137412064621</v>
      </c>
      <c r="Q8" s="65">
        <f>INDEX('REEDS calc'!$C$64:$AG$113,MATCH(About!$B$2,'REEDS calc'!$B$64:$B$113,0),MATCH(Q$1,'REEDS calc'!$C$63:$AG$63,0))*SUMIFS('res v com'!$E$3:$E$52,'res v com'!$B$3:$B$52,About!$B$2)*SUMIFS('Urban and Rural'!$B$2:$B$53,'Urban and Rural'!$A$2:$A$53,About!$B$1)</f>
        <v>2181.7730756406986</v>
      </c>
      <c r="R8" s="65">
        <f>INDEX('REEDS calc'!$C$64:$AG$113,MATCH(About!$B$2,'REEDS calc'!$B$64:$B$113,0),MATCH(R$1,'REEDS calc'!$C$63:$AG$63,0))*SUMIFS('res v com'!$E$3:$E$52,'res v com'!$B$3:$B$52,About!$B$2)*SUMIFS('Urban and Rural'!$B$2:$B$53,'Urban and Rural'!$A$2:$A$53,About!$B$1)</f>
        <v>2193.3324100749351</v>
      </c>
      <c r="S8" s="65">
        <f>INDEX('REEDS calc'!$C$64:$AG$113,MATCH(About!$B$2,'REEDS calc'!$B$64:$B$113,0),MATCH(S$1,'REEDS calc'!$C$63:$AG$63,0))*SUMIFS('res v com'!$E$3:$E$52,'res v com'!$B$3:$B$52,About!$B$2)*SUMIFS('Urban and Rural'!$B$2:$B$53,'Urban and Rural'!$A$2:$A$53,About!$B$1)</f>
        <v>2206.0203185811538</v>
      </c>
      <c r="T8" s="65">
        <f>INDEX('REEDS calc'!$C$64:$AG$113,MATCH(About!$B$2,'REEDS calc'!$B$64:$B$113,0),MATCH(T$1,'REEDS calc'!$C$63:$AG$63,0))*SUMIFS('res v com'!$E$3:$E$52,'res v com'!$B$3:$B$52,About!$B$2)*SUMIFS('Urban and Rural'!$B$2:$B$53,'Urban and Rural'!$A$2:$A$53,About!$B$1)</f>
        <v>2218.7082270873721</v>
      </c>
      <c r="U8" s="65">
        <f>INDEX('REEDS calc'!$C$64:$AG$113,MATCH(About!$B$2,'REEDS calc'!$B$64:$B$113,0),MATCH(U$1,'REEDS calc'!$C$63:$AG$63,0))*SUMIFS('res v com'!$E$3:$E$52,'res v com'!$B$3:$B$52,About!$B$2)*SUMIFS('Urban and Rural'!$B$2:$B$53,'Urban and Rural'!$A$2:$A$53,About!$B$1)</f>
        <v>2235.0554515239546</v>
      </c>
      <c r="V8" s="65">
        <f>INDEX('REEDS calc'!$C$64:$AG$113,MATCH(About!$B$2,'REEDS calc'!$B$64:$B$113,0),MATCH(V$1,'REEDS calc'!$C$63:$AG$63,0))*SUMIFS('res v com'!$E$3:$E$52,'res v com'!$B$3:$B$52,About!$B$2)*SUMIFS('Urban and Rural'!$B$2:$B$53,'Urban and Rural'!$A$2:$A$53,About!$B$1)</f>
        <v>2251.4026759605381</v>
      </c>
      <c r="W8" s="65">
        <f>INDEX('REEDS calc'!$C$64:$AG$113,MATCH(About!$B$2,'REEDS calc'!$B$64:$B$113,0),MATCH(W$1,'REEDS calc'!$C$63:$AG$63,0))*SUMIFS('res v com'!$E$3:$E$52,'res v com'!$B$3:$B$52,About!$B$2)*SUMIFS('Urban and Rural'!$B$2:$B$53,'Urban and Rural'!$A$2:$A$53,About!$B$1)</f>
        <v>2267.7499003971211</v>
      </c>
      <c r="X8" s="65">
        <f>INDEX('REEDS calc'!$C$64:$AG$113,MATCH(About!$B$2,'REEDS calc'!$B$64:$B$113,0),MATCH(X$1,'REEDS calc'!$C$63:$AG$63,0))*SUMIFS('res v com'!$E$3:$E$52,'res v com'!$B$3:$B$52,About!$B$2)*SUMIFS('Urban and Rural'!$B$2:$B$53,'Urban and Rural'!$A$2:$A$53,About!$B$1)</f>
        <v>2284.0971248337041</v>
      </c>
      <c r="Y8" s="65">
        <f>INDEX('REEDS calc'!$C$64:$AG$113,MATCH(About!$B$2,'REEDS calc'!$B$64:$B$113,0),MATCH(Y$1,'REEDS calc'!$C$63:$AG$63,0))*SUMIFS('res v com'!$E$3:$E$52,'res v com'!$B$3:$B$52,About!$B$2)*SUMIFS('Urban and Rural'!$B$2:$B$53,'Urban and Rural'!$A$2:$A$53,About!$B$1)</f>
        <v>2307.0447976306646</v>
      </c>
      <c r="Z8" s="65">
        <f>INDEX('REEDS calc'!$C$64:$AG$113,MATCH(About!$B$2,'REEDS calc'!$B$64:$B$113,0),MATCH(Z$1,'REEDS calc'!$C$63:$AG$63,0))*SUMIFS('res v com'!$E$3:$E$52,'res v com'!$B$3:$B$52,About!$B$2)*SUMIFS('Urban and Rural'!$B$2:$B$53,'Urban and Rural'!$A$2:$A$53,About!$B$1)</f>
        <v>2329.9924704276254</v>
      </c>
      <c r="AA8" s="65">
        <f>INDEX('REEDS calc'!$C$64:$AG$113,MATCH(About!$B$2,'REEDS calc'!$B$64:$B$113,0),MATCH(AA$1,'REEDS calc'!$C$63:$AG$63,0))*SUMIFS('res v com'!$E$3:$E$52,'res v com'!$B$3:$B$52,About!$B$2)*SUMIFS('Urban and Rural'!$B$2:$B$53,'Urban and Rural'!$A$2:$A$53,About!$B$1)</f>
        <v>2357.8990292984454</v>
      </c>
      <c r="AB8" s="65">
        <f>INDEX('REEDS calc'!$C$64:$AG$113,MATCH(About!$B$2,'REEDS calc'!$B$64:$B$113,0),MATCH(AB$1,'REEDS calc'!$C$63:$AG$63,0))*SUMIFS('res v com'!$E$3:$E$52,'res v com'!$B$3:$B$52,About!$B$2)*SUMIFS('Urban and Rural'!$B$2:$B$53,'Urban and Rural'!$A$2:$A$53,About!$B$1)</f>
        <v>2385.8055881692649</v>
      </c>
      <c r="AC8" s="65">
        <f>INDEX('REEDS calc'!$C$64:$AG$113,MATCH(About!$B$2,'REEDS calc'!$B$64:$B$113,0),MATCH(AC$1,'REEDS calc'!$C$63:$AG$63,0))*SUMIFS('res v com'!$E$3:$E$52,'res v com'!$B$3:$B$52,About!$B$2)*SUMIFS('Urban and Rural'!$B$2:$B$53,'Urban and Rural'!$A$2:$A$53,About!$B$1)</f>
        <v>2422.3303490443082</v>
      </c>
      <c r="AD8" s="65">
        <f>INDEX('REEDS calc'!$C$64:$AG$113,MATCH(About!$B$2,'REEDS calc'!$B$64:$B$113,0),MATCH(AD$1,'REEDS calc'!$C$63:$AG$63,0))*SUMIFS('res v com'!$E$3:$E$52,'res v com'!$B$3:$B$52,About!$B$2)*SUMIFS('Urban and Rural'!$B$2:$B$53,'Urban and Rural'!$A$2:$A$53,About!$B$1)</f>
        <v>2458.8551099193519</v>
      </c>
      <c r="AE8" s="65">
        <f>INDEX('REEDS calc'!$C$64:$AG$113,MATCH(About!$B$2,'REEDS calc'!$B$64:$B$113,0),MATCH(AE$1,'REEDS calc'!$C$63:$AG$63,0))*SUMIFS('res v com'!$E$3:$E$52,'res v com'!$B$3:$B$52,About!$B$2)*SUMIFS('Urban and Rural'!$B$2:$B$53,'Urban and Rural'!$A$2:$A$53,About!$B$1)</f>
        <v>2498.4578000816177</v>
      </c>
      <c r="AF8" s="65">
        <f>INDEX('REEDS calc'!$C$64:$AG$113,MATCH(About!$B$2,'REEDS calc'!$B$64:$B$113,0),MATCH(AF$1,'REEDS calc'!$C$63:$AG$63,0))*SUMIFS('res v com'!$E$3:$E$52,'res v com'!$B$3:$B$52,About!$B$2)*SUMIFS('Urban and Rural'!$B$2:$B$53,'Urban and Rural'!$A$2:$A$53,About!$B$1)</f>
        <v>2538.0604902438836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342.94945698748967</v>
      </c>
      <c r="C8" s="65">
        <f>INDEX('REEDS calc'!$C$64:$AG$113,MATCH(About!$B$2,'REEDS calc'!$B$64:$B$113,0),MATCH(C$1,'REEDS calc'!$C$63:$AG$63,0))*SUMIFS('res v com'!$F$3:$F$52,'res v com'!$B$3:$B$52,About!$B$2)</f>
        <v>342.94945698748967</v>
      </c>
      <c r="D8" s="65">
        <f>INDEX('REEDS calc'!$C$64:$AG$113,MATCH(About!$B$2,'REEDS calc'!$B$64:$B$113,0),MATCH(D$1,'REEDS calc'!$C$63:$AG$63,0))*SUMIFS('res v com'!$F$3:$F$52,'res v com'!$B$3:$B$52,About!$B$2)</f>
        <v>342.94945698748967</v>
      </c>
      <c r="E8" s="65">
        <f>INDEX('REEDS calc'!$C$64:$AG$113,MATCH(About!$B$2,'REEDS calc'!$B$64:$B$113,0),MATCH(E$1,'REEDS calc'!$C$63:$AG$63,0))*SUMIFS('res v com'!$F$3:$F$52,'res v com'!$B$3:$B$52,About!$B$2)</f>
        <v>360.6569932308339</v>
      </c>
      <c r="F8" s="65">
        <f>INDEX('REEDS calc'!$C$64:$AG$113,MATCH(About!$B$2,'REEDS calc'!$B$64:$B$113,0),MATCH(F$1,'REEDS calc'!$C$63:$AG$63,0))*SUMIFS('res v com'!$F$3:$F$52,'res v com'!$B$3:$B$52,About!$B$2)</f>
        <v>378.36452947417814</v>
      </c>
      <c r="G8" s="65">
        <f>INDEX('REEDS calc'!$C$64:$AG$113,MATCH(About!$B$2,'REEDS calc'!$B$64:$B$113,0),MATCH(G$1,'REEDS calc'!$C$63:$AG$63,0))*SUMIFS('res v com'!$F$3:$F$52,'res v com'!$B$3:$B$52,About!$B$2)</f>
        <v>410.80054135464906</v>
      </c>
      <c r="H8" s="65">
        <f>INDEX('REEDS calc'!$C$64:$AG$113,MATCH(About!$B$2,'REEDS calc'!$B$64:$B$113,0),MATCH(H$1,'REEDS calc'!$C$63:$AG$63,0))*SUMIFS('res v com'!$F$3:$F$52,'res v com'!$B$3:$B$52,About!$B$2)</f>
        <v>443.23655323512003</v>
      </c>
      <c r="I8" s="65">
        <f>INDEX('REEDS calc'!$C$64:$AG$113,MATCH(About!$B$2,'REEDS calc'!$B$64:$B$113,0),MATCH(I$1,'REEDS calc'!$C$63:$AG$63,0))*SUMIFS('res v com'!$F$3:$F$52,'res v com'!$B$3:$B$52,About!$B$2)</f>
        <v>485.16981032820496</v>
      </c>
      <c r="J8" s="65">
        <f>INDEX('REEDS calc'!$C$64:$AG$113,MATCH(About!$B$2,'REEDS calc'!$B$64:$B$113,0),MATCH(J$1,'REEDS calc'!$C$63:$AG$63,0))*SUMIFS('res v com'!$F$3:$F$52,'res v com'!$B$3:$B$52,About!$B$2)</f>
        <v>527.10306742128989</v>
      </c>
      <c r="K8" s="65">
        <f>INDEX('REEDS calc'!$C$64:$AG$113,MATCH(About!$B$2,'REEDS calc'!$B$64:$B$113,0),MATCH(K$1,'REEDS calc'!$C$63:$AG$63,0))*SUMIFS('res v com'!$F$3:$F$52,'res v com'!$B$3:$B$52,About!$B$2)</f>
        <v>575.43534669652513</v>
      </c>
      <c r="L8" s="65">
        <f>INDEX('REEDS calc'!$C$64:$AG$113,MATCH(About!$B$2,'REEDS calc'!$B$64:$B$113,0),MATCH(L$1,'REEDS calc'!$C$63:$AG$63,0))*SUMIFS('res v com'!$F$3:$F$52,'res v com'!$B$3:$B$52,About!$B$2)</f>
        <v>623.76762597176025</v>
      </c>
      <c r="M8" s="65">
        <f>INDEX('REEDS calc'!$C$64:$AG$113,MATCH(About!$B$2,'REEDS calc'!$B$64:$B$113,0),MATCH(M$1,'REEDS calc'!$C$63:$AG$63,0))*SUMIFS('res v com'!$F$3:$F$52,'res v com'!$B$3:$B$52,About!$B$2)</f>
        <v>662.98397979197705</v>
      </c>
      <c r="N8" s="65">
        <f>INDEX('REEDS calc'!$C$64:$AG$113,MATCH(About!$B$2,'REEDS calc'!$B$64:$B$113,0),MATCH(N$1,'REEDS calc'!$C$63:$AG$63,0))*SUMIFS('res v com'!$F$3:$F$52,'res v com'!$B$3:$B$52,About!$B$2)</f>
        <v>702.20033361219362</v>
      </c>
      <c r="O8" s="65">
        <f>INDEX('REEDS calc'!$C$64:$AG$113,MATCH(About!$B$2,'REEDS calc'!$B$64:$B$113,0),MATCH(O$1,'REEDS calc'!$C$63:$AG$63,0))*SUMIFS('res v com'!$F$3:$F$52,'res v com'!$B$3:$B$52,About!$B$2)</f>
        <v>729.1906227045032</v>
      </c>
      <c r="P8" s="65">
        <f>INDEX('REEDS calc'!$C$64:$AG$113,MATCH(About!$B$2,'REEDS calc'!$B$64:$B$113,0),MATCH(P$1,'REEDS calc'!$C$63:$AG$63,0))*SUMIFS('res v com'!$F$3:$F$52,'res v com'!$B$3:$B$52,About!$B$2)</f>
        <v>756.18091179681278</v>
      </c>
      <c r="Q8" s="65">
        <f>INDEX('REEDS calc'!$C$64:$AG$113,MATCH(About!$B$2,'REEDS calc'!$B$64:$B$113,0),MATCH(Q$1,'REEDS calc'!$C$63:$AG$63,0))*SUMIFS('res v com'!$F$3:$F$52,'res v com'!$B$3:$B$52,About!$B$2)</f>
        <v>760.20860173641574</v>
      </c>
      <c r="R8" s="65">
        <f>INDEX('REEDS calc'!$C$64:$AG$113,MATCH(About!$B$2,'REEDS calc'!$B$64:$B$113,0),MATCH(R$1,'REEDS calc'!$C$63:$AG$63,0))*SUMIFS('res v com'!$F$3:$F$52,'res v com'!$B$3:$B$52,About!$B$2)</f>
        <v>764.2362916760186</v>
      </c>
      <c r="S8" s="65">
        <f>INDEX('REEDS calc'!$C$64:$AG$113,MATCH(About!$B$2,'REEDS calc'!$B$64:$B$113,0),MATCH(S$1,'REEDS calc'!$C$63:$AG$63,0))*SUMIFS('res v com'!$F$3:$F$52,'res v com'!$B$3:$B$52,About!$B$2)</f>
        <v>768.65721761564191</v>
      </c>
      <c r="T8" s="65">
        <f>INDEX('REEDS calc'!$C$64:$AG$113,MATCH(About!$B$2,'REEDS calc'!$B$64:$B$113,0),MATCH(T$1,'REEDS calc'!$C$63:$AG$63,0))*SUMIFS('res v com'!$F$3:$F$52,'res v com'!$B$3:$B$52,About!$B$2)</f>
        <v>773.07814355526534</v>
      </c>
      <c r="U8" s="65">
        <f>INDEX('REEDS calc'!$C$64:$AG$113,MATCH(About!$B$2,'REEDS calc'!$B$64:$B$113,0),MATCH(U$1,'REEDS calc'!$C$63:$AG$63,0))*SUMIFS('res v com'!$F$3:$F$52,'res v com'!$B$3:$B$52,About!$B$2)</f>
        <v>778.77410743434871</v>
      </c>
      <c r="V8" s="65">
        <f>INDEX('REEDS calc'!$C$64:$AG$113,MATCH(About!$B$2,'REEDS calc'!$B$64:$B$113,0),MATCH(V$1,'REEDS calc'!$C$63:$AG$63,0))*SUMIFS('res v com'!$F$3:$F$52,'res v com'!$B$3:$B$52,About!$B$2)</f>
        <v>784.47007131343219</v>
      </c>
      <c r="W8" s="65">
        <f>INDEX('REEDS calc'!$C$64:$AG$113,MATCH(About!$B$2,'REEDS calc'!$B$64:$B$113,0),MATCH(W$1,'REEDS calc'!$C$63:$AG$63,0))*SUMIFS('res v com'!$F$3:$F$52,'res v com'!$B$3:$B$52,About!$B$2)</f>
        <v>790.16603519251555</v>
      </c>
      <c r="X8" s="65">
        <f>INDEX('REEDS calc'!$C$64:$AG$113,MATCH(About!$B$2,'REEDS calc'!$B$64:$B$113,0),MATCH(X$1,'REEDS calc'!$C$63:$AG$63,0))*SUMIFS('res v com'!$F$3:$F$52,'res v com'!$B$3:$B$52,About!$B$2)</f>
        <v>795.86199907159903</v>
      </c>
      <c r="Y8" s="65">
        <f>INDEX('REEDS calc'!$C$64:$AG$113,MATCH(About!$B$2,'REEDS calc'!$B$64:$B$113,0),MATCH(Y$1,'REEDS calc'!$C$63:$AG$63,0))*SUMIFS('res v com'!$F$3:$F$52,'res v com'!$B$3:$B$52,About!$B$2)</f>
        <v>803.85779773868057</v>
      </c>
      <c r="Z8" s="65">
        <f>INDEX('REEDS calc'!$C$64:$AG$113,MATCH(About!$B$2,'REEDS calc'!$B$64:$B$113,0),MATCH(Z$1,'REEDS calc'!$C$63:$AG$63,0))*SUMIFS('res v com'!$F$3:$F$52,'res v com'!$B$3:$B$52,About!$B$2)</f>
        <v>811.85359640576212</v>
      </c>
      <c r="AA8" s="65">
        <f>INDEX('REEDS calc'!$C$64:$AG$113,MATCH(About!$B$2,'REEDS calc'!$B$64:$B$113,0),MATCH(AA$1,'REEDS calc'!$C$63:$AG$63,0))*SUMIFS('res v com'!$F$3:$F$52,'res v com'!$B$3:$B$52,About!$B$2)</f>
        <v>821.57725022444856</v>
      </c>
      <c r="AB8" s="65">
        <f>INDEX('REEDS calc'!$C$64:$AG$113,MATCH(About!$B$2,'REEDS calc'!$B$64:$B$113,0),MATCH(AB$1,'REEDS calc'!$C$63:$AG$63,0))*SUMIFS('res v com'!$F$3:$F$52,'res v com'!$B$3:$B$52,About!$B$2)</f>
        <v>831.30090404313489</v>
      </c>
      <c r="AC8" s="65">
        <f>INDEX('REEDS calc'!$C$64:$AG$113,MATCH(About!$B$2,'REEDS calc'!$B$64:$B$113,0),MATCH(AC$1,'REEDS calc'!$C$63:$AG$63,0))*SUMIFS('res v com'!$F$3:$F$52,'res v com'!$B$3:$B$52,About!$B$2)</f>
        <v>844.02745095288617</v>
      </c>
      <c r="AD8" s="65">
        <f>INDEX('REEDS calc'!$C$64:$AG$113,MATCH(About!$B$2,'REEDS calc'!$B$64:$B$113,0),MATCH(AD$1,'REEDS calc'!$C$63:$AG$63,0))*SUMIFS('res v com'!$F$3:$F$52,'res v com'!$B$3:$B$52,About!$B$2)</f>
        <v>856.75399786263745</v>
      </c>
      <c r="AE8" s="65">
        <f>INDEX('REEDS calc'!$C$64:$AG$113,MATCH(About!$B$2,'REEDS calc'!$B$64:$B$113,0),MATCH(AE$1,'REEDS calc'!$C$63:$AG$63,0))*SUMIFS('res v com'!$F$3:$F$52,'res v com'!$B$3:$B$52,About!$B$2)</f>
        <v>870.55300659062618</v>
      </c>
      <c r="AF8" s="65">
        <f>INDEX('REEDS calc'!$C$64:$AG$113,MATCH(About!$B$2,'REEDS calc'!$B$64:$B$113,0),MATCH(AF$1,'REEDS calc'!$C$63:$AG$63,0))*SUMIFS('res v com'!$F$3:$F$52,'res v com'!$B$3:$B$52,About!$B$2)</f>
        <v>884.3520153186148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111.79715538727393</v>
      </c>
      <c r="C8" s="65">
        <f>INDEX('REEDS calc-noIRA'!$C$64:$AG$113,MATCH(About!$B$2,'REEDS calc-noIRA'!$B$64:$B$113,0),MATCH(C$1,'REEDS calc-noIRA'!$C$63:$AG$63,0))*SUMIFS('res v com'!$E$3:$E$52,'res v com'!$B$3:$B$52,About!$B$2)*SUMIFS('Urban and Rural'!$C$2:$C$53,'Urban and Rural'!$A$2:$A$53,About!$B$1)</f>
        <v>111.79715538727393</v>
      </c>
      <c r="D8" s="65">
        <f>INDEX('REEDS calc-noIRA'!$C$64:$AG$113,MATCH(About!$B$2,'REEDS calc-noIRA'!$B$64:$B$113,0),MATCH(D$1,'REEDS calc-noIRA'!$C$63:$AG$63,0))*SUMIFS('res v com'!$E$3:$E$52,'res v com'!$B$3:$B$52,About!$B$2)*SUMIFS('Urban and Rural'!$C$2:$C$53,'Urban and Rural'!$A$2:$A$53,About!$B$1)</f>
        <v>111.79715538727393</v>
      </c>
      <c r="E8" s="65">
        <f>INDEX('REEDS calc-noIRA'!$C$64:$AG$113,MATCH(About!$B$2,'REEDS calc-noIRA'!$B$64:$B$113,0),MATCH(E$1,'REEDS calc-noIRA'!$C$63:$AG$63,0))*SUMIFS('res v com'!$E$3:$E$52,'res v com'!$B$3:$B$52,About!$B$2)*SUMIFS('Urban and Rural'!$C$2:$C$53,'Urban and Rural'!$A$2:$A$53,About!$B$1)</f>
        <v>114.84122475185271</v>
      </c>
      <c r="F8" s="65">
        <f>INDEX('REEDS calc-noIRA'!$C$64:$AG$113,MATCH(About!$B$2,'REEDS calc-noIRA'!$B$64:$B$113,0),MATCH(F$1,'REEDS calc-noIRA'!$C$63:$AG$63,0))*SUMIFS('res v com'!$E$3:$E$52,'res v com'!$B$3:$B$52,About!$B$2)*SUMIFS('Urban and Rural'!$C$2:$C$53,'Urban and Rural'!$A$2:$A$53,About!$B$1)</f>
        <v>117.8852941164315</v>
      </c>
      <c r="G8" s="65">
        <f>INDEX('REEDS calc-noIRA'!$C$64:$AG$113,MATCH(About!$B$2,'REEDS calc-noIRA'!$B$64:$B$113,0),MATCH(G$1,'REEDS calc-noIRA'!$C$63:$AG$63,0))*SUMIFS('res v com'!$E$3:$E$52,'res v com'!$B$3:$B$52,About!$B$2)*SUMIFS('Urban and Rural'!$C$2:$C$53,'Urban and Rural'!$A$2:$A$53,About!$B$1)</f>
        <v>123.11177051965258</v>
      </c>
      <c r="H8" s="65">
        <f>INDEX('REEDS calc-noIRA'!$C$64:$AG$113,MATCH(About!$B$2,'REEDS calc-noIRA'!$B$64:$B$113,0),MATCH(H$1,'REEDS calc-noIRA'!$C$63:$AG$63,0))*SUMIFS('res v com'!$E$3:$E$52,'res v com'!$B$3:$B$52,About!$B$2)*SUMIFS('Urban and Rural'!$C$2:$C$53,'Urban and Rural'!$A$2:$A$53,About!$B$1)</f>
        <v>128.33824692287371</v>
      </c>
      <c r="I8" s="65">
        <f>INDEX('REEDS calc-noIRA'!$C$64:$AG$113,MATCH(About!$B$2,'REEDS calc-noIRA'!$B$64:$B$113,0),MATCH(I$1,'REEDS calc-noIRA'!$C$63:$AG$63,0))*SUMIFS('res v com'!$E$3:$E$52,'res v com'!$B$3:$B$52,About!$B$2)*SUMIFS('Urban and Rural'!$C$2:$C$53,'Urban and Rural'!$A$2:$A$53,About!$B$1)</f>
        <v>136.015516990848</v>
      </c>
      <c r="J8" s="65">
        <f>INDEX('REEDS calc-noIRA'!$C$64:$AG$113,MATCH(About!$B$2,'REEDS calc-noIRA'!$B$64:$B$113,0),MATCH(J$1,'REEDS calc-noIRA'!$C$63:$AG$63,0))*SUMIFS('res v com'!$E$3:$E$52,'res v com'!$B$3:$B$52,About!$B$2)*SUMIFS('Urban and Rural'!$C$2:$C$53,'Urban and Rural'!$A$2:$A$53,About!$B$1)</f>
        <v>143.69278705882229</v>
      </c>
      <c r="K8" s="65">
        <f>INDEX('REEDS calc-noIRA'!$C$64:$AG$113,MATCH(About!$B$2,'REEDS calc-noIRA'!$B$64:$B$113,0),MATCH(K$1,'REEDS calc-noIRA'!$C$63:$AG$63,0))*SUMIFS('res v com'!$E$3:$E$52,'res v com'!$B$3:$B$52,About!$B$2)*SUMIFS('Urban and Rural'!$C$2:$C$53,'Urban and Rural'!$A$2:$A$53,About!$B$1)</f>
        <v>155.47354738392028</v>
      </c>
      <c r="L8" s="65">
        <f>INDEX('REEDS calc-noIRA'!$C$64:$AG$113,MATCH(About!$B$2,'REEDS calc-noIRA'!$B$64:$B$113,0),MATCH(L$1,'REEDS calc-noIRA'!$C$63:$AG$63,0))*SUMIFS('res v com'!$E$3:$E$52,'res v com'!$B$3:$B$52,About!$B$2)*SUMIFS('Urban and Rural'!$C$2:$C$53,'Urban and Rural'!$A$2:$A$53,About!$B$1)</f>
        <v>167.25430770901826</v>
      </c>
      <c r="M8" s="65">
        <f>INDEX('REEDS calc-noIRA'!$C$64:$AG$113,MATCH(About!$B$2,'REEDS calc-noIRA'!$B$64:$B$113,0),MATCH(M$1,'REEDS calc-noIRA'!$C$63:$AG$63,0))*SUMIFS('res v com'!$E$3:$E$52,'res v com'!$B$3:$B$52,About!$B$2)*SUMIFS('Urban and Rural'!$C$2:$C$53,'Urban and Rural'!$A$2:$A$53,About!$B$1)</f>
        <v>177.68254069463379</v>
      </c>
      <c r="N8" s="65">
        <f>INDEX('REEDS calc-noIRA'!$C$64:$AG$113,MATCH(About!$B$2,'REEDS calc-noIRA'!$B$64:$B$113,0),MATCH(N$1,'REEDS calc-noIRA'!$C$63:$AG$63,0))*SUMIFS('res v com'!$E$3:$E$52,'res v com'!$B$3:$B$52,About!$B$2)*SUMIFS('Urban and Rural'!$C$2:$C$53,'Urban and Rural'!$A$2:$A$53,About!$B$1)</f>
        <v>188.11077368024928</v>
      </c>
      <c r="O8" s="65">
        <f>INDEX('REEDS calc-noIRA'!$C$64:$AG$113,MATCH(About!$B$2,'REEDS calc-noIRA'!$B$64:$B$113,0),MATCH(O$1,'REEDS calc-noIRA'!$C$63:$AG$63,0))*SUMIFS('res v com'!$E$3:$E$52,'res v com'!$B$3:$B$52,About!$B$2)*SUMIFS('Urban and Rural'!$C$2:$C$53,'Urban and Rural'!$A$2:$A$53,About!$B$1)</f>
        <v>193.28781044181815</v>
      </c>
      <c r="P8" s="65">
        <f>INDEX('REEDS calc-noIRA'!$C$64:$AG$113,MATCH(About!$B$2,'REEDS calc-noIRA'!$B$64:$B$113,0),MATCH(P$1,'REEDS calc-noIRA'!$C$63:$AG$63,0))*SUMIFS('res v com'!$E$3:$E$52,'res v com'!$B$3:$B$52,About!$B$2)*SUMIFS('Urban and Rural'!$C$2:$C$53,'Urban and Rural'!$A$2:$A$53,About!$B$1)</f>
        <v>198.46484720338705</v>
      </c>
      <c r="Q8" s="65">
        <f>INDEX('REEDS calc-noIRA'!$C$64:$AG$113,MATCH(About!$B$2,'REEDS calc-noIRA'!$B$64:$B$113,0),MATCH(Q$1,'REEDS calc-noIRA'!$C$63:$AG$63,0))*SUMIFS('res v com'!$E$3:$E$52,'res v com'!$B$3:$B$52,About!$B$2)*SUMIFS('Urban and Rural'!$C$2:$C$53,'Urban and Rural'!$A$2:$A$53,About!$B$1)</f>
        <v>202.95679178777715</v>
      </c>
      <c r="R8" s="65">
        <f>INDEX('REEDS calc-noIRA'!$C$64:$AG$113,MATCH(About!$B$2,'REEDS calc-noIRA'!$B$64:$B$113,0),MATCH(R$1,'REEDS calc-noIRA'!$C$63:$AG$63,0))*SUMIFS('res v com'!$E$3:$E$52,'res v com'!$B$3:$B$52,About!$B$2)*SUMIFS('Urban and Rural'!$C$2:$C$53,'Urban and Rural'!$A$2:$A$53,About!$B$1)</f>
        <v>207.44873637216719</v>
      </c>
      <c r="S8" s="65">
        <f>INDEX('REEDS calc-noIRA'!$C$64:$AG$113,MATCH(About!$B$2,'REEDS calc-noIRA'!$B$64:$B$113,0),MATCH(S$1,'REEDS calc-noIRA'!$C$63:$AG$63,0))*SUMIFS('res v com'!$E$3:$E$52,'res v com'!$B$3:$B$52,About!$B$2)*SUMIFS('Urban and Rural'!$C$2:$C$53,'Urban and Rural'!$A$2:$A$53,About!$B$1)</f>
        <v>211.32974824185581</v>
      </c>
      <c r="T8" s="65">
        <f>INDEX('REEDS calc-noIRA'!$C$64:$AG$113,MATCH(About!$B$2,'REEDS calc-noIRA'!$B$64:$B$113,0),MATCH(T$1,'REEDS calc-noIRA'!$C$63:$AG$63,0))*SUMIFS('res v com'!$E$3:$E$52,'res v com'!$B$3:$B$52,About!$B$2)*SUMIFS('Urban and Rural'!$C$2:$C$53,'Urban and Rural'!$A$2:$A$53,About!$B$1)</f>
        <v>215.2107601115444</v>
      </c>
      <c r="U8" s="65">
        <f>INDEX('REEDS calc-noIRA'!$C$64:$AG$113,MATCH(About!$B$2,'REEDS calc-noIRA'!$B$64:$B$113,0),MATCH(U$1,'REEDS calc-noIRA'!$C$63:$AG$63,0))*SUMIFS('res v com'!$E$3:$E$52,'res v com'!$B$3:$B$52,About!$B$2)*SUMIFS('Urban and Rural'!$C$2:$C$53,'Urban and Rural'!$A$2:$A$53,About!$B$1)</f>
        <v>218.97876708602865</v>
      </c>
      <c r="V8" s="65">
        <f>INDEX('REEDS calc-noIRA'!$C$64:$AG$113,MATCH(About!$B$2,'REEDS calc-noIRA'!$B$64:$B$113,0),MATCH(V$1,'REEDS calc-noIRA'!$C$63:$AG$63,0))*SUMIFS('res v com'!$E$3:$E$52,'res v com'!$B$3:$B$52,About!$B$2)*SUMIFS('Urban and Rural'!$C$2:$C$53,'Urban and Rural'!$A$2:$A$53,About!$B$1)</f>
        <v>222.74677406051285</v>
      </c>
      <c r="W8" s="65">
        <f>INDEX('REEDS calc-noIRA'!$C$64:$AG$113,MATCH(About!$B$2,'REEDS calc-noIRA'!$B$64:$B$113,0),MATCH(W$1,'REEDS calc-noIRA'!$C$63:$AG$63,0))*SUMIFS('res v com'!$E$3:$E$52,'res v com'!$B$3:$B$52,About!$B$2)*SUMIFS('Urban and Rural'!$C$2:$C$53,'Urban and Rural'!$A$2:$A$53,About!$B$1)</f>
        <v>226.3205538713639</v>
      </c>
      <c r="X8" s="65">
        <f>INDEX('REEDS calc-noIRA'!$C$64:$AG$113,MATCH(About!$B$2,'REEDS calc-noIRA'!$B$64:$B$113,0),MATCH(X$1,'REEDS calc-noIRA'!$C$63:$AG$63,0))*SUMIFS('res v com'!$E$3:$E$52,'res v com'!$B$3:$B$52,About!$B$2)*SUMIFS('Urban and Rural'!$C$2:$C$53,'Urban and Rural'!$A$2:$A$53,About!$B$1)</f>
        <v>229.89433368221492</v>
      </c>
      <c r="Y8" s="65">
        <f>INDEX('REEDS calc-noIRA'!$C$64:$AG$113,MATCH(About!$B$2,'REEDS calc-noIRA'!$B$64:$B$113,0),MATCH(Y$1,'REEDS calc-noIRA'!$C$63:$AG$63,0))*SUMIFS('res v com'!$E$3:$E$52,'res v com'!$B$3:$B$52,About!$B$2)*SUMIFS('Urban and Rural'!$C$2:$C$53,'Urban and Rural'!$A$2:$A$53,About!$B$1)</f>
        <v>233.0725963598492</v>
      </c>
      <c r="Z8" s="65">
        <f>INDEX('REEDS calc-noIRA'!$C$64:$AG$113,MATCH(About!$B$2,'REEDS calc-noIRA'!$B$64:$B$113,0),MATCH(Z$1,'REEDS calc-noIRA'!$C$63:$AG$63,0))*SUMIFS('res v com'!$E$3:$E$52,'res v com'!$B$3:$B$52,About!$B$2)*SUMIFS('Urban and Rural'!$C$2:$C$53,'Urban and Rural'!$A$2:$A$53,About!$B$1)</f>
        <v>236.25085903748345</v>
      </c>
      <c r="AA8" s="65">
        <f>INDEX('REEDS calc-noIRA'!$C$64:$AG$113,MATCH(About!$B$2,'REEDS calc-noIRA'!$B$64:$B$113,0),MATCH(AA$1,'REEDS calc-noIRA'!$C$63:$AG$63,0))*SUMIFS('res v com'!$E$3:$E$52,'res v com'!$B$3:$B$52,About!$B$2)*SUMIFS('Urban and Rural'!$C$2:$C$53,'Urban and Rural'!$A$2:$A$53,About!$B$1)</f>
        <v>238.89587986587063</v>
      </c>
      <c r="AB8" s="65">
        <f>INDEX('REEDS calc-noIRA'!$C$64:$AG$113,MATCH(About!$B$2,'REEDS calc-noIRA'!$B$64:$B$113,0),MATCH(AB$1,'REEDS calc-noIRA'!$C$63:$AG$63,0))*SUMIFS('res v com'!$E$3:$E$52,'res v com'!$B$3:$B$52,About!$B$2)*SUMIFS('Urban and Rural'!$C$2:$C$53,'Urban and Rural'!$A$2:$A$53,About!$B$1)</f>
        <v>241.54090069425786</v>
      </c>
      <c r="AC8" s="65">
        <f>INDEX('REEDS calc-noIRA'!$C$64:$AG$113,MATCH(About!$B$2,'REEDS calc-noIRA'!$B$64:$B$113,0),MATCH(AC$1,'REEDS calc-noIRA'!$C$63:$AG$63,0))*SUMIFS('res v com'!$E$3:$E$52,'res v com'!$B$3:$B$52,About!$B$2)*SUMIFS('Urban and Rural'!$C$2:$C$53,'Urban and Rural'!$A$2:$A$53,About!$B$1)</f>
        <v>244.55671883503518</v>
      </c>
      <c r="AD8" s="65">
        <f>INDEX('REEDS calc-noIRA'!$C$64:$AG$113,MATCH(About!$B$2,'REEDS calc-noIRA'!$B$64:$B$113,0),MATCH(AD$1,'REEDS calc-noIRA'!$C$63:$AG$63,0))*SUMIFS('res v com'!$E$3:$E$52,'res v com'!$B$3:$B$52,About!$B$2)*SUMIFS('Urban and Rural'!$C$2:$C$53,'Urban and Rural'!$A$2:$A$53,About!$B$1)</f>
        <v>247.57253697581248</v>
      </c>
      <c r="AE8" s="65">
        <f>INDEX('REEDS calc-noIRA'!$C$64:$AG$113,MATCH(About!$B$2,'REEDS calc-noIRA'!$B$64:$B$113,0),MATCH(AE$1,'REEDS calc-noIRA'!$C$63:$AG$63,0))*SUMIFS('res v com'!$E$3:$E$52,'res v com'!$B$3:$B$52,About!$B$2)*SUMIFS('Urban and Rural'!$C$2:$C$53,'Urban and Rural'!$A$2:$A$53,About!$B$1)</f>
        <v>250.5565724898135</v>
      </c>
      <c r="AF8" s="65">
        <f>INDEX('REEDS calc-noIRA'!$C$64:$AG$113,MATCH(About!$B$2,'REEDS calc-noIRA'!$B$64:$B$113,0),MATCH(AF$1,'REEDS calc-noIRA'!$C$63:$AG$63,0))*SUMIFS('res v com'!$E$3:$E$52,'res v com'!$B$3:$B$52,About!$B$2)*SUMIFS('Urban and Rural'!$C$2:$C$53,'Urban and Rural'!$A$2:$A$53,About!$B$1)</f>
        <v>253.54060800381458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984.2533876252254</v>
      </c>
      <c r="C8" s="65">
        <f>INDEX('REEDS calc-noIRA'!$C$64:$AG$113,MATCH(About!$B$2,'REEDS calc-noIRA'!$B$64:$B$113,0),MATCH(C$1,'REEDS calc-noIRA'!$C$63:$AG$63,0))*SUMIFS('res v com'!$E$3:$E$52,'res v com'!$B$3:$B$52,About!$B$2)*SUMIFS('Urban and Rural'!$B$2:$B$53,'Urban and Rural'!$A$2:$A$53,About!$B$1)</f>
        <v>984.2533876252254</v>
      </c>
      <c r="D8" s="65">
        <f>INDEX('REEDS calc-noIRA'!$C$64:$AG$113,MATCH(About!$B$2,'REEDS calc-noIRA'!$B$64:$B$113,0),MATCH(D$1,'REEDS calc-noIRA'!$C$63:$AG$63,0))*SUMIFS('res v com'!$E$3:$E$52,'res v com'!$B$3:$B$52,About!$B$2)*SUMIFS('Urban and Rural'!$B$2:$B$53,'Urban and Rural'!$A$2:$A$53,About!$B$1)</f>
        <v>984.2533876252254</v>
      </c>
      <c r="E8" s="65">
        <f>INDEX('REEDS calc-noIRA'!$C$64:$AG$113,MATCH(About!$B$2,'REEDS calc-noIRA'!$B$64:$B$113,0),MATCH(E$1,'REEDS calc-noIRA'!$C$63:$AG$63,0))*SUMIFS('res v com'!$E$3:$E$52,'res v com'!$B$3:$B$52,About!$B$2)*SUMIFS('Urban and Rural'!$B$2:$B$53,'Urban and Rural'!$A$2:$A$53,About!$B$1)</f>
        <v>1011.0531355604387</v>
      </c>
      <c r="F8" s="65">
        <f>INDEX('REEDS calc-noIRA'!$C$64:$AG$113,MATCH(About!$B$2,'REEDS calc-noIRA'!$B$64:$B$113,0),MATCH(F$1,'REEDS calc-noIRA'!$C$63:$AG$63,0))*SUMIFS('res v com'!$E$3:$E$52,'res v com'!$B$3:$B$52,About!$B$2)*SUMIFS('Urban and Rural'!$B$2:$B$53,'Urban and Rural'!$A$2:$A$53,About!$B$1)</f>
        <v>1037.8528834956523</v>
      </c>
      <c r="G8" s="65">
        <f>INDEX('REEDS calc-noIRA'!$C$64:$AG$113,MATCH(About!$B$2,'REEDS calc-noIRA'!$B$64:$B$113,0),MATCH(G$1,'REEDS calc-noIRA'!$C$63:$AG$63,0))*SUMIFS('res v com'!$E$3:$E$52,'res v com'!$B$3:$B$52,About!$B$2)*SUMIFS('Urban and Rural'!$B$2:$B$53,'Urban and Rural'!$A$2:$A$53,About!$B$1)</f>
        <v>1083.8663718298931</v>
      </c>
      <c r="H8" s="65">
        <f>INDEX('REEDS calc-noIRA'!$C$64:$AG$113,MATCH(About!$B$2,'REEDS calc-noIRA'!$B$64:$B$113,0),MATCH(H$1,'REEDS calc-noIRA'!$C$63:$AG$63,0))*SUMIFS('res v com'!$E$3:$E$52,'res v com'!$B$3:$B$52,About!$B$2)*SUMIFS('Urban and Rural'!$B$2:$B$53,'Urban and Rural'!$A$2:$A$53,About!$B$1)</f>
        <v>1129.8798601641345</v>
      </c>
      <c r="I8" s="65">
        <f>INDEX('REEDS calc-noIRA'!$C$64:$AG$113,MATCH(About!$B$2,'REEDS calc-noIRA'!$B$64:$B$113,0),MATCH(I$1,'REEDS calc-noIRA'!$C$63:$AG$63,0))*SUMIFS('res v com'!$E$3:$E$52,'res v com'!$B$3:$B$52,About!$B$2)*SUMIFS('Urban and Rural'!$B$2:$B$53,'Urban and Rural'!$A$2:$A$53,About!$B$1)</f>
        <v>1197.4699437037521</v>
      </c>
      <c r="J8" s="65">
        <f>INDEX('REEDS calc-noIRA'!$C$64:$AG$113,MATCH(About!$B$2,'REEDS calc-noIRA'!$B$64:$B$113,0),MATCH(J$1,'REEDS calc-noIRA'!$C$63:$AG$63,0))*SUMIFS('res v com'!$E$3:$E$52,'res v com'!$B$3:$B$52,About!$B$2)*SUMIFS('Urban and Rural'!$B$2:$B$53,'Urban and Rural'!$A$2:$A$53,About!$B$1)</f>
        <v>1265.0600272433696</v>
      </c>
      <c r="K8" s="65">
        <f>INDEX('REEDS calc-noIRA'!$C$64:$AG$113,MATCH(About!$B$2,'REEDS calc-noIRA'!$B$64:$B$113,0),MATCH(K$1,'REEDS calc-noIRA'!$C$63:$AG$63,0))*SUMIFS('res v com'!$E$3:$E$52,'res v com'!$B$3:$B$52,About!$B$2)*SUMIFS('Urban and Rural'!$B$2:$B$53,'Urban and Rural'!$A$2:$A$53,About!$B$1)</f>
        <v>1368.7769171643313</v>
      </c>
      <c r="L8" s="65">
        <f>INDEX('REEDS calc-noIRA'!$C$64:$AG$113,MATCH(About!$B$2,'REEDS calc-noIRA'!$B$64:$B$113,0),MATCH(L$1,'REEDS calc-noIRA'!$C$63:$AG$63,0))*SUMIFS('res v com'!$E$3:$E$52,'res v com'!$B$3:$B$52,About!$B$2)*SUMIFS('Urban and Rural'!$B$2:$B$53,'Urban and Rural'!$A$2:$A$53,About!$B$1)</f>
        <v>1472.4938070852929</v>
      </c>
      <c r="M8" s="65">
        <f>INDEX('REEDS calc-noIRA'!$C$64:$AG$113,MATCH(About!$B$2,'REEDS calc-noIRA'!$B$64:$B$113,0),MATCH(M$1,'REEDS calc-noIRA'!$C$63:$AG$63,0))*SUMIFS('res v com'!$E$3:$E$52,'res v com'!$B$3:$B$52,About!$B$2)*SUMIFS('Urban and Rural'!$B$2:$B$53,'Urban and Rural'!$A$2:$A$53,About!$B$1)</f>
        <v>1564.3031523900268</v>
      </c>
      <c r="N8" s="65">
        <f>INDEX('REEDS calc-noIRA'!$C$64:$AG$113,MATCH(About!$B$2,'REEDS calc-noIRA'!$B$64:$B$113,0),MATCH(N$1,'REEDS calc-noIRA'!$C$63:$AG$63,0))*SUMIFS('res v com'!$E$3:$E$52,'res v com'!$B$3:$B$52,About!$B$2)*SUMIFS('Urban and Rural'!$B$2:$B$53,'Urban and Rural'!$A$2:$A$53,About!$B$1)</f>
        <v>1656.1124976947601</v>
      </c>
      <c r="O8" s="65">
        <f>INDEX('REEDS calc-noIRA'!$C$64:$AG$113,MATCH(About!$B$2,'REEDS calc-noIRA'!$B$64:$B$113,0),MATCH(O$1,'REEDS calc-noIRA'!$C$63:$AG$63,0))*SUMIFS('res v com'!$E$3:$E$52,'res v com'!$B$3:$B$52,About!$B$2)*SUMIFS('Urban and Rural'!$B$2:$B$53,'Urban and Rural'!$A$2:$A$53,About!$B$1)</f>
        <v>1701.6907233015138</v>
      </c>
      <c r="P8" s="65">
        <f>INDEX('REEDS calc-noIRA'!$C$64:$AG$113,MATCH(About!$B$2,'REEDS calc-noIRA'!$B$64:$B$113,0),MATCH(P$1,'REEDS calc-noIRA'!$C$63:$AG$63,0))*SUMIFS('res v com'!$E$3:$E$52,'res v com'!$B$3:$B$52,About!$B$2)*SUMIFS('Urban and Rural'!$B$2:$B$53,'Urban and Rural'!$A$2:$A$53,About!$B$1)</f>
        <v>1747.2689489082679</v>
      </c>
      <c r="Q8" s="65">
        <f>INDEX('REEDS calc-noIRA'!$C$64:$AG$113,MATCH(About!$B$2,'REEDS calc-noIRA'!$B$64:$B$113,0),MATCH(Q$1,'REEDS calc-noIRA'!$C$63:$AG$63,0))*SUMIFS('res v com'!$E$3:$E$52,'res v com'!$B$3:$B$52,About!$B$2)*SUMIFS('Urban and Rural'!$B$2:$B$53,'Urban and Rural'!$A$2:$A$53,About!$B$1)</f>
        <v>1786.8156767198595</v>
      </c>
      <c r="R8" s="65">
        <f>INDEX('REEDS calc-noIRA'!$C$64:$AG$113,MATCH(About!$B$2,'REEDS calc-noIRA'!$B$64:$B$113,0),MATCH(R$1,'REEDS calc-noIRA'!$C$63:$AG$63,0))*SUMIFS('res v com'!$E$3:$E$52,'res v com'!$B$3:$B$52,About!$B$2)*SUMIFS('Urban and Rural'!$B$2:$B$53,'Urban and Rural'!$A$2:$A$53,About!$B$1)</f>
        <v>1826.3624045314509</v>
      </c>
      <c r="S8" s="65">
        <f>INDEX('REEDS calc-noIRA'!$C$64:$AG$113,MATCH(About!$B$2,'REEDS calc-noIRA'!$B$64:$B$113,0),MATCH(S$1,'REEDS calc-noIRA'!$C$63:$AG$63,0))*SUMIFS('res v com'!$E$3:$E$52,'res v com'!$B$3:$B$52,About!$B$2)*SUMIFS('Urban and Rural'!$B$2:$B$53,'Urban and Rural'!$A$2:$A$53,About!$B$1)</f>
        <v>1860.5305286391017</v>
      </c>
      <c r="T8" s="65">
        <f>INDEX('REEDS calc-noIRA'!$C$64:$AG$113,MATCH(About!$B$2,'REEDS calc-noIRA'!$B$64:$B$113,0),MATCH(T$1,'REEDS calc-noIRA'!$C$63:$AG$63,0))*SUMIFS('res v com'!$E$3:$E$52,'res v com'!$B$3:$B$52,About!$B$2)*SUMIFS('Urban and Rural'!$B$2:$B$53,'Urban and Rural'!$A$2:$A$53,About!$B$1)</f>
        <v>1894.6986527467527</v>
      </c>
      <c r="U8" s="65">
        <f>INDEX('REEDS calc-noIRA'!$C$64:$AG$113,MATCH(About!$B$2,'REEDS calc-noIRA'!$B$64:$B$113,0),MATCH(U$1,'REEDS calc-noIRA'!$C$63:$AG$63,0))*SUMIFS('res v com'!$E$3:$E$52,'res v com'!$B$3:$B$52,About!$B$2)*SUMIFS('Urban and Rural'!$B$2:$B$53,'Urban and Rural'!$A$2:$A$53,About!$B$1)</f>
        <v>1927.8718906201536</v>
      </c>
      <c r="V8" s="65">
        <f>INDEX('REEDS calc-noIRA'!$C$64:$AG$113,MATCH(About!$B$2,'REEDS calc-noIRA'!$B$64:$B$113,0),MATCH(V$1,'REEDS calc-noIRA'!$C$63:$AG$63,0))*SUMIFS('res v com'!$E$3:$E$52,'res v com'!$B$3:$B$52,About!$B$2)*SUMIFS('Urban and Rural'!$B$2:$B$53,'Urban and Rural'!$A$2:$A$53,About!$B$1)</f>
        <v>1961.0451284935541</v>
      </c>
      <c r="W8" s="65">
        <f>INDEX('REEDS calc-noIRA'!$C$64:$AG$113,MATCH(About!$B$2,'REEDS calc-noIRA'!$B$64:$B$113,0),MATCH(W$1,'REEDS calc-noIRA'!$C$63:$AG$63,0))*SUMIFS('res v com'!$E$3:$E$52,'res v com'!$B$3:$B$52,About!$B$2)*SUMIFS('Urban and Rural'!$B$2:$B$53,'Urban and Rural'!$A$2:$A$53,About!$B$1)</f>
        <v>1992.5084056518313</v>
      </c>
      <c r="X8" s="65">
        <f>INDEX('REEDS calc-noIRA'!$C$64:$AG$113,MATCH(About!$B$2,'REEDS calc-noIRA'!$B$64:$B$113,0),MATCH(X$1,'REEDS calc-noIRA'!$C$63:$AG$63,0))*SUMIFS('res v com'!$E$3:$E$52,'res v com'!$B$3:$B$52,About!$B$2)*SUMIFS('Urban and Rural'!$B$2:$B$53,'Urban and Rural'!$A$2:$A$53,About!$B$1)</f>
        <v>2023.9716828101082</v>
      </c>
      <c r="Y8" s="65">
        <f>INDEX('REEDS calc-noIRA'!$C$64:$AG$113,MATCH(About!$B$2,'REEDS calc-noIRA'!$B$64:$B$113,0),MATCH(Y$1,'REEDS calc-noIRA'!$C$63:$AG$63,0))*SUMIFS('res v com'!$E$3:$E$52,'res v com'!$B$3:$B$52,About!$B$2)*SUMIFS('Urban and Rural'!$B$2:$B$53,'Urban and Rural'!$A$2:$A$53,About!$B$1)</f>
        <v>2051.9528581484965</v>
      </c>
      <c r="Z8" s="65">
        <f>INDEX('REEDS calc-noIRA'!$C$64:$AG$113,MATCH(About!$B$2,'REEDS calc-noIRA'!$B$64:$B$113,0),MATCH(Z$1,'REEDS calc-noIRA'!$C$63:$AG$63,0))*SUMIFS('res v com'!$E$3:$E$52,'res v com'!$B$3:$B$52,About!$B$2)*SUMIFS('Urban and Rural'!$B$2:$B$53,'Urban and Rural'!$A$2:$A$53,About!$B$1)</f>
        <v>2079.9340334868848</v>
      </c>
      <c r="AA8" s="65">
        <f>INDEX('REEDS calc-noIRA'!$C$64:$AG$113,MATCH(About!$B$2,'REEDS calc-noIRA'!$B$64:$B$113,0),MATCH(AA$1,'REEDS calc-noIRA'!$C$63:$AG$63,0))*SUMIFS('res v com'!$E$3:$E$52,'res v com'!$B$3:$B$52,About!$B$2)*SUMIFS('Urban and Rural'!$B$2:$B$53,'Urban and Rural'!$A$2:$A$53,About!$B$1)</f>
        <v>2103.2205894073918</v>
      </c>
      <c r="AB8" s="65">
        <f>INDEX('REEDS calc-noIRA'!$C$64:$AG$113,MATCH(About!$B$2,'REEDS calc-noIRA'!$B$64:$B$113,0),MATCH(AB$1,'REEDS calc-noIRA'!$C$63:$AG$63,0))*SUMIFS('res v com'!$E$3:$E$52,'res v com'!$B$3:$B$52,About!$B$2)*SUMIFS('Urban and Rural'!$B$2:$B$53,'Urban and Rural'!$A$2:$A$53,About!$B$1)</f>
        <v>2126.5071453278993</v>
      </c>
      <c r="AC8" s="65">
        <f>INDEX('REEDS calc-noIRA'!$C$64:$AG$113,MATCH(About!$B$2,'REEDS calc-noIRA'!$B$64:$B$113,0),MATCH(AC$1,'REEDS calc-noIRA'!$C$63:$AG$63,0))*SUMIFS('res v com'!$E$3:$E$52,'res v com'!$B$3:$B$52,About!$B$2)*SUMIFS('Urban and Rural'!$B$2:$B$53,'Urban and Rural'!$A$2:$A$53,About!$B$1)</f>
        <v>2153.058171704547</v>
      </c>
      <c r="AD8" s="65">
        <f>INDEX('REEDS calc-noIRA'!$C$64:$AG$113,MATCH(About!$B$2,'REEDS calc-noIRA'!$B$64:$B$113,0),MATCH(AD$1,'REEDS calc-noIRA'!$C$63:$AG$63,0))*SUMIFS('res v com'!$E$3:$E$52,'res v com'!$B$3:$B$52,About!$B$2)*SUMIFS('Urban and Rural'!$B$2:$B$53,'Urban and Rural'!$A$2:$A$53,About!$B$1)</f>
        <v>2179.6091980811943</v>
      </c>
      <c r="AE8" s="65">
        <f>INDEX('REEDS calc-noIRA'!$C$64:$AG$113,MATCH(About!$B$2,'REEDS calc-noIRA'!$B$64:$B$113,0),MATCH(AE$1,'REEDS calc-noIRA'!$C$63:$AG$63,0))*SUMIFS('res v com'!$E$3:$E$52,'res v com'!$B$3:$B$52,About!$B$2)*SUMIFS('Urban and Rural'!$B$2:$B$53,'Urban and Rural'!$A$2:$A$53,About!$B$1)</f>
        <v>2205.8804127044582</v>
      </c>
      <c r="AF8" s="65">
        <f>INDEX('REEDS calc-noIRA'!$C$64:$AG$113,MATCH(About!$B$2,'REEDS calc-noIRA'!$B$64:$B$113,0),MATCH(AF$1,'REEDS calc-noIRA'!$C$63:$AG$63,0))*SUMIFS('res v com'!$E$3:$E$52,'res v com'!$B$3:$B$52,About!$B$2)*SUMIFS('Urban and Rural'!$B$2:$B$53,'Urban and Rural'!$A$2:$A$53,About!$B$1)</f>
        <v>2232.151627327723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342.94945698748967</v>
      </c>
      <c r="C8" s="65">
        <f>INDEX('REEDS calc-noIRA'!$C$64:$AG$113,MATCH(About!$B$2,'REEDS calc-noIRA'!$B$64:$B$113,0),MATCH(C$1,'REEDS calc-noIRA'!$C$63:$AG$63,0))*SUMIFS('res v com'!$F$3:$F$52,'res v com'!$B$3:$B$52,About!$B$2)</f>
        <v>342.94945698748967</v>
      </c>
      <c r="D8" s="65">
        <f>INDEX('REEDS calc-noIRA'!$C$64:$AG$113,MATCH(About!$B$2,'REEDS calc-noIRA'!$B$64:$B$113,0),MATCH(D$1,'REEDS calc-noIRA'!$C$63:$AG$63,0))*SUMIFS('res v com'!$F$3:$F$52,'res v com'!$B$3:$B$52,About!$B$2)</f>
        <v>342.94945698748967</v>
      </c>
      <c r="E8" s="65">
        <f>INDEX('REEDS calc-noIRA'!$C$64:$AG$113,MATCH(About!$B$2,'REEDS calc-noIRA'!$B$64:$B$113,0),MATCH(E$1,'REEDS calc-noIRA'!$C$63:$AG$63,0))*SUMIFS('res v com'!$F$3:$F$52,'res v com'!$B$3:$B$52,About!$B$2)</f>
        <v>352.28745786951731</v>
      </c>
      <c r="F8" s="65">
        <f>INDEX('REEDS calc-noIRA'!$C$64:$AG$113,MATCH(About!$B$2,'REEDS calc-noIRA'!$B$64:$B$113,0),MATCH(F$1,'REEDS calc-noIRA'!$C$63:$AG$63,0))*SUMIFS('res v com'!$F$3:$F$52,'res v com'!$B$3:$B$52,About!$B$2)</f>
        <v>361.62545875154501</v>
      </c>
      <c r="G8" s="65">
        <f>INDEX('REEDS calc-noIRA'!$C$64:$AG$113,MATCH(About!$B$2,'REEDS calc-noIRA'!$B$64:$B$113,0),MATCH(G$1,'REEDS calc-noIRA'!$C$63:$AG$63,0))*SUMIFS('res v com'!$F$3:$F$52,'res v com'!$B$3:$B$52,About!$B$2)</f>
        <v>377.65822128681282</v>
      </c>
      <c r="H8" s="65">
        <f>INDEX('REEDS calc-noIRA'!$C$64:$AG$113,MATCH(About!$B$2,'REEDS calc-noIRA'!$B$64:$B$113,0),MATCH(H$1,'REEDS calc-noIRA'!$C$63:$AG$63,0))*SUMIFS('res v com'!$F$3:$F$52,'res v com'!$B$3:$B$52,About!$B$2)</f>
        <v>393.69098382208068</v>
      </c>
      <c r="I8" s="65">
        <f>INDEX('REEDS calc-noIRA'!$C$64:$AG$113,MATCH(About!$B$2,'REEDS calc-noIRA'!$B$64:$B$113,0),MATCH(I$1,'REEDS calc-noIRA'!$C$63:$AG$63,0))*SUMIFS('res v com'!$F$3:$F$52,'res v com'!$B$3:$B$52,About!$B$2)</f>
        <v>417.24181203266863</v>
      </c>
      <c r="J8" s="65">
        <f>INDEX('REEDS calc-noIRA'!$C$64:$AG$113,MATCH(About!$B$2,'REEDS calc-noIRA'!$B$64:$B$113,0),MATCH(J$1,'REEDS calc-noIRA'!$C$63:$AG$63,0))*SUMIFS('res v com'!$F$3:$F$52,'res v com'!$B$3:$B$52,About!$B$2)</f>
        <v>440.79264024325659</v>
      </c>
      <c r="K8" s="65">
        <f>INDEX('REEDS calc-noIRA'!$C$64:$AG$113,MATCH(About!$B$2,'REEDS calc-noIRA'!$B$64:$B$113,0),MATCH(K$1,'REEDS calc-noIRA'!$C$63:$AG$63,0))*SUMIFS('res v com'!$F$3:$F$52,'res v com'!$B$3:$B$52,About!$B$2)</f>
        <v>476.93135363356186</v>
      </c>
      <c r="L8" s="65">
        <f>INDEX('REEDS calc-noIRA'!$C$64:$AG$113,MATCH(About!$B$2,'REEDS calc-noIRA'!$B$64:$B$113,0),MATCH(L$1,'REEDS calc-noIRA'!$C$63:$AG$63,0))*SUMIFS('res v com'!$F$3:$F$52,'res v com'!$B$3:$B$52,About!$B$2)</f>
        <v>513.07006702386718</v>
      </c>
      <c r="M8" s="65">
        <f>INDEX('REEDS calc-noIRA'!$C$64:$AG$113,MATCH(About!$B$2,'REEDS calc-noIRA'!$B$64:$B$113,0),MATCH(M$1,'REEDS calc-noIRA'!$C$63:$AG$63,0))*SUMIFS('res v com'!$F$3:$F$52,'res v com'!$B$3:$B$52,About!$B$2)</f>
        <v>545.0597614607882</v>
      </c>
      <c r="N8" s="65">
        <f>INDEX('REEDS calc-noIRA'!$C$64:$AG$113,MATCH(About!$B$2,'REEDS calc-noIRA'!$B$64:$B$113,0),MATCH(N$1,'REEDS calc-noIRA'!$C$63:$AG$63,0))*SUMIFS('res v com'!$F$3:$F$52,'res v com'!$B$3:$B$52,About!$B$2)</f>
        <v>577.04945589770909</v>
      </c>
      <c r="O8" s="65">
        <f>INDEX('REEDS calc-noIRA'!$C$64:$AG$113,MATCH(About!$B$2,'REEDS calc-noIRA'!$B$64:$B$113,0),MATCH(O$1,'REEDS calc-noIRA'!$C$63:$AG$63,0))*SUMIFS('res v com'!$F$3:$F$52,'res v com'!$B$3:$B$52,About!$B$2)</f>
        <v>592.930557165751</v>
      </c>
      <c r="P8" s="65">
        <f>INDEX('REEDS calc-noIRA'!$C$64:$AG$113,MATCH(About!$B$2,'REEDS calc-noIRA'!$B$64:$B$113,0),MATCH(P$1,'REEDS calc-noIRA'!$C$63:$AG$63,0))*SUMIFS('res v com'!$F$3:$F$52,'res v com'!$B$3:$B$52,About!$B$2)</f>
        <v>608.81165843379301</v>
      </c>
      <c r="Q8" s="65">
        <f>INDEX('REEDS calc-noIRA'!$C$64:$AG$113,MATCH(About!$B$2,'REEDS calc-noIRA'!$B$64:$B$113,0),MATCH(Q$1,'REEDS calc-noIRA'!$C$63:$AG$63,0))*SUMIFS('res v com'!$F$3:$F$52,'res v com'!$B$3:$B$52,About!$B$2)</f>
        <v>622.59116785599645</v>
      </c>
      <c r="R8" s="65">
        <f>INDEX('REEDS calc-noIRA'!$C$64:$AG$113,MATCH(About!$B$2,'REEDS calc-noIRA'!$B$64:$B$113,0),MATCH(R$1,'REEDS calc-noIRA'!$C$63:$AG$63,0))*SUMIFS('res v com'!$F$3:$F$52,'res v com'!$B$3:$B$52,About!$B$2)</f>
        <v>636.37067727819965</v>
      </c>
      <c r="S8" s="65">
        <f>INDEX('REEDS calc-noIRA'!$C$64:$AG$113,MATCH(About!$B$2,'REEDS calc-noIRA'!$B$64:$B$113,0),MATCH(S$1,'REEDS calc-noIRA'!$C$63:$AG$63,0))*SUMIFS('res v com'!$F$3:$F$52,'res v com'!$B$3:$B$52,About!$B$2)</f>
        <v>648.27608675540023</v>
      </c>
      <c r="T8" s="65">
        <f>INDEX('REEDS calc-noIRA'!$C$64:$AG$113,MATCH(About!$B$2,'REEDS calc-noIRA'!$B$64:$B$113,0),MATCH(T$1,'REEDS calc-noIRA'!$C$63:$AG$63,0))*SUMIFS('res v com'!$F$3:$F$52,'res v com'!$B$3:$B$52,About!$B$2)</f>
        <v>660.18149623260069</v>
      </c>
      <c r="U8" s="65">
        <f>INDEX('REEDS calc-noIRA'!$C$64:$AG$113,MATCH(About!$B$2,'REEDS calc-noIRA'!$B$64:$B$113,0),MATCH(U$1,'REEDS calc-noIRA'!$C$63:$AG$63,0))*SUMIFS('res v com'!$F$3:$F$52,'res v com'!$B$3:$B$52,About!$B$2)</f>
        <v>671.74025138471563</v>
      </c>
      <c r="V8" s="65">
        <f>INDEX('REEDS calc-noIRA'!$C$64:$AG$113,MATCH(About!$B$2,'REEDS calc-noIRA'!$B$64:$B$113,0),MATCH(V$1,'REEDS calc-noIRA'!$C$63:$AG$63,0))*SUMIFS('res v com'!$F$3:$F$52,'res v com'!$B$3:$B$52,About!$B$2)</f>
        <v>683.29900653683046</v>
      </c>
      <c r="W8" s="65">
        <f>INDEX('REEDS calc-noIRA'!$C$64:$AG$113,MATCH(About!$B$2,'REEDS calc-noIRA'!$B$64:$B$113,0),MATCH(W$1,'REEDS calc-noIRA'!$C$63:$AG$63,0))*SUMIFS('res v com'!$F$3:$F$52,'res v com'!$B$3:$B$52,About!$B$2)</f>
        <v>694.26194956770235</v>
      </c>
      <c r="X8" s="65">
        <f>INDEX('REEDS calc-noIRA'!$C$64:$AG$113,MATCH(About!$B$2,'REEDS calc-noIRA'!$B$64:$B$113,0),MATCH(X$1,'REEDS calc-noIRA'!$C$63:$AG$63,0))*SUMIFS('res v com'!$F$3:$F$52,'res v com'!$B$3:$B$52,About!$B$2)</f>
        <v>705.22489259857423</v>
      </c>
      <c r="Y8" s="65">
        <f>INDEX('REEDS calc-noIRA'!$C$64:$AG$113,MATCH(About!$B$2,'REEDS calc-noIRA'!$B$64:$B$113,0),MATCH(Y$1,'REEDS calc-noIRA'!$C$63:$AG$63,0))*SUMIFS('res v com'!$F$3:$F$52,'res v com'!$B$3:$B$52,About!$B$2)</f>
        <v>714.97454549164195</v>
      </c>
      <c r="Z8" s="65">
        <f>INDEX('REEDS calc-noIRA'!$C$64:$AG$113,MATCH(About!$B$2,'REEDS calc-noIRA'!$B$64:$B$113,0),MATCH(Z$1,'REEDS calc-noIRA'!$C$63:$AG$63,0))*SUMIFS('res v com'!$F$3:$F$52,'res v com'!$B$3:$B$52,About!$B$2)</f>
        <v>724.72419838470967</v>
      </c>
      <c r="AA8" s="65">
        <f>INDEX('REEDS calc-noIRA'!$C$64:$AG$113,MATCH(About!$B$2,'REEDS calc-noIRA'!$B$64:$B$113,0),MATCH(AA$1,'REEDS calc-noIRA'!$C$63:$AG$63,0))*SUMIFS('res v com'!$F$3:$F$52,'res v com'!$B$3:$B$52,About!$B$2)</f>
        <v>732.83807618127514</v>
      </c>
      <c r="AB8" s="65">
        <f>INDEX('REEDS calc-noIRA'!$C$64:$AG$113,MATCH(About!$B$2,'REEDS calc-noIRA'!$B$64:$B$113,0),MATCH(AB$1,'REEDS calc-noIRA'!$C$63:$AG$63,0))*SUMIFS('res v com'!$F$3:$F$52,'res v com'!$B$3:$B$52,About!$B$2)</f>
        <v>740.95195397784073</v>
      </c>
      <c r="AC8" s="65">
        <f>INDEX('REEDS calc-noIRA'!$C$64:$AG$113,MATCH(About!$B$2,'REEDS calc-noIRA'!$B$64:$B$113,0),MATCH(AC$1,'REEDS calc-noIRA'!$C$63:$AG$63,0))*SUMIFS('res v com'!$F$3:$F$52,'res v com'!$B$3:$B$52,About!$B$2)</f>
        <v>750.20329127859588</v>
      </c>
      <c r="AD8" s="65">
        <f>INDEX('REEDS calc-noIRA'!$C$64:$AG$113,MATCH(About!$B$2,'REEDS calc-noIRA'!$B$64:$B$113,0),MATCH(AD$1,'REEDS calc-noIRA'!$C$63:$AG$63,0))*SUMIFS('res v com'!$F$3:$F$52,'res v com'!$B$3:$B$52,About!$B$2)</f>
        <v>759.45462857935092</v>
      </c>
      <c r="AE8" s="65">
        <f>INDEX('REEDS calc-noIRA'!$C$64:$AG$113,MATCH(About!$B$2,'REEDS calc-noIRA'!$B$64:$B$113,0),MATCH(AE$1,'REEDS calc-noIRA'!$C$63:$AG$63,0))*SUMIFS('res v com'!$F$3:$F$52,'res v com'!$B$3:$B$52,About!$B$2)</f>
        <v>768.60846935117547</v>
      </c>
      <c r="AF8" s="65">
        <f>INDEX('REEDS calc-noIRA'!$C$64:$AG$113,MATCH(About!$B$2,'REEDS calc-noIRA'!$B$64:$B$113,0),MATCH(AF$1,'REEDS calc-noIRA'!$C$63:$AG$63,0))*SUMIFS('res v com'!$F$3:$F$52,'res v com'!$B$3:$B$52,About!$B$2)</f>
        <v>777.76231012300013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-24.020284518267999</v>
      </c>
      <c r="E8" s="74">
        <f>'DESC-urban-residential'!F8-'BDESC-urban-residential'!F8</f>
        <v>-48.040569036535544</v>
      </c>
      <c r="F8" s="74">
        <f>'DESC-urban-residential'!G8-'BDESC-urban-residential'!G8</f>
        <v>-95.117342033631985</v>
      </c>
      <c r="G8" s="74">
        <f>'DESC-urban-residential'!H8-'BDESC-urban-residential'!H8</f>
        <v>-142.19411503072774</v>
      </c>
      <c r="H8" s="74">
        <f>'DESC-urban-residential'!I8-'BDESC-urban-residential'!I8</f>
        <v>-194.95106662151989</v>
      </c>
      <c r="I8" s="74">
        <f>'DESC-urban-residential'!J8-'BDESC-urban-residential'!J8</f>
        <v>-247.7080182123118</v>
      </c>
      <c r="J8" s="74">
        <f>'DESC-urban-residential'!K8-'BDESC-urban-residential'!K8</f>
        <v>-282.70314150218928</v>
      </c>
      <c r="K8" s="74">
        <f>'DESC-urban-residential'!L8-'BDESC-urban-residential'!L8</f>
        <v>-317.69826479206654</v>
      </c>
      <c r="L8" s="74">
        <f>'DESC-urban-residential'!M8-'BDESC-urban-residential'!M8</f>
        <v>-338.43853375677804</v>
      </c>
      <c r="M8" s="74">
        <f>'DESC-urban-residential'!N8-'BDESC-urban-residential'!N8</f>
        <v>-359.17880272149</v>
      </c>
      <c r="N8" s="74">
        <f>'DESC-urban-residential'!O8-'BDESC-urban-residential'!O8</f>
        <v>-391.06179750984234</v>
      </c>
      <c r="O8" s="74">
        <f>'DESC-urban-residential'!P8-'BDESC-urban-residential'!P8</f>
        <v>-422.94479229819422</v>
      </c>
      <c r="P8" s="74">
        <f>'DESC-urban-residential'!Q8-'BDESC-urban-residential'!Q8</f>
        <v>-394.95739892083907</v>
      </c>
      <c r="Q8" s="74">
        <f>'DESC-urban-residential'!R8-'BDESC-urban-residential'!R8</f>
        <v>-366.97000554348415</v>
      </c>
      <c r="R8" s="74">
        <f>'DESC-urban-residential'!S8-'BDESC-urban-residential'!S8</f>
        <v>-345.48978994205208</v>
      </c>
      <c r="S8" s="74">
        <f>'DESC-urban-residential'!T8-'BDESC-urban-residential'!T8</f>
        <v>-324.00957434061934</v>
      </c>
      <c r="T8" s="74">
        <f>'DESC-urban-residential'!U8-'BDESC-urban-residential'!U8</f>
        <v>-307.18356090380098</v>
      </c>
      <c r="U8" s="74">
        <f>'DESC-urban-residential'!V8-'BDESC-urban-residential'!V8</f>
        <v>-290.35754746698399</v>
      </c>
      <c r="V8" s="74">
        <f>'DESC-urban-residential'!W8-'BDESC-urban-residential'!W8</f>
        <v>-275.24149474528986</v>
      </c>
      <c r="W8" s="74">
        <f>'DESC-urban-residential'!X8-'BDESC-urban-residential'!X8</f>
        <v>-260.12544202359595</v>
      </c>
      <c r="X8" s="74">
        <f>'DESC-urban-residential'!Y8-'BDESC-urban-residential'!Y8</f>
        <v>-255.09193948216807</v>
      </c>
      <c r="Y8" s="74">
        <f>'DESC-urban-residential'!Z8-'BDESC-urban-residential'!Z8</f>
        <v>-250.05843694074065</v>
      </c>
      <c r="Z8" s="74">
        <f>'DESC-urban-residential'!AA8-'BDESC-urban-residential'!AA8</f>
        <v>-254.67843989105359</v>
      </c>
      <c r="AA8" s="74">
        <f>'DESC-urban-residential'!AB8-'BDESC-urban-residential'!AB8</f>
        <v>-259.29844284136561</v>
      </c>
      <c r="AB8" s="74">
        <f>'DESC-urban-residential'!AC8-'BDESC-urban-residential'!AC8</f>
        <v>-269.27217733976113</v>
      </c>
      <c r="AC8" s="74">
        <f>'DESC-urban-residential'!AD8-'BDESC-urban-residential'!AD8</f>
        <v>-279.24591183815755</v>
      </c>
      <c r="AD8" s="74">
        <f>'DESC-urban-residential'!AE8-'BDESC-urban-residential'!AE8</f>
        <v>-292.57738737715954</v>
      </c>
      <c r="AE8" s="74">
        <f>'DESC-urban-residential'!AF8-'BDESC-urban-residential'!AF8</f>
        <v>-305.90886291616061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-2.7283619386005569</v>
      </c>
      <c r="E8" s="74">
        <f>'DESC-rural-residential'!F8-'BDESC-rural-residential'!F8</f>
        <v>-5.4567238772010995</v>
      </c>
      <c r="F8" s="74">
        <f>'DESC-rural-residential'!G8-'BDESC-rural-residential'!G8</f>
        <v>-10.803974262171877</v>
      </c>
      <c r="G8" s="74">
        <f>'DESC-rural-residential'!H8-'BDESC-rural-residential'!H8</f>
        <v>-16.151224647142612</v>
      </c>
      <c r="H8" s="74">
        <f>'DESC-rural-residential'!I8-'BDESC-rural-residential'!I8</f>
        <v>-22.143662355673513</v>
      </c>
      <c r="I8" s="74">
        <f>'DESC-rural-residential'!J8-'BDESC-rural-residential'!J8</f>
        <v>-28.136100064204413</v>
      </c>
      <c r="J8" s="74">
        <f>'DESC-rural-residential'!K8-'BDESC-rural-residential'!K8</f>
        <v>-32.111047253032297</v>
      </c>
      <c r="K8" s="74">
        <f>'DESC-rural-residential'!L8-'BDESC-rural-residential'!L8</f>
        <v>-36.085994441860208</v>
      </c>
      <c r="L8" s="74">
        <f>'DESC-rural-residential'!M8-'BDESC-rural-residential'!M8</f>
        <v>-38.441793366582459</v>
      </c>
      <c r="M8" s="74">
        <f>'DESC-rural-residential'!N8-'BDESC-rural-residential'!N8</f>
        <v>-40.79759229130471</v>
      </c>
      <c r="N8" s="74">
        <f>'DESC-rural-residential'!O8-'BDESC-rural-residential'!O8</f>
        <v>-44.419046042320161</v>
      </c>
      <c r="O8" s="74">
        <f>'DESC-rural-residential'!P8-'BDESC-rural-residential'!P8</f>
        <v>-48.040499793335613</v>
      </c>
      <c r="P8" s="74">
        <f>'DESC-rural-residential'!Q8-'BDESC-rural-residential'!Q8</f>
        <v>-44.861530835106009</v>
      </c>
      <c r="Q8" s="74">
        <f>'DESC-rural-residential'!R8-'BDESC-rural-residential'!R8</f>
        <v>-41.682561876876463</v>
      </c>
      <c r="R8" s="74">
        <f>'DESC-rural-residential'!S8-'BDESC-rural-residential'!S8</f>
        <v>-39.242715561346245</v>
      </c>
      <c r="S8" s="74">
        <f>'DESC-rural-residential'!T8-'BDESC-rural-residential'!T8</f>
        <v>-36.802869245816055</v>
      </c>
      <c r="T8" s="74">
        <f>'DESC-rural-residential'!U8-'BDESC-rural-residential'!U8</f>
        <v>-34.891673955665226</v>
      </c>
      <c r="U8" s="74">
        <f>'DESC-rural-residential'!V8-'BDESC-rural-residential'!V8</f>
        <v>-32.980478665514539</v>
      </c>
      <c r="V8" s="74">
        <f>'DESC-rural-residential'!W8-'BDESC-rural-residential'!W8</f>
        <v>-31.26351053899694</v>
      </c>
      <c r="W8" s="74">
        <f>'DESC-rural-residential'!X8-'BDESC-rural-residential'!X8</f>
        <v>-29.546542412479397</v>
      </c>
      <c r="X8" s="74">
        <f>'DESC-rural-residential'!Y8-'BDESC-rural-residential'!Y8</f>
        <v>-28.974808270802754</v>
      </c>
      <c r="Y8" s="74">
        <f>'DESC-rural-residential'!Z8-'BDESC-rural-residential'!Z8</f>
        <v>-28.403074129126196</v>
      </c>
      <c r="Z8" s="74">
        <f>'DESC-rural-residential'!AA8-'BDESC-rural-residential'!AA8</f>
        <v>-28.927840611232995</v>
      </c>
      <c r="AA8" s="74">
        <f>'DESC-rural-residential'!AB8-'BDESC-rural-residential'!AB8</f>
        <v>-29.452607093339736</v>
      </c>
      <c r="AB8" s="74">
        <f>'DESC-rural-residential'!AC8-'BDESC-rural-residential'!AC8</f>
        <v>-30.585481167767711</v>
      </c>
      <c r="AC8" s="74">
        <f>'DESC-rural-residential'!AD8-'BDESC-rural-residential'!AD8</f>
        <v>-31.71835524219577</v>
      </c>
      <c r="AD8" s="74">
        <f>'DESC-rural-residential'!AE8-'BDESC-rural-residential'!AE8</f>
        <v>-33.232620837939805</v>
      </c>
      <c r="AE8" s="74">
        <f>'DESC-rural-residential'!AF8-'BDESC-rural-residential'!AF8</f>
        <v>-34.746886433683841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-8.3695353613165935</v>
      </c>
      <c r="E8" s="74">
        <f>'DESC-commercial'!F8-'BDESC-commercial'!F8</f>
        <v>-16.73907072263313</v>
      </c>
      <c r="F8" s="74">
        <f>'DESC-commercial'!G8-'BDESC-commercial'!G8</f>
        <v>-33.142320067836238</v>
      </c>
      <c r="G8" s="74">
        <f>'DESC-commercial'!H8-'BDESC-commercial'!H8</f>
        <v>-49.545569413039345</v>
      </c>
      <c r="H8" s="74">
        <f>'DESC-commercial'!I8-'BDESC-commercial'!I8</f>
        <v>-67.927998295536327</v>
      </c>
      <c r="I8" s="74">
        <f>'DESC-commercial'!J8-'BDESC-commercial'!J8</f>
        <v>-86.310427178033308</v>
      </c>
      <c r="J8" s="74">
        <f>'DESC-commercial'!K8-'BDESC-commercial'!K8</f>
        <v>-98.503993062963275</v>
      </c>
      <c r="K8" s="74">
        <f>'DESC-commercial'!L8-'BDESC-commercial'!L8</f>
        <v>-110.69755894789307</v>
      </c>
      <c r="L8" s="74">
        <f>'DESC-commercial'!M8-'BDESC-commercial'!M8</f>
        <v>-117.92421833118885</v>
      </c>
      <c r="M8" s="74">
        <f>'DESC-commercial'!N8-'BDESC-commercial'!N8</f>
        <v>-125.15087771448452</v>
      </c>
      <c r="N8" s="74">
        <f>'DESC-commercial'!O8-'BDESC-commercial'!O8</f>
        <v>-136.2600655387522</v>
      </c>
      <c r="O8" s="74">
        <f>'DESC-commercial'!P8-'BDESC-commercial'!P8</f>
        <v>-147.36925336301977</v>
      </c>
      <c r="P8" s="74">
        <f>'DESC-commercial'!Q8-'BDESC-commercial'!Q8</f>
        <v>-137.6174338804193</v>
      </c>
      <c r="Q8" s="74">
        <f>'DESC-commercial'!R8-'BDESC-commercial'!R8</f>
        <v>-127.86561439781894</v>
      </c>
      <c r="R8" s="74">
        <f>'DESC-commercial'!S8-'BDESC-commercial'!S8</f>
        <v>-120.38113086024168</v>
      </c>
      <c r="S8" s="74">
        <f>'DESC-commercial'!T8-'BDESC-commercial'!T8</f>
        <v>-112.89664732266465</v>
      </c>
      <c r="T8" s="74">
        <f>'DESC-commercial'!U8-'BDESC-commercial'!U8</f>
        <v>-107.03385604963307</v>
      </c>
      <c r="U8" s="74">
        <f>'DESC-commercial'!V8-'BDESC-commercial'!V8</f>
        <v>-101.17106477660172</v>
      </c>
      <c r="V8" s="74">
        <f>'DESC-commercial'!W8-'BDESC-commercial'!W8</f>
        <v>-95.904085624813206</v>
      </c>
      <c r="W8" s="74">
        <f>'DESC-commercial'!X8-'BDESC-commercial'!X8</f>
        <v>-90.637106473024801</v>
      </c>
      <c r="X8" s="74">
        <f>'DESC-commercial'!Y8-'BDESC-commercial'!Y8</f>
        <v>-88.883252247038627</v>
      </c>
      <c r="Y8" s="74">
        <f>'DESC-commercial'!Z8-'BDESC-commercial'!Z8</f>
        <v>-87.129398021052452</v>
      </c>
      <c r="Z8" s="74">
        <f>'DESC-commercial'!AA8-'BDESC-commercial'!AA8</f>
        <v>-88.739174043173421</v>
      </c>
      <c r="AA8" s="74">
        <f>'DESC-commercial'!AB8-'BDESC-commercial'!AB8</f>
        <v>-90.348950065294162</v>
      </c>
      <c r="AB8" s="74">
        <f>'DESC-commercial'!AC8-'BDESC-commercial'!AC8</f>
        <v>-93.824159674290286</v>
      </c>
      <c r="AC8" s="74">
        <f>'DESC-commercial'!AD8-'BDESC-commercial'!AD8</f>
        <v>-97.299369283286524</v>
      </c>
      <c r="AD8" s="74">
        <f>'DESC-commercial'!AE8-'BDESC-commercial'!AE8</f>
        <v>-101.94453723945071</v>
      </c>
      <c r="AE8" s="74">
        <f>'DESC-commercial'!AF8-'BDESC-commercial'!AF8</f>
        <v>-106.58970519561467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2025-01-29T23:35:01Z</dcterms:modified>
</cp:coreProperties>
</file>