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13ED8E1B-CE25-4AB2-B8AF-44B85BBE50BF}"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G7" i="24"/>
  <c r="O7" i="24" s="1"/>
  <c r="P7" i="24" s="1"/>
  <c r="G23" i="24"/>
  <c r="O23" i="24" s="1"/>
  <c r="P23" i="24" s="1"/>
  <c r="T5" i="26"/>
  <c r="W35" i="26"/>
  <c r="U12" i="26"/>
  <c r="W44" i="26"/>
  <c r="AC15" i="26"/>
  <c r="E10" i="26"/>
  <c r="E11" i="26"/>
  <c r="X37" i="26"/>
  <c r="L13" i="22"/>
  <c r="J64" i="19" s="1"/>
  <c r="L19" i="26"/>
  <c r="V5" i="26"/>
  <c r="N8" i="26"/>
  <c r="V9" i="26"/>
  <c r="N10" i="26"/>
  <c r="V14" i="26"/>
  <c r="V19" i="26"/>
  <c r="V21" i="26"/>
  <c r="AE27" i="26"/>
  <c r="AE30" i="26"/>
  <c r="AE47" i="26"/>
  <c r="O10" i="24"/>
  <c r="P10" i="24" s="1"/>
  <c r="O6" i="26"/>
  <c r="W7" i="26"/>
  <c r="W10" i="26"/>
  <c r="W12" i="26"/>
  <c r="O17" i="26"/>
  <c r="W19" i="26"/>
  <c r="O20" i="26"/>
  <c r="O21" i="26"/>
  <c r="AF30" i="26"/>
  <c r="AF39" i="26"/>
  <c r="AF47" i="26"/>
  <c r="AF50" i="26"/>
  <c r="R57" i="26"/>
  <c r="O24" i="24"/>
  <c r="P24" i="24" s="1"/>
  <c r="P6" i="26"/>
  <c r="X8" i="26"/>
  <c r="P9" i="26"/>
  <c r="P10" i="26"/>
  <c r="P13" i="26"/>
  <c r="P15" i="26"/>
  <c r="X17" i="26"/>
  <c r="P18" i="26"/>
  <c r="P19" i="26"/>
  <c r="G23" i="26"/>
  <c r="G32" i="26"/>
  <c r="G40" i="26"/>
  <c r="G43" i="26"/>
  <c r="G48" i="26"/>
  <c r="W62" i="26"/>
  <c r="O36" i="24"/>
  <c r="P36" i="24" s="1"/>
  <c r="Q4" i="26"/>
  <c r="AG5" i="26"/>
  <c r="Y6" i="26"/>
  <c r="Y7" i="26"/>
  <c r="AG9" i="26"/>
  <c r="Y11" i="26"/>
  <c r="Y13" i="26"/>
  <c r="AG13" i="26"/>
  <c r="Y14" i="26"/>
  <c r="Q17" i="26"/>
  <c r="Y18" i="26"/>
  <c r="Y20" i="26"/>
  <c r="Q21" i="26"/>
  <c r="AG21" i="26"/>
  <c r="H29" i="26"/>
  <c r="H36" i="26"/>
  <c r="H43" i="26"/>
  <c r="H44" i="26"/>
  <c r="H47" i="26"/>
  <c r="K56" i="26"/>
  <c r="AE65" i="26"/>
  <c r="J39" i="24"/>
  <c r="K39" i="24" s="1"/>
  <c r="J87" i="26"/>
  <c r="AH86" i="26"/>
  <c r="R85" i="26"/>
  <c r="Z83" i="26"/>
  <c r="R83" i="26"/>
  <c r="R82" i="26"/>
  <c r="J82" i="26"/>
  <c r="R81" i="26"/>
  <c r="Z79" i="26"/>
  <c r="R79" i="26"/>
  <c r="AH78" i="26"/>
  <c r="R78" i="26"/>
  <c r="Z77" i="26"/>
  <c r="R77" i="26"/>
  <c r="R76" i="26"/>
  <c r="J76" i="26"/>
  <c r="Z75" i="26"/>
  <c r="R75" i="26"/>
  <c r="R74" i="26"/>
  <c r="J74" i="26"/>
  <c r="R73" i="26"/>
  <c r="AH72" i="26"/>
  <c r="R72" i="26"/>
  <c r="J72" i="26"/>
  <c r="R71" i="26"/>
  <c r="AH70" i="26"/>
  <c r="J70" i="26"/>
  <c r="Z69" i="26"/>
  <c r="R69" i="26"/>
  <c r="AH68" i="26"/>
  <c r="J68" i="26"/>
  <c r="Z67" i="26"/>
  <c r="AH66" i="26"/>
  <c r="Y87" i="26"/>
  <c r="Q87" i="26"/>
  <c r="I87" i="26"/>
  <c r="Y86" i="26"/>
  <c r="Q86" i="26"/>
  <c r="AG85" i="26"/>
  <c r="Y85" i="26"/>
  <c r="Q85" i="26"/>
  <c r="I85" i="26"/>
  <c r="Y84" i="26"/>
  <c r="Q84" i="26"/>
  <c r="AG83" i="26"/>
  <c r="Y83" i="26"/>
  <c r="Q83" i="26"/>
  <c r="I83" i="26"/>
  <c r="Y82" i="26"/>
  <c r="Q82" i="26"/>
  <c r="AG81" i="26"/>
  <c r="Y81" i="26"/>
  <c r="Q81" i="26"/>
  <c r="I81" i="26"/>
  <c r="Y80" i="26"/>
  <c r="Q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AG80" i="26" l="1"/>
  <c r="AG82" i="26"/>
  <c r="AG84" i="26"/>
  <c r="AG86" i="26"/>
  <c r="R68" i="26"/>
  <c r="Z71" i="26"/>
  <c r="AH74" i="26"/>
  <c r="J78" i="26"/>
  <c r="Z81" i="26"/>
  <c r="J86" i="26"/>
  <c r="H48" i="26"/>
  <c r="H23" i="26"/>
  <c r="Q15" i="26"/>
  <c r="AG7" i="26"/>
  <c r="G51" i="26"/>
  <c r="X19" i="26"/>
  <c r="X10" i="26"/>
  <c r="K62" i="26"/>
  <c r="AF22" i="26"/>
  <c r="O12" i="26"/>
  <c r="AE46" i="26"/>
  <c r="V12" i="26"/>
  <c r="L11" i="26"/>
  <c r="AC8" i="26"/>
  <c r="L12" i="22"/>
  <c r="J34" i="19" s="1"/>
  <c r="I80" i="26"/>
  <c r="I82" i="26"/>
  <c r="I84" i="26"/>
  <c r="I86" i="26"/>
  <c r="R67" i="26"/>
  <c r="R70" i="26"/>
  <c r="Z73" i="26"/>
  <c r="AH76" i="26"/>
  <c r="J80" i="26"/>
  <c r="J84" i="26"/>
  <c r="K64" i="26"/>
  <c r="H35" i="26"/>
  <c r="Q18" i="26"/>
  <c r="Q11" i="26"/>
  <c r="G28" i="26"/>
  <c r="X14" i="26"/>
  <c r="X5" i="26"/>
  <c r="AF38" i="26"/>
  <c r="W16" i="26"/>
  <c r="U82" i="26"/>
  <c r="V18" i="26"/>
  <c r="N5" i="26"/>
  <c r="D8" i="26"/>
  <c r="J21" i="24"/>
  <c r="K21" i="24" s="1"/>
  <c r="R80" i="26"/>
  <c r="R84" i="26"/>
  <c r="AE57" i="26"/>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AD1" i="26" l="1"/>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<sst xmlns="http://schemas.openxmlformats.org/spreadsheetml/2006/main" count="28264" uniqueCount="2481">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</sst>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1923</v>
      </c>
      <c r="C1" s="260">
        <v>45369</v>
      </c>
      <c r="G1" s="147" t="s">
        <v>1914</v>
      </c>
      <c r="H1" s="147" t="s">
        <v>1915</v>
      </c>
    </row>
    <row r="2" spans="1:8" x14ac:dyDescent="0.25">
      <c r="B2" t="str">
        <f>B1</f>
        <v>Arizona</v>
      </c>
      <c r="C2" t="str">
        <f>INDEX(G:G,MATCH(B1,H:H,0))</f>
        <v>AZ</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Arizona.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Arizona.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Arizona.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Arizona,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Arizona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PV:**Arizona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Wind:**Arizona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Arizona will retire 0 MW of coal by 2050. Arizona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Arizona will retire 3950 MW of natural gas by 2050. Arizona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Arizona will retire 2000 MW of nuclear by 2050. Arizona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Arizona will retire 100 MW of natural gas by 2050. Arizona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Arizona will retire 0 MW of lignite by 2050. Arizona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Arizona.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f>INDEX('State Targets'!J:J,MATCH(About!$B$2,'State Targets'!$B:$B,0))</f>
        <v>0</v>
      </c>
      <c r="E2" s="1">
        <f>INDEX('State Targets'!K:K,MATCH(About!$B$2,'State Targets'!$B:$B,0))</f>
        <v>0</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f>INDEX('State Targets'!J:J,MATCH(About!$B$2,'State Targets'!$B:$B,0))</f>
        <v>0</v>
      </c>
      <c r="E3" s="1">
        <f>INDEX('State Targets'!K:K,MATCH(About!$B$2,'State Targets'!$B:$B,0))</f>
        <v>0</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AZ</v>
      </c>
      <c r="C1" s="223">
        <f>SUM(C4:C87)</f>
        <v>64.997791999319531</v>
      </c>
      <c r="D1" s="223">
        <f t="shared" ref="D1:AH1" si="0">SUM(D4:D87)</f>
        <v>65.508696494131826</v>
      </c>
      <c r="E1" s="223">
        <f t="shared" si="0"/>
        <v>68.579148372611044</v>
      </c>
      <c r="F1" s="223">
        <f t="shared" si="0"/>
        <v>71.218359144407614</v>
      </c>
      <c r="G1" s="223">
        <f t="shared" si="0"/>
        <v>74.405580028389636</v>
      </c>
      <c r="H1" s="223">
        <f t="shared" si="0"/>
        <v>69.796339538739701</v>
      </c>
      <c r="I1" s="223">
        <f t="shared" si="0"/>
        <v>71.909296478829035</v>
      </c>
      <c r="J1" s="223">
        <f t="shared" si="0"/>
        <v>76.671199476647729</v>
      </c>
      <c r="K1" s="223">
        <f t="shared" si="0"/>
        <v>80.579788303794373</v>
      </c>
      <c r="L1" s="223">
        <f t="shared" si="0"/>
        <v>84.563466414237723</v>
      </c>
      <c r="M1" s="223">
        <f t="shared" si="0"/>
        <v>89.903072488897976</v>
      </c>
      <c r="N1" s="223">
        <f t="shared" si="0"/>
        <v>91.985330471448137</v>
      </c>
      <c r="O1" s="223">
        <f t="shared" si="0"/>
        <v>91.828562534802359</v>
      </c>
      <c r="P1" s="223">
        <f t="shared" si="0"/>
        <v>93.68890428669873</v>
      </c>
      <c r="Q1" s="223">
        <f t="shared" si="0"/>
        <v>100.47578004120534</v>
      </c>
      <c r="R1" s="223">
        <f t="shared" si="0"/>
        <v>101.36455501143433</v>
      </c>
      <c r="S1" s="223">
        <f t="shared" si="0"/>
        <v>104.52052995035389</v>
      </c>
      <c r="T1" s="223">
        <f t="shared" si="0"/>
        <v>106.56338875498436</v>
      </c>
      <c r="U1" s="223">
        <f t="shared" si="0"/>
        <v>106.80063008109678</v>
      </c>
      <c r="V1" s="223">
        <f t="shared" si="0"/>
        <v>97.333156072352622</v>
      </c>
      <c r="W1" s="223">
        <f t="shared" si="0"/>
        <v>102.97354315994073</v>
      </c>
      <c r="X1" s="223">
        <f t="shared" si="0"/>
        <v>100.12519861786946</v>
      </c>
      <c r="Y1" s="223">
        <f t="shared" si="0"/>
        <v>98.508253333695365</v>
      </c>
      <c r="Z1" s="223">
        <f t="shared" si="0"/>
        <v>101.1308660869738</v>
      </c>
      <c r="AA1" s="223">
        <f t="shared" si="0"/>
        <v>100.06828661470756</v>
      </c>
      <c r="AB1" s="223">
        <f t="shared" si="0"/>
        <v>98.128834072151392</v>
      </c>
      <c r="AC1" s="223">
        <f t="shared" si="0"/>
        <v>93.465422494824082</v>
      </c>
      <c r="AD1" s="223">
        <f t="shared" si="0"/>
        <v>93.028532591748402</v>
      </c>
      <c r="AE1" s="223">
        <f t="shared" si="0"/>
        <v>97.4454934528015</v>
      </c>
      <c r="AF1" s="223">
        <f t="shared" si="0"/>
        <v>95.596215638180894</v>
      </c>
      <c r="AG1" s="223">
        <f t="shared" si="0"/>
        <v>84.364044512838717</v>
      </c>
      <c r="AH1" s="223">
        <f t="shared" si="0"/>
        <v>87.22867303762068</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25">
      <c r="A5" s="227" t="s">
        <v>479</v>
      </c>
      <c r="B5" s="199" t="s">
        <v>2259</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25">
      <c r="A6" s="227" t="s">
        <v>479</v>
      </c>
      <c r="B6" s="199" t="s">
        <v>2263</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25">
      <c r="A7" s="227" t="s">
        <v>479</v>
      </c>
      <c r="B7" s="199" t="s">
        <v>2265</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25">
      <c r="A8" s="227" t="s">
        <v>479</v>
      </c>
      <c r="B8" s="199" t="s">
        <v>2267</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25">
      <c r="A9" s="227" t="s">
        <v>479</v>
      </c>
      <c r="B9" s="199" t="s">
        <v>2277</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25">
      <c r="A10" s="227" t="s">
        <v>479</v>
      </c>
      <c r="B10" s="199" t="s">
        <v>2286</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25">
      <c r="A11" s="227" t="s">
        <v>479</v>
      </c>
      <c r="B11" s="199" t="s">
        <v>2281</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25">
      <c r="A12" s="227" t="s">
        <v>479</v>
      </c>
      <c r="B12" s="199" t="s">
        <v>2292</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25">
      <c r="A13" s="227" t="s">
        <v>479</v>
      </c>
      <c r="B13" s="199" t="s">
        <v>2296</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2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25">
      <c r="A30" s="227" t="s">
        <v>479</v>
      </c>
      <c r="B30" s="199" t="s">
        <v>2327</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2.4917389694600001E-2</v>
      </c>
      <c r="D76" s="228">
        <f>SUMIFS('EPA Export Aggregation'!G:G,'EPA Export Aggregation'!$A:$A,$B76,'EPA Export Aggregation'!$D:$D,$A$1)*IF($A76="CH4",About!$D$58,IF($A76="N2O",About!$D$59,1))</f>
        <v>2.4917389694600001E-2</v>
      </c>
      <c r="E76" s="228">
        <f>SUMIFS('EPA Export Aggregation'!H:H,'EPA Export Aggregation'!$A:$A,$B76,'EPA Export Aggregation'!$D:$D,$A$1)*IF($A76="CH4",About!$D$58,IF($A76="N2O",About!$D$59,1))</f>
        <v>2.4917389694600001E-2</v>
      </c>
      <c r="F76" s="228">
        <f>SUMIFS('EPA Export Aggregation'!I:I,'EPA Export Aggregation'!$A:$A,$B76,'EPA Export Aggregation'!$D:$D,$A$1)*IF($A76="CH4",About!$D$58,IF($A76="N2O",About!$D$59,1))</f>
        <v>3.11467369956E-2</v>
      </c>
      <c r="G76" s="228">
        <f>SUMIFS('EPA Export Aggregation'!J:J,'EPA Export Aggregation'!$A:$A,$B76,'EPA Export Aggregation'!$D:$D,$A$1)*IF($A76="CH4",About!$D$58,IF($A76="N2O",About!$D$59,1))</f>
        <v>3.42614113845E-2</v>
      </c>
      <c r="H76" s="228">
        <f>SUMIFS('EPA Export Aggregation'!K:K,'EPA Export Aggregation'!$A:$A,$B76,'EPA Export Aggregation'!$D:$D,$A$1)*IF($A76="CH4",About!$D$58,IF($A76="N2O",About!$D$59,1))</f>
        <v>4.3054973349700001E-2</v>
      </c>
      <c r="I76" s="228">
        <f>SUMIFS('EPA Export Aggregation'!L:L,'EPA Export Aggregation'!$A:$A,$B76,'EPA Export Aggregation'!$D:$D,$A$1)*IF($A76="CH4",About!$D$58,IF($A76="N2O",About!$D$59,1))</f>
        <v>4.7810947772100001E-2</v>
      </c>
      <c r="J76" s="228">
        <f>SUMIFS('EPA Export Aggregation'!M:M,'EPA Export Aggregation'!$A:$A,$B76,'EPA Export Aggregation'!$D:$D,$A$1)*IF($A76="CH4",About!$D$58,IF($A76="N2O",About!$D$59,1))</f>
        <v>5.0526612216099998E-2</v>
      </c>
      <c r="K76" s="228">
        <f>SUMIFS('EPA Export Aggregation'!N:N,'EPA Export Aggregation'!$A:$A,$B76,'EPA Export Aggregation'!$D:$D,$A$1)*IF($A76="CH4",About!$D$58,IF($A76="N2O",About!$D$59,1))</f>
        <v>6.1954520943499999E-2</v>
      </c>
      <c r="L76" s="228">
        <f>SUMIFS('EPA Export Aggregation'!O:O,'EPA Export Aggregation'!$A:$A,$B76,'EPA Export Aggregation'!$D:$D,$A$1)*IF($A76="CH4",About!$D$58,IF($A76="N2O",About!$D$59,1))</f>
        <v>6.2868937550800003E-2</v>
      </c>
      <c r="M76" s="228">
        <f>SUMIFS('EPA Export Aggregation'!P:P,'EPA Export Aggregation'!$A:$A,$B76,'EPA Export Aggregation'!$D:$D,$A$1)*IF($A76="CH4",About!$D$58,IF($A76="N2O",About!$D$59,1))</f>
        <v>3.8286288315E-2</v>
      </c>
      <c r="N76" s="228">
        <f>SUMIFS('EPA Export Aggregation'!Q:Q,'EPA Export Aggregation'!$A:$A,$B76,'EPA Export Aggregation'!$D:$D,$A$1)*IF($A76="CH4",About!$D$58,IF($A76="N2O",About!$D$59,1))</f>
        <v>2.54416277535E-2</v>
      </c>
      <c r="O76" s="228">
        <f>SUMIFS('EPA Export Aggregation'!R:R,'EPA Export Aggregation'!$A:$A,$B76,'EPA Export Aggregation'!$D:$D,$A$1)*IF($A76="CH4",About!$D$58,IF($A76="N2O",About!$D$59,1))</f>
        <v>2.43225204391E-2</v>
      </c>
      <c r="P76" s="228">
        <f>SUMIFS('EPA Export Aggregation'!S:S,'EPA Export Aggregation'!$A:$A,$B76,'EPA Export Aggregation'!$D:$D,$A$1)*IF($A76="CH4",About!$D$58,IF($A76="N2O",About!$D$59,1))</f>
        <v>2.54334909141E-2</v>
      </c>
      <c r="Q76" s="228">
        <f>SUMIFS('EPA Export Aggregation'!T:T,'EPA Export Aggregation'!$A:$A,$B76,'EPA Export Aggregation'!$D:$D,$A$1)*IF($A76="CH4",About!$D$58,IF($A76="N2O",About!$D$59,1))</f>
        <v>2.5322926587799999E-2</v>
      </c>
      <c r="R76" s="228">
        <f>SUMIFS('EPA Export Aggregation'!U:U,'EPA Export Aggregation'!$A:$A,$B76,'EPA Export Aggregation'!$D:$D,$A$1)*IF($A76="CH4",About!$D$58,IF($A76="N2O",About!$D$59,1))</f>
        <v>2.43088356494E-2</v>
      </c>
      <c r="S76" s="228">
        <f>SUMIFS('EPA Export Aggregation'!V:V,'EPA Export Aggregation'!$A:$A,$B76,'EPA Export Aggregation'!$D:$D,$A$1)*IF($A76="CH4",About!$D$58,IF($A76="N2O",About!$D$59,1))</f>
        <v>2.8941692592099999E-2</v>
      </c>
      <c r="T76" s="228">
        <f>SUMIFS('EPA Export Aggregation'!W:W,'EPA Export Aggregation'!$A:$A,$B76,'EPA Export Aggregation'!$D:$D,$A$1)*IF($A76="CH4",About!$D$58,IF($A76="N2O",About!$D$59,1))</f>
        <v>2.81635633104E-2</v>
      </c>
      <c r="U76" s="228">
        <f>SUMIFS('EPA Export Aggregation'!X:X,'EPA Export Aggregation'!$A:$A,$B76,'EPA Export Aggregation'!$D:$D,$A$1)*IF($A76="CH4",About!$D$58,IF($A76="N2O",About!$D$59,1))</f>
        <v>2.6619042930499999E-2</v>
      </c>
      <c r="V76" s="228">
        <f>SUMIFS('EPA Export Aggregation'!Y:Y,'EPA Export Aggregation'!$A:$A,$B76,'EPA Export Aggregation'!$D:$D,$A$1)*IF($A76="CH4",About!$D$58,IF($A76="N2O",About!$D$59,1))</f>
        <v>2.9672192515300001E-2</v>
      </c>
      <c r="W76" s="228">
        <f>SUMIFS('EPA Export Aggregation'!Z:Z,'EPA Export Aggregation'!$A:$A,$B76,'EPA Export Aggregation'!$D:$D,$A$1)*IF($A76="CH4",About!$D$58,IF($A76="N2O",About!$D$59,1))</f>
        <v>4.31782474542E-2</v>
      </c>
      <c r="X76" s="228">
        <f>SUMIFS('EPA Export Aggregation'!AA:AA,'EPA Export Aggregation'!$A:$A,$B76,'EPA Export Aggregation'!$D:$D,$A$1)*IF($A76="CH4",About!$D$58,IF($A76="N2O",About!$D$59,1))</f>
        <v>4.2267300428000002E-3</v>
      </c>
      <c r="Y76" s="228">
        <f>SUMIFS('EPA Export Aggregation'!AB:AB,'EPA Export Aggregation'!$A:$A,$B76,'EPA Export Aggregation'!$D:$D,$A$1)*IF($A76="CH4",About!$D$58,IF($A76="N2O",About!$D$59,1))</f>
        <v>4.6438483359000004E-3</v>
      </c>
      <c r="Z76" s="228">
        <f>SUMIFS('EPA Export Aggregation'!AC:AC,'EPA Export Aggregation'!$A:$A,$B76,'EPA Export Aggregation'!$D:$D,$A$1)*IF($A76="CH4",About!$D$58,IF($A76="N2O",About!$D$59,1))</f>
        <v>1.5287576232600001E-2</v>
      </c>
      <c r="AA76" s="228">
        <f>SUMIFS('EPA Export Aggregation'!AD:AD,'EPA Export Aggregation'!$A:$A,$B76,'EPA Export Aggregation'!$D:$D,$A$1)*IF($A76="CH4",About!$D$58,IF($A76="N2O",About!$D$59,1))</f>
        <v>2.8292917113299999E-2</v>
      </c>
      <c r="AB76" s="228">
        <f>SUMIFS('EPA Export Aggregation'!AE:AE,'EPA Export Aggregation'!$A:$A,$B76,'EPA Export Aggregation'!$D:$D,$A$1)*IF($A76="CH4",About!$D$58,IF($A76="N2O",About!$D$59,1))</f>
        <v>3.4820876195000003E-2</v>
      </c>
      <c r="AC76" s="228">
        <f>SUMIFS('EPA Export Aggregation'!AF:AF,'EPA Export Aggregation'!$A:$A,$B76,'EPA Export Aggregation'!$D:$D,$A$1)*IF($A76="CH4",About!$D$58,IF($A76="N2O",About!$D$59,1))</f>
        <v>3.6200064325200003E-2</v>
      </c>
      <c r="AD76" s="228">
        <f>SUMIFS('EPA Export Aggregation'!AG:AG,'EPA Export Aggregation'!$A:$A,$B76,'EPA Export Aggregation'!$D:$D,$A$1)*IF($A76="CH4",About!$D$58,IF($A76="N2O",About!$D$59,1))</f>
        <v>3.8378051022000002E-2</v>
      </c>
      <c r="AE76" s="228">
        <f>SUMIFS('EPA Export Aggregation'!AH:AH,'EPA Export Aggregation'!$A:$A,$B76,'EPA Export Aggregation'!$D:$D,$A$1)*IF($A76="CH4",About!$D$58,IF($A76="N2O",About!$D$59,1))</f>
        <v>4.9738649986799999E-2</v>
      </c>
      <c r="AF76" s="228">
        <f>SUMIFS('EPA Export Aggregation'!AI:AI,'EPA Export Aggregation'!$A:$A,$B76,'EPA Export Aggregation'!$D:$D,$A$1)*IF($A76="CH4",About!$D$58,IF($A76="N2O",About!$D$59,1))</f>
        <v>5.00504046162E-2</v>
      </c>
      <c r="AG76" s="228">
        <f>SUMIFS('EPA Export Aggregation'!AJ:AJ,'EPA Export Aggregation'!$A:$A,$B76,'EPA Export Aggregation'!$D:$D,$A$1)*IF($A76="CH4",About!$D$58,IF($A76="N2O",About!$D$59,1))</f>
        <v>5.47143668853E-2</v>
      </c>
      <c r="AH76" s="228">
        <f>SUMIFS('EPA Export Aggregation'!AK:AK,'EPA Export Aggregation'!$A:$A,$B76,'EPA Export Aggregation'!$D:$D,$A$1)*IF($A76="CH4",About!$D$58,IF($A76="N2O",About!$D$59,1))</f>
        <v>6.6763968378799998E-2</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0.34929551622083632</v>
      </c>
      <c r="D80" s="228">
        <f>SUMIFS('EPA Export Aggregation'!G:G,'EPA Export Aggregation'!$A:$A,$B80,'EPA Export Aggregation'!$D:$D,$A$1)*IF($A80="CH4",About!$D$58,IF($A80="N2O",About!$D$59,1))</f>
        <v>0.34929551622083632</v>
      </c>
      <c r="E80" s="228">
        <f>SUMIFS('EPA Export Aggregation'!H:H,'EPA Export Aggregation'!$A:$A,$B80,'EPA Export Aggregation'!$D:$D,$A$1)*IF($A80="CH4",About!$D$58,IF($A80="N2O",About!$D$59,1))</f>
        <v>0.34929551622083632</v>
      </c>
      <c r="F80" s="228">
        <f>SUMIFS('EPA Export Aggregation'!I:I,'EPA Export Aggregation'!$A:$A,$B80,'EPA Export Aggregation'!$D:$D,$A$1)*IF($A80="CH4",About!$D$58,IF($A80="N2O",About!$D$59,1))</f>
        <v>0.43661939560854529</v>
      </c>
      <c r="G80" s="228">
        <f>SUMIFS('EPA Export Aggregation'!J:J,'EPA Export Aggregation'!$A:$A,$B80,'EPA Export Aggregation'!$D:$D,$A$1)*IF($A80="CH4",About!$D$58,IF($A80="N2O",About!$D$59,1))</f>
        <v>0.48028133452940008</v>
      </c>
      <c r="H80" s="228">
        <f>SUMIFS('EPA Export Aggregation'!K:K,'EPA Export Aggregation'!$A:$A,$B80,'EPA Export Aggregation'!$D:$D,$A$1)*IF($A80="CH4",About!$D$58,IF($A80="N2O",About!$D$59,1))</f>
        <v>0.60355073421762695</v>
      </c>
      <c r="I80" s="228">
        <f>SUMIFS('EPA Export Aggregation'!L:L,'EPA Export Aggregation'!$A:$A,$B80,'EPA Export Aggregation'!$D:$D,$A$1)*IF($A80="CH4",About!$D$58,IF($A80="N2O",About!$D$59,1))</f>
        <v>0.67022067337877556</v>
      </c>
      <c r="J80" s="228">
        <f>SUMIFS('EPA Export Aggregation'!M:M,'EPA Export Aggregation'!$A:$A,$B80,'EPA Export Aggregation'!$D:$D,$A$1)*IF($A80="CH4",About!$D$58,IF($A80="N2O",About!$D$59,1))</f>
        <v>0.70828924586923669</v>
      </c>
      <c r="K80" s="228">
        <f>SUMIFS('EPA Export Aggregation'!N:N,'EPA Export Aggregation'!$A:$A,$B80,'EPA Export Aggregation'!$D:$D,$A$1)*IF($A80="CH4",About!$D$58,IF($A80="N2O",About!$D$59,1))</f>
        <v>0.8684872913419891</v>
      </c>
      <c r="L80" s="228">
        <f>SUMIFS('EPA Export Aggregation'!O:O,'EPA Export Aggregation'!$A:$A,$B80,'EPA Export Aggregation'!$D:$D,$A$1)*IF($A80="CH4",About!$D$58,IF($A80="N2O",About!$D$59,1))</f>
        <v>0.88130570984731516</v>
      </c>
      <c r="M80" s="228">
        <f>SUMIFS('EPA Export Aggregation'!P:P,'EPA Export Aggregation'!$A:$A,$B80,'EPA Export Aggregation'!$D:$D,$A$1)*IF($A80="CH4",About!$D$58,IF($A80="N2O",About!$D$59,1))</f>
        <v>0.75169331135886619</v>
      </c>
      <c r="N80" s="228">
        <f>SUMIFS('EPA Export Aggregation'!Q:Q,'EPA Export Aggregation'!$A:$A,$B80,'EPA Export Aggregation'!$D:$D,$A$1)*IF($A80="CH4",About!$D$58,IF($A80="N2O",About!$D$59,1))</f>
        <v>0.52902233614955685</v>
      </c>
      <c r="O80" s="228">
        <f>SUMIFS('EPA Export Aggregation'!R:R,'EPA Export Aggregation'!$A:$A,$B80,'EPA Export Aggregation'!$D:$D,$A$1)*IF($A80="CH4",About!$D$58,IF($A80="N2O",About!$D$59,1))</f>
        <v>0.51823821821985627</v>
      </c>
      <c r="P80" s="228">
        <f>SUMIFS('EPA Export Aggregation'!S:S,'EPA Export Aggregation'!$A:$A,$B80,'EPA Export Aggregation'!$D:$D,$A$1)*IF($A80="CH4",About!$D$58,IF($A80="N2O",About!$D$59,1))</f>
        <v>0.4738134329310143</v>
      </c>
      <c r="Q80" s="228">
        <f>SUMIFS('EPA Export Aggregation'!T:T,'EPA Export Aggregation'!$A:$A,$B80,'EPA Export Aggregation'!$D:$D,$A$1)*IF($A80="CH4",About!$D$58,IF($A80="N2O",About!$D$59,1))</f>
        <v>0.44009738703834722</v>
      </c>
      <c r="R80" s="228">
        <f>SUMIFS('EPA Export Aggregation'!U:U,'EPA Export Aggregation'!$A:$A,$B80,'EPA Export Aggregation'!$D:$D,$A$1)*IF($A80="CH4",About!$D$58,IF($A80="N2O",About!$D$59,1))</f>
        <v>0.40549086871203349</v>
      </c>
      <c r="S80" s="228">
        <f>SUMIFS('EPA Export Aggregation'!V:V,'EPA Export Aggregation'!$A:$A,$B80,'EPA Export Aggregation'!$D:$D,$A$1)*IF($A80="CH4",About!$D$58,IF($A80="N2O",About!$D$59,1))</f>
        <v>0.4332335385876902</v>
      </c>
      <c r="T80" s="228">
        <f>SUMIFS('EPA Export Aggregation'!W:W,'EPA Export Aggregation'!$A:$A,$B80,'EPA Export Aggregation'!$D:$D,$A$1)*IF($A80="CH4",About!$D$58,IF($A80="N2O",About!$D$59,1))</f>
        <v>0.41398306986977279</v>
      </c>
      <c r="U80" s="228">
        <f>SUMIFS('EPA Export Aggregation'!X:X,'EPA Export Aggregation'!$A:$A,$B80,'EPA Export Aggregation'!$D:$D,$A$1)*IF($A80="CH4",About!$D$58,IF($A80="N2O",About!$D$59,1))</f>
        <v>0.37621445917679508</v>
      </c>
      <c r="V80" s="228">
        <f>SUMIFS('EPA Export Aggregation'!Y:Y,'EPA Export Aggregation'!$A:$A,$B80,'EPA Export Aggregation'!$D:$D,$A$1)*IF($A80="CH4",About!$D$58,IF($A80="N2O",About!$D$59,1))</f>
        <v>0.3748231869307439</v>
      </c>
      <c r="W80" s="228">
        <f>SUMIFS('EPA Export Aggregation'!Z:Z,'EPA Export Aggregation'!$A:$A,$B80,'EPA Export Aggregation'!$D:$D,$A$1)*IF($A80="CH4",About!$D$58,IF($A80="N2O",About!$D$59,1))</f>
        <v>0.54875662883025655</v>
      </c>
      <c r="X80" s="228">
        <f>SUMIFS('EPA Export Aggregation'!AA:AA,'EPA Export Aggregation'!$A:$A,$B80,'EPA Export Aggregation'!$D:$D,$A$1)*IF($A80="CH4",About!$D$58,IF($A80="N2O",About!$D$59,1))</f>
        <v>0.11635606697337141</v>
      </c>
      <c r="Y80" s="228">
        <f>SUMIFS('EPA Export Aggregation'!AB:AB,'EPA Export Aggregation'!$A:$A,$B80,'EPA Export Aggregation'!$D:$D,$A$1)*IF($A80="CH4",About!$D$58,IF($A80="N2O",About!$D$59,1))</f>
        <v>0.1058544725971434</v>
      </c>
      <c r="Z80" s="228">
        <f>SUMIFS('EPA Export Aggregation'!AC:AC,'EPA Export Aggregation'!$A:$A,$B80,'EPA Export Aggregation'!$D:$D,$A$1)*IF($A80="CH4",About!$D$58,IF($A80="N2O",About!$D$59,1))</f>
        <v>0.12895542916021441</v>
      </c>
      <c r="AA80" s="228">
        <f>SUMIFS('EPA Export Aggregation'!AD:AD,'EPA Export Aggregation'!$A:$A,$B80,'EPA Export Aggregation'!$D:$D,$A$1)*IF($A80="CH4",About!$D$58,IF($A80="N2O",About!$D$59,1))</f>
        <v>0.15776919030335279</v>
      </c>
      <c r="AB80" s="228">
        <f>SUMIFS('EPA Export Aggregation'!AE:AE,'EPA Export Aggregation'!$A:$A,$B80,'EPA Export Aggregation'!$D:$D,$A$1)*IF($A80="CH4",About!$D$58,IF($A80="N2O",About!$D$59,1))</f>
        <v>0.19819929595466429</v>
      </c>
      <c r="AC80" s="228">
        <f>SUMIFS('EPA Export Aggregation'!AF:AF,'EPA Export Aggregation'!$A:$A,$B80,'EPA Export Aggregation'!$D:$D,$A$1)*IF($A80="CH4",About!$D$58,IF($A80="N2O",About!$D$59,1))</f>
        <v>0.18956023015458731</v>
      </c>
      <c r="AD80" s="228">
        <f>SUMIFS('EPA Export Aggregation'!AG:AG,'EPA Export Aggregation'!$A:$A,$B80,'EPA Export Aggregation'!$D:$D,$A$1)*IF($A80="CH4",About!$D$58,IF($A80="N2O",About!$D$59,1))</f>
        <v>0.19297201421528101</v>
      </c>
      <c r="AE80" s="228">
        <f>SUMIFS('EPA Export Aggregation'!AH:AH,'EPA Export Aggregation'!$A:$A,$B80,'EPA Export Aggregation'!$D:$D,$A$1)*IF($A80="CH4",About!$D$58,IF($A80="N2O",About!$D$59,1))</f>
        <v>0.22910222777490349</v>
      </c>
      <c r="AF80" s="228">
        <f>SUMIFS('EPA Export Aggregation'!AI:AI,'EPA Export Aggregation'!$A:$A,$B80,'EPA Export Aggregation'!$D:$D,$A$1)*IF($A80="CH4",About!$D$58,IF($A80="N2O",About!$D$59,1))</f>
        <v>0.20378901228810001</v>
      </c>
      <c r="AG80" s="228">
        <f>SUMIFS('EPA Export Aggregation'!AJ:AJ,'EPA Export Aggregation'!$A:$A,$B80,'EPA Export Aggregation'!$D:$D,$A$1)*IF($A80="CH4",About!$D$58,IF($A80="N2O",About!$D$59,1))</f>
        <v>0.2516818760727938</v>
      </c>
      <c r="AH80" s="228">
        <f>SUMIFS('EPA Export Aggregation'!AK:AK,'EPA Export Aggregation'!$A:$A,$B80,'EPA Export Aggregation'!$D:$D,$A$1)*IF($A80="CH4",About!$D$58,IF($A80="N2O",About!$D$59,1))</f>
        <v>0.29766098632309629</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7.0213629E-2</v>
      </c>
      <c r="D84" s="228">
        <f>SUMIFS('EPA Export Aggregation'!G:G,'EPA Export Aggregation'!$A:$A,$B84,'EPA Export Aggregation'!$D:$D,$A$1)*IF($A84="CH4",About!$D$58,IF($A84="N2O",About!$D$59,1))</f>
        <v>7.0213629E-2</v>
      </c>
      <c r="E84" s="228">
        <f>SUMIFS('EPA Export Aggregation'!H:H,'EPA Export Aggregation'!$A:$A,$B84,'EPA Export Aggregation'!$D:$D,$A$1)*IF($A84="CH4",About!$D$58,IF($A84="N2O",About!$D$59,1))</f>
        <v>7.0213629E-2</v>
      </c>
      <c r="F84" s="228">
        <f>SUMIFS('EPA Export Aggregation'!I:I,'EPA Export Aggregation'!$A:$A,$B84,'EPA Export Aggregation'!$D:$D,$A$1)*IF($A84="CH4",About!$D$58,IF($A84="N2O",About!$D$59,1))</f>
        <v>8.776703625E-2</v>
      </c>
      <c r="G84" s="228">
        <f>SUMIFS('EPA Export Aggregation'!J:J,'EPA Export Aggregation'!$A:$A,$B84,'EPA Export Aggregation'!$D:$D,$A$1)*IF($A84="CH4",About!$D$58,IF($A84="N2O",About!$D$59,1))</f>
        <v>9.6543738700000006E-2</v>
      </c>
      <c r="H84" s="228">
        <f>SUMIFS('EPA Export Aggregation'!K:K,'EPA Export Aggregation'!$A:$A,$B84,'EPA Export Aggregation'!$D:$D,$A$1)*IF($A84="CH4",About!$D$58,IF($A84="N2O",About!$D$59,1))</f>
        <v>0.12132273324999999</v>
      </c>
      <c r="I84" s="228">
        <f>SUMIFS('EPA Export Aggregation'!L:L,'EPA Export Aggregation'!$A:$A,$B84,'EPA Export Aggregation'!$D:$D,$A$1)*IF($A84="CH4",About!$D$58,IF($A84="N2O",About!$D$59,1))</f>
        <v>0.13472438845000001</v>
      </c>
      <c r="J84" s="228">
        <f>SUMIFS('EPA Export Aggregation'!M:M,'EPA Export Aggregation'!$A:$A,$B84,'EPA Export Aggregation'!$D:$D,$A$1)*IF($A84="CH4",About!$D$58,IF($A84="N2O",About!$D$59,1))</f>
        <v>0.14237674280000001</v>
      </c>
      <c r="K84" s="228">
        <f>SUMIFS('EPA Export Aggregation'!N:N,'EPA Export Aggregation'!$A:$A,$B84,'EPA Export Aggregation'!$D:$D,$A$1)*IF($A84="CH4",About!$D$58,IF($A84="N2O",About!$D$59,1))</f>
        <v>0.1745789479</v>
      </c>
      <c r="L84" s="228">
        <f>SUMIFS('EPA Export Aggregation'!O:O,'EPA Export Aggregation'!$A:$A,$B84,'EPA Export Aggregation'!$D:$D,$A$1)*IF($A84="CH4",About!$D$58,IF($A84="N2O",About!$D$59,1))</f>
        <v>0.177155643</v>
      </c>
      <c r="M84" s="228">
        <f>SUMIFS('EPA Export Aggregation'!P:P,'EPA Export Aggregation'!$A:$A,$B84,'EPA Export Aggregation'!$D:$D,$A$1)*IF($A84="CH4",About!$D$58,IF($A84="N2O",About!$D$59,1))</f>
        <v>0.14318624260000001</v>
      </c>
      <c r="N84" s="228">
        <f>SUMIFS('EPA Export Aggregation'!Q:Q,'EPA Export Aggregation'!$A:$A,$B84,'EPA Export Aggregation'!$D:$D,$A$1)*IF($A84="CH4",About!$D$58,IF($A84="N2O",About!$D$59,1))</f>
        <v>9.7354462850000004E-2</v>
      </c>
      <c r="O84" s="228">
        <f>SUMIFS('EPA Export Aggregation'!R:R,'EPA Export Aggregation'!$A:$A,$B84,'EPA Export Aggregation'!$D:$D,$A$1)*IF($A84="CH4",About!$D$58,IF($A84="N2O",About!$D$59,1))</f>
        <v>8.6413196550000002E-2</v>
      </c>
      <c r="P84" s="228">
        <f>SUMIFS('EPA Export Aggregation'!S:S,'EPA Export Aggregation'!$A:$A,$B84,'EPA Export Aggregation'!$D:$D,$A$1)*IF($A84="CH4",About!$D$58,IF($A84="N2O",About!$D$59,1))</f>
        <v>0.1041028615</v>
      </c>
      <c r="Q84" s="228">
        <f>SUMIFS('EPA Export Aggregation'!T:T,'EPA Export Aggregation'!$A:$A,$B84,'EPA Export Aggregation'!$D:$D,$A$1)*IF($A84="CH4",About!$D$58,IF($A84="N2O",About!$D$59,1))</f>
        <v>9.9931971049999999E-2</v>
      </c>
      <c r="R84" s="228">
        <f>SUMIFS('EPA Export Aggregation'!U:U,'EPA Export Aggregation'!$A:$A,$B84,'EPA Export Aggregation'!$D:$D,$A$1)*IF($A84="CH4",About!$D$58,IF($A84="N2O",About!$D$59,1))</f>
        <v>0.10866759315000001</v>
      </c>
      <c r="S84" s="228">
        <f>SUMIFS('EPA Export Aggregation'!V:V,'EPA Export Aggregation'!$A:$A,$B84,'EPA Export Aggregation'!$D:$D,$A$1)*IF($A84="CH4",About!$D$58,IF($A84="N2O",About!$D$59,1))</f>
        <v>0.10552761715</v>
      </c>
      <c r="T84" s="228">
        <f>SUMIFS('EPA Export Aggregation'!W:W,'EPA Export Aggregation'!$A:$A,$B84,'EPA Export Aggregation'!$D:$D,$A$1)*IF($A84="CH4",About!$D$58,IF($A84="N2O",About!$D$59,1))</f>
        <v>8.4904555300000004E-2</v>
      </c>
      <c r="U84" s="228">
        <f>SUMIFS('EPA Export Aggregation'!X:X,'EPA Export Aggregation'!$A:$A,$B84,'EPA Export Aggregation'!$D:$D,$A$1)*IF($A84="CH4",About!$D$58,IF($A84="N2O",About!$D$59,1))</f>
        <v>7.7966034599999998E-2</v>
      </c>
      <c r="V84" s="228">
        <f>SUMIFS('EPA Export Aggregation'!Y:Y,'EPA Export Aggregation'!$A:$A,$B84,'EPA Export Aggregation'!$D:$D,$A$1)*IF($A84="CH4",About!$D$58,IF($A84="N2O",About!$D$59,1))</f>
        <v>8.6527876549999994E-2</v>
      </c>
      <c r="W84" s="228">
        <f>SUMIFS('EPA Export Aggregation'!Z:Z,'EPA Export Aggregation'!$A:$A,$B84,'EPA Export Aggregation'!$D:$D,$A$1)*IF($A84="CH4",About!$D$58,IF($A84="N2O",About!$D$59,1))</f>
        <v>0.123220229</v>
      </c>
      <c r="X84" s="228">
        <f>SUMIFS('EPA Export Aggregation'!AA:AA,'EPA Export Aggregation'!$A:$A,$B84,'EPA Export Aggregation'!$D:$D,$A$1)*IF($A84="CH4",About!$D$58,IF($A84="N2O",About!$D$59,1))</f>
        <v>2.46463206E-2</v>
      </c>
      <c r="Y84" s="228">
        <f>SUMIFS('EPA Export Aggregation'!AB:AB,'EPA Export Aggregation'!$A:$A,$B84,'EPA Export Aggregation'!$D:$D,$A$1)*IF($A84="CH4",About!$D$58,IF($A84="N2O",About!$D$59,1))</f>
        <v>2.5205230499999998E-2</v>
      </c>
      <c r="Z84" s="228">
        <f>SUMIFS('EPA Export Aggregation'!AC:AC,'EPA Export Aggregation'!$A:$A,$B84,'EPA Export Aggregation'!$D:$D,$A$1)*IF($A84="CH4",About!$D$58,IF($A84="N2O",About!$D$59,1))</f>
        <v>4.7427589550000003E-2</v>
      </c>
      <c r="AA84" s="228">
        <f>SUMIFS('EPA Export Aggregation'!AD:AD,'EPA Export Aggregation'!$A:$A,$B84,'EPA Export Aggregation'!$D:$D,$A$1)*IF($A84="CH4",About!$D$58,IF($A84="N2O",About!$D$59,1))</f>
        <v>7.0589307049999994E-2</v>
      </c>
      <c r="AB84" s="228">
        <f>SUMIFS('EPA Export Aggregation'!AE:AE,'EPA Export Aggregation'!$A:$A,$B84,'EPA Export Aggregation'!$D:$D,$A$1)*IF($A84="CH4",About!$D$58,IF($A84="N2O",About!$D$59,1))</f>
        <v>7.1229381250000001E-2</v>
      </c>
      <c r="AC84" s="228">
        <f>SUMIFS('EPA Export Aggregation'!AF:AF,'EPA Export Aggregation'!$A:$A,$B84,'EPA Export Aggregation'!$D:$D,$A$1)*IF($A84="CH4",About!$D$58,IF($A84="N2O",About!$D$59,1))</f>
        <v>6.7076113450000002E-2</v>
      </c>
      <c r="AD84" s="228">
        <f>SUMIFS('EPA Export Aggregation'!AG:AG,'EPA Export Aggregation'!$A:$A,$B84,'EPA Export Aggregation'!$D:$D,$A$1)*IF($A84="CH4",About!$D$58,IF($A84="N2O",About!$D$59,1))</f>
        <v>6.2023834350000001E-2</v>
      </c>
      <c r="AE84" s="228">
        <f>SUMIFS('EPA Export Aggregation'!AH:AH,'EPA Export Aggregation'!$A:$A,$B84,'EPA Export Aggregation'!$D:$D,$A$1)*IF($A84="CH4",About!$D$58,IF($A84="N2O",About!$D$59,1))</f>
        <v>9.5509393250000005E-2</v>
      </c>
      <c r="AF84" s="228">
        <f>SUMIFS('EPA Export Aggregation'!AI:AI,'EPA Export Aggregation'!$A:$A,$B84,'EPA Export Aggregation'!$D:$D,$A$1)*IF($A84="CH4",About!$D$58,IF($A84="N2O",About!$D$59,1))</f>
        <v>8.4958906099999995E-2</v>
      </c>
      <c r="AG84" s="228">
        <f>SUMIFS('EPA Export Aggregation'!AJ:AJ,'EPA Export Aggregation'!$A:$A,$B84,'EPA Export Aggregation'!$D:$D,$A$1)*IF($A84="CH4",About!$D$58,IF($A84="N2O",About!$D$59,1))</f>
        <v>9.4058406900000002E-2</v>
      </c>
      <c r="AH84" s="228">
        <f>SUMIFS('EPA Export Aggregation'!AK:AK,'EPA Export Aggregation'!$A:$A,$B84,'EPA Export Aggregation'!$D:$D,$A$1)*IF($A84="CH4",About!$D$58,IF($A84="N2O",About!$D$59,1))</f>
        <v>0.10230576245</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6.1665865800000002E-3</v>
      </c>
      <c r="D87" s="228">
        <f>SUMIFS('EPA Export Aggregation'!$F:$F,'EPA Export Aggregation'!$A:$A,$B87,'EPA Export Aggregation'!$D:$D,$A$1)*IF($A87="CH4",About!$D$58,IF($A87="N2O",About!$D$59,1))</f>
        <v>6.1665865800000002E-3</v>
      </c>
      <c r="E87" s="228">
        <f>SUMIFS('EPA Export Aggregation'!$F:$F,'EPA Export Aggregation'!$A:$A,$B87,'EPA Export Aggregation'!$D:$D,$A$1)*IF($A87="CH4",About!$D$58,IF($A87="N2O",About!$D$59,1))</f>
        <v>6.1665865800000002E-3</v>
      </c>
      <c r="F87" s="228">
        <f>SUMIFS('EPA Export Aggregation'!$F:$F,'EPA Export Aggregation'!$A:$A,$B87,'EPA Export Aggregation'!$D:$D,$A$1)*IF($A87="CH4",About!$D$58,IF($A87="N2O",About!$D$59,1))</f>
        <v>6.1665865800000002E-3</v>
      </c>
      <c r="G87" s="228">
        <f>SUMIFS('EPA Export Aggregation'!$F:$F,'EPA Export Aggregation'!$A:$A,$B87,'EPA Export Aggregation'!$D:$D,$A$1)*IF($A87="CH4",About!$D$58,IF($A87="N2O",About!$D$59,1))</f>
        <v>6.1665865800000002E-3</v>
      </c>
      <c r="H87" s="228">
        <f>SUMIFS('EPA Export Aggregation'!$F:$F,'EPA Export Aggregation'!$A:$A,$B87,'EPA Export Aggregation'!$D:$D,$A$1)*IF($A87="CH4",About!$D$58,IF($A87="N2O",About!$D$59,1))</f>
        <v>6.1665865800000002E-3</v>
      </c>
      <c r="I87" s="228">
        <f>SUMIFS('EPA Export Aggregation'!$F:$F,'EPA Export Aggregation'!$A:$A,$B87,'EPA Export Aggregation'!$D:$D,$A$1)*IF($A87="CH4",About!$D$58,IF($A87="N2O",About!$D$59,1))</f>
        <v>6.1665865800000002E-3</v>
      </c>
      <c r="J87" s="228">
        <f>SUMIFS('EPA Export Aggregation'!$F:$F,'EPA Export Aggregation'!$A:$A,$B87,'EPA Export Aggregation'!$D:$D,$A$1)*IF($A87="CH4",About!$D$58,IF($A87="N2O",About!$D$59,1))</f>
        <v>6.1665865800000002E-3</v>
      </c>
      <c r="K87" s="228">
        <f>SUMIFS('EPA Export Aggregation'!$F:$F,'EPA Export Aggregation'!$A:$A,$B87,'EPA Export Aggregation'!$D:$D,$A$1)*IF($A87="CH4",About!$D$58,IF($A87="N2O",About!$D$59,1))</f>
        <v>6.1665865800000002E-3</v>
      </c>
      <c r="L87" s="228">
        <f>SUMIFS('EPA Export Aggregation'!$F:$F,'EPA Export Aggregation'!$A:$A,$B87,'EPA Export Aggregation'!$D:$D,$A$1)*IF($A87="CH4",About!$D$58,IF($A87="N2O",About!$D$59,1))</f>
        <v>6.1665865800000002E-3</v>
      </c>
      <c r="M87" s="228">
        <f>SUMIFS('EPA Export Aggregation'!$F:$F,'EPA Export Aggregation'!$A:$A,$B87,'EPA Export Aggregation'!$D:$D,$A$1)*IF($A87="CH4",About!$D$58,IF($A87="N2O",About!$D$59,1))</f>
        <v>6.1665865800000002E-3</v>
      </c>
      <c r="N87" s="228">
        <f>SUMIFS('EPA Export Aggregation'!$F:$F,'EPA Export Aggregation'!$A:$A,$B87,'EPA Export Aggregation'!$D:$D,$A$1)*IF($A87="CH4",About!$D$58,IF($A87="N2O",About!$D$59,1))</f>
        <v>6.1665865800000002E-3</v>
      </c>
      <c r="O87" s="228">
        <f>SUMIFS('EPA Export Aggregation'!$F:$F,'EPA Export Aggregation'!$A:$A,$B87,'EPA Export Aggregation'!$D:$D,$A$1)*IF($A87="CH4",About!$D$58,IF($A87="N2O",About!$D$59,1))</f>
        <v>6.1665865800000002E-3</v>
      </c>
      <c r="P87" s="228">
        <f>SUMIFS('EPA Export Aggregation'!$F:$F,'EPA Export Aggregation'!$A:$A,$B87,'EPA Export Aggregation'!$D:$D,$A$1)*IF($A87="CH4",About!$D$58,IF($A87="N2O",About!$D$59,1))</f>
        <v>6.1665865800000002E-3</v>
      </c>
      <c r="Q87" s="228">
        <f>SUMIFS('EPA Export Aggregation'!$F:$F,'EPA Export Aggregation'!$A:$A,$B87,'EPA Export Aggregation'!$D:$D,$A$1)*IF($A87="CH4",About!$D$58,IF($A87="N2O",About!$D$59,1))</f>
        <v>6.1665865800000002E-3</v>
      </c>
      <c r="R87" s="228">
        <f>SUMIFS('EPA Export Aggregation'!$F:$F,'EPA Export Aggregation'!$A:$A,$B87,'EPA Export Aggregation'!$D:$D,$A$1)*IF($A87="CH4",About!$D$58,IF($A87="N2O",About!$D$59,1))</f>
        <v>6.1665865800000002E-3</v>
      </c>
      <c r="S87" s="228">
        <f>SUMIFS('EPA Export Aggregation'!$F:$F,'EPA Export Aggregation'!$A:$A,$B87,'EPA Export Aggregation'!$D:$D,$A$1)*IF($A87="CH4",About!$D$58,IF($A87="N2O",About!$D$59,1))</f>
        <v>6.1665865800000002E-3</v>
      </c>
      <c r="T87" s="228">
        <f>SUMIFS('EPA Export Aggregation'!$F:$F,'EPA Export Aggregation'!$A:$A,$B87,'EPA Export Aggregation'!$D:$D,$A$1)*IF($A87="CH4",About!$D$58,IF($A87="N2O",About!$D$59,1))</f>
        <v>6.1665865800000002E-3</v>
      </c>
      <c r="U87" s="228">
        <f>SUMIFS('EPA Export Aggregation'!$F:$F,'EPA Export Aggregation'!$A:$A,$B87,'EPA Export Aggregation'!$D:$D,$A$1)*IF($A87="CH4",About!$D$58,IF($A87="N2O",About!$D$59,1))</f>
        <v>6.1665865800000002E-3</v>
      </c>
      <c r="V87" s="228">
        <f>SUMIFS('EPA Export Aggregation'!$F:$F,'EPA Export Aggregation'!$A:$A,$B87,'EPA Export Aggregation'!$D:$D,$A$1)*IF($A87="CH4",About!$D$58,IF($A87="N2O",About!$D$59,1))</f>
        <v>6.1665865800000002E-3</v>
      </c>
      <c r="W87" s="228">
        <f>SUMIFS('EPA Export Aggregation'!$F:$F,'EPA Export Aggregation'!$A:$A,$B87,'EPA Export Aggregation'!$D:$D,$A$1)*IF($A87="CH4",About!$D$58,IF($A87="N2O",About!$D$59,1))</f>
        <v>6.1665865800000002E-3</v>
      </c>
      <c r="X87" s="228">
        <f>SUMIFS('EPA Export Aggregation'!$F:$F,'EPA Export Aggregation'!$A:$A,$B87,'EPA Export Aggregation'!$D:$D,$A$1)*IF($A87="CH4",About!$D$58,IF($A87="N2O",About!$D$59,1))</f>
        <v>6.1665865800000002E-3</v>
      </c>
      <c r="Y87" s="228">
        <f>SUMIFS('EPA Export Aggregation'!$F:$F,'EPA Export Aggregation'!$A:$A,$B87,'EPA Export Aggregation'!$D:$D,$A$1)*IF($A87="CH4",About!$D$58,IF($A87="N2O",About!$D$59,1))</f>
        <v>6.1665865800000002E-3</v>
      </c>
      <c r="Z87" s="228">
        <f>SUMIFS('EPA Export Aggregation'!$F:$F,'EPA Export Aggregation'!$A:$A,$B87,'EPA Export Aggregation'!$D:$D,$A$1)*IF($A87="CH4",About!$D$58,IF($A87="N2O",About!$D$59,1))</f>
        <v>6.1665865800000002E-3</v>
      </c>
      <c r="AA87" s="228">
        <f>SUMIFS('EPA Export Aggregation'!$F:$F,'EPA Export Aggregation'!$A:$A,$B87,'EPA Export Aggregation'!$D:$D,$A$1)*IF($A87="CH4",About!$D$58,IF($A87="N2O",About!$D$59,1))</f>
        <v>6.1665865800000002E-3</v>
      </c>
      <c r="AB87" s="228">
        <f>SUMIFS('EPA Export Aggregation'!$F:$F,'EPA Export Aggregation'!$A:$A,$B87,'EPA Export Aggregation'!$D:$D,$A$1)*IF($A87="CH4",About!$D$58,IF($A87="N2O",About!$D$59,1))</f>
        <v>6.1665865800000002E-3</v>
      </c>
      <c r="AC87" s="228">
        <f>SUMIFS('EPA Export Aggregation'!$F:$F,'EPA Export Aggregation'!$A:$A,$B87,'EPA Export Aggregation'!$D:$D,$A$1)*IF($A87="CH4",About!$D$58,IF($A87="N2O",About!$D$59,1))</f>
        <v>6.1665865800000002E-3</v>
      </c>
      <c r="AD87" s="228">
        <f>SUMIFS('EPA Export Aggregation'!$F:$F,'EPA Export Aggregation'!$A:$A,$B87,'EPA Export Aggregation'!$D:$D,$A$1)*IF($A87="CH4",About!$D$58,IF($A87="N2O",About!$D$59,1))</f>
        <v>6.1665865800000002E-3</v>
      </c>
      <c r="AE87" s="228">
        <f>SUMIFS('EPA Export Aggregation'!$F:$F,'EPA Export Aggregation'!$A:$A,$B87,'EPA Export Aggregation'!$D:$D,$A$1)*IF($A87="CH4",About!$D$58,IF($A87="N2O",About!$D$59,1))</f>
        <v>6.1665865800000002E-3</v>
      </c>
      <c r="AF87" s="228">
        <f>SUMIFS('EPA Export Aggregation'!$F:$F,'EPA Export Aggregation'!$A:$A,$B87,'EPA Export Aggregation'!$D:$D,$A$1)*IF($A87="CH4",About!$D$58,IF($A87="N2O",About!$D$59,1))</f>
        <v>6.1665865800000002E-3</v>
      </c>
      <c r="AG87" s="228">
        <f>SUMIFS('EPA Export Aggregation'!$F:$F,'EPA Export Aggregation'!$A:$A,$B87,'EPA Export Aggregation'!$D:$D,$A$1)*IF($A87="CH4",About!$D$58,IF($A87="N2O",About!$D$59,1))</f>
        <v>6.1665865800000002E-3</v>
      </c>
      <c r="AH87" s="228">
        <f>SUMIFS('EPA Export Aggregation'!$F:$F,'EPA Export Aggregation'!$A:$A,$B87,'EPA Export Aggregation'!$D:$D,$A$1)*IF($A87="CH4",About!$D$58,IF($A87="N2O",About!$D$59,1))</f>
        <v>6.1665865800000002E-3</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2024-03-18T21:11:53Z</dcterms:modified>
</cp:coreProperties>
</file>