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AZ/bldgs/BCEU/"/>
    </mc:Choice>
  </mc:AlternateContent>
  <xr:revisionPtr revIDLastSave="0" documentId="8_{FFEE60C2-DEFD-564C-A969-865266B5E70D}"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82" i="36" l="1"/>
  <c r="AB11" i="16" s="1"/>
  <c r="Y182" i="36"/>
  <c r="L11" i="16" s="1"/>
  <c r="AK151" i="36"/>
  <c r="X6" i="14" s="1"/>
  <c r="U151" i="36"/>
  <c r="H6" i="14" s="1"/>
  <c r="AN143" i="36"/>
  <c r="AA11" i="21" s="1"/>
  <c r="AF143" i="36"/>
  <c r="S11" i="21" s="1"/>
  <c r="X143" i="36"/>
  <c r="K11" i="21" s="1"/>
  <c r="AE156" i="36"/>
  <c r="R11" i="14" s="1"/>
  <c r="AI151" i="36"/>
  <c r="V6" i="14" s="1"/>
  <c r="AD143" i="36"/>
  <c r="Q11" i="21" s="1"/>
  <c r="AL182" i="36"/>
  <c r="Y11" i="16" s="1"/>
  <c r="AD182" i="36"/>
  <c r="Q11" i="16" s="1"/>
  <c r="V182" i="36"/>
  <c r="I11" i="16" s="1"/>
  <c r="AL156" i="36"/>
  <c r="Y11" i="14" s="1"/>
  <c r="AD156" i="36"/>
  <c r="Q11" i="14" s="1"/>
  <c r="V156" i="36"/>
  <c r="I11" i="14" s="1"/>
  <c r="AP151" i="36"/>
  <c r="AC6" i="14" s="1"/>
  <c r="AH151" i="36"/>
  <c r="U6" i="14" s="1"/>
  <c r="Z151" i="36"/>
  <c r="M6" i="14" s="1"/>
  <c r="R151" i="36"/>
  <c r="E6" i="14" s="1"/>
  <c r="AS143" i="36"/>
  <c r="AF11" i="21" s="1"/>
  <c r="AK143" i="36"/>
  <c r="X11" i="21" s="1"/>
  <c r="AC143" i="36"/>
  <c r="P11" i="21" s="1"/>
  <c r="U143" i="36"/>
  <c r="H11" i="21"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J151" i="36"/>
  <c r="W6" i="14" s="1"/>
  <c r="T151" i="36"/>
  <c r="G6" i="14" s="1"/>
  <c r="AM143" i="36"/>
  <c r="Z11" i="21" s="1"/>
  <c r="W143" i="36"/>
  <c r="J11" i="21" s="1"/>
  <c r="AM182" i="36"/>
  <c r="Z11" i="16" s="1"/>
  <c r="AG182" i="36"/>
  <c r="T11" i="16" s="1"/>
  <c r="AO156" i="36"/>
  <c r="AB11" i="14" s="1"/>
  <c r="AG156" i="36"/>
  <c r="T11" i="14" s="1"/>
  <c r="Y156" i="36"/>
  <c r="L11" i="14" s="1"/>
  <c r="AS151" i="36"/>
  <c r="AF6" i="14" s="1"/>
  <c r="AC151" i="36"/>
  <c r="P6" i="14" s="1"/>
  <c r="AN182" i="36"/>
  <c r="AA11" i="16" s="1"/>
  <c r="AF182" i="36"/>
  <c r="S11" i="16" s="1"/>
  <c r="X182" i="36"/>
  <c r="K11" i="16" s="1"/>
  <c r="AN156" i="36"/>
  <c r="AA11" i="14" s="1"/>
  <c r="AF156" i="36"/>
  <c r="S11" i="14" s="1"/>
  <c r="X156" i="36"/>
  <c r="K11" i="14" s="1"/>
  <c r="AR151" i="36"/>
  <c r="AE6" i="14" s="1"/>
  <c r="AB151" i="36"/>
  <c r="O6" i="14" s="1"/>
  <c r="AE143" i="36"/>
  <c r="R11" i="21" s="1"/>
  <c r="AE182" i="36"/>
  <c r="R11" i="16" s="1"/>
  <c r="W182" i="36"/>
  <c r="J11" i="16" s="1"/>
  <c r="AM156" i="36"/>
  <c r="Z11" i="14" s="1"/>
  <c r="W156" i="36"/>
  <c r="J11" i="14" s="1"/>
  <c r="AQ151" i="36"/>
  <c r="AD6" i="14" s="1"/>
  <c r="AA151" i="36"/>
  <c r="N6" i="14" s="1"/>
  <c r="S151" i="36"/>
  <c r="F6" i="14" s="1"/>
  <c r="AL143" i="36"/>
  <c r="Y11" i="21" s="1"/>
  <c r="V143" i="36"/>
  <c r="I11" i="21"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<sst xmlns="http://schemas.openxmlformats.org/spreadsheetml/2006/main" count="211474" uniqueCount="1097">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</sst>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126688999999999.98</c:v>
                </c:pt>
                <c:pt idx="1">
                  <c:v>126688999999999.98</c:v>
                </c:pt>
                <c:pt idx="2">
                  <c:v>126086298383397.33</c:v>
                </c:pt>
                <c:pt idx="3">
                  <c:v>125551170468990.89</c:v>
                </c:pt>
                <c:pt idx="4">
                  <c:v>125117287198963.97</c:v>
                </c:pt>
                <c:pt idx="5">
                  <c:v>124791917126209.62</c:v>
                </c:pt>
                <c:pt idx="6">
                  <c:v>124536436065597.84</c:v>
                </c:pt>
                <c:pt idx="7">
                  <c:v>124434594808524.44</c:v>
                </c:pt>
                <c:pt idx="8">
                  <c:v>124426619391675.62</c:v>
                </c:pt>
                <c:pt idx="9">
                  <c:v>124502924199224.52</c:v>
                </c:pt>
                <c:pt idx="10">
                  <c:v>124624368385870.38</c:v>
                </c:pt>
                <c:pt idx="11">
                  <c:v>124810379204136.02</c:v>
                </c:pt>
                <c:pt idx="12">
                  <c:v>125018955456237.52</c:v>
                </c:pt>
                <c:pt idx="13">
                  <c:v>125293586227335.41</c:v>
                </c:pt>
                <c:pt idx="14">
                  <c:v>125678145937855.98</c:v>
                </c:pt>
                <c:pt idx="15">
                  <c:v>126100485135978.36</c:v>
                </c:pt>
                <c:pt idx="16">
                  <c:v>126532342357589.11</c:v>
                </c:pt>
                <c:pt idx="17">
                  <c:v>126916137466623.45</c:v>
                </c:pt>
                <c:pt idx="18">
                  <c:v>127295484855726.59</c:v>
                </c:pt>
                <c:pt idx="19">
                  <c:v>127584771983006.3</c:v>
                </c:pt>
                <c:pt idx="20">
                  <c:v>127787353043583.72</c:v>
                </c:pt>
                <c:pt idx="21">
                  <c:v>127679884415126.56</c:v>
                </c:pt>
                <c:pt idx="22">
                  <c:v>127509452129714.39</c:v>
                </c:pt>
                <c:pt idx="23">
                  <c:v>127283796761311.7</c:v>
                </c:pt>
                <c:pt idx="24">
                  <c:v>126989202115582.53</c:v>
                </c:pt>
                <c:pt idx="25">
                  <c:v>126634183750561.2</c:v>
                </c:pt>
                <c:pt idx="26">
                  <c:v>126171150521919.22</c:v>
                </c:pt>
                <c:pt idx="27">
                  <c:v>125550885463215.91</c:v>
                </c:pt>
                <c:pt idx="28">
                  <c:v>124810512927922.77</c:v>
                </c:pt>
                <c:pt idx="29">
                  <c:v>123961307732506.81</c:v>
                </c:pt>
                <c:pt idx="30">
                  <c:v>123001988435401.42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102326000000000</c:v>
                </c:pt>
                <c:pt idx="1">
                  <c:v>102326000000000</c:v>
                </c:pt>
                <c:pt idx="2">
                  <c:v>102966315496405.62</c:v>
                </c:pt>
                <c:pt idx="3">
                  <c:v>103575823727726.44</c:v>
                </c:pt>
                <c:pt idx="4">
                  <c:v>104219830416070.94</c:v>
                </c:pt>
                <c:pt idx="5">
                  <c:v>104843530037455.25</c:v>
                </c:pt>
                <c:pt idx="6">
                  <c:v>105466953020464.89</c:v>
                </c:pt>
                <c:pt idx="7">
                  <c:v>106095380197636.2</c:v>
                </c:pt>
                <c:pt idx="8">
                  <c:v>106730116845203.97</c:v>
                </c:pt>
                <c:pt idx="9">
                  <c:v>107398635965075.59</c:v>
                </c:pt>
                <c:pt idx="10">
                  <c:v>108108473217486.44</c:v>
                </c:pt>
                <c:pt idx="11">
                  <c:v>108877861099504.62</c:v>
                </c:pt>
                <c:pt idx="12">
                  <c:v>109740250230905.56</c:v>
                </c:pt>
                <c:pt idx="13">
                  <c:v>110655380053059.69</c:v>
                </c:pt>
                <c:pt idx="14">
                  <c:v>111647497372095.94</c:v>
                </c:pt>
                <c:pt idx="15">
                  <c:v>112696955371181.03</c:v>
                </c:pt>
                <c:pt idx="16">
                  <c:v>113779777448707.66</c:v>
                </c:pt>
                <c:pt idx="17">
                  <c:v>114927693288243.97</c:v>
                </c:pt>
                <c:pt idx="18">
                  <c:v>116121243698503.03</c:v>
                </c:pt>
                <c:pt idx="19">
                  <c:v>117376667743988.06</c:v>
                </c:pt>
                <c:pt idx="20">
                  <c:v>118679228863228.53</c:v>
                </c:pt>
                <c:pt idx="21">
                  <c:v>120048436447318.62</c:v>
                </c:pt>
                <c:pt idx="22">
                  <c:v>121474569764882.44</c:v>
                </c:pt>
                <c:pt idx="23">
                  <c:v>122967354709176.03</c:v>
                </c:pt>
                <c:pt idx="24">
                  <c:v>124509177577869.7</c:v>
                </c:pt>
                <c:pt idx="25">
                  <c:v>126096535710664.47</c:v>
                </c:pt>
                <c:pt idx="26">
                  <c:v>127755966878038.69</c:v>
                </c:pt>
                <c:pt idx="27">
                  <c:v>129434998413212.09</c:v>
                </c:pt>
                <c:pt idx="28">
                  <c:v>131178453016714.03</c:v>
                </c:pt>
                <c:pt idx="29">
                  <c:v>132976728593721.5</c:v>
                </c:pt>
                <c:pt idx="30">
                  <c:v>134839489645336.72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722</v>
      </c>
      <c r="C1" s="95">
        <v>45275</v>
      </c>
      <c r="E1" s="128" t="s">
        <v>915</v>
      </c>
      <c r="F1" s="129" t="str">
        <f>B1</f>
        <v>Arizona</v>
      </c>
      <c r="H1" t="s">
        <v>712</v>
      </c>
      <c r="I1" t="s">
        <v>817</v>
      </c>
    </row>
    <row r="2" spans="1:9" x14ac:dyDescent="0.2">
      <c r="B2" t="str">
        <f>VLOOKUP(B1,H2:I52,2)</f>
        <v>AZ</v>
      </c>
      <c r="E2" s="128" t="s">
        <v>817</v>
      </c>
      <c r="F2" s="130" t="str">
        <f>LOOKUP(F1,H:H,I:I)</f>
        <v>AZ</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0.10714840043392285</v>
      </c>
      <c r="H5" s="100" t="s">
        <v>724</v>
      </c>
      <c r="I5" s="100" t="s">
        <v>725</v>
      </c>
    </row>
    <row r="6" spans="1:9" x14ac:dyDescent="0.2">
      <c r="B6" t="s">
        <v>551</v>
      </c>
      <c r="E6" s="119" t="s">
        <v>910</v>
      </c>
      <c r="F6" s="120">
        <f>SUMIFS('Rural Urban'!F:F,'Rural Urban'!B:B,About!F2) / 100</f>
        <v>0.89285159956607718</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0.10714840043392285</v>
      </c>
      <c r="R11" s="207">
        <f>1-Q11</f>
        <v>0.89285159956607718</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AZ</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201850000000000</v>
      </c>
      <c r="G23" s="6">
        <f>BF2</f>
        <v>1.1695032E+16</v>
      </c>
      <c r="H23" s="207">
        <f>IFERROR(F23/G23,0)</f>
        <v>1.725946538667017E-2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10000000000</v>
      </c>
      <c r="G25" s="6">
        <f t="shared" si="2"/>
        <v>473453000000000</v>
      </c>
      <c r="H25" s="207">
        <f t="shared" si="3"/>
        <v>2.1121420711242723E-5</v>
      </c>
    </row>
    <row r="26" spans="1:58" x14ac:dyDescent="0.2">
      <c r="C26" s="204" t="s">
        <v>966</v>
      </c>
      <c r="D26" s="204" t="s">
        <v>635</v>
      </c>
      <c r="E26" t="s">
        <v>1022</v>
      </c>
      <c r="F26">
        <f t="shared" si="1"/>
        <v>126689000000000</v>
      </c>
      <c r="G26" s="6">
        <f t="shared" si="2"/>
        <v>5017299000000000</v>
      </c>
      <c r="H26" s="213">
        <f t="shared" si="3"/>
        <v>2.5250438532764343E-2</v>
      </c>
    </row>
    <row r="27" spans="1:58" x14ac:dyDescent="0.2">
      <c r="C27" s="204" t="s">
        <v>968</v>
      </c>
      <c r="D27" s="204" t="s">
        <v>969</v>
      </c>
      <c r="E27" t="s">
        <v>1022</v>
      </c>
      <c r="F27">
        <f t="shared" si="1"/>
        <v>1000000000</v>
      </c>
      <c r="G27" s="6">
        <f t="shared" si="2"/>
        <v>9410000000000</v>
      </c>
      <c r="H27" s="207">
        <f t="shared" si="3"/>
        <v>1.0626992561105207E-4</v>
      </c>
    </row>
    <row r="28" spans="1:58" x14ac:dyDescent="0.2">
      <c r="C28" s="204" t="s">
        <v>971</v>
      </c>
      <c r="D28" s="204" t="s">
        <v>972</v>
      </c>
      <c r="E28" t="s">
        <v>1022</v>
      </c>
      <c r="F28">
        <f t="shared" si="1"/>
        <v>41207000000000</v>
      </c>
      <c r="G28" s="6">
        <f t="shared" si="2"/>
        <v>4914171000000000</v>
      </c>
      <c r="H28" s="213">
        <f t="shared" si="3"/>
        <v>8.3853410880492356E-3</v>
      </c>
    </row>
    <row r="29" spans="1:58" x14ac:dyDescent="0.2">
      <c r="C29" s="204" t="s">
        <v>974</v>
      </c>
      <c r="D29" s="204" t="s">
        <v>975</v>
      </c>
      <c r="E29" t="s">
        <v>1022</v>
      </c>
      <c r="F29">
        <f t="shared" si="1"/>
        <v>5101000000000</v>
      </c>
      <c r="G29" s="6">
        <f t="shared" si="2"/>
        <v>484129000000000</v>
      </c>
      <c r="H29" s="207">
        <f t="shared" si="3"/>
        <v>1.0536447930200421E-2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3970000000000</v>
      </c>
      <c r="G31" s="6">
        <f t="shared" si="2"/>
        <v>438967000000000</v>
      </c>
      <c r="H31" s="207">
        <f t="shared" si="3"/>
        <v>9.0439600243298474E-3</v>
      </c>
    </row>
    <row r="32" spans="1:58" x14ac:dyDescent="0.2">
      <c r="C32" s="204" t="s">
        <v>983</v>
      </c>
      <c r="D32" s="204" t="s">
        <v>983</v>
      </c>
      <c r="E32" t="s">
        <v>1013</v>
      </c>
      <c r="F32">
        <f t="shared" si="1"/>
        <v>164397000000000</v>
      </c>
      <c r="G32" s="6">
        <f t="shared" si="2"/>
        <v>9178628000000000</v>
      </c>
      <c r="H32" s="207">
        <f t="shared" si="3"/>
        <v>1.7910846806298283E-2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14838000000000</v>
      </c>
      <c r="G34" s="6">
        <f t="shared" si="2"/>
        <v>707192000000000</v>
      </c>
      <c r="H34" s="207">
        <f t="shared" si="3"/>
        <v>2.0981572189730652E-2</v>
      </c>
    </row>
    <row r="35" spans="3:8" x14ac:dyDescent="0.2">
      <c r="C35" s="204" t="s">
        <v>990</v>
      </c>
      <c r="D35" s="204" t="s">
        <v>635</v>
      </c>
      <c r="E35" t="s">
        <v>1013</v>
      </c>
      <c r="F35">
        <f t="shared" si="1"/>
        <v>102326000000000</v>
      </c>
      <c r="G35" s="6">
        <f t="shared" si="2"/>
        <v>4532636000000000</v>
      </c>
      <c r="H35" s="213">
        <f t="shared" si="3"/>
        <v>2.257538439001058E-2</v>
      </c>
    </row>
    <row r="36" spans="3:8" x14ac:dyDescent="0.2">
      <c r="C36" s="204" t="s">
        <v>992</v>
      </c>
      <c r="D36" s="204" t="s">
        <v>969</v>
      </c>
      <c r="E36" t="s">
        <v>1013</v>
      </c>
      <c r="F36">
        <f t="shared" si="1"/>
        <v>1000000000</v>
      </c>
      <c r="G36" s="6">
        <f t="shared" si="2"/>
        <v>1434000000000</v>
      </c>
      <c r="H36" s="207">
        <f t="shared" si="3"/>
        <v>6.9735006973500695E-4</v>
      </c>
    </row>
    <row r="37" spans="3:8" x14ac:dyDescent="0.2">
      <c r="C37" s="204" t="s">
        <v>994</v>
      </c>
      <c r="D37" s="204" t="s">
        <v>972</v>
      </c>
      <c r="E37" t="s">
        <v>1013</v>
      </c>
      <c r="F37">
        <f t="shared" si="1"/>
        <v>34431000000000</v>
      </c>
      <c r="G37" s="6">
        <f t="shared" si="2"/>
        <v>3434314000000000</v>
      </c>
      <c r="H37" s="213">
        <f t="shared" si="3"/>
        <v>1.0025582983967104E-2</v>
      </c>
    </row>
    <row r="38" spans="3:8" x14ac:dyDescent="0.2">
      <c r="C38" s="204" t="s">
        <v>996</v>
      </c>
      <c r="D38" s="204" t="s">
        <v>975</v>
      </c>
      <c r="E38" t="s">
        <v>1013</v>
      </c>
      <c r="F38">
        <f t="shared" si="1"/>
        <v>3614000000000</v>
      </c>
      <c r="G38" s="6">
        <f t="shared" si="2"/>
        <v>216973000000000</v>
      </c>
      <c r="H38" s="207">
        <f t="shared" si="3"/>
        <v>1.6656450341747592E-2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712000000000</v>
      </c>
      <c r="G40" s="6">
        <f t="shared" si="2"/>
        <v>122008000000000</v>
      </c>
      <c r="H40" s="207">
        <f t="shared" si="3"/>
        <v>5.8356829060389479E-3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Arizona</v>
      </c>
      <c r="H2" s="1" t="s">
        <v>354</v>
      </c>
      <c r="I2" s="1"/>
      <c r="J2" s="1"/>
      <c r="K2" s="1"/>
      <c r="L2" s="1"/>
      <c r="M2" s="1"/>
      <c r="P2" s="1" t="s">
        <v>1087</v>
      </c>
      <c r="Q2">
        <f>SUMIFS(BDEQ!C:C,BDEQ!$AG:$AG,About!$B$2,BDEQ!$AH:$AH,Calculations!$I4)*BDEQ!$C$2</f>
        <v>5778959230.8400002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7.9717308151388916E-2</v>
      </c>
      <c r="K4" s="207">
        <f>$B$12</f>
        <v>0.89285159956607718</v>
      </c>
      <c r="L4" s="209" t="s">
        <v>1022</v>
      </c>
      <c r="M4" s="12" t="s">
        <v>1015</v>
      </c>
      <c r="N4" s="1" t="s">
        <v>635</v>
      </c>
      <c r="O4" s="7">
        <f>P4</f>
        <v>9017181563384.9453</v>
      </c>
      <c r="P4" s="7">
        <f>Q4</f>
        <v>9017181563384.9453</v>
      </c>
      <c r="Q4" s="45">
        <f>SUMIFS('SEDS 2021'!$F$23:$F$40,'SEDS 2021'!E$23:E$40,Calculations!L4,'SEDS 2021'!D$23:D$40,Calculations!N4)*J4*K4</f>
        <v>9017181563384.9453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9110882578100.2617</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9201688069222.8008</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9290316988996.3457</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9379377763674.1895</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9467940047439.0957</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9554496119919.1055</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9638977634378.6484</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9719381645294.3008</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9800754023548.8848</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9881917976351.3184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9962614614825.8203</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10043506127621.482</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10127688393886.219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10215460910665.631</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10309632063137.084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10406450234424.539</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10506727158332.955</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10607844418442.305</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10709763694622.398</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10793759750280.229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10879235689520.318</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10964664888900.783</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11051907874903.51</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11139356285577.203</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11228756771886.318</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11318294702985.016</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11409307412274.148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11500116365783.098</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11592660040629.246</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0.89285159956607718</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0.45025495471493171</v>
      </c>
      <c r="K6" s="207">
        <f t="shared" si="0"/>
        <v>0.89285159956607718</v>
      </c>
      <c r="L6" s="209" t="s">
        <v>1022</v>
      </c>
      <c r="M6" s="12" t="s">
        <v>1015</v>
      </c>
      <c r="N6" s="1" t="s">
        <v>972</v>
      </c>
      <c r="O6" s="7">
        <f t="shared" si="1"/>
        <v>16565661365022.58</v>
      </c>
      <c r="P6" s="7">
        <f t="shared" si="1"/>
        <v>16565661365022.58</v>
      </c>
      <c r="Q6" s="45">
        <f>SUMIFS('SEDS 2021'!$F$23:$F$40,'SEDS 2021'!E$23:E$40,Calculations!L6,'SEDS 2021'!D$23:D$40,Calculations!N6)*J6*K6</f>
        <v>16565661365022.58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16671261892656.297</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16760002740887.066</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16831344144872.232</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16901796922582.266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16970028624871.133</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17034559165164.545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17096277258646.021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17142540957523.225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17195515225309.217</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17247448398003.436</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17302097423989.93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17358032788618.945</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17420341059473.85</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17484197814420.117</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17570272092900.035</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17663700934354.359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17771184546683.102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17885485785224.109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18010902722733.516</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18052939332731.289</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18107798365166.578</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18166569567358.773</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18236335408347.523</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18308166171149.926</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18388538487166.309</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18467900560743.957</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18553104494394.004</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18634707205766.957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18720154513440.617</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0.97314975508629853</v>
      </c>
      <c r="K7" s="207">
        <f t="shared" si="0"/>
        <v>0.89285159956607718</v>
      </c>
      <c r="L7" s="209" t="s">
        <v>1022</v>
      </c>
      <c r="M7" s="12" t="s">
        <v>1015</v>
      </c>
      <c r="N7" s="1" t="s">
        <v>964</v>
      </c>
      <c r="O7" s="7">
        <f t="shared" si="1"/>
        <v>8688783154.46138</v>
      </c>
      <c r="P7" s="7">
        <f t="shared" si="1"/>
        <v>8688783154.46138</v>
      </c>
      <c r="Q7" s="45">
        <f>SUMIFS('SEDS 2021'!$F$23:$F$40,'SEDS 2021'!E$23:E$40,Calculations!L7,'SEDS 2021'!D$23:D$40,Calculations!N7)*J7*K7</f>
        <v>8688783154.46138</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8757707761.820446</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8815447399.3037109</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8859575717.3052597</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8893377225.6525517</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8911280499.0629768</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8907672555.5849171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8874913939.2551689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8801931131.2214603</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8695985619.3878918</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8554358028.4645634</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8382269797.4325409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8180614212.6830235</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7953837036.9741364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7704246224.331234</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7445192469.583025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7176194551.4587173</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6904817722.8819885</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6632641528.6993446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6366222982.1128902</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6091252502.3950367</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5834051328.1647358</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5594263283.585885</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5376777807.8235693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5181499581.6964626</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5012459918.5850878</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4868294480.2649479</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4751138742.6955729</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4657802492.5464115</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4588503021.572649</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0.89285159956607718</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0.89285159956607718</v>
      </c>
      <c r="L9" s="209" t="s">
        <v>1022</v>
      </c>
      <c r="M9" s="12" t="s">
        <v>1015</v>
      </c>
      <c r="N9" s="1" t="s">
        <v>981</v>
      </c>
      <c r="O9" s="7">
        <f t="shared" si="1"/>
        <v>3544620850277.3262</v>
      </c>
      <c r="P9" s="7">
        <f t="shared" si="1"/>
        <v>3544620850277.3262</v>
      </c>
      <c r="Q9" s="45">
        <f>SUMIFS('SEDS 2021'!$F$23:$F$40,'SEDS 2021'!E$23:E$40,Calculations!L9,'SEDS 2021'!D$23:D$40,Calculations!N9)*J9*K9</f>
        <v>3544620850277.3262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3574833619898.4863</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3603378991391.9688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3631361696541.3911</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3660715304113.812</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3690369202094.5327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3720225172438.2622</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3749857218212.4019</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3777510134176.7905</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3806388649396.4277</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3835127401191.9863</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3864223322641.4453</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3893276907943.8066</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3923245739884.2275</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3953603596004.437</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3987463163336.3604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4022125822542.041</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4058774214541.5005</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4095151966723.4902</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4132332306124.9497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4156381453354.2598</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4180645519435.1748</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4202918916011.5278</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4224986074454.9438</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4245350330958.3101</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4266345669902.1758</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4286484781266.1948</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4307848436140.2109</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4328547892597.4492</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4350485494458.1938</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0.89285159956607718</v>
      </c>
      <c r="L10" s="209" t="s">
        <v>1022</v>
      </c>
      <c r="M10" s="12" t="s">
        <v>1015</v>
      </c>
      <c r="N10" s="1" t="s">
        <v>969</v>
      </c>
      <c r="O10" s="7">
        <f t="shared" si="1"/>
        <v>892851599.56607723</v>
      </c>
      <c r="P10" s="7">
        <f t="shared" si="1"/>
        <v>892851599.56607723</v>
      </c>
      <c r="Q10" s="45">
        <f>SUMIFS('SEDS 2021'!$F$23:$F$40,'SEDS 2021'!E$23:E$40,Calculations!L10,'SEDS 2021'!D$23:D$40,Calculations!N10)*J10*K10</f>
        <v>892851599.56607723</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899059389.67877543</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905095048.23924053</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911226176.09598446</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917603608.64857554</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923871440.8882916</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930116373.90741074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936242181.74189198</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941873580.86447525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947596927.82436156</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953064366.17032099</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958335551.63407636</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963328775.11829627</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968246594.49990094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972971223.49473095</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977997532.52950931</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982812977.51662612</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987843077.94650364</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992625584.07674801</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997558346.92697477</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1003725556.5503992</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1010051177.6252658</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1016105606.4805351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1022338020.8152906</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1028316625.0741352</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1034499563.0725279</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1040442214.0260822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1046607916.0083734</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1052547387.5928742</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1058730028.8485785</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0.89285159956607718</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0.89285159956607718</v>
      </c>
      <c r="C12" s="207">
        <f>'Rural Urban'!Q11</f>
        <v>0.10714840043392285</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0.60088913105526753</v>
      </c>
      <c r="K12" s="207">
        <f t="shared" si="0"/>
        <v>0.89285159956607718</v>
      </c>
      <c r="L12" s="209" t="s">
        <v>1022</v>
      </c>
      <c r="M12" s="12" t="s">
        <v>1015</v>
      </c>
      <c r="N12" s="1" t="s">
        <v>975</v>
      </c>
      <c r="O12" s="7">
        <f t="shared" si="1"/>
        <v>2736711096127.1104</v>
      </c>
      <c r="P12" s="7">
        <f t="shared" si="1"/>
        <v>2736711096127.1104</v>
      </c>
      <c r="Q12" s="45">
        <f>SUMIFS('SEDS 2021'!$F$23:$F$40,'SEDS 2021'!E$23:E$40,Calculations!L12,'SEDS 2021'!D$23:D$40,Calculations!N12)*J12*K12</f>
        <v>2736711096127.1104</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2761822301606.2515</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2786021548783.5933</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2809448338994.8857</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2834969868503.5571</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2862294908806.8198</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2891300109839.8779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2922113518012.563</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2952737599680.0737</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2986233169546.7881</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3020168248156.0957</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3054360921255.9746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3087461964684.7129</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3119388021088.6343</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3148912321315.4473</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3179091696054.0293</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3207378893173.6904</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3235244158933.4634</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3262138378955.5532</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3289333324197.7368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3302186158020.1465</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3316520446212.9531</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3330981794273.6245</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3347069037414.6362</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3363267586457.8921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3380817777357.9927</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3398003999967.2725</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3416118543371.6738</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3433421125579.6978</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3451319329844.7563</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0.89285159956607718</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0.2828531211791312</v>
      </c>
      <c r="K17" s="207">
        <f>$B$12</f>
        <v>0.89285159956607718</v>
      </c>
      <c r="L17" s="209" t="s">
        <v>1022</v>
      </c>
      <c r="M17" s="12" t="s">
        <v>1018</v>
      </c>
      <c r="N17" s="1" t="s">
        <v>635</v>
      </c>
      <c r="O17" s="7">
        <f>P17</f>
        <v>31994782671270.012</v>
      </c>
      <c r="P17" s="7">
        <f>Q17</f>
        <v>31994782671270.012</v>
      </c>
      <c r="Q17" s="45">
        <f>SUMIFS('SEDS 2021'!$F$23:$F$40,'SEDS 2021'!E$23:E$40,Calculations!L17,'SEDS 2021'!D$23:D$40,Calculations!N17)*J17*K17</f>
        <v>31994782671270.012</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31336400518344.434</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30724244510453.301</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30167075227312.098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29691375099366.398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29270433095317.582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28942856297935.215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28669830862418.598</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28480092550334.277</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28344809931338.199</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28259220768055.484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28213459012811.746</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28197133559236.082</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28219045740150.824</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28241517216524.855</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28296207777711.324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28347971263429.895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28427652574788.312</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28500915288579.617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28599135843822.652</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28687737485345.441</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28799996885413.285</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28918824422837.234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29027036917516.852</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29156579809330.25</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29290210546884.949</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29410888765457.551</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29550399932733.73</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29691213887466.922</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29816345518206.105</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0.89285159956607718</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0.89285159956607718</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0.89285159956607718</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0.89285159956607718</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0.89285159956607718</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0.89285159956607718</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0.89285159956607718</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0.89285159956607718</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0.89285159956607718</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5.6461492753691424E-2</v>
      </c>
      <c r="K30" s="207">
        <f>$B$12</f>
        <v>0.89285159956607718</v>
      </c>
      <c r="L30" s="209" t="s">
        <v>1022</v>
      </c>
      <c r="M30" s="12" t="s">
        <v>1019</v>
      </c>
      <c r="N30" s="1" t="s">
        <v>635</v>
      </c>
      <c r="O30" s="7">
        <f>P30</f>
        <v>6386612183804.7607</v>
      </c>
      <c r="P30" s="7">
        <f>Q30</f>
        <v>6386612183804.7607</v>
      </c>
      <c r="Q30" s="45">
        <f>SUMIFS('SEDS 2021'!$F$23:$F$40,'SEDS 2021'!E$23:E$40,Calculations!L30,'SEDS 2021'!D$23:D$40,Calculations!N30)*J30*K30</f>
        <v>6386612183804.7607</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6419462977508.5625</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6457137469831.9932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6498821446896.0273</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6561910465375.3828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6641638351777.5068</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6731975744090.5654</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6819700757434.7197</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6909869068941.8916</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7003569483947.9863</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7108605809788.1709</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7221778647039.9277</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7343044090075.2002</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7465290662694.7393</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7586904479158.4082</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7681818050831.6836</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7775474083053.6387</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7868507123705.4131</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7961190983708.0322</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8053703012542.0479</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8142167189639.5361</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8233732134421.834</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8329092184249.8291</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8428804085578.9258</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8532772940110.6816</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8640696275210.376</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8752075263746.5771</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8866367088951.1953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8983262473511.6699</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9102651277191.627</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0.89285159956607718</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0.89285159956607718</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0.89285159956607718</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0.89285159956607718</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0.89285159956607718</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0.89285159956607718</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0.89285159956607718</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0.89285159956607718</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0.89285159956607718</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0.23816114892158746</v>
      </c>
      <c r="K43" s="207">
        <f>$B$12</f>
        <v>0.89285159956607718</v>
      </c>
      <c r="L43" s="209" t="s">
        <v>1022</v>
      </c>
      <c r="M43" s="12" t="s">
        <v>1014</v>
      </c>
      <c r="N43" s="1" t="s">
        <v>635</v>
      </c>
      <c r="O43" s="7">
        <f>P43</f>
        <v>26939473634658.828</v>
      </c>
      <c r="P43" s="7">
        <f>Q43</f>
        <v>26939473634658.828</v>
      </c>
      <c r="Q43" s="45">
        <f>SUMIFS('SEDS 2021'!$F$23:$F$40,'SEDS 2021'!E$23:E$40,Calculations!L43,'SEDS 2021'!D$23:D$40,Calculations!N43)*J43*K43</f>
        <v>26939473634658.828</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26906436473071.578</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26875951399471.34</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26856119575154.109</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26852761962537.523</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26874042899402.148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26921964906956.559</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26997607178064.117</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27096807303418.789</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27223134826140.957</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27380560182450.676</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27563118917155.836</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27764779472624.434</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27987816525964.07</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28230823970661.434</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28491423257580.488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28761007478668.969</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29035021367910.758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29311147596074.086</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29588180337762.297</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29836199723469.535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30087070113555.059</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30340525201968.859</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30596532122920.352</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30855277135649.105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31116835749028.57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31381090803417.289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31648267141003.828</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31918082994878.133</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32190300726997.137</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0.89285159956607718</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0.54181366185309687</v>
      </c>
      <c r="K45" s="207">
        <f t="shared" si="8"/>
        <v>0.89285159956607718</v>
      </c>
      <c r="L45" s="209" t="s">
        <v>1022</v>
      </c>
      <c r="M45" s="12" t="s">
        <v>1014</v>
      </c>
      <c r="N45" s="1" t="s">
        <v>972</v>
      </c>
      <c r="O45" s="7">
        <f t="shared" ref="O45:O52" si="10">P45</f>
        <v>19934265134036.965</v>
      </c>
      <c r="P45" s="7">
        <f t="shared" si="9"/>
        <v>19934265134036.965</v>
      </c>
      <c r="Q45" s="45">
        <f>SUMIFS('SEDS 2021'!$F$23:$F$40,'SEDS 2021'!E$23:E$40,Calculations!L45,'SEDS 2021'!D$23:D$40,Calculations!N45)*J45*K45</f>
        <v>19934265134036.965</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20059390911961.969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20187084025238.629</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20321384146247.43</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20464941471500.051</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20622232495394.934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20791820077027.945</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20970567570741.137</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21152833418620.188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21340815720527.031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21534129836083.301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21728049952574.781</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21921090549801.699</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22119090747490.727</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22323824188118.238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22535084413340.348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22748099395550.148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22961578016519.828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23174110517558.238</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23385369057609.719</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23572934119305.977</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23761420046122.539</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23951540431368.195</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24143866748024.012</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24338671722856.098</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24535984528834.355</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24736083433227.652</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24938765621493.414</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25144262450882.312</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25352717250903.332</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2.6850244913701474E-2</v>
      </c>
      <c r="K46" s="207">
        <f t="shared" si="8"/>
        <v>0.89285159956607718</v>
      </c>
      <c r="L46" s="209" t="s">
        <v>1022</v>
      </c>
      <c r="M46" s="12" t="s">
        <v>1014</v>
      </c>
      <c r="N46" s="1" t="s">
        <v>964</v>
      </c>
      <c r="O46" s="7">
        <f t="shared" si="10"/>
        <v>239732841.19939288</v>
      </c>
      <c r="P46" s="7">
        <f t="shared" si="9"/>
        <v>239732841.19939288</v>
      </c>
      <c r="Q46" s="45">
        <f>SUMIFS('SEDS 2021'!$F$23:$F$40,'SEDS 2021'!E$23:E$40,Calculations!L46,'SEDS 2021'!D$23:D$40,Calculations!N46)*J46*K46</f>
        <v>239732841.19939288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230610055.70063695</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219444438.2404168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207318600.87614673</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195327711.42977387</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184453669.10456032</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175351855.69298699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168331731.39380464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163379545.74603453</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160322235.60800287</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158821752.74108082</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158449073.56030667</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158823281.49879187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159700872.00859952</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160889092.45154613</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162256189.70301104</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163696177.32259426</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165166457.93534145</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166639530.83779636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168104351.95570046</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169419546.68015903</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170744648.37895173</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172085492.53572273</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173446717.48531553</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174830592.75440264</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176235911.87794551</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177663980.5519605</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179112640.41561276</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180582714.0937812</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182075329.80874071</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0.89285159956607718</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0.89285159956607718</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0.89285159956607718</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0.89285159956607718</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0.39911086894473252</v>
      </c>
      <c r="K51" s="207">
        <f t="shared" si="8"/>
        <v>0.89285159956607718</v>
      </c>
      <c r="L51" s="209" t="s">
        <v>1022</v>
      </c>
      <c r="M51" s="12" t="s">
        <v>1014</v>
      </c>
      <c r="N51" s="1" t="s">
        <v>975</v>
      </c>
      <c r="O51" s="7">
        <f t="shared" si="10"/>
        <v>1817724913259.4497</v>
      </c>
      <c r="P51" s="7">
        <f t="shared" si="9"/>
        <v>1817724913259.4497</v>
      </c>
      <c r="Q51" s="45">
        <f>SUMIFS('SEDS 2021'!$F$23:$F$40,'SEDS 2021'!E$23:E$40,Calculations!L51,'SEDS 2021'!D$23:D$40,Calculations!N51)*J51*K51</f>
        <v>1817724913259.4497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1796751751747.9707</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1783531273072.51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1776930299393.5369</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1775621928548.2429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1778569131046.4604</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1784711931482.7581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1793206627027.0627</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1803171014178.2046</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1814535607046.6211</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1827051694014.896</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1840129674672.4082</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1853452936410.5496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1867266467948.9197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1881625773103.8865</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1896523628459.9348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1911601961398.2507</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1926777345124.8035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1941950891589.5103</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1957107557450.9236</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1973511999827.0046</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1989945610136.6265</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2006453800909.9995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2023075717179.0273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2039831848969.5037</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2056736830179.394</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2073815257643.4294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2091061984523.7808</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2108502282784.4839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2126152318025.676</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0.89285159956607718</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0.34280692899420095</v>
      </c>
      <c r="K56" s="207">
        <f>$B$12</f>
        <v>0.89285159956607718</v>
      </c>
      <c r="L56" s="209" t="s">
        <v>1022</v>
      </c>
      <c r="M56" s="12" t="s">
        <v>1016</v>
      </c>
      <c r="N56" s="1" t="s">
        <v>635</v>
      </c>
      <c r="O56" s="7">
        <f>P56</f>
        <v>38776426244308.203</v>
      </c>
      <c r="P56" s="7">
        <f>Q56</f>
        <v>38776426244308.203</v>
      </c>
      <c r="Q56" s="45">
        <f>SUMIFS('SEDS 2021'!$F$23:$F$40,'SEDS 2021'!E$23:E$40,Calculations!L56,'SEDS 2021'!D$23:D$40,Calculations!N56)*J56*K56</f>
        <v>38776426244308.203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38803170647957.164</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38839541931652.305</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38898836770604.656</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38935237528100.125</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38938501751491.188</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38950333947246.273</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38968389720160.969</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38956484453942.422</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38898798393260.414</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38806841978215.844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38662403163348.477</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38520115628889.422</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38412092308417.727</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38314313282706.281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38195523121555.367</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38026373288245.844</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37818069046237.406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37533169458496.375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37144359680529.352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36539324883722.844</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35846983470899.148</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35092434839223.93</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34278231235598.133</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33381547350765.879</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32375614219577.637</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31235959377163.23</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29962924535395.504</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28586376171631.629</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27120564561332.164</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0.89285159956607718</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0.89285159956607718</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0.89285159956607718</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0.89285159956607718</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0.89285159956607718</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0.89285159956607718</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0.89285159956607718</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0.89285159956607718</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0.89285159956607718</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7.9717308151388916E-2</v>
      </c>
      <c r="K69" s="210">
        <f>$C$12</f>
        <v>0.10714840043392285</v>
      </c>
      <c r="L69" s="209" t="s">
        <v>1022</v>
      </c>
      <c r="M69" s="12" t="s">
        <v>1015</v>
      </c>
      <c r="N69" s="1" t="s">
        <v>635</v>
      </c>
      <c r="O69" s="7">
        <f>P69</f>
        <v>1082124489006.3647</v>
      </c>
      <c r="P69" s="7">
        <f>Q69</f>
        <v>1082124489006.3647</v>
      </c>
      <c r="Q69" s="45">
        <f>SUMIFS('SEDS 2021'!$F$23:$F$40,'SEDS 2021'!E$23:E$40,Calculations!L69,'SEDS 2021'!D$23:D$40,Calculations!N69)*J69*K69</f>
        <v>1082124489006.3647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1093369262326.6577</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1104266552681.6567</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1114902639339.8843</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1125590551589.551</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1136218641463.3853</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1146605972032.7463</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1156744341214.1138</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1166393381617.0999</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1176158632834.3459</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1185898871548.0378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1195583029292.8855</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1205290573311.3401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1215393030628.4941</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1225926342972.387</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1237227536092.5417</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1248846389876.7878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1260880318026.1497</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1273015092362.9412</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1285246114205.0789</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1295326224954.5801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1305583932024.3933</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1315836029986.0437</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1326305794954.6167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1336800212312.136</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1347528892319.7563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1358274066657.8555</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1369196224633.7471</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1380093930499.1912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1391199814987.5664</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0.10714840043392285</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0.45025495471493171</v>
      </c>
      <c r="K71" s="210">
        <f t="shared" si="14"/>
        <v>0.10714840043392285</v>
      </c>
      <c r="L71" s="209" t="s">
        <v>1022</v>
      </c>
      <c r="M71" s="12" t="s">
        <v>1015</v>
      </c>
      <c r="N71" s="1" t="s">
        <v>972</v>
      </c>
      <c r="O71" s="7">
        <f t="shared" si="15"/>
        <v>1987994553915.6121</v>
      </c>
      <c r="P71" s="7">
        <f t="shared" si="16"/>
        <v>1987994553915.6121</v>
      </c>
      <c r="Q71" s="45">
        <f>SUMIFS('SEDS 2021'!$F$23:$F$40,'SEDS 2021'!E$23:E$40,Calculations!L71,'SEDS 2021'!D$23:D$40,Calculations!N71)*J71*K71</f>
        <v>1987994553915.6121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2000667351529.9412</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2011316870381.3354</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2019878334935.3955</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2028333158157.3347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2036521436884.3806</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2044265550435.7661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2051672150813.2368</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2057224116375.3281</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2063581396868.7336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2069813738711.822</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2076372001834.7983</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2083084634539.4941</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2090562060305.6028</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2098225314930.1326</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2108554826869.3054</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2119766937505.7095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2132665718377.5605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2146382661801.571</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2161433566395.3301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2166478251898.6265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2173061717255.7483</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2180114670187.1567</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2188487056225.895</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2197107247240.803</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2206752484035.4844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2216276484712.7495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2226501549220.3535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2236294442013.4365</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2246548713096.187</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0.97314975508629853</v>
      </c>
      <c r="K72" s="210">
        <f t="shared" si="14"/>
        <v>0.10714840043392285</v>
      </c>
      <c r="L72" s="209" t="s">
        <v>1022</v>
      </c>
      <c r="M72" s="12" t="s">
        <v>1015</v>
      </c>
      <c r="N72" s="1" t="s">
        <v>964</v>
      </c>
      <c r="O72" s="7">
        <f t="shared" si="15"/>
        <v>1042714396.4016067</v>
      </c>
      <c r="P72" s="7">
        <f t="shared" si="16"/>
        <v>1042714396.4016067</v>
      </c>
      <c r="Q72" s="45">
        <f>SUMIFS('SEDS 2021'!$F$23:$F$40,'SEDS 2021'!E$23:E$40,Calculations!L72,'SEDS 2021'!D$23:D$40,Calculations!N72)*J72*K72</f>
        <v>1042714396.4016067</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1050985828.5552247</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1057914986.5485274</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1063210691.5570679</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1067267107.5991364</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1069415624.8996493</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1068982646.5942757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1065051384.8461119</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1056292940.3926457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1043578742.2754703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1026582446.5504923</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1005930662.2029637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981730589.81133771</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954515751.82041168</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924563118.76169622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893474866.84932661</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861193246.18461299</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828626139.72374201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795963103.83173454</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763991025.68734574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730992656.10091603</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700126726.73270202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671350494.00568593</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645250724.61862528</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621815979.60695446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601530044.6082654</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584229189.54862773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570169686.39231849</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558968687.35637176</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550652268.96235824</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0.10714840043392285</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0.10714840043392285</v>
      </c>
      <c r="L74" s="209" t="s">
        <v>1022</v>
      </c>
      <c r="M74" s="12" t="s">
        <v>1015</v>
      </c>
      <c r="N74" s="1" t="s">
        <v>981</v>
      </c>
      <c r="O74" s="7">
        <f t="shared" si="15"/>
        <v>425379149722.67371</v>
      </c>
      <c r="P74" s="7">
        <f t="shared" si="16"/>
        <v>425379149722.67371</v>
      </c>
      <c r="Q74" s="45">
        <f>SUMIFS('SEDS 2021'!$F$23:$F$40,'SEDS 2021'!E$23:E$40,Calculations!L74,'SEDS 2021'!D$23:D$40,Calculations!N74)*J74*K74</f>
        <v>425379149722.67371</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429004892163.14111</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432430535233.95508</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435788654430.95477</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439311291451.34937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442869965408.82355</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446452889454.97852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450008940995.71265</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453327483197.30353</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456793105831.78687</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460241955883.52911</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463733668777.33557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467220301039.10394</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470816769261.65033</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474459923090.86951</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478523306614.80951</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482683066747.93787</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487081128624.20697</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491446711840.4729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495908611103.9035</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498794675998.30792</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501706532649.35333</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504379495117.63641</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507027707575.88043</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509471559960.10895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511991146625.45911</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514407980027.40851</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516971767165.479</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519455845875.00098</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522088510642.44653</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0.10714840043392285</v>
      </c>
      <c r="L75" s="209" t="s">
        <v>1022</v>
      </c>
      <c r="M75" s="12" t="s">
        <v>1015</v>
      </c>
      <c r="N75" s="1" t="s">
        <v>969</v>
      </c>
      <c r="O75" s="7">
        <f t="shared" si="15"/>
        <v>107148400.43392284</v>
      </c>
      <c r="P75" s="7">
        <f t="shared" si="16"/>
        <v>107148400.43392284</v>
      </c>
      <c r="Q75" s="45">
        <f>SUMIFS('SEDS 2021'!$F$23:$F$40,'SEDS 2021'!E$23:E$40,Calculations!L75,'SEDS 2021'!D$23:D$40,Calculations!N75)*J75*K75</f>
        <v>107148400.43392284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107893378.41360995</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108617699.41010416</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109353477.38600211</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110118813.63809311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110870997.09052815</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111620432.47726072</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112355572.01349412</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113031379.06640531</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113718220.49915652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114374351.1187638</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115006930.02785286</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115606151.56657586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116196324.088659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116763312.42097068</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117366504.45582263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117944391.33870202</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118548038.36732951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119121972.35834229</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119713938.2005702</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120454046.23936608</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121213164.75385658</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121939738.31624743</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122687671.3738071</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123405145.45737705</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124147141.01053713</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124860300.44746923</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125600227.55884568</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126313005.44938347</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127054965.39135753</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0.10714840043392285</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0.60088913105526753</v>
      </c>
      <c r="K77" s="210">
        <f t="shared" si="14"/>
        <v>0.10714840043392285</v>
      </c>
      <c r="L77" s="209" t="s">
        <v>1022</v>
      </c>
      <c r="M77" s="12" t="s">
        <v>1015</v>
      </c>
      <c r="N77" s="1" t="s">
        <v>975</v>
      </c>
      <c r="O77" s="7">
        <f t="shared" si="15"/>
        <v>328424361385.80963</v>
      </c>
      <c r="P77" s="7">
        <f t="shared" si="16"/>
        <v>328424361385.80963</v>
      </c>
      <c r="Q77" s="45">
        <f>SUMIFS('SEDS 2021'!$F$23:$F$40,'SEDS 2021'!E$23:E$40,Calculations!L77,'SEDS 2021'!D$23:D$40,Calculations!N77)*J77*K77</f>
        <v>328424361385.80963</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331437880655.2663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334341958587.16162</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337153336311.81482</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340216097318.02264</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343495292160.37939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346976117973.38904</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350673941216.60809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354349043962.71539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358368745259.75671</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362441190662.05408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366544549194.41553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370516904575.54138</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374348253343.36108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377891374669.20221</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381513109491.5473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384907769842.27496</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388251795495.8963</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391479288908.78302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394742871439.18811</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396285300870.66754</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398005515127.95795</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399740977452.90894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401671558493.23938</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403615497015.81</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405721641959.90784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407784108178.23639</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409957979347.10229</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412034409526.39215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414182318494.2124</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0.10714840043392285</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0.2828531211791312</v>
      </c>
      <c r="K82" s="210">
        <f>$C$12</f>
        <v>0.10714840043392285</v>
      </c>
      <c r="L82" s="209" t="s">
        <v>1022</v>
      </c>
      <c r="M82" s="12" t="s">
        <v>1018</v>
      </c>
      <c r="N82" s="1" t="s">
        <v>635</v>
      </c>
      <c r="O82" s="7">
        <f>P82</f>
        <v>3839596397792.9409</v>
      </c>
      <c r="P82" s="7">
        <f>Q82</f>
        <v>3839596397792.9409</v>
      </c>
      <c r="Q82" s="45">
        <f>SUMIFS('SEDS 2021'!$F$23:$F$40,'SEDS 2021'!E$23:E$40,Calculations!L82,'SEDS 2021'!D$23:D$40,Calculations!N82)*J82*K82</f>
        <v>3839596397792.9409</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3760585961350.3086</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3687122983747.5044</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3620258795467.4932</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3563171472310.5815</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3512655504784.5103</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3473344011277.811</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3440579060520.4868</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3417809143716.0059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3401574288742.3618</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3391302994000.125</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3385811265164.3384</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3383852097215.4419</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3386481711292.6016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3389178444713.9634</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3395741692349.7539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3401953670575.8384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3411515982006.6309</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3420308017097.3467</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3432095166707.8057</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3442727979786.2617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3456199888395.4722</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3470460019159.2695</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3483446270981.5439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3498992318781.8013</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3515028936496.0444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3529511161866.48</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3546253472037.1475</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3563152125761.6509</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3578168791559.0889</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0.10714840043392285</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0.10714840043392285</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0.10714840043392285</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0.10714840043392285</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0.10714840043392285</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0.10714840043392285</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0.10714840043392285</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0.10714840043392285</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0.10714840043392285</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5.6461492753691424E-2</v>
      </c>
      <c r="K95" s="210">
        <f>$C$12</f>
        <v>0.10714840043392285</v>
      </c>
      <c r="L95" s="209" t="s">
        <v>1022</v>
      </c>
      <c r="M95" s="12" t="s">
        <v>1019</v>
      </c>
      <c r="N95" s="1" t="s">
        <v>635</v>
      </c>
      <c r="O95" s="7">
        <f>P95</f>
        <v>766437871667.6521</v>
      </c>
      <c r="P95" s="7">
        <f>Q95</f>
        <v>766437871667.6521</v>
      </c>
      <c r="Q95" s="45">
        <f>SUMIFS('SEDS 2021'!$F$23:$F$40,'SEDS 2021'!E$23:E$40,Calculations!L95,'SEDS 2021'!D$23:D$40,Calculations!N95)*J95*K95</f>
        <v>766437871667.6521</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770380195341.66223</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774901396391.84521</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779903763491.04309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787474884401.05139</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797042785160.9502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807883900403.86426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818411512005.20862</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829232336375.70483</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840477037726.72119</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853082127202.62256</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866663654625.53113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881216351014.78003</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895886789776.47217</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910481293399.55994</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921871581986.38037</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933110957094.68225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944275568882.56091</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955398276564.4967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966500363311.36389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977116679702.91858</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988105109777.98572</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999548978847.97974</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1011515100358.912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1023992085855.0895</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1036943636517.088</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1050309889620.5176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1064025703378.7053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1078053962363.5695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1092381448980.8798</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0.10714840043392285</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0.10714840043392285</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0.10714840043392285</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0.10714840043392285</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0.10714840043392285</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0.10714840043392285</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0.10714840043392285</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0.10714840043392285</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0.10714840043392285</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0.23816114892158746</v>
      </c>
      <c r="K108" s="210">
        <f>$C$12</f>
        <v>0.10714840043392285</v>
      </c>
      <c r="L108" s="209" t="s">
        <v>1022</v>
      </c>
      <c r="M108" s="12" t="s">
        <v>1014</v>
      </c>
      <c r="N108" s="1" t="s">
        <v>635</v>
      </c>
      <c r="O108" s="7">
        <f>P108</f>
        <v>3232924161068.167</v>
      </c>
      <c r="P108" s="7">
        <f>Q108</f>
        <v>3232924161068.167</v>
      </c>
      <c r="Q108" s="45">
        <f>SUMIFS('SEDS 2021'!$F$23:$F$40,'SEDS 2021'!E$23:E$40,Calculations!L108,'SEDS 2021'!D$23:D$40,Calculations!N108)*J108*K108</f>
        <v>3232924161068.167</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3228959471952.2251</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3225301051140.7896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3222921094321.1899</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3222518157459.8809</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3225072017861.6406</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3230822991996.1245</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3239900590511.1553</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3251805295346.4976</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3266965476497.5854</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3285857613919.4419</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3307765931514.8916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3331966600427.3711</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3358732597726.8687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3387895180854.3579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3419168907374.1606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3451520888471.4604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3484404460549.0649</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3517541527985.5034</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3550787383348.4126</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3580551434247.8564</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3610657625497.2891</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3641073998518.9375</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3671796609189.3975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3702847809912.5806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3734236662278.354</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3765949106315.0688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3798012124648.8037</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3830391903291.0723</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3863059924024.2788</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0.10714840043392285</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0.54181366185309687</v>
      </c>
      <c r="K110" s="210">
        <f t="shared" si="23"/>
        <v>0.10714840043392285</v>
      </c>
      <c r="L110" s="209" t="s">
        <v>1022</v>
      </c>
      <c r="M110" s="12" t="s">
        <v>1014</v>
      </c>
      <c r="N110" s="1" t="s">
        <v>972</v>
      </c>
      <c r="O110" s="7">
        <f t="shared" si="24"/>
        <v>2392250429943.6001</v>
      </c>
      <c r="P110" s="7">
        <f t="shared" si="25"/>
        <v>2392250429943.6001</v>
      </c>
      <c r="Q110" s="45">
        <f>SUMIFS('SEDS 2021'!$F$23:$F$40,'SEDS 2021'!E$23:E$40,Calculations!L110,'SEDS 2021'!D$23:D$40,Calculations!N110)*J110*K110</f>
        <v>2392250429943.6001</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2407266393362.6387</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2422590454875.9644</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2438707403259.2891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2455935280522.2812</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2474811297120.2705</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2495162986151.5337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2516613928326.3018</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2538487097466.0156</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2561046280838.6992</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2584245318924.3335</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2607517081336.0488</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2630683295320.2383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2654444695846.6982</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2679014132345.7002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2704366828380.3608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2729930107455.3306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2755549026405.4199</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2781054404384.8667</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2806406898187.334</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2828916009833.4473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2851535631697.2769</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2874351399937.8818</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2897431895286.7549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2920809846852.248</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2944488755593.6045</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2968502015518.0332</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2992825287470.145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3017486335928.7734</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3042502361431.646</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2.6850244913701474E-2</v>
      </c>
      <c r="K111" s="210">
        <f t="shared" si="23"/>
        <v>0.10714840043392285</v>
      </c>
      <c r="L111" s="209" t="s">
        <v>1022</v>
      </c>
      <c r="M111" s="12" t="s">
        <v>1014</v>
      </c>
      <c r="N111" s="1" t="s">
        <v>964</v>
      </c>
      <c r="O111" s="7">
        <f t="shared" si="24"/>
        <v>28769607.937621858</v>
      </c>
      <c r="P111" s="7">
        <f t="shared" si="25"/>
        <v>28769607.937621858</v>
      </c>
      <c r="Q111" s="45">
        <f>SUMIFS('SEDS 2021'!$F$23:$F$40,'SEDS 2021'!E$23:E$40,Calculations!L111,'SEDS 2021'!D$23:D$40,Calculations!N111)*J111*K111</f>
        <v>28769607.937621858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27674810.242048994</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26334858.506171379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24879673.704873081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23440683.592089199</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22135722.899893921</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21043442.000613376</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20200978.269943837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19606681.556953374</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19239783.081238359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19059714.703528848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19014990.610393569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19059898.165084463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19165215.128628664</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19307809.844129529</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19471871.020480972</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19644679.547853246</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19821123.445048962</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19997902.436425928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20173691.156277619</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20331523.668481614</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20490545.086494323</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20651455.708930358</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20814812.168223817</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20980886.823356666</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21149534.890135068</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21320913.061160199</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21494762.31812362</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21671181.381730959</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21850305.646500349</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0.10714840043392285</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0.10714840043392285</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0.10714840043392285</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0.10714840043392285</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0.39911086894473252</v>
      </c>
      <c r="K116" s="210">
        <f t="shared" si="23"/>
        <v>0.10714840043392285</v>
      </c>
      <c r="L116" s="209" t="s">
        <v>1022</v>
      </c>
      <c r="M116" s="12" t="s">
        <v>1014</v>
      </c>
      <c r="N116" s="1" t="s">
        <v>975</v>
      </c>
      <c r="O116" s="7">
        <f t="shared" si="24"/>
        <v>218139629227.63083</v>
      </c>
      <c r="P116" s="7">
        <f t="shared" si="25"/>
        <v>218139629227.63083</v>
      </c>
      <c r="Q116" s="45">
        <f>SUMIFS('SEDS 2021'!$F$23:$F$40,'SEDS 2021'!E$23:E$40,Calculations!L116,'SEDS 2021'!D$23:D$40,Calculations!N116)*J116*K116</f>
        <v>218139629227.63083</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215622704008.37888</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214036154638.09735</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213243991896.43665</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213086978297.18259</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213440663090.4812</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214177841857.09143</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215197264390.67682</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216393060136.65305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217756890305.09918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219258907772.49719</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220828356389.75815</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222427240442.26825</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224084960279.92014</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225808176746.6264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227596022982.29684</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229405527782.79883</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231226679352.73648</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233047610438.47714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234866515734.4425</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236835162888.64124</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238807310397.68549</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240788408080.97867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242783153614.54608</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244794005943.96127</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246822721238.73767</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248872251290.07822</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250941978441.65466</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253034935504.88113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255153062464.18231</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0.10714840043392285</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0.34280692899420095</v>
      </c>
      <c r="K121" s="210">
        <f>$C$12</f>
        <v>0.10714840043392285</v>
      </c>
      <c r="L121" s="209" t="s">
        <v>1022</v>
      </c>
      <c r="M121" s="12" t="s">
        <v>1016</v>
      </c>
      <c r="N121" s="1" t="s">
        <v>635</v>
      </c>
      <c r="O121" s="7">
        <f>P121</f>
        <v>4653440783038.127</v>
      </c>
      <c r="P121" s="7">
        <f>Q121</f>
        <v>4653440783038.127</v>
      </c>
      <c r="Q121" s="45">
        <f>SUMIFS('SEDS 2021'!$F$23:$F$40,'SEDS 2021'!E$23:E$40,Calculations!L121,'SEDS 2021'!D$23:D$40,Calculations!N121)*J121*K121</f>
        <v>4653440783038.127</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4656650297444.4824</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4661015104397.3477</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4668130897381.1084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4672499241394.96</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4672890970899.8193</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4674310916666.1641</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4676477734967.6016</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4675049020237.542</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4668126291832.9395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4657090882604.293</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4639757220458.0518</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4622681726919.8379</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4609718177317.9463</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4597984014321.4746</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4583728368970.3389</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4563429212781.7979</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4538431255287.3467</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4504241323695.6113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4457581446732.3154</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4384973063977.3452</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4301887280209.6128</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4211336197618.8472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4113626103580.332</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4006017802266.4902</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3885298831720.1079</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3748532325986.3174</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3595759292865.9697</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3430563917319.8936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3254656331493.3232</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0.10714840043392285</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0.10714840043392285</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0.10714840043392285</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0.10714840043392285</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0.10714840043392285</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0.10714840043392285</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0.10714840043392285</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0.10714840043392285</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0.10714840043392285</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7.683695263825673E-3</v>
      </c>
      <c r="K134" s="12">
        <v>1</v>
      </c>
      <c r="L134" s="12" t="s">
        <v>1013</v>
      </c>
      <c r="M134" s="12" t="s">
        <v>1015</v>
      </c>
      <c r="N134" s="1" t="s">
        <v>635</v>
      </c>
      <c r="O134" s="7">
        <f>P134</f>
        <v>786241801566.22583</v>
      </c>
      <c r="P134" s="7">
        <f>Q134</f>
        <v>786241801566.22583</v>
      </c>
      <c r="Q134" s="45">
        <f>SUMIFS('SEDS 2021'!$F$23:$F$40,'SEDS 2021'!E$23:E$40,Calculations!L134,'SEDS 2021'!D$23:D$40,Calculations!N134)*J134*K134</f>
        <v>786241801566.22583</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802400633399.68066</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817956457758.56836</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833008399562.93127</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847436615236.22461</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861370285029.91345</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874738928110.05664</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887478202978.21643</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899565688015.61389</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910591736594.94458</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920532268272.46729</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929170211089.51245</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936665690857.51648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943108689033.48608</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948379312300.09619</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952901337505.64331</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956671901867.12341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960037796185.64636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962951002619.84375</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965718587768.58777</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968293688257.23279</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970875197991.40173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973307431473.78577</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975809948532.87292</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978278302106.21924</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980657248298.07922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982998180252.82117</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985191529755.77429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987430963851.77991</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989622649184.96606</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0.26381899737261899</v>
      </c>
      <c r="K136" s="12">
        <v>1</v>
      </c>
      <c r="L136" s="12" t="s">
        <v>1013</v>
      </c>
      <c r="M136" s="12" t="s">
        <v>1015</v>
      </c>
      <c r="N136" s="1" t="s">
        <v>972</v>
      </c>
      <c r="O136" s="7">
        <f t="shared" si="29"/>
        <v>9083551898536.6445</v>
      </c>
      <c r="P136" s="7">
        <f t="shared" si="30"/>
        <v>9083551898536.6445</v>
      </c>
      <c r="Q136" s="45">
        <f>SUMIFS('SEDS 2021'!$F$23:$F$40,'SEDS 2021'!E$23:E$40,Calculations!L136,'SEDS 2021'!D$23:D$40,Calculations!N136)*J136*K136</f>
        <v>9083551898536.6445</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9074802629561.0098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9062071442456.9824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9047123122907.2715</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9029859048498.4258</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9013304757151.8633</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8998738053361.6289</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8987853007185.9688</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8982985772651.7422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8982548978088.7949</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8987643991055.668</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8997357548696.5488</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9013451241172.959</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9035743642260.4668</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9061010924242.1484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9090682213878.1758</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9121845388919.5352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9155283567889.7227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9188465715752.6328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9222916230226.9375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9256837980499.9082</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9291489666935.9004</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9324807829599.0293</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9358736534160.1133</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9392026574511.5586</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9424198508208.3828</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9455777162513.1211</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9485842626861.8145</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9516405266202.5273</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9546630997228.8828</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1.2120140659686817E-2</v>
      </c>
      <c r="K137" s="12">
        <v>1</v>
      </c>
      <c r="L137" s="12" t="s">
        <v>1013</v>
      </c>
      <c r="M137" s="12" t="s">
        <v>1015</v>
      </c>
      <c r="N137" s="1" t="s">
        <v>964</v>
      </c>
      <c r="O137" s="7">
        <f t="shared" si="29"/>
        <v>179838647108.43298</v>
      </c>
      <c r="P137" s="7">
        <f t="shared" si="30"/>
        <v>179838647108.43298</v>
      </c>
      <c r="Q137" s="45">
        <f>SUMIFS('SEDS 2021'!$F$23:$F$40,'SEDS 2021'!E$23:E$40,Calculations!L137,'SEDS 2021'!D$23:D$40,Calculations!N137)*J137*K137</f>
        <v>179838647108.43298</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180181729863.94843</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180318968524.57416</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180222254516.04187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179800663415.71594</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178999315708.84213</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177709960365.84775</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175835212394.08188</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173328676437.25449</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170152273971.29919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166383657464.62793</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162130888805.52499</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157540565585.03787</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152911952815.20309</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148369574255.78165</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143934889906.11731</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139585327635.66913</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135356724125.61705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131260745379.00809</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127369754314.35535</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123728785080.99809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120416453642.93469</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117474651835.37607</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114964490051.73546</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112905777519.53456</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111292499046.98265</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110113072414.10951</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109312657595.02394</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108853413961.1398</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108657910246.90736</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712000000000</v>
      </c>
      <c r="P139" s="7">
        <f t="shared" si="30"/>
        <v>712000000000</v>
      </c>
      <c r="Q139" s="45">
        <f>SUMIFS('SEDS 2021'!$F$23:$F$40,'SEDS 2021'!E$23:E$40,Calculations!L139,'SEDS 2021'!D$23:D$40,Calculations!N139)*J139*K139</f>
        <v>712000000000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1000000000</v>
      </c>
      <c r="P140" s="7">
        <f t="shared" si="30"/>
        <v>1000000000</v>
      </c>
      <c r="Q140" s="45">
        <f>SUMIFS('SEDS 2021'!$F$23:$F$40,'SEDS 2021'!E$23:E$40,Calculations!L140,'SEDS 2021'!D$23:D$40,Calculations!N140)*J140*K140</f>
        <v>1000000000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3614000000000</v>
      </c>
      <c r="P142" s="7">
        <f t="shared" si="30"/>
        <v>3614000000000</v>
      </c>
      <c r="Q142" s="45">
        <f>SUMIFS('SEDS 2021'!$F$23:$F$40,'SEDS 2021'!E$23:E$40,Calculations!L142,'SEDS 2021'!D$23:D$40,Calculations!N142)*J142*K142</f>
        <v>3614000000000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0.25499559742952488</v>
      </c>
      <c r="K147" s="12">
        <v>1</v>
      </c>
      <c r="L147" s="12" t="s">
        <v>1013</v>
      </c>
      <c r="M147" s="12" t="s">
        <v>1018</v>
      </c>
      <c r="N147" s="1" t="s">
        <v>635</v>
      </c>
      <c r="O147" s="7">
        <f>P147</f>
        <v>26092679502573.562</v>
      </c>
      <c r="P147" s="7">
        <f>Q147</f>
        <v>26092679502573.562</v>
      </c>
      <c r="Q147" s="45">
        <f>SUMIFS('SEDS 2021'!$F$23:$F$40,'SEDS 2021'!E$23:E$40,Calculations!L147,'SEDS 2021'!D$23:D$40,Calculations!N147)*J147*K147</f>
        <v>26092679502573.562</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26095001861064.98</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26081366440411.727</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26049197136133.223</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26005973897141.156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25949104916179.676</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25886060448215.531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25817664683116.438</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25739340064934.832</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25660058335933.789</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25585375347521.535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25526408780825.602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25471102865826.531</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25432174512328.449</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25405962488337.352</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25390672183921.457</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25382271558936.047</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25397515367659.223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25430943618933.266</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25475632148299.535</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25537547688125.355</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25616996746679.973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25713073059510.648</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25822702392990.273</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25951579465572.996</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26092384412372.711</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26244597496092.332</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26408409483435.711</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26584779489777.488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26773560149906.918</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8.1403240871655014E-3</v>
      </c>
      <c r="K149" s="12">
        <v>1</v>
      </c>
      <c r="L149" s="12" t="s">
        <v>1013</v>
      </c>
      <c r="M149" s="12" t="s">
        <v>1018</v>
      </c>
      <c r="N149" s="1" t="s">
        <v>972</v>
      </c>
      <c r="O149" s="7">
        <f t="shared" si="31"/>
        <v>280279498645.19537</v>
      </c>
      <c r="P149" s="7">
        <f t="shared" si="32"/>
        <v>280279498645.19537</v>
      </c>
      <c r="Q149" s="45">
        <f>SUMIFS('SEDS 2021'!$F$23:$F$40,'SEDS 2021'!E$23:E$40,Calculations!L149,'SEDS 2021'!D$23:D$40,Calculations!N149)*J149*K149</f>
        <v>280279498645.19537</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282909638097.35364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285336512323.76453</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287548778215.02747</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289532998381.44885</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291250831168.6463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292692518965.59436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293823756282.59387</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294681569497.58185</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295238526764.5257</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295505446502.27167</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295504505208.38403</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295174634201.67273</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294610575162.43091</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293764393419.76294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292608897883.7984</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291152959396.48798</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289459257178.65802</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287505745932.40863</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285321527811.83466</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282942025084.578</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280373042823.2652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277707569274.64264</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274948049974.87396</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272155222857.33563</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269333727732.66968</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266510562328.5687</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263726407560.13275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260994991860.99692</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258324695926.603</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6818082.5677170996</v>
      </c>
      <c r="S158">
        <f>SUMIFS('NREL Scaling Data'!$F:$F,'NREL Scaling Data'!$B:$B,UPPER(About!$B$1),'NREL Scaling Data'!$E:$E,Calculations!$M160,'NREL Scaling Data'!$A:$A,Q$3,'NREL Scaling Data'!$C:$C,Calculations!$L160,'NREL Scaling Data'!$D:$D,Calculations!$N160)</f>
        <v>6911889.1680897204</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8.1540187262491515E-2</v>
      </c>
      <c r="K160" s="12">
        <v>1</v>
      </c>
      <c r="L160" s="12" t="s">
        <v>1013</v>
      </c>
      <c r="M160" s="12" t="s">
        <v>1019</v>
      </c>
      <c r="N160" s="1" t="s">
        <v>635</v>
      </c>
      <c r="O160" s="7">
        <f>P160</f>
        <v>8343681201821.707</v>
      </c>
      <c r="P160" s="7">
        <f>Q160</f>
        <v>8343681201821.707</v>
      </c>
      <c r="Q160" s="45">
        <f>SUMIFS('SEDS 2021'!$F$23:$F$40,'SEDS 2021'!E$23:E$40,Calculations!L160,'SEDS 2021'!D$23:D$40,Calculations!N160)*J160*K160</f>
        <v>8343681201821.707</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8230442642999.1338</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8035307413698.3848</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7821712514750.625</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7617972767132.4463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7417550420847.7217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7224745256721.9434</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7045112378047.957</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6883208937976.7998</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6740569492942.0635</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6622875024980.1943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6526893025591.7139</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6446116728519.0488</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6377189927316.874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6315065497629.4512</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6257054935034.3037</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6204221313816.2275</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6160258309360.9258</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6122051144086.8369</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6086295426180.54</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6058789977120.4043</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6039453557662.1855</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6029623204774.7871</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6026905941837.1738</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6031382462303.0918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6044079180158.0986</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6061920143499.209</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6087330501246.9902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6120753387964.6904</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6161834099564.9863</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0.13101995618025666</v>
      </c>
      <c r="K173" s="12">
        <v>1</v>
      </c>
      <c r="L173" s="12" t="s">
        <v>1013</v>
      </c>
      <c r="M173" s="12" t="s">
        <v>1014</v>
      </c>
      <c r="N173" s="1" t="s">
        <v>635</v>
      </c>
      <c r="O173" s="7">
        <f>P173</f>
        <v>13406748036100.943</v>
      </c>
      <c r="P173" s="7">
        <f>Q173</f>
        <v>13406748036100.943</v>
      </c>
      <c r="Q173" s="45">
        <f>SUMIFS('SEDS 2021'!$F$23:$F$40,'SEDS 2021'!E$23:E$40,Calculations!L173,'SEDS 2021'!D$23:D$40,Calculations!N173)*J173*K173</f>
        <v>13406748036100.943</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13610904374523</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13797426976995.771</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13955911253318.635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14076791964385.498</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14157086147175.402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14207145314618.881</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14235018966156.91</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14253637051145.863</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14273051485853.066</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14304744682016.57</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14349907511103.654</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14408407970189.881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14481630689851.34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14564135791851.242</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14654608289958.479</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14752189281364.869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14856036756169.387</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14963719829489.938</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15073218468754.768</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15188095584162.059</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15309151561060.916</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15431908985010.787</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15561406208017.879</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15696901698062.941</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15835791968575.564</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15979553305786.822</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16125570045688.295</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16273706894753.248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16426214942654.699</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0.3858565879978505</v>
      </c>
      <c r="K175" s="12">
        <v>1</v>
      </c>
      <c r="L175" s="12" t="s">
        <v>1013</v>
      </c>
      <c r="M175" s="12" t="s">
        <v>1014</v>
      </c>
      <c r="N175" s="1" t="s">
        <v>972</v>
      </c>
      <c r="O175" s="7">
        <f t="shared" si="35"/>
        <v>13285428181353.99</v>
      </c>
      <c r="P175" s="7">
        <f t="shared" si="36"/>
        <v>13285428181353.99</v>
      </c>
      <c r="Q175" s="45">
        <f>SUMIFS('SEDS 2021'!$F$23:$F$40,'SEDS 2021'!E$23:E$40,Calculations!L175,'SEDS 2021'!D$23:D$40,Calculations!N175)*J175*K175</f>
        <v>13285428181353.99</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13434371002843.836</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13576487842554.826</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13715022510779.721</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13856547660638.553</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13996864214911.178</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14146474698130.186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14307466150458.521</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14476116473770.424</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14655937474900.01</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14836816118865.549</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15018051657904.082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15201785327778.895</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15385481016815.967</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15566723348994.896</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15749998077878.576</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15928771442175.68</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16113094581325.826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16293273597527.613</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16476252091892.146</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16660175143551.779</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16844057027679.641</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17029303248662.115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17216578326139.568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17404351105281.406</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17594660769998.879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17785591173849.195</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17976435141582.508</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18168913910605.562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18364475435319.082</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0.52476056386390113</v>
      </c>
      <c r="K186" s="12">
        <v>1</v>
      </c>
      <c r="L186" s="12" t="s">
        <v>1013</v>
      </c>
      <c r="M186" s="12" t="s">
        <v>1016</v>
      </c>
      <c r="N186" s="1" t="s">
        <v>635</v>
      </c>
      <c r="O186" s="7">
        <f>P186</f>
        <v>53696649457937.547</v>
      </c>
      <c r="P186" s="7">
        <f>Q186</f>
        <v>53696649457937.547</v>
      </c>
      <c r="Q186" s="45">
        <f>SUMIFS('SEDS 2021'!$F$23:$F$40,'SEDS 2021'!E$23:E$40,Calculations!L186,'SEDS 2021'!D$23:D$40,Calculations!N186)*J186*K186</f>
        <v>53696649457937.547</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54227565984418.828</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54843766438861.977</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55560001112305.531</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56295354793559.93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57081841251232.172</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57902690249969.789</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58744842614904.461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59622884223002.477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60524202166162.578</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61444333776713.867</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62407870702295.07</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63393086797666.711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64413393553565.789</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65463412281062.883</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66524540702287.773</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67632339232259.711</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68747395469127.859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69897002148858.18</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71078364232225.109</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72295709509653.578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73538092701487.969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74819442028406.016</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76122353086491.5</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77438393782619.219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78803054068634.234</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80165929287580.922</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81571951456587.266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83010057857374.281</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84488257804025.156</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0.34218409054236504</v>
      </c>
      <c r="K188" s="12">
        <v>1</v>
      </c>
      <c r="L188" s="12" t="s">
        <v>1013</v>
      </c>
      <c r="M188" s="12" t="s">
        <v>1016</v>
      </c>
      <c r="N188" s="1" t="s">
        <v>972</v>
      </c>
      <c r="O188" s="7">
        <f t="shared" si="37"/>
        <v>11781740421464.17</v>
      </c>
      <c r="P188" s="7">
        <f t="shared" si="38"/>
        <v>11781740421464.17</v>
      </c>
      <c r="Q188" s="45">
        <f>SUMIFS('SEDS 2021'!$F$23:$F$40,'SEDS 2021'!E$23:E$40,Calculations!L188,'SEDS 2021'!D$23:D$40,Calculations!N188)*J188*K188</f>
        <v>11781740421464.17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11741112796387.254</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11728095028185.52</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11710760574819.361</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11687027270503.66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11662972330822.699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11609089943064.504</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11563502362092.822</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11530610913957.619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11515883399867.24</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11506776040579.217</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11503999819532.271</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11508824350010.105</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11507927156623.057</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11487748769501.488</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11471091443219.994</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11459157078353.635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11455737586576.346</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11452724371049.77</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11459190934707.867</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11464574095030.59</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11462170293880.209</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11451116194223.822</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11436710315498.701</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11420425409113.684</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11405630182314.84</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11394576082658.541</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11379442292317.365</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11368929894328.711</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11357266380296.215</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0.98787985934031319</v>
      </c>
      <c r="K189" s="12">
        <v>1</v>
      </c>
      <c r="L189" s="12" t="s">
        <v>1013</v>
      </c>
      <c r="M189" s="12" t="s">
        <v>1016</v>
      </c>
      <c r="N189" s="1" t="s">
        <v>964</v>
      </c>
      <c r="O189" s="7">
        <f t="shared" si="37"/>
        <v>14658161352891.566</v>
      </c>
      <c r="P189" s="7">
        <f t="shared" si="38"/>
        <v>14658161352891.566</v>
      </c>
      <c r="Q189" s="45">
        <f>SUMIFS('SEDS 2021'!$F$23:$F$40,'SEDS 2021'!E$23:E$40,Calculations!L189,'SEDS 2021'!D$23:D$40,Calculations!N189)*J189*K189</f>
        <v>14658161352891.566</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14674488146376.566</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14670427596701.52</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14653508639722.287</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14607404481953.824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14563753572947.395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14536767836565.492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14540151627961.365</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14539728654036.854</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14515449950771.648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14481950415952.75</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14444305736673.945</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14443459788824.967</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14442275461836.422</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14446674390651.033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14424679746578.016</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14423410824804.568</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14433139225067.631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14436100042538.992</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14440075997429.137</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14455049274355.75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14483303932511.1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14515026976847.18</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14544465961991.076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14567221959128.129</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14580080366432.359</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14583294968258.426</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14593023368521.488</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14605120422761.639</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14609688541146.055</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126688999999999.98</v>
      </c>
      <c r="Q199" s="7">
        <f t="shared" ref="Q199:AT199" si="40">SUM(Q4,Q17,Q30,Q43,Q56,Q69,Q82,Q95,Q108,Q121)</f>
        <v>126688999999999.98</v>
      </c>
      <c r="R199" s="7">
        <f t="shared" si="40"/>
        <v>126086298383397.33</v>
      </c>
      <c r="S199" s="7">
        <f t="shared" si="40"/>
        <v>125551170468990.89</v>
      </c>
      <c r="T199" s="7">
        <f t="shared" si="40"/>
        <v>125117287198963.97</v>
      </c>
      <c r="U199" s="7">
        <f t="shared" si="40"/>
        <v>124791917126209.62</v>
      </c>
      <c r="V199" s="7">
        <f t="shared" si="40"/>
        <v>124536436065597.84</v>
      </c>
      <c r="W199" s="7">
        <f t="shared" si="40"/>
        <v>124434594808524.44</v>
      </c>
      <c r="X199" s="7">
        <f t="shared" si="40"/>
        <v>124426619391675.62</v>
      </c>
      <c r="Y199" s="7">
        <f t="shared" si="40"/>
        <v>124502924199224.52</v>
      </c>
      <c r="Z199" s="7">
        <f t="shared" si="40"/>
        <v>124624368385870.38</v>
      </c>
      <c r="AA199" s="7">
        <f t="shared" si="40"/>
        <v>124810379204136.02</v>
      </c>
      <c r="AB199" s="7">
        <f t="shared" si="40"/>
        <v>125018955456237.52</v>
      </c>
      <c r="AC199" s="7">
        <f t="shared" si="40"/>
        <v>125293586227335.41</v>
      </c>
      <c r="AD199" s="7">
        <f t="shared" si="40"/>
        <v>125678145937855.98</v>
      </c>
      <c r="AE199" s="7">
        <f t="shared" si="40"/>
        <v>126100485135978.36</v>
      </c>
      <c r="AF199" s="7">
        <f t="shared" si="40"/>
        <v>126532342357589.11</v>
      </c>
      <c r="AG199" s="7">
        <f t="shared" si="40"/>
        <v>126916137466623.45</v>
      </c>
      <c r="AH199" s="7">
        <f t="shared" si="40"/>
        <v>127295484855726.59</v>
      </c>
      <c r="AI199" s="7">
        <f t="shared" si="40"/>
        <v>127584771983006.3</v>
      </c>
      <c r="AJ199" s="7">
        <f t="shared" si="40"/>
        <v>127787353043583.72</v>
      </c>
      <c r="AK199" s="7">
        <f t="shared" si="40"/>
        <v>127679884415126.56</v>
      </c>
      <c r="AL199" s="7">
        <f t="shared" si="40"/>
        <v>127509452129714.39</v>
      </c>
      <c r="AM199" s="7">
        <f t="shared" si="40"/>
        <v>127283796761311.7</v>
      </c>
      <c r="AN199" s="7">
        <f t="shared" si="40"/>
        <v>126989202115582.53</v>
      </c>
      <c r="AO199" s="7">
        <f t="shared" si="40"/>
        <v>126634183750561.2</v>
      </c>
      <c r="AP199" s="7">
        <f t="shared" si="40"/>
        <v>126171150521919.22</v>
      </c>
      <c r="AQ199" s="7">
        <f t="shared" si="40"/>
        <v>125550885463215.91</v>
      </c>
      <c r="AR199" s="7">
        <f t="shared" si="40"/>
        <v>124810512927922.77</v>
      </c>
      <c r="AS199" s="7">
        <f t="shared" si="40"/>
        <v>123961307732506.81</v>
      </c>
      <c r="AT199" s="7">
        <f t="shared" si="40"/>
        <v>123001988435401.42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102326000000000</v>
      </c>
      <c r="Q202" s="7">
        <f t="shared" ref="Q202:AT202" si="41">SUM(Q134,Q147,Q160,Q173,Q186)</f>
        <v>102326000000000</v>
      </c>
      <c r="R202" s="7">
        <f t="shared" si="41"/>
        <v>102966315496405.62</v>
      </c>
      <c r="S202" s="7">
        <f t="shared" si="41"/>
        <v>103575823727726.44</v>
      </c>
      <c r="T202" s="7">
        <f t="shared" si="41"/>
        <v>104219830416070.94</v>
      </c>
      <c r="U202" s="7">
        <f t="shared" si="41"/>
        <v>104843530037455.25</v>
      </c>
      <c r="V202" s="7">
        <f t="shared" si="41"/>
        <v>105466953020464.89</v>
      </c>
      <c r="W202" s="7">
        <f t="shared" si="41"/>
        <v>106095380197636.2</v>
      </c>
      <c r="X202" s="7">
        <f t="shared" si="41"/>
        <v>106730116845203.97</v>
      </c>
      <c r="Y202" s="7">
        <f t="shared" si="41"/>
        <v>107398635965075.59</v>
      </c>
      <c r="Z202" s="7">
        <f t="shared" si="41"/>
        <v>108108473217486.44</v>
      </c>
      <c r="AA202" s="7">
        <f t="shared" si="41"/>
        <v>108877861099504.62</v>
      </c>
      <c r="AB202" s="7">
        <f t="shared" si="41"/>
        <v>109740250230905.56</v>
      </c>
      <c r="AC202" s="7">
        <f t="shared" si="41"/>
        <v>110655380053059.69</v>
      </c>
      <c r="AD202" s="7">
        <f t="shared" si="41"/>
        <v>111647497372095.94</v>
      </c>
      <c r="AE202" s="7">
        <f t="shared" si="41"/>
        <v>112696955371181.03</v>
      </c>
      <c r="AF202" s="7">
        <f t="shared" si="41"/>
        <v>113779777448707.66</v>
      </c>
      <c r="AG202" s="7">
        <f t="shared" si="41"/>
        <v>114927693288243.97</v>
      </c>
      <c r="AH202" s="7">
        <f t="shared" si="41"/>
        <v>116121243698503.03</v>
      </c>
      <c r="AI202" s="7">
        <f t="shared" si="41"/>
        <v>117376667743988.06</v>
      </c>
      <c r="AJ202" s="7">
        <f t="shared" si="41"/>
        <v>118679228863228.53</v>
      </c>
      <c r="AK202" s="7">
        <f t="shared" si="41"/>
        <v>120048436447318.62</v>
      </c>
      <c r="AL202" s="7">
        <f t="shared" si="41"/>
        <v>121474569764882.44</v>
      </c>
      <c r="AM202" s="7">
        <f t="shared" si="41"/>
        <v>122967354709176.03</v>
      </c>
      <c r="AN202" s="7">
        <f t="shared" si="41"/>
        <v>124509177577869.7</v>
      </c>
      <c r="AO202" s="7">
        <f t="shared" si="41"/>
        <v>126096535710664.47</v>
      </c>
      <c r="AP202" s="7">
        <f t="shared" si="41"/>
        <v>127755966878038.69</v>
      </c>
      <c r="AQ202" s="7">
        <f t="shared" si="41"/>
        <v>129434998413212.09</v>
      </c>
      <c r="AR202" s="7">
        <f t="shared" si="41"/>
        <v>131178453016714.03</v>
      </c>
      <c r="AS202" s="7">
        <f t="shared" si="41"/>
        <v>132976728593721.5</v>
      </c>
      <c r="AT202" s="7">
        <f t="shared" si="41"/>
        <v>134839489645336.72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176651171482918.81</v>
      </c>
      <c r="D16" s="142" t="s">
        <v>1091</v>
      </c>
      <c r="E16" s="212">
        <f>'SEDS 2021'!H26</f>
        <v>2.5250438532764343E-2</v>
      </c>
      <c r="F16" s="207">
        <f>'SEDS 2021'!H28</f>
        <v>8.3853410880492356E-3</v>
      </c>
      <c r="G16" s="142" t="s">
        <v>819</v>
      </c>
      <c r="H16" s="142"/>
      <c r="I16" s="142"/>
    </row>
    <row r="17" spans="1:12" x14ac:dyDescent="0.2">
      <c r="A17" s="139"/>
      <c r="B17" s="146" t="s">
        <v>715</v>
      </c>
      <c r="C17" s="147">
        <f>C16/C15</f>
        <v>1.5438477962574792E-2</v>
      </c>
      <c r="D17" s="142" t="s">
        <v>1092</v>
      </c>
      <c r="E17" s="212">
        <f>'SEDS 2021'!H35</f>
        <v>2.257538439001058E-2</v>
      </c>
      <c r="F17" s="212">
        <f>'SEDS 2021'!H37</f>
        <v>1.0025582983967104E-2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7.4393221595496977</v>
      </c>
      <c r="D29" s="152">
        <f>D28*F16</f>
        <v>-8.3042548397278004</v>
      </c>
      <c r="E29" s="152">
        <f>E28*$E$17</f>
        <v>-0.91978346878720896</v>
      </c>
      <c r="F29" s="158">
        <f>F28*$F$17</f>
        <v>-0.18589977350352938</v>
      </c>
      <c r="G29" s="177">
        <f>G28*C17</f>
        <v>8.1669548422020649E-2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6.6422106898413116</v>
      </c>
      <c r="D32" s="159">
        <f>D29*About!F6</f>
        <v>-7.4144672168553045</v>
      </c>
      <c r="E32" s="241">
        <f>E29</f>
        <v>-0.91978346878720896</v>
      </c>
      <c r="F32" s="243">
        <f>F29</f>
        <v>-0.18589977350352938</v>
      </c>
      <c r="G32" s="173">
        <f>G29*About!F6</f>
        <v>7.2918786944440331E-2</v>
      </c>
      <c r="H32" s="142"/>
      <c r="I32" s="142"/>
      <c r="K32" s="100"/>
      <c r="L32" s="100"/>
    </row>
    <row r="33" spans="1:12" x14ac:dyDescent="0.2">
      <c r="A33" s="139"/>
      <c r="B33" s="146" t="s">
        <v>710</v>
      </c>
      <c r="C33" s="160">
        <f>C29*About!F5</f>
        <v>0.79711146970838664</v>
      </c>
      <c r="D33" s="160">
        <f>D29*About!F5</f>
        <v>-0.88978762287249613</v>
      </c>
      <c r="E33" s="242"/>
      <c r="F33" s="244"/>
      <c r="G33" s="174">
        <f>G29*About!F5</f>
        <v>8.75076147758032E-3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6642210689841.3115</v>
      </c>
      <c r="D38" s="156">
        <f>D32*Trillion</f>
        <v>-7414467216855.3047</v>
      </c>
      <c r="E38" s="238">
        <f>E32*Trillion</f>
        <v>-919783468787.20898</v>
      </c>
      <c r="F38" s="240">
        <f>F32*Trillion</f>
        <v>-185899773503.52939</v>
      </c>
      <c r="G38" s="168">
        <f>G32*Trillion</f>
        <v>72918786944.440338</v>
      </c>
      <c r="H38" s="142"/>
      <c r="I38" s="142"/>
      <c r="K38" s="100"/>
      <c r="L38" s="100"/>
    </row>
    <row r="39" spans="1:12" ht="16" thickBot="1" x14ac:dyDescent="0.25">
      <c r="A39" s="139"/>
      <c r="B39" s="169" t="s">
        <v>710</v>
      </c>
      <c r="C39" s="170">
        <f>C33*Trillion</f>
        <v>797111469708.3866</v>
      </c>
      <c r="D39" s="171">
        <f>D33*Trillion</f>
        <v>-889787622872.49609</v>
      </c>
      <c r="E39" s="239"/>
      <c r="F39" s="239"/>
      <c r="G39" s="172">
        <f>G33*Trillion</f>
        <v>8750761477.5803204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Arizona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411321619.33462018</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7.9717308151388916E-2</v>
      </c>
      <c r="K4">
        <f>IF(ISBLANK(Calculations!K4),"",Calculations!K4)</f>
        <v>0.89285159956607718</v>
      </c>
      <c r="L4" t="str">
        <f>IF(ISBLANK(Calculations!L4),"",Calculations!L4)</f>
        <v>RESIDENTIAL</v>
      </c>
      <c r="M4" t="str">
        <f>IF(ISBLANK(Calculations!M4),"",Calculations!M4)</f>
        <v>heating</v>
      </c>
      <c r="N4" t="str">
        <f>IF(ISBLANK(Calculations!N4),"",Calculations!N4)</f>
        <v>electricity</v>
      </c>
      <c r="O4">
        <f>IF(ISBLANK(Calculations!O4),"",Calculations!O4)</f>
        <v>9017181563384.9453</v>
      </c>
      <c r="P4">
        <f>IF(ISBLANK(Calculations!P4),"",Calculations!P4)</f>
        <v>9017181563384.9453</v>
      </c>
      <c r="Q4">
        <f>IF(ISBLANK(Calculations!Q4),"",Calculations!Q4)-(SUMIFS(BDEQ!C:C,BDEQ!$AG:$AG,About!$B$2,BDEQ!$AH:$AH,$I4)*BDEQ!$C$2*$J4*$K4)</f>
        <v>9016770241765.6113</v>
      </c>
      <c r="R4">
        <f>IF(ISBLANK(Calculations!R4),"",Calculations!R4)-(SUMIFS(BDEQ!D:D,BDEQ!$AG:$AG,About!$B$2,BDEQ!$AH:$AH,$I4)*BDEQ!$C$2*$J4*$K4)</f>
        <v>9110229988164.6328</v>
      </c>
      <c r="S4" s="99">
        <f>IF(ISBLANK(Calculations!S4),"",Calculations!S4+ ('IRA Buildings Changes'!$G$38/($AB$3-$R$3)*(S3-$R$3)))-(SUMIFS(BDEQ!D:D,BDEQ!$AG:$AG,About!$B$2,BDEQ!$AH:$AH,$I4)*BDEQ!$C$2*$J4*$K4)</f>
        <v>9208327357981.6152</v>
      </c>
      <c r="T4" s="99">
        <f>IF(ISBLANK(Calculations!T4),"",Calculations!T4+ ('IRA Buildings Changes'!$G$38/($AB$3-$R$3)*(T3-$R$3)))-(SUMIFS(BDEQ!E:E,BDEQ!$AG:$AG,About!$B$2,BDEQ!$AH:$AH,$I4)*BDEQ!$C$2*$J4*$K4)</f>
        <v>9304375238756.6953</v>
      </c>
      <c r="U4" s="99">
        <f>IF(ISBLANK(Calculations!U4),"",Calculations!U4+ ('IRA Buildings Changes'!$G$38/($AB$3-$R$3)*(U3-$R$3)))-(SUMIFS(BDEQ!F:F,BDEQ!$AG:$AG,About!$B$2,BDEQ!$AH:$AH,$I4)*BDEQ!$C$2*$J4*$K4)</f>
        <v>9400670366741.7168</v>
      </c>
      <c r="V4" s="99">
        <f>IF(ISBLANK(Calculations!V4),"",Calculations!V4+ ('IRA Buildings Changes'!$G$38/($AB$3-$R$3)*(V3-$R$3)))-(SUMIFS(BDEQ!G:G,BDEQ!$AG:$AG,About!$B$2,BDEQ!$AH:$AH,$I4)*BDEQ!$C$2*$J4*$K4)</f>
        <v>9496484788301.0918</v>
      </c>
      <c r="W4" s="99">
        <f>IF(ISBLANK(Calculations!W4),"",Calculations!W4+ ('IRA Buildings Changes'!$G$38/($AB$3-$R$3)*(W3-$R$3)))-(SUMIFS(BDEQ!H:H,BDEQ!$AG:$AG,About!$B$2,BDEQ!$AH:$AH,$I4)*BDEQ!$C$2*$J4*$K4)</f>
        <v>9590287891688.6074</v>
      </c>
      <c r="X4" s="99">
        <f>IF(ISBLANK(Calculations!X4),"",Calculations!X4+ ('IRA Buildings Changes'!$G$38/($AB$3-$R$3)*(X3-$R$3)))-(SUMIFS(BDEQ!I:I,BDEQ!$AG:$AG,About!$B$2,BDEQ!$AH:$AH,$I4)*BDEQ!$C$2*$J4*$K4)</f>
        <v>9682023593658.5039</v>
      </c>
      <c r="Y4" s="99">
        <f>IF(ISBLANK(Calculations!Y4),"",Calculations!Y4+ ('IRA Buildings Changes'!$G$38/($AB$3-$R$3)*(Y3-$R$3)))-(SUMIFS(BDEQ!J:J,BDEQ!$AG:$AG,About!$B$2,BDEQ!$AH:$AH,$I4)*BDEQ!$C$2*$J4*$K4)</f>
        <v>9769410440818.0527</v>
      </c>
      <c r="Z4" s="99">
        <f>IF(ISBLANK(Calculations!Z4),"",Calculations!Z4+ ('IRA Buildings Changes'!$G$38/($AB$3-$R$3)*(Z3-$R$3)))-(SUMIFS(BDEQ!K:K,BDEQ!$AG:$AG,About!$B$2,BDEQ!$AH:$AH,$I4)*BDEQ!$C$2*$J4*$K4)</f>
        <v>9858011158490.7793</v>
      </c>
      <c r="AA4" s="99">
        <f>IF(ISBLANK(Calculations!AA4),"",Calculations!AA4+ ('IRA Buildings Changes'!$G$38/($AB$3-$R$3)*(AA3-$R$3)))-(SUMIFS(BDEQ!L:L,BDEQ!$AG:$AG,About!$B$2,BDEQ!$AH:$AH,$I4)*BDEQ!$C$2*$J4*$K4)</f>
        <v>9946753149777.4609</v>
      </c>
      <c r="AB4" s="98">
        <f>IF(ISBLANK(Calculations!AB4),"",Calculations!AB4 + 'IRA Buildings Changes'!G38)-(SUMIFS(BDEQ!D:D,BDEQ!$AG:$AG,About!$B$2,BDEQ!$AH:$AH,$I4)*BDEQ!$C$2*$J4*$K4)</f>
        <v>10034880811834.631</v>
      </c>
      <c r="AC4" s="99">
        <f>IF(ISBLANK(Calculations!AC4),"",Calculations!AC4+ 'IRA Buildings Changes'!$G$38)-(SUMIFS(BDEQ!D:D,BDEQ!$AG:$AG,About!$B$2,BDEQ!$AH:$AH,$I4)*BDEQ!$C$2*$J4*$K4)</f>
        <v>10115772324630.293</v>
      </c>
      <c r="AD4" s="99">
        <f>IF(ISBLANK(Calculations!AD4),"",Calculations!AD4+ 'IRA Buildings Changes'!$G$38)-(SUMIFS(BDEQ!E:E,BDEQ!$AG:$AG,About!$B$2,BDEQ!$AH:$AH,$I4)*BDEQ!$C$2*$J4*$K4)</f>
        <v>10200081673202.119</v>
      </c>
      <c r="AE4" s="99">
        <f>IF(ISBLANK(Calculations!AE4),"",Calculations!AE4+ 'IRA Buildings Changes'!$G$38)-(SUMIFS(BDEQ!F:F,BDEQ!$AG:$AG,About!$B$2,BDEQ!$AH:$AH,$I4)*BDEQ!$C$2*$J4*$K4)</f>
        <v>10287796664594.266</v>
      </c>
      <c r="AF4" s="99">
        <f>IF(ISBLANK(Calculations!AF4),"",Calculations!AF4+ 'IRA Buildings Changes'!$G$38)-(SUMIFS(BDEQ!G:G,BDEQ!$AG:$AG,About!$B$2,BDEQ!$AH:$AH,$I4)*BDEQ!$C$2*$J4*$K4)</f>
        <v>10381928076165.744</v>
      </c>
      <c r="AG4" s="99">
        <f>IF(ISBLANK(Calculations!AG4),"",Calculations!AG4+ 'IRA Buildings Changes'!$G$38)-(SUMIFS(BDEQ!H:H,BDEQ!$AG:$AG,About!$B$2,BDEQ!$AH:$AH,$I4)*BDEQ!$C$2*$J4*$K4)</f>
        <v>10478701399666.26</v>
      </c>
      <c r="AH4" s="99">
        <f>IF(ISBLANK(Calculations!AH4),"",Calculations!AH4+ 'IRA Buildings Changes'!$G$38)-(SUMIFS(BDEQ!I:I,BDEQ!$AG:$AG,About!$B$2,BDEQ!$AH:$AH,$I4)*BDEQ!$C$2*$J4*$K4)</f>
        <v>10578940632390.586</v>
      </c>
      <c r="AI4" s="99">
        <f>IF(ISBLANK(Calculations!AI4),"",Calculations!AI4+ 'IRA Buildings Changes'!$G$38)-(SUMIFS(BDEQ!J:J,BDEQ!$AG:$AG,About!$B$2,BDEQ!$AH:$AH,$I4)*BDEQ!$C$2*$J4*$K4)</f>
        <v>10679748850049.389</v>
      </c>
      <c r="AJ4" s="99">
        <f>IF(ISBLANK(Calculations!AJ4),"",Calculations!AJ4+ 'IRA Buildings Changes'!$G$38)-(SUMIFS(BDEQ!K:K,BDEQ!$AG:$AG,About!$B$2,BDEQ!$AH:$AH,$I4)*BDEQ!$C$2*$J4*$K4)</f>
        <v>10781604586953.18</v>
      </c>
      <c r="AK4" s="99">
        <f>IF(ISBLANK(Calculations!AK4),"",Calculations!AK4+ 'IRA Buildings Changes'!$G$38)-(SUMIFS(BDEQ!L:L,BDEQ!$AG:$AG,About!$B$2,BDEQ!$AH:$AH,$I4)*BDEQ!$C$2*$J4*$K4)</f>
        <v>10865886802400.814</v>
      </c>
      <c r="AL4" s="99">
        <f>IF(ISBLANK(Calculations!AL4),"",Calculations!AL4+ 'IRA Buildings Changes'!$G$38)-(SUMIFS(BDEQ!M:M,BDEQ!$AG:$AG,About!$B$2,BDEQ!$AH:$AH,$I4)*BDEQ!$C$2*$J4*$K4)</f>
        <v>10951328404419.238</v>
      </c>
      <c r="AM4" s="99">
        <f>IF(ISBLANK(Calculations!AM4),"",Calculations!AM4+ 'IRA Buildings Changes'!$G$38)-(SUMIFS(BDEQ!N:N,BDEQ!$AG:$AG,About!$B$2,BDEQ!$AH:$AH,$I4)*BDEQ!$C$2*$J4*$K4)</f>
        <v>11036733784586.709</v>
      </c>
      <c r="AN4" s="99">
        <f>IF(ISBLANK(Calculations!AN4),"",Calculations!AN4+ 'IRA Buildings Changes'!$G$38)-(SUMIFS(BDEQ!O:O,BDEQ!$AG:$AG,About!$B$2,BDEQ!$AH:$AH,$I4)*BDEQ!$C$2*$J4*$K4)</f>
        <v>11123943032825.031</v>
      </c>
      <c r="AO4" s="99">
        <f>IF(ISBLANK(Calculations!AO4),"",Calculations!AO4+ 'IRA Buildings Changes'!$G$38)-(SUMIFS(BDEQ!P:P,BDEQ!$AG:$AG,About!$B$2,BDEQ!$AH:$AH,$I4)*BDEQ!$C$2*$J4*$K4)</f>
        <v>11211361957329.6</v>
      </c>
      <c r="AP4" s="99">
        <f>IF(ISBLANK(Calculations!AP4),"",Calculations!AP4+ 'IRA Buildings Changes'!$G$38)-(SUMIFS(BDEQ!Q:Q,BDEQ!$AG:$AG,About!$B$2,BDEQ!$AH:$AH,$I4)*BDEQ!$C$2*$J4*$K4)</f>
        <v>11300749541254.971</v>
      </c>
      <c r="AQ4" s="99">
        <f>IF(ISBLANK(Calculations!AQ4),"",Calculations!AQ4+ 'IRA Buildings Changes'!$G$38)-(SUMIFS(BDEQ!R:R,BDEQ!$AG:$AG,About!$B$2,BDEQ!$AH:$AH,$I4)*BDEQ!$C$2*$J4*$K4)</f>
        <v>11390253338143.777</v>
      </c>
      <c r="AR4" s="99">
        <f>IF(ISBLANK(Calculations!AR4),"",Calculations!AR4+ 'IRA Buildings Changes'!$G$38)-(SUMIFS(BDEQ!S:S,BDEQ!$AG:$AG,About!$B$2,BDEQ!$AH:$AH,$I4)*BDEQ!$C$2*$J4*$K4)</f>
        <v>11481232213105.861</v>
      </c>
      <c r="AS4" s="99">
        <f>IF(ISBLANK(Calculations!AS4),"",Calculations!AS4+ 'IRA Buildings Changes'!$G$38)-(SUMIFS(BDEQ!T:T,BDEQ!$AG:$AG,About!$B$2,BDEQ!$AH:$AH,$I4)*BDEQ!$C$2*$J4*$K4)</f>
        <v>11572010273310.219</v>
      </c>
      <c r="AT4" s="99">
        <f>IF(ISBLANK(Calculations!AT4),"",Calculations!AT4+ 'IRA Buildings Changes'!$G$38)-(SUMIFS(BDEQ!U:U,BDEQ!$AG:$AG,About!$B$2,BDEQ!$AH:$AH,$I4)*BDEQ!$C$2*$J4*$K4)</f>
        <v>11664507541347.299</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0.89285159956607718</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0.45025495471493171</v>
      </c>
      <c r="K6">
        <f>IF(ISBLANK(Calculations!K6),"",Calculations!K6)</f>
        <v>0.89285159956607718</v>
      </c>
      <c r="L6" t="str">
        <f>IF(ISBLANK(Calculations!L6),"",Calculations!L6)</f>
        <v>RESIDENTIAL</v>
      </c>
      <c r="M6" t="str">
        <f>IF(ISBLANK(Calculations!M6),"",Calculations!M6)</f>
        <v>heating</v>
      </c>
      <c r="N6" t="str">
        <f>IF(ISBLANK(Calculations!N6),"",Calculations!N6)</f>
        <v>natural gas</v>
      </c>
      <c r="O6">
        <f>IF(ISBLANK(Calculations!O6),"",Calculations!O6)</f>
        <v>16565661365022.58</v>
      </c>
      <c r="P6">
        <f>IF(ISBLANK(Calculations!P6),"",Calculations!P6)</f>
        <v>16565661365022.58</v>
      </c>
      <c r="Q6">
        <f>IF(ISBLANK(Calculations!Q6),"",Calculations!Q6)</f>
        <v>16565661365022.58</v>
      </c>
      <c r="R6">
        <f>IF(ISBLANK(Calculations!R6),"",Calculations!R6)</f>
        <v>16671261892656.297</v>
      </c>
      <c r="S6" s="99">
        <f>IF(ISBLANK(Calculations!S6),"",Calculations!S6 + ('IRA Buildings Changes'!$D$38/($AB$3-$R$3)*(S3-$R$3)))</f>
        <v>16018556019201.535</v>
      </c>
      <c r="T6" s="99">
        <f>IF(ISBLANK(Calculations!T6),"",Calculations!T6 + ('IRA Buildings Changes'!$D$38/($AB$3-$R$3)*(T3-$R$3)))</f>
        <v>15348450701501.172</v>
      </c>
      <c r="U6" s="99">
        <f>IF(ISBLANK(Calculations!U6),"",Calculations!U6 + ('IRA Buildings Changes'!$D$38/($AB$3-$R$3)*(U3-$R$3)))</f>
        <v>14677456757525.674</v>
      </c>
      <c r="V6" s="99">
        <f>IF(ISBLANK(Calculations!V6),"",Calculations!V6 + ('IRA Buildings Changes'!$D$38/($AB$3-$R$3)*(V3-$R$3)))</f>
        <v>14004241738129.012</v>
      </c>
      <c r="W6" s="99">
        <f>IF(ISBLANK(Calculations!W6),"",Calculations!W6 + ('IRA Buildings Changes'!$D$38/($AB$3-$R$3)*(W3-$R$3)))</f>
        <v>13327325556736.893</v>
      </c>
      <c r="X6" s="99">
        <f>IF(ISBLANK(Calculations!X6),"",Calculations!X6 + ('IRA Buildings Changes'!$D$38/($AB$3-$R$3)*(X3-$R$3)))</f>
        <v>12647596928532.838</v>
      </c>
      <c r="Y6" s="99">
        <f>IF(ISBLANK(Calculations!Y6),"",Calculations!Y6 + ('IRA Buildings Changes'!$D$38/($AB$3-$R$3)*(Y3-$R$3)))</f>
        <v>11952413905724.512</v>
      </c>
      <c r="Z6" s="99">
        <f>IF(ISBLANK(Calculations!Z6),"",Calculations!Z6 + ('IRA Buildings Changes'!$D$38/($AB$3-$R$3)*(Z3-$R$3)))</f>
        <v>11263941451824.973</v>
      </c>
      <c r="AA6" s="99">
        <f>IF(ISBLANK(Calculations!AA6),"",Calculations!AA6 + ('IRA Buildings Changes'!$D$38/($AB$3-$R$3)*(AA3-$R$3)))</f>
        <v>10574427902833.66</v>
      </c>
      <c r="AB6" s="98">
        <f>IF(ISBLANK(Calculations!AB6),"",Calculations!AB6 + 'IRA Buildings Changes'!D38)</f>
        <v>9887630207134.625</v>
      </c>
      <c r="AC6" s="99">
        <f>IF(ISBLANK(Calculations!AC6),"",Calculations!AC6  + 'IRA Buildings Changes'!$D$38)</f>
        <v>9943565571763.6406</v>
      </c>
      <c r="AD6" s="99">
        <f>IF(ISBLANK(Calculations!AD6),"",Calculations!AD6  + 'IRA Buildings Changes'!$D$38)</f>
        <v>10005873842618.545</v>
      </c>
      <c r="AE6" s="99">
        <f>IF(ISBLANK(Calculations!AE6),"",Calculations!AE6  + 'IRA Buildings Changes'!$D$38)</f>
        <v>10069730597564.812</v>
      </c>
      <c r="AF6" s="99">
        <f>IF(ISBLANK(Calculations!AF6),"",Calculations!AF6  + 'IRA Buildings Changes'!$D$38)</f>
        <v>10155804876044.73</v>
      </c>
      <c r="AG6" s="99">
        <f>IF(ISBLANK(Calculations!AG6),"",Calculations!AG6  + 'IRA Buildings Changes'!$D$38)</f>
        <v>10249233717499.055</v>
      </c>
      <c r="AH6" s="99">
        <f>IF(ISBLANK(Calculations!AH6),"",Calculations!AH6  + 'IRA Buildings Changes'!$D$38)</f>
        <v>10356717329827.797</v>
      </c>
      <c r="AI6" s="99">
        <f>IF(ISBLANK(Calculations!AI6),"",Calculations!AI6  + 'IRA Buildings Changes'!$D$38)</f>
        <v>10471018568368.805</v>
      </c>
      <c r="AJ6" s="99">
        <f>IF(ISBLANK(Calculations!AJ6),"",Calculations!AJ6  + 'IRA Buildings Changes'!$D$38)</f>
        <v>10596435505878.211</v>
      </c>
      <c r="AK6" s="99">
        <f>IF(ISBLANK(Calculations!AK6),"",Calculations!AK6  + 'IRA Buildings Changes'!$D$38)</f>
        <v>10638472115875.984</v>
      </c>
      <c r="AL6" s="99">
        <f>IF(ISBLANK(Calculations!AL6),"",Calculations!AL6  + 'IRA Buildings Changes'!$D$38)</f>
        <v>10693331148311.273</v>
      </c>
      <c r="AM6" s="99">
        <f>IF(ISBLANK(Calculations!AM6),"",Calculations!AM6  + 'IRA Buildings Changes'!$D$38)</f>
        <v>10752102350503.469</v>
      </c>
      <c r="AN6" s="99">
        <f>IF(ISBLANK(Calculations!AN6),"",Calculations!AN6  + 'IRA Buildings Changes'!$D$38)</f>
        <v>10821868191492.219</v>
      </c>
      <c r="AO6" s="99">
        <f>IF(ISBLANK(Calculations!AO6),"",Calculations!AO6  + 'IRA Buildings Changes'!$D$38)</f>
        <v>10893698954294.621</v>
      </c>
      <c r="AP6" s="99">
        <f>IF(ISBLANK(Calculations!AP6),"",Calculations!AP6  + 'IRA Buildings Changes'!$D$38)</f>
        <v>10974071270311.004</v>
      </c>
      <c r="AQ6" s="99">
        <f>IF(ISBLANK(Calculations!AQ6),"",Calculations!AQ6  + 'IRA Buildings Changes'!$D$38)</f>
        <v>11053433343888.652</v>
      </c>
      <c r="AR6" s="99">
        <f>IF(ISBLANK(Calculations!AR6),"",Calculations!AR6  + 'IRA Buildings Changes'!$D$38)</f>
        <v>11138637277538.699</v>
      </c>
      <c r="AS6" s="99">
        <f>IF(ISBLANK(Calculations!AS6),"",Calculations!AS6  + 'IRA Buildings Changes'!$D$38)</f>
        <v>11220239988911.652</v>
      </c>
      <c r="AT6" s="99">
        <f>IF(ISBLANK(Calculations!AT6),"",Calculations!AT6  + 'IRA Buildings Changes'!$D$38)</f>
        <v>11305687296585.312</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0.97314975508629853</v>
      </c>
      <c r="K7">
        <f>IF(ISBLANK(Calculations!K7),"",Calculations!K7)</f>
        <v>0.89285159956607718</v>
      </c>
      <c r="L7" t="str">
        <f>IF(ISBLANK(Calculations!L7),"",Calculations!L7)</f>
        <v>RESIDENTIAL</v>
      </c>
      <c r="M7" t="str">
        <f>IF(ISBLANK(Calculations!M7),"",Calculations!M7)</f>
        <v>heating</v>
      </c>
      <c r="N7" t="str">
        <f>IF(ISBLANK(Calculations!N7),"",Calculations!N7)</f>
        <v>petroleum diesel</v>
      </c>
      <c r="O7">
        <f>IF(ISBLANK(Calculations!O7),"",Calculations!O7)</f>
        <v>8688783154.46138</v>
      </c>
      <c r="P7">
        <f>IF(ISBLANK(Calculations!P7),"",Calculations!P7)</f>
        <v>8688783154.46138</v>
      </c>
      <c r="Q7">
        <f>IF(ISBLANK(Calculations!Q7),"",Calculations!Q7)</f>
        <v>8688783154.46138</v>
      </c>
      <c r="R7">
        <f>IF(ISBLANK(Calculations!R7),"",Calculations!R7)</f>
        <v>8757707761.820446</v>
      </c>
      <c r="S7">
        <f>IF(ISBLANK(Calculations!S7),"",Calculations!S7)</f>
        <v>8815447399.3037109</v>
      </c>
      <c r="T7">
        <f>IF(ISBLANK(Calculations!T7),"",Calculations!T7)</f>
        <v>8859575717.3052597</v>
      </c>
      <c r="U7">
        <f>IF(ISBLANK(Calculations!U7),"",Calculations!U7)</f>
        <v>8893377225.6525517</v>
      </c>
      <c r="V7">
        <f>IF(ISBLANK(Calculations!V7),"",Calculations!V7)</f>
        <v>8911280499.0629768</v>
      </c>
      <c r="W7">
        <f>IF(ISBLANK(Calculations!W7),"",Calculations!W7)</f>
        <v>8907672555.5849171</v>
      </c>
      <c r="X7">
        <f>IF(ISBLANK(Calculations!X7),"",Calculations!X7)</f>
        <v>8874913939.2551689</v>
      </c>
      <c r="Y7">
        <f>IF(ISBLANK(Calculations!Y7),"",Calculations!Y7)</f>
        <v>8801931131.2214603</v>
      </c>
      <c r="Z7">
        <f>IF(ISBLANK(Calculations!Z7),"",Calculations!Z7)</f>
        <v>8695985619.3878918</v>
      </c>
      <c r="AA7">
        <f>IF(ISBLANK(Calculations!AA7),"",Calculations!AA7)</f>
        <v>8554358028.4645634</v>
      </c>
      <c r="AB7">
        <f>IF(ISBLANK(Calculations!AB7),"",Calculations!AB7)</f>
        <v>8382269797.4325409</v>
      </c>
      <c r="AC7">
        <f>IF(ISBLANK(Calculations!AC7),"",Calculations!AC7)</f>
        <v>8180614212.6830235</v>
      </c>
      <c r="AD7">
        <f>IF(ISBLANK(Calculations!AD7),"",Calculations!AD7)</f>
        <v>7953837036.9741364</v>
      </c>
      <c r="AE7">
        <f>IF(ISBLANK(Calculations!AE7),"",Calculations!AE7)</f>
        <v>7704246224.331234</v>
      </c>
      <c r="AF7">
        <f>IF(ISBLANK(Calculations!AF7),"",Calculations!AF7)</f>
        <v>7445192469.583025</v>
      </c>
      <c r="AG7">
        <f>IF(ISBLANK(Calculations!AG7),"",Calculations!AG7)</f>
        <v>7176194551.4587173</v>
      </c>
      <c r="AH7">
        <f>IF(ISBLANK(Calculations!AH7),"",Calculations!AH7)</f>
        <v>6904817722.8819885</v>
      </c>
      <c r="AI7">
        <f>IF(ISBLANK(Calculations!AI7),"",Calculations!AI7)</f>
        <v>6632641528.6993446</v>
      </c>
      <c r="AJ7">
        <f>IF(ISBLANK(Calculations!AJ7),"",Calculations!AJ7)</f>
        <v>6366222982.1128902</v>
      </c>
      <c r="AK7">
        <f>IF(ISBLANK(Calculations!AK7),"",Calculations!AK7)</f>
        <v>6091252502.3950367</v>
      </c>
      <c r="AL7">
        <f>IF(ISBLANK(Calculations!AL7),"",Calculations!AL7)</f>
        <v>5834051328.1647358</v>
      </c>
      <c r="AM7">
        <f>IF(ISBLANK(Calculations!AM7),"",Calculations!AM7)</f>
        <v>5594263283.585885</v>
      </c>
      <c r="AN7">
        <f>IF(ISBLANK(Calculations!AN7),"",Calculations!AN7)</f>
        <v>5376777807.8235693</v>
      </c>
      <c r="AO7">
        <f>IF(ISBLANK(Calculations!AO7),"",Calculations!AO7)</f>
        <v>5181499581.6964626</v>
      </c>
      <c r="AP7">
        <f>IF(ISBLANK(Calculations!AP7),"",Calculations!AP7)</f>
        <v>5012459918.5850878</v>
      </c>
      <c r="AQ7">
        <f>IF(ISBLANK(Calculations!AQ7),"",Calculations!AQ7)</f>
        <v>4868294480.2649479</v>
      </c>
      <c r="AR7">
        <f>IF(ISBLANK(Calculations!AR7),"",Calculations!AR7)</f>
        <v>4751138742.6955729</v>
      </c>
      <c r="AS7">
        <f>IF(ISBLANK(Calculations!AS7),"",Calculations!AS7)</f>
        <v>4657802492.5464115</v>
      </c>
      <c r="AT7">
        <f>IF(ISBLANK(Calculations!AT7),"",Calculations!AT7)</f>
        <v>4588503021.572649</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0.89285159956607718</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0.89285159956607718</v>
      </c>
      <c r="L9" t="str">
        <f>IF(ISBLANK(Calculations!L9),"",Calculations!L9)</f>
        <v>RESIDENTIAL</v>
      </c>
      <c r="M9" t="str">
        <f>IF(ISBLANK(Calculations!M9),"",Calculations!M9)</f>
        <v>heating</v>
      </c>
      <c r="N9" t="str">
        <f>IF(ISBLANK(Calculations!N9),"",Calculations!N9)</f>
        <v>biomass</v>
      </c>
      <c r="O9">
        <f>IF(ISBLANK(Calculations!O9),"",Calculations!O9)</f>
        <v>3544620850277.3262</v>
      </c>
      <c r="P9">
        <f>IF(ISBLANK(Calculations!P9),"",Calculations!P9)</f>
        <v>3544620850277.3262</v>
      </c>
      <c r="Q9">
        <f>IF(ISBLANK(Calculations!Q9),"",Calculations!Q9)</f>
        <v>3544620850277.3262</v>
      </c>
      <c r="R9">
        <f>IF(ISBLANK(Calculations!R9),"",Calculations!R9)</f>
        <v>3574833619898.4863</v>
      </c>
      <c r="S9">
        <f>IF(ISBLANK(Calculations!S9),"",Calculations!S9)</f>
        <v>3603378991391.9688</v>
      </c>
      <c r="T9">
        <f>IF(ISBLANK(Calculations!T9),"",Calculations!T9)</f>
        <v>3631361696541.3911</v>
      </c>
      <c r="U9">
        <f>IF(ISBLANK(Calculations!U9),"",Calculations!U9)</f>
        <v>3660715304113.812</v>
      </c>
      <c r="V9">
        <f>IF(ISBLANK(Calculations!V9),"",Calculations!V9)</f>
        <v>3690369202094.5327</v>
      </c>
      <c r="W9">
        <f>IF(ISBLANK(Calculations!W9),"",Calculations!W9)</f>
        <v>3720225172438.2622</v>
      </c>
      <c r="X9">
        <f>IF(ISBLANK(Calculations!X9),"",Calculations!X9)</f>
        <v>3749857218212.4019</v>
      </c>
      <c r="Y9">
        <f>IF(ISBLANK(Calculations!Y9),"",Calculations!Y9)</f>
        <v>3777510134176.7905</v>
      </c>
      <c r="Z9">
        <f>IF(ISBLANK(Calculations!Z9),"",Calculations!Z9)</f>
        <v>3806388649396.4277</v>
      </c>
      <c r="AA9">
        <f>IF(ISBLANK(Calculations!AA9),"",Calculations!AA9)</f>
        <v>3835127401191.9863</v>
      </c>
      <c r="AB9">
        <f>IF(ISBLANK(Calculations!AB9),"",Calculations!AB9)</f>
        <v>3864223322641.4453</v>
      </c>
      <c r="AC9">
        <f>IF(ISBLANK(Calculations!AC9),"",Calculations!AC9)</f>
        <v>3893276907943.8066</v>
      </c>
      <c r="AD9">
        <f>IF(ISBLANK(Calculations!AD9),"",Calculations!AD9)</f>
        <v>3923245739884.2275</v>
      </c>
      <c r="AE9">
        <f>IF(ISBLANK(Calculations!AE9),"",Calculations!AE9)</f>
        <v>3953603596004.437</v>
      </c>
      <c r="AF9">
        <f>IF(ISBLANK(Calculations!AF9),"",Calculations!AF9)</f>
        <v>3987463163336.3604</v>
      </c>
      <c r="AG9">
        <f>IF(ISBLANK(Calculations!AG9),"",Calculations!AG9)</f>
        <v>4022125822542.041</v>
      </c>
      <c r="AH9">
        <f>IF(ISBLANK(Calculations!AH9),"",Calculations!AH9)</f>
        <v>4058774214541.5005</v>
      </c>
      <c r="AI9">
        <f>IF(ISBLANK(Calculations!AI9),"",Calculations!AI9)</f>
        <v>4095151966723.4902</v>
      </c>
      <c r="AJ9">
        <f>IF(ISBLANK(Calculations!AJ9),"",Calculations!AJ9)</f>
        <v>4132332306124.9497</v>
      </c>
      <c r="AK9">
        <f>IF(ISBLANK(Calculations!AK9),"",Calculations!AK9)</f>
        <v>4156381453354.2598</v>
      </c>
      <c r="AL9">
        <f>IF(ISBLANK(Calculations!AL9),"",Calculations!AL9)</f>
        <v>4180645519435.1748</v>
      </c>
      <c r="AM9">
        <f>IF(ISBLANK(Calculations!AM9),"",Calculations!AM9)</f>
        <v>4202918916011.5278</v>
      </c>
      <c r="AN9">
        <f>IF(ISBLANK(Calculations!AN9),"",Calculations!AN9)</f>
        <v>4224986074454.9438</v>
      </c>
      <c r="AO9">
        <f>IF(ISBLANK(Calculations!AO9),"",Calculations!AO9)</f>
        <v>4245350330958.3101</v>
      </c>
      <c r="AP9">
        <f>IF(ISBLANK(Calculations!AP9),"",Calculations!AP9)</f>
        <v>4266345669902.1758</v>
      </c>
      <c r="AQ9">
        <f>IF(ISBLANK(Calculations!AQ9),"",Calculations!AQ9)</f>
        <v>4286484781266.1948</v>
      </c>
      <c r="AR9">
        <f>IF(ISBLANK(Calculations!AR9),"",Calculations!AR9)</f>
        <v>4307848436140.2109</v>
      </c>
      <c r="AS9">
        <f>IF(ISBLANK(Calculations!AS9),"",Calculations!AS9)</f>
        <v>4328547892597.4492</v>
      </c>
      <c r="AT9">
        <f>IF(ISBLANK(Calculations!AT9),"",Calculations!AT9)</f>
        <v>4350485494458.1938</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0.89285159956607718</v>
      </c>
      <c r="L10" t="str">
        <f>IF(ISBLANK(Calculations!L10),"",Calculations!L10)</f>
        <v>RESIDENTIAL</v>
      </c>
      <c r="M10" t="str">
        <f>IF(ISBLANK(Calculations!M10),"",Calculations!M10)</f>
        <v>heating</v>
      </c>
      <c r="N10" t="str">
        <f>IF(ISBLANK(Calculations!N10),"",Calculations!N10)</f>
        <v>kerosene</v>
      </c>
      <c r="O10">
        <f>IF(ISBLANK(Calculations!O10),"",Calculations!O10)</f>
        <v>892851599.56607723</v>
      </c>
      <c r="P10">
        <f>IF(ISBLANK(Calculations!P10),"",Calculations!P10)</f>
        <v>892851599.56607723</v>
      </c>
      <c r="Q10">
        <f>IF(ISBLANK(Calculations!Q10),"",Calculations!Q10)</f>
        <v>892851599.56607723</v>
      </c>
      <c r="R10">
        <f>IF(ISBLANK(Calculations!R10),"",Calculations!R10)</f>
        <v>899059389.67877543</v>
      </c>
      <c r="S10">
        <f>IF(ISBLANK(Calculations!S10),"",Calculations!S10)</f>
        <v>905095048.23924053</v>
      </c>
      <c r="T10">
        <f>IF(ISBLANK(Calculations!T10),"",Calculations!T10)</f>
        <v>911226176.09598446</v>
      </c>
      <c r="U10">
        <f>IF(ISBLANK(Calculations!U10),"",Calculations!U10)</f>
        <v>917603608.64857554</v>
      </c>
      <c r="V10">
        <f>IF(ISBLANK(Calculations!V10),"",Calculations!V10)</f>
        <v>923871440.8882916</v>
      </c>
      <c r="W10">
        <f>IF(ISBLANK(Calculations!W10),"",Calculations!W10)</f>
        <v>930116373.90741074</v>
      </c>
      <c r="X10">
        <f>IF(ISBLANK(Calculations!X10),"",Calculations!X10)</f>
        <v>936242181.74189198</v>
      </c>
      <c r="Y10">
        <f>IF(ISBLANK(Calculations!Y10),"",Calculations!Y10)</f>
        <v>941873580.86447525</v>
      </c>
      <c r="Z10">
        <f>IF(ISBLANK(Calculations!Z10),"",Calculations!Z10)</f>
        <v>947596927.82436156</v>
      </c>
      <c r="AA10">
        <f>IF(ISBLANK(Calculations!AA10),"",Calculations!AA10)</f>
        <v>953064366.17032099</v>
      </c>
      <c r="AB10">
        <f>IF(ISBLANK(Calculations!AB10),"",Calculations!AB10)</f>
        <v>958335551.63407636</v>
      </c>
      <c r="AC10">
        <f>IF(ISBLANK(Calculations!AC10),"",Calculations!AC10)</f>
        <v>963328775.11829627</v>
      </c>
      <c r="AD10">
        <f>IF(ISBLANK(Calculations!AD10),"",Calculations!AD10)</f>
        <v>968246594.49990094</v>
      </c>
      <c r="AE10">
        <f>IF(ISBLANK(Calculations!AE10),"",Calculations!AE10)</f>
        <v>972971223.49473095</v>
      </c>
      <c r="AF10">
        <f>IF(ISBLANK(Calculations!AF10),"",Calculations!AF10)</f>
        <v>977997532.52950931</v>
      </c>
      <c r="AG10">
        <f>IF(ISBLANK(Calculations!AG10),"",Calculations!AG10)</f>
        <v>982812977.51662612</v>
      </c>
      <c r="AH10">
        <f>IF(ISBLANK(Calculations!AH10),"",Calculations!AH10)</f>
        <v>987843077.94650364</v>
      </c>
      <c r="AI10">
        <f>IF(ISBLANK(Calculations!AI10),"",Calculations!AI10)</f>
        <v>992625584.07674801</v>
      </c>
      <c r="AJ10">
        <f>IF(ISBLANK(Calculations!AJ10),"",Calculations!AJ10)</f>
        <v>997558346.92697477</v>
      </c>
      <c r="AK10">
        <f>IF(ISBLANK(Calculations!AK10),"",Calculations!AK10)</f>
        <v>1003725556.5503992</v>
      </c>
      <c r="AL10">
        <f>IF(ISBLANK(Calculations!AL10),"",Calculations!AL10)</f>
        <v>1010051177.6252658</v>
      </c>
      <c r="AM10">
        <f>IF(ISBLANK(Calculations!AM10),"",Calculations!AM10)</f>
        <v>1016105606.4805351</v>
      </c>
      <c r="AN10">
        <f>IF(ISBLANK(Calculations!AN10),"",Calculations!AN10)</f>
        <v>1022338020.8152906</v>
      </c>
      <c r="AO10">
        <f>IF(ISBLANK(Calculations!AO10),"",Calculations!AO10)</f>
        <v>1028316625.0741352</v>
      </c>
      <c r="AP10">
        <f>IF(ISBLANK(Calculations!AP10),"",Calculations!AP10)</f>
        <v>1034499563.0725279</v>
      </c>
      <c r="AQ10">
        <f>IF(ISBLANK(Calculations!AQ10),"",Calculations!AQ10)</f>
        <v>1040442214.0260822</v>
      </c>
      <c r="AR10">
        <f>IF(ISBLANK(Calculations!AR10),"",Calculations!AR10)</f>
        <v>1046607916.0083734</v>
      </c>
      <c r="AS10">
        <f>IF(ISBLANK(Calculations!AS10),"",Calculations!AS10)</f>
        <v>1052547387.5928742</v>
      </c>
      <c r="AT10">
        <f>IF(ISBLANK(Calculations!AT10),"",Calculations!AT10)</f>
        <v>1058730028.8485785</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0.89285159956607718</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0.89285159956607718</v>
      </c>
      <c r="C12">
        <f>IF(ISBLANK(Calculations!C12),"",Calculations!C12)</f>
        <v>0.10714840043392285</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0.60088913105526753</v>
      </c>
      <c r="K12">
        <f>IF(ISBLANK(Calculations!K12),"",Calculations!K12)</f>
        <v>0.89285159956607718</v>
      </c>
      <c r="L12" t="str">
        <f>IF(ISBLANK(Calculations!L12),"",Calculations!L12)</f>
        <v>RESIDENTIAL</v>
      </c>
      <c r="M12" t="str">
        <f>IF(ISBLANK(Calculations!M12),"",Calculations!M12)</f>
        <v>heating</v>
      </c>
      <c r="N12" t="str">
        <f>IF(ISBLANK(Calculations!N12),"",Calculations!N12)</f>
        <v>LPG propane or butane</v>
      </c>
      <c r="O12">
        <f>IF(ISBLANK(Calculations!O12),"",Calculations!O12)</f>
        <v>2736711096127.1104</v>
      </c>
      <c r="P12">
        <f>IF(ISBLANK(Calculations!P12),"",Calculations!P12)</f>
        <v>2736711096127.1104</v>
      </c>
      <c r="Q12">
        <f>IF(ISBLANK(Calculations!Q12),"",Calculations!Q12)</f>
        <v>2736711096127.1104</v>
      </c>
      <c r="R12">
        <f>IF(ISBLANK(Calculations!R12),"",Calculations!R12)</f>
        <v>2761822301606.2515</v>
      </c>
      <c r="S12">
        <f>IF(ISBLANK(Calculations!S12),"",Calculations!S12)</f>
        <v>2786021548783.5933</v>
      </c>
      <c r="T12">
        <f>IF(ISBLANK(Calculations!T12),"",Calculations!T12)</f>
        <v>2809448338994.8857</v>
      </c>
      <c r="U12">
        <f>IF(ISBLANK(Calculations!U12),"",Calculations!U12)</f>
        <v>2834969868503.5571</v>
      </c>
      <c r="V12">
        <f>IF(ISBLANK(Calculations!V12),"",Calculations!V12)</f>
        <v>2862294908806.8198</v>
      </c>
      <c r="W12">
        <f>IF(ISBLANK(Calculations!W12),"",Calculations!W12)</f>
        <v>2891300109839.8779</v>
      </c>
      <c r="X12">
        <f>IF(ISBLANK(Calculations!X12),"",Calculations!X12)</f>
        <v>2922113518012.563</v>
      </c>
      <c r="Y12">
        <f>IF(ISBLANK(Calculations!Y12),"",Calculations!Y12)</f>
        <v>2952737599680.0737</v>
      </c>
      <c r="Z12">
        <f>IF(ISBLANK(Calculations!Z12),"",Calculations!Z12)</f>
        <v>2986233169546.7881</v>
      </c>
      <c r="AA12">
        <f>IF(ISBLANK(Calculations!AA12),"",Calculations!AA12)</f>
        <v>3020168248156.0957</v>
      </c>
      <c r="AB12">
        <f>IF(ISBLANK(Calculations!AB12),"",Calculations!AB12)</f>
        <v>3054360921255.9746</v>
      </c>
      <c r="AC12">
        <f>IF(ISBLANK(Calculations!AC12),"",Calculations!AC12)</f>
        <v>3087461964684.7129</v>
      </c>
      <c r="AD12">
        <f>IF(ISBLANK(Calculations!AD12),"",Calculations!AD12)</f>
        <v>3119388021088.6343</v>
      </c>
      <c r="AE12">
        <f>IF(ISBLANK(Calculations!AE12),"",Calculations!AE12)</f>
        <v>3148912321315.4473</v>
      </c>
      <c r="AF12">
        <f>IF(ISBLANK(Calculations!AF12),"",Calculations!AF12)</f>
        <v>3179091696054.0293</v>
      </c>
      <c r="AG12">
        <f>IF(ISBLANK(Calculations!AG12),"",Calculations!AG12)</f>
        <v>3207378893173.6904</v>
      </c>
      <c r="AH12">
        <f>IF(ISBLANK(Calculations!AH12),"",Calculations!AH12)</f>
        <v>3235244158933.4634</v>
      </c>
      <c r="AI12">
        <f>IF(ISBLANK(Calculations!AI12),"",Calculations!AI12)</f>
        <v>3262138378955.5532</v>
      </c>
      <c r="AJ12">
        <f>IF(ISBLANK(Calculations!AJ12),"",Calculations!AJ12)</f>
        <v>3289333324197.7368</v>
      </c>
      <c r="AK12">
        <f>IF(ISBLANK(Calculations!AK12),"",Calculations!AK12)</f>
        <v>3302186158020.1465</v>
      </c>
      <c r="AL12">
        <f>IF(ISBLANK(Calculations!AL12),"",Calculations!AL12)</f>
        <v>3316520446212.9531</v>
      </c>
      <c r="AM12">
        <f>IF(ISBLANK(Calculations!AM12),"",Calculations!AM12)</f>
        <v>3330981794273.6245</v>
      </c>
      <c r="AN12">
        <f>IF(ISBLANK(Calculations!AN12),"",Calculations!AN12)</f>
        <v>3347069037414.6362</v>
      </c>
      <c r="AO12">
        <f>IF(ISBLANK(Calculations!AO12),"",Calculations!AO12)</f>
        <v>3363267586457.8921</v>
      </c>
      <c r="AP12">
        <f>IF(ISBLANK(Calculations!AP12),"",Calculations!AP12)</f>
        <v>3380817777357.9927</v>
      </c>
      <c r="AQ12">
        <f>IF(ISBLANK(Calculations!AQ12),"",Calculations!AQ12)</f>
        <v>3398003999967.2725</v>
      </c>
      <c r="AR12">
        <f>IF(ISBLANK(Calculations!AR12),"",Calculations!AR12)</f>
        <v>3416118543371.6738</v>
      </c>
      <c r="AS12">
        <f>IF(ISBLANK(Calculations!AS12),"",Calculations!AS12)</f>
        <v>3433421125579.6978</v>
      </c>
      <c r="AT12">
        <f>IF(ISBLANK(Calculations!AT12),"",Calculations!AT12)</f>
        <v>3451319329844.7563</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0.89285159956607718</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0.2828531211791312</v>
      </c>
      <c r="K17">
        <f>IF(ISBLANK(Calculations!K17),"",Calculations!K17)</f>
        <v>0.89285159956607718</v>
      </c>
      <c r="L17" t="str">
        <f>IF(ISBLANK(Calculations!L17),"",Calculations!L17)</f>
        <v>RESIDENTIAL</v>
      </c>
      <c r="M17" t="str">
        <f>IF(ISBLANK(Calculations!M17),"",Calculations!M17)</f>
        <v>cooling</v>
      </c>
      <c r="N17" t="str">
        <f>IF(ISBLANK(Calculations!N17),"",Calculations!N17)</f>
        <v>electricity</v>
      </c>
      <c r="O17">
        <f>P17</f>
        <v>31994782671270.012</v>
      </c>
      <c r="P17">
        <f>IF(ISBLANK(Calculations!P17),"",Calculations!P17)</f>
        <v>31994782671270.012</v>
      </c>
      <c r="Q17">
        <f>IF(ISBLANK(Calculations!Q17),"",Calculations!Q17)</f>
        <v>31994782671270.012</v>
      </c>
      <c r="R17">
        <f>IF(ISBLANK(Calculations!R17),"",Calculations!R17)</f>
        <v>31336400518344.434</v>
      </c>
      <c r="S17" s="99">
        <f>IF(ISBLANK(Calculations!S17),"",Calculations!S17 + ('IRA Buildings Changes'!$C$38/($AB$16-$R$16)*(S16-$R$16)))</f>
        <v>31388465579437.434</v>
      </c>
      <c r="T17" s="99">
        <f>IF(ISBLANK(Calculations!T17),"",Calculations!T17 + ('IRA Buildings Changes'!$C$38/($AB$16-$R$16)*(T16-$R$16)))</f>
        <v>31495517365280.359</v>
      </c>
      <c r="U17" s="99">
        <f>IF(ISBLANK(Calculations!U17),"",Calculations!U17 + ('IRA Buildings Changes'!$C$38/($AB$16-$R$16)*(U16-$R$16)))</f>
        <v>31684038306318.793</v>
      </c>
      <c r="V17" s="99">
        <f>IF(ISBLANK(Calculations!V17),"",Calculations!V17 + ('IRA Buildings Changes'!$C$38/($AB$16-$R$16)*(V16-$R$16)))</f>
        <v>31927317371254.105</v>
      </c>
      <c r="W17" s="99">
        <f>IF(ISBLANK(Calculations!W17),"",Calculations!W17 + ('IRA Buildings Changes'!$C$38/($AB$16-$R$16)*(W16-$R$16)))</f>
        <v>32263961642855.871</v>
      </c>
      <c r="X17" s="99">
        <f>IF(ISBLANK(Calculations!X17),"",Calculations!X17 + ('IRA Buildings Changes'!$C$38/($AB$16-$R$16)*(X16-$R$16)))</f>
        <v>32655157276323.383</v>
      </c>
      <c r="Y17" s="99">
        <f>IF(ISBLANK(Calculations!Y17),"",Calculations!Y17 + ('IRA Buildings Changes'!$C$38/($AB$16-$R$16)*(Y16-$R$16)))</f>
        <v>33129640033223.195</v>
      </c>
      <c r="Z17" s="99">
        <f>IF(ISBLANK(Calculations!Z17),"",Calculations!Z17 + ('IRA Buildings Changes'!$C$38/($AB$16-$R$16)*(Z16-$R$16)))</f>
        <v>33658578483211.25</v>
      </c>
      <c r="AA17" s="99">
        <f>IF(ISBLANK(Calculations!AA17),"",Calculations!AA17 + ('IRA Buildings Changes'!$C$38/($AB$16-$R$16)*(AA16-$R$16)))</f>
        <v>34237210388912.664</v>
      </c>
      <c r="AB17" s="98">
        <f>IF(ISBLANK(Calculations!AB17),"",Calculations!AB17 + 'IRA Buildings Changes'!$C$38)</f>
        <v>34855669702653.059</v>
      </c>
      <c r="AC17" s="99">
        <f>IF(ISBLANK(Calculations!AC17),"",Calculations!AC17 + 'IRA Buildings Changes'!$C$38)</f>
        <v>34839344249077.395</v>
      </c>
      <c r="AD17" s="99">
        <f>IF(ISBLANK(Calculations!AD17),"",Calculations!AD17 + 'IRA Buildings Changes'!$C$38)</f>
        <v>34861256429992.137</v>
      </c>
      <c r="AE17" s="99">
        <f>IF(ISBLANK(Calculations!AE17),"",Calculations!AE17 + 'IRA Buildings Changes'!$C$38)</f>
        <v>34883727906366.168</v>
      </c>
      <c r="AF17" s="99">
        <f>IF(ISBLANK(Calculations!AF17),"",Calculations!AF17 + 'IRA Buildings Changes'!$C$38)</f>
        <v>34938418467552.637</v>
      </c>
      <c r="AG17" s="99">
        <f>IF(ISBLANK(Calculations!AG17),"",Calculations!AG17 + 'IRA Buildings Changes'!$C$38)</f>
        <v>34990181953271.207</v>
      </c>
      <c r="AH17" s="99">
        <f>IF(ISBLANK(Calculations!AH17),"",Calculations!AH17 + 'IRA Buildings Changes'!$C$38)</f>
        <v>35069863264629.625</v>
      </c>
      <c r="AI17" s="99">
        <f>IF(ISBLANK(Calculations!AI17),"",Calculations!AI17 + 'IRA Buildings Changes'!$C$38)</f>
        <v>35143125978420.93</v>
      </c>
      <c r="AJ17" s="99">
        <f>IF(ISBLANK(Calculations!AJ17),"",Calculations!AJ17 + 'IRA Buildings Changes'!$C$38)</f>
        <v>35241346533663.961</v>
      </c>
      <c r="AK17" s="99">
        <f>IF(ISBLANK(Calculations!AK17),"",Calculations!AK17 + 'IRA Buildings Changes'!$C$38)</f>
        <v>35329948175186.75</v>
      </c>
      <c r="AL17" s="99">
        <f>IF(ISBLANK(Calculations!AL17),"",Calculations!AL17 + 'IRA Buildings Changes'!$C$38)</f>
        <v>35442207575254.594</v>
      </c>
      <c r="AM17" s="99">
        <f>IF(ISBLANK(Calculations!AM17),"",Calculations!AM17 + 'IRA Buildings Changes'!$C$38)</f>
        <v>35561035112678.547</v>
      </c>
      <c r="AN17" s="99">
        <f>IF(ISBLANK(Calculations!AN17),"",Calculations!AN17 + 'IRA Buildings Changes'!$C$38)</f>
        <v>35669247607358.164</v>
      </c>
      <c r="AO17" s="99">
        <f>IF(ISBLANK(Calculations!AO17),"",Calculations!AO17 + 'IRA Buildings Changes'!$C$38)</f>
        <v>35798790499171.562</v>
      </c>
      <c r="AP17" s="99">
        <f>IF(ISBLANK(Calculations!AP17),"",Calculations!AP17 + 'IRA Buildings Changes'!$C$38)</f>
        <v>35932421236726.258</v>
      </c>
      <c r="AQ17" s="99">
        <f>IF(ISBLANK(Calculations!AQ17),"",Calculations!AQ17 + 'IRA Buildings Changes'!$C$38)</f>
        <v>36053099455298.859</v>
      </c>
      <c r="AR17" s="99">
        <f>IF(ISBLANK(Calculations!AR17),"",Calculations!AR17 + 'IRA Buildings Changes'!$C$38)</f>
        <v>36192610622575.039</v>
      </c>
      <c r="AS17" s="99">
        <f>IF(ISBLANK(Calculations!AS17),"",Calculations!AS17 + 'IRA Buildings Changes'!$C$38)</f>
        <v>36333424577308.234</v>
      </c>
      <c r="AT17" s="99">
        <f>IF(ISBLANK(Calculations!AT17),"",Calculations!AT17 + 'IRA Buildings Changes'!$C$38)</f>
        <v>36458556208047.414</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0.89285159956607718</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0.89285159956607718</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0.89285159956607718</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0.89285159956607718</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0.89285159956607718</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0.89285159956607718</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0.89285159956607718</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0.89285159956607718</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0.89285159956607718</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5.6461492753691424E-2</v>
      </c>
      <c r="K30">
        <f>IF(ISBLANK(Calculations!K30),"",Calculations!K30)</f>
        <v>0.89285159956607718</v>
      </c>
      <c r="L30" t="str">
        <f>IF(ISBLANK(Calculations!L30),"",Calculations!L30)</f>
        <v>RESIDENTIAL</v>
      </c>
      <c r="M30" t="str">
        <f>IF(ISBLANK(Calculations!M30),"",Calculations!M30)</f>
        <v>lighting</v>
      </c>
      <c r="N30" t="str">
        <f>IF(ISBLANK(Calculations!N30),"",Calculations!N30)</f>
        <v>electricity</v>
      </c>
      <c r="O30">
        <f t="shared" si="0"/>
        <v>6386612183804.7607</v>
      </c>
      <c r="P30">
        <f>IF(ISBLANK(Calculations!P30),"",Calculations!P30)</f>
        <v>6386612183804.7607</v>
      </c>
      <c r="Q30">
        <f>IF(ISBLANK(Calculations!Q30),"",Calculations!Q30)</f>
        <v>6386612183804.7607</v>
      </c>
      <c r="R30">
        <f>IF(ISBLANK(Calculations!R30),"",Calculations!R30)</f>
        <v>6419462977508.5625</v>
      </c>
      <c r="S30">
        <f>IF(ISBLANK(Calculations!S30),"",Calculations!S30)</f>
        <v>6457137469831.9932</v>
      </c>
      <c r="T30">
        <f>IF(ISBLANK(Calculations!T30),"",Calculations!T30)</f>
        <v>6498821446896.0273</v>
      </c>
      <c r="U30">
        <f>IF(ISBLANK(Calculations!U30),"",Calculations!U30)</f>
        <v>6561910465375.3828</v>
      </c>
      <c r="V30">
        <f>IF(ISBLANK(Calculations!V30),"",Calculations!V30)</f>
        <v>6641638351777.5068</v>
      </c>
      <c r="W30">
        <f>IF(ISBLANK(Calculations!W30),"",Calculations!W30)</f>
        <v>6731975744090.5654</v>
      </c>
      <c r="X30">
        <f>IF(ISBLANK(Calculations!X30),"",Calculations!X30)</f>
        <v>6819700757434.7197</v>
      </c>
      <c r="Y30">
        <f>IF(ISBLANK(Calculations!Y30),"",Calculations!Y30)</f>
        <v>6909869068941.8916</v>
      </c>
      <c r="Z30">
        <f>IF(ISBLANK(Calculations!Z30),"",Calculations!Z30)</f>
        <v>7003569483947.9863</v>
      </c>
      <c r="AA30">
        <f>IF(ISBLANK(Calculations!AA30),"",Calculations!AA30)</f>
        <v>7108605809788.1709</v>
      </c>
      <c r="AB30">
        <f>IF(ISBLANK(Calculations!AB30),"",Calculations!AB30)</f>
        <v>7221778647039.9277</v>
      </c>
      <c r="AC30">
        <f>IF(ISBLANK(Calculations!AC30),"",Calculations!AC30)</f>
        <v>7343044090075.2002</v>
      </c>
      <c r="AD30">
        <f>IF(ISBLANK(Calculations!AD30),"",Calculations!AD30)</f>
        <v>7465290662694.7393</v>
      </c>
      <c r="AE30">
        <f>IF(ISBLANK(Calculations!AE30),"",Calculations!AE30)</f>
        <v>7586904479158.4082</v>
      </c>
      <c r="AF30">
        <f>IF(ISBLANK(Calculations!AF30),"",Calculations!AF30)</f>
        <v>7681818050831.6836</v>
      </c>
      <c r="AG30">
        <f>IF(ISBLANK(Calculations!AG30),"",Calculations!AG30)</f>
        <v>7775474083053.6387</v>
      </c>
      <c r="AH30">
        <f>IF(ISBLANK(Calculations!AH30),"",Calculations!AH30)</f>
        <v>7868507123705.4131</v>
      </c>
      <c r="AI30">
        <f>IF(ISBLANK(Calculations!AI30),"",Calculations!AI30)</f>
        <v>7961190983708.0322</v>
      </c>
      <c r="AJ30">
        <f>IF(ISBLANK(Calculations!AJ30),"",Calculations!AJ30)</f>
        <v>8053703012542.0479</v>
      </c>
      <c r="AK30">
        <f>IF(ISBLANK(Calculations!AK30),"",Calculations!AK30)</f>
        <v>8142167189639.5361</v>
      </c>
      <c r="AL30">
        <f>IF(ISBLANK(Calculations!AL30),"",Calculations!AL30)</f>
        <v>8233732134421.834</v>
      </c>
      <c r="AM30">
        <f>IF(ISBLANK(Calculations!AM30),"",Calculations!AM30)</f>
        <v>8329092184249.8291</v>
      </c>
      <c r="AN30">
        <f>IF(ISBLANK(Calculations!AN30),"",Calculations!AN30)</f>
        <v>8428804085578.9258</v>
      </c>
      <c r="AO30">
        <f>IF(ISBLANK(Calculations!AO30),"",Calculations!AO30)</f>
        <v>8532772940110.6816</v>
      </c>
      <c r="AP30">
        <f>IF(ISBLANK(Calculations!AP30),"",Calculations!AP30)</f>
        <v>8640696275210.376</v>
      </c>
      <c r="AQ30">
        <f>IF(ISBLANK(Calculations!AQ30),"",Calculations!AQ30)</f>
        <v>8752075263746.5771</v>
      </c>
      <c r="AR30">
        <f>IF(ISBLANK(Calculations!AR30),"",Calculations!AR30)</f>
        <v>8866367088951.1953</v>
      </c>
      <c r="AS30">
        <f>IF(ISBLANK(Calculations!AS30),"",Calculations!AS30)</f>
        <v>8983262473511.6699</v>
      </c>
      <c r="AT30">
        <f>IF(ISBLANK(Calculations!AT30),"",Calculations!AT30)</f>
        <v>9102651277191.627</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0.89285159956607718</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0.89285159956607718</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0.89285159956607718</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0.89285159956607718</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0.89285159956607718</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0.89285159956607718</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0.89285159956607718</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0.89285159956607718</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0.89285159956607718</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0.23816114892158746</v>
      </c>
      <c r="K43">
        <f>IF(ISBLANK(Calculations!K43),"",Calculations!K43)</f>
        <v>0.89285159956607718</v>
      </c>
      <c r="L43" t="str">
        <f>IF(ISBLANK(Calculations!L43),"",Calculations!L43)</f>
        <v>RESIDENTIAL</v>
      </c>
      <c r="M43" t="str">
        <f>IF(ISBLANK(Calculations!M43),"",Calculations!M43)</f>
        <v>appl</v>
      </c>
      <c r="N43" t="str">
        <f>IF(ISBLANK(Calculations!N43),"",Calculations!N43)</f>
        <v>electricity</v>
      </c>
      <c r="O43">
        <f t="shared" si="0"/>
        <v>26939473634658.828</v>
      </c>
      <c r="P43">
        <f>IF(ISBLANK(Calculations!P43),"",Calculations!P43)</f>
        <v>26939473634658.828</v>
      </c>
      <c r="Q43">
        <f>IF(ISBLANK(Calculations!Q43),"",Calculations!Q43)</f>
        <v>26939473634658.828</v>
      </c>
      <c r="R43">
        <f>IF(ISBLANK(Calculations!R43),"",Calculations!R43)</f>
        <v>26906436473071.578</v>
      </c>
      <c r="S43">
        <f>IF(ISBLANK(Calculations!S43),"",Calculations!S43)</f>
        <v>26875951399471.34</v>
      </c>
      <c r="T43">
        <f>IF(ISBLANK(Calculations!T43),"",Calculations!T43)</f>
        <v>26856119575154.109</v>
      </c>
      <c r="U43">
        <f>IF(ISBLANK(Calculations!U43),"",Calculations!U43)</f>
        <v>26852761962537.523</v>
      </c>
      <c r="V43">
        <f>IF(ISBLANK(Calculations!V43),"",Calculations!V43)</f>
        <v>26874042899402.148</v>
      </c>
      <c r="W43">
        <f>IF(ISBLANK(Calculations!W43),"",Calculations!W43)</f>
        <v>26921964906956.559</v>
      </c>
      <c r="X43">
        <f>IF(ISBLANK(Calculations!X43),"",Calculations!X43)</f>
        <v>26997607178064.117</v>
      </c>
      <c r="Y43">
        <f>IF(ISBLANK(Calculations!Y43),"",Calculations!Y43)</f>
        <v>27096807303418.789</v>
      </c>
      <c r="Z43">
        <f>IF(ISBLANK(Calculations!Z43),"",Calculations!Z43)</f>
        <v>27223134826140.957</v>
      </c>
      <c r="AA43">
        <f>IF(ISBLANK(Calculations!AA43),"",Calculations!AA43)</f>
        <v>27380560182450.676</v>
      </c>
      <c r="AB43">
        <f>IF(ISBLANK(Calculations!AB43),"",Calculations!AB43)</f>
        <v>27563118917155.836</v>
      </c>
      <c r="AC43">
        <f>IF(ISBLANK(Calculations!AC43),"",Calculations!AC43)</f>
        <v>27764779472624.434</v>
      </c>
      <c r="AD43">
        <f>IF(ISBLANK(Calculations!AD43),"",Calculations!AD43)</f>
        <v>27987816525964.07</v>
      </c>
      <c r="AE43">
        <f>IF(ISBLANK(Calculations!AE43),"",Calculations!AE43)</f>
        <v>28230823970661.434</v>
      </c>
      <c r="AF43">
        <f>IF(ISBLANK(Calculations!AF43),"",Calculations!AF43)</f>
        <v>28491423257580.488</v>
      </c>
      <c r="AG43">
        <f>IF(ISBLANK(Calculations!AG43),"",Calculations!AG43)</f>
        <v>28761007478668.969</v>
      </c>
      <c r="AH43">
        <f>IF(ISBLANK(Calculations!AH43),"",Calculations!AH43)</f>
        <v>29035021367910.758</v>
      </c>
      <c r="AI43">
        <f>IF(ISBLANK(Calculations!AI43),"",Calculations!AI43)</f>
        <v>29311147596074.086</v>
      </c>
      <c r="AJ43">
        <f>IF(ISBLANK(Calculations!AJ43),"",Calculations!AJ43)</f>
        <v>29588180337762.297</v>
      </c>
      <c r="AK43">
        <f>IF(ISBLANK(Calculations!AK43),"",Calculations!AK43)</f>
        <v>29836199723469.535</v>
      </c>
      <c r="AL43">
        <f>IF(ISBLANK(Calculations!AL43),"",Calculations!AL43)</f>
        <v>30087070113555.059</v>
      </c>
      <c r="AM43">
        <f>IF(ISBLANK(Calculations!AM43),"",Calculations!AM43)</f>
        <v>30340525201968.859</v>
      </c>
      <c r="AN43">
        <f>IF(ISBLANK(Calculations!AN43),"",Calculations!AN43)</f>
        <v>30596532122920.352</v>
      </c>
      <c r="AO43">
        <f>IF(ISBLANK(Calculations!AO43),"",Calculations!AO43)</f>
        <v>30855277135649.105</v>
      </c>
      <c r="AP43">
        <f>IF(ISBLANK(Calculations!AP43),"",Calculations!AP43)</f>
        <v>31116835749028.57</v>
      </c>
      <c r="AQ43">
        <f>IF(ISBLANK(Calculations!AQ43),"",Calculations!AQ43)</f>
        <v>31381090803417.289</v>
      </c>
      <c r="AR43">
        <f>IF(ISBLANK(Calculations!AR43),"",Calculations!AR43)</f>
        <v>31648267141003.828</v>
      </c>
      <c r="AS43">
        <f>IF(ISBLANK(Calculations!AS43),"",Calculations!AS43)</f>
        <v>31918082994878.133</v>
      </c>
      <c r="AT43">
        <f>IF(ISBLANK(Calculations!AT43),"",Calculations!AT43)</f>
        <v>32190300726997.137</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0.89285159956607718</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0.54181366185309687</v>
      </c>
      <c r="K45">
        <f>IF(ISBLANK(Calculations!K45),"",Calculations!K45)</f>
        <v>0.89285159956607718</v>
      </c>
      <c r="L45" t="str">
        <f>IF(ISBLANK(Calculations!L45),"",Calculations!L45)</f>
        <v>RESIDENTIAL</v>
      </c>
      <c r="M45" t="str">
        <f>IF(ISBLANK(Calculations!M45),"",Calculations!M45)</f>
        <v>appl</v>
      </c>
      <c r="N45" t="str">
        <f>IF(ISBLANK(Calculations!N45),"",Calculations!N45)</f>
        <v>natural gas</v>
      </c>
      <c r="O45">
        <f t="shared" si="0"/>
        <v>19934265134036.965</v>
      </c>
      <c r="P45">
        <f>IF(ISBLANK(Calculations!P45),"",Calculations!P45)</f>
        <v>19934265134036.965</v>
      </c>
      <c r="Q45">
        <f>IF(ISBLANK(Calculations!Q45),"",Calculations!Q45)</f>
        <v>19934265134036.965</v>
      </c>
      <c r="R45">
        <f>IF(ISBLANK(Calculations!R45),"",Calculations!R45)</f>
        <v>20059390911961.969</v>
      </c>
      <c r="S45">
        <f>IF(ISBLANK(Calculations!S45),"",Calculations!S45)</f>
        <v>20187084025238.629</v>
      </c>
      <c r="T45">
        <f>IF(ISBLANK(Calculations!T45),"",Calculations!T45)</f>
        <v>20321384146247.43</v>
      </c>
      <c r="U45">
        <f>IF(ISBLANK(Calculations!U45),"",Calculations!U45)</f>
        <v>20464941471500.051</v>
      </c>
      <c r="V45">
        <f>IF(ISBLANK(Calculations!V45),"",Calculations!V45)</f>
        <v>20622232495394.934</v>
      </c>
      <c r="W45">
        <f>IF(ISBLANK(Calculations!W45),"",Calculations!W45)</f>
        <v>20791820077027.945</v>
      </c>
      <c r="X45">
        <f>IF(ISBLANK(Calculations!X45),"",Calculations!X45)</f>
        <v>20970567570741.137</v>
      </c>
      <c r="Y45">
        <f>IF(ISBLANK(Calculations!Y45),"",Calculations!Y45)</f>
        <v>21152833418620.188</v>
      </c>
      <c r="Z45">
        <f>IF(ISBLANK(Calculations!Z45),"",Calculations!Z45)</f>
        <v>21340815720527.031</v>
      </c>
      <c r="AA45">
        <f>IF(ISBLANK(Calculations!AA45),"",Calculations!AA45)</f>
        <v>21534129836083.301</v>
      </c>
      <c r="AB45">
        <f>IF(ISBLANK(Calculations!AB45),"",Calculations!AB45)</f>
        <v>21728049952574.781</v>
      </c>
      <c r="AC45">
        <f>IF(ISBLANK(Calculations!AC45),"",Calculations!AC45)</f>
        <v>21921090549801.699</v>
      </c>
      <c r="AD45">
        <f>IF(ISBLANK(Calculations!AD45),"",Calculations!AD45)</f>
        <v>22119090747490.727</v>
      </c>
      <c r="AE45">
        <f>IF(ISBLANK(Calculations!AE45),"",Calculations!AE45)</f>
        <v>22323824188118.238</v>
      </c>
      <c r="AF45">
        <f>IF(ISBLANK(Calculations!AF45),"",Calculations!AF45)</f>
        <v>22535084413340.348</v>
      </c>
      <c r="AG45">
        <f>IF(ISBLANK(Calculations!AG45),"",Calculations!AG45)</f>
        <v>22748099395550.148</v>
      </c>
      <c r="AH45">
        <f>IF(ISBLANK(Calculations!AH45),"",Calculations!AH45)</f>
        <v>22961578016519.828</v>
      </c>
      <c r="AI45">
        <f>IF(ISBLANK(Calculations!AI45),"",Calculations!AI45)</f>
        <v>23174110517558.238</v>
      </c>
      <c r="AJ45">
        <f>IF(ISBLANK(Calculations!AJ45),"",Calculations!AJ45)</f>
        <v>23385369057609.719</v>
      </c>
      <c r="AK45">
        <f>IF(ISBLANK(Calculations!AK45),"",Calculations!AK45)</f>
        <v>23572934119305.977</v>
      </c>
      <c r="AL45">
        <f>IF(ISBLANK(Calculations!AL45),"",Calculations!AL45)</f>
        <v>23761420046122.539</v>
      </c>
      <c r="AM45">
        <f>IF(ISBLANK(Calculations!AM45),"",Calculations!AM45)</f>
        <v>23951540431368.195</v>
      </c>
      <c r="AN45">
        <f>IF(ISBLANK(Calculations!AN45),"",Calculations!AN45)</f>
        <v>24143866748024.012</v>
      </c>
      <c r="AO45">
        <f>IF(ISBLANK(Calculations!AO45),"",Calculations!AO45)</f>
        <v>24338671722856.098</v>
      </c>
      <c r="AP45">
        <f>IF(ISBLANK(Calculations!AP45),"",Calculations!AP45)</f>
        <v>24535984528834.355</v>
      </c>
      <c r="AQ45">
        <f>IF(ISBLANK(Calculations!AQ45),"",Calculations!AQ45)</f>
        <v>24736083433227.652</v>
      </c>
      <c r="AR45">
        <f>IF(ISBLANK(Calculations!AR45),"",Calculations!AR45)</f>
        <v>24938765621493.414</v>
      </c>
      <c r="AS45">
        <f>IF(ISBLANK(Calculations!AS45),"",Calculations!AS45)</f>
        <v>25144262450882.312</v>
      </c>
      <c r="AT45">
        <f>IF(ISBLANK(Calculations!AT45),"",Calculations!AT45)</f>
        <v>25352717250903.332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2.6850244913701474E-2</v>
      </c>
      <c r="K46">
        <f>IF(ISBLANK(Calculations!K46),"",Calculations!K46)</f>
        <v>0.89285159956607718</v>
      </c>
      <c r="L46" t="str">
        <f>IF(ISBLANK(Calculations!L46),"",Calculations!L46)</f>
        <v>RESIDENTIAL</v>
      </c>
      <c r="M46" t="str">
        <f>IF(ISBLANK(Calculations!M46),"",Calculations!M46)</f>
        <v>appl</v>
      </c>
      <c r="N46" t="str">
        <f>IF(ISBLANK(Calculations!N46),"",Calculations!N46)</f>
        <v>petroleum diesel</v>
      </c>
      <c r="O46">
        <f t="shared" si="0"/>
        <v>239732841.19939288</v>
      </c>
      <c r="P46">
        <f>IF(ISBLANK(Calculations!P46),"",Calculations!P46)</f>
        <v>239732841.19939288</v>
      </c>
      <c r="Q46">
        <f>IF(ISBLANK(Calculations!Q46),"",Calculations!Q46)</f>
        <v>239732841.19939288</v>
      </c>
      <c r="R46">
        <f>IF(ISBLANK(Calculations!R46),"",Calculations!R46)</f>
        <v>230610055.70063695</v>
      </c>
      <c r="S46">
        <f>IF(ISBLANK(Calculations!S46),"",Calculations!S46)</f>
        <v>219444438.2404168</v>
      </c>
      <c r="T46">
        <f>IF(ISBLANK(Calculations!T46),"",Calculations!T46)</f>
        <v>207318600.87614673</v>
      </c>
      <c r="U46">
        <f>IF(ISBLANK(Calculations!U46),"",Calculations!U46)</f>
        <v>195327711.42977387</v>
      </c>
      <c r="V46">
        <f>IF(ISBLANK(Calculations!V46),"",Calculations!V46)</f>
        <v>184453669.10456032</v>
      </c>
      <c r="W46">
        <f>IF(ISBLANK(Calculations!W46),"",Calculations!W46)</f>
        <v>175351855.69298699</v>
      </c>
      <c r="X46">
        <f>IF(ISBLANK(Calculations!X46),"",Calculations!X46)</f>
        <v>168331731.39380464</v>
      </c>
      <c r="Y46">
        <f>IF(ISBLANK(Calculations!Y46),"",Calculations!Y46)</f>
        <v>163379545.74603453</v>
      </c>
      <c r="Z46">
        <f>IF(ISBLANK(Calculations!Z46),"",Calculations!Z46)</f>
        <v>160322235.60800287</v>
      </c>
      <c r="AA46">
        <f>IF(ISBLANK(Calculations!AA46),"",Calculations!AA46)</f>
        <v>158821752.74108082</v>
      </c>
      <c r="AB46">
        <f>IF(ISBLANK(Calculations!AB46),"",Calculations!AB46)</f>
        <v>158449073.56030667</v>
      </c>
      <c r="AC46">
        <f>IF(ISBLANK(Calculations!AC46),"",Calculations!AC46)</f>
        <v>158823281.49879187</v>
      </c>
      <c r="AD46">
        <f>IF(ISBLANK(Calculations!AD46),"",Calculations!AD46)</f>
        <v>159700872.00859952</v>
      </c>
      <c r="AE46">
        <f>IF(ISBLANK(Calculations!AE46),"",Calculations!AE46)</f>
        <v>160889092.45154613</v>
      </c>
      <c r="AF46">
        <f>IF(ISBLANK(Calculations!AF46),"",Calculations!AF46)</f>
        <v>162256189.70301104</v>
      </c>
      <c r="AG46">
        <f>IF(ISBLANK(Calculations!AG46),"",Calculations!AG46)</f>
        <v>163696177.32259426</v>
      </c>
      <c r="AH46">
        <f>IF(ISBLANK(Calculations!AH46),"",Calculations!AH46)</f>
        <v>165166457.93534145</v>
      </c>
      <c r="AI46">
        <f>IF(ISBLANK(Calculations!AI46),"",Calculations!AI46)</f>
        <v>166639530.83779636</v>
      </c>
      <c r="AJ46">
        <f>IF(ISBLANK(Calculations!AJ46),"",Calculations!AJ46)</f>
        <v>168104351.95570046</v>
      </c>
      <c r="AK46">
        <f>IF(ISBLANK(Calculations!AK46),"",Calculations!AK46)</f>
        <v>169419546.68015903</v>
      </c>
      <c r="AL46">
        <f>IF(ISBLANK(Calculations!AL46),"",Calculations!AL46)</f>
        <v>170744648.37895173</v>
      </c>
      <c r="AM46">
        <f>IF(ISBLANK(Calculations!AM46),"",Calculations!AM46)</f>
        <v>172085492.53572273</v>
      </c>
      <c r="AN46">
        <f>IF(ISBLANK(Calculations!AN46),"",Calculations!AN46)</f>
        <v>173446717.48531553</v>
      </c>
      <c r="AO46">
        <f>IF(ISBLANK(Calculations!AO46),"",Calculations!AO46)</f>
        <v>174830592.75440264</v>
      </c>
      <c r="AP46">
        <f>IF(ISBLANK(Calculations!AP46),"",Calculations!AP46)</f>
        <v>176235911.87794551</v>
      </c>
      <c r="AQ46">
        <f>IF(ISBLANK(Calculations!AQ46),"",Calculations!AQ46)</f>
        <v>177663980.5519605</v>
      </c>
      <c r="AR46">
        <f>IF(ISBLANK(Calculations!AR46),"",Calculations!AR46)</f>
        <v>179112640.41561276</v>
      </c>
      <c r="AS46">
        <f>IF(ISBLANK(Calculations!AS46),"",Calculations!AS46)</f>
        <v>180582714.0937812</v>
      </c>
      <c r="AT46">
        <f>IF(ISBLANK(Calculations!AT46),"",Calculations!AT46)</f>
        <v>182075329.80874071</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0.89285159956607718</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0.89285159956607718</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0.89285159956607718</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0.89285159956607718</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0.39911086894473252</v>
      </c>
      <c r="K51">
        <f>IF(ISBLANK(Calculations!K51),"",Calculations!K51)</f>
        <v>0.89285159956607718</v>
      </c>
      <c r="L51" t="str">
        <f>IF(ISBLANK(Calculations!L51),"",Calculations!L51)</f>
        <v>RESIDENTIAL</v>
      </c>
      <c r="M51" t="str">
        <f>IF(ISBLANK(Calculations!M51),"",Calculations!M51)</f>
        <v>appl</v>
      </c>
      <c r="N51" t="str">
        <f>IF(ISBLANK(Calculations!N51),"",Calculations!N51)</f>
        <v>LPG propane or butane</v>
      </c>
      <c r="O51">
        <f t="shared" si="0"/>
        <v>1817724913259.4497</v>
      </c>
      <c r="P51">
        <f>IF(ISBLANK(Calculations!P51),"",Calculations!P51)</f>
        <v>1817724913259.4497</v>
      </c>
      <c r="Q51">
        <f>IF(ISBLANK(Calculations!Q51),"",Calculations!Q51)</f>
        <v>1817724913259.4497</v>
      </c>
      <c r="R51">
        <f>IF(ISBLANK(Calculations!R51),"",Calculations!R51)</f>
        <v>1796751751747.9707</v>
      </c>
      <c r="S51">
        <f>IF(ISBLANK(Calculations!S51),"",Calculations!S51)</f>
        <v>1783531273072.51</v>
      </c>
      <c r="T51">
        <f>IF(ISBLANK(Calculations!T51),"",Calculations!T51)</f>
        <v>1776930299393.5369</v>
      </c>
      <c r="U51">
        <f>IF(ISBLANK(Calculations!U51),"",Calculations!U51)</f>
        <v>1775621928548.2429</v>
      </c>
      <c r="V51">
        <f>IF(ISBLANK(Calculations!V51),"",Calculations!V51)</f>
        <v>1778569131046.4604</v>
      </c>
      <c r="W51">
        <f>IF(ISBLANK(Calculations!W51),"",Calculations!W51)</f>
        <v>1784711931482.7581</v>
      </c>
      <c r="X51">
        <f>IF(ISBLANK(Calculations!X51),"",Calculations!X51)</f>
        <v>1793206627027.0627</v>
      </c>
      <c r="Y51">
        <f>IF(ISBLANK(Calculations!Y51),"",Calculations!Y51)</f>
        <v>1803171014178.2046</v>
      </c>
      <c r="Z51">
        <f>IF(ISBLANK(Calculations!Z51),"",Calculations!Z51)</f>
        <v>1814535607046.6211</v>
      </c>
      <c r="AA51">
        <f>IF(ISBLANK(Calculations!AA51),"",Calculations!AA51)</f>
        <v>1827051694014.896</v>
      </c>
      <c r="AB51">
        <f>IF(ISBLANK(Calculations!AB51),"",Calculations!AB51)</f>
        <v>1840129674672.4082</v>
      </c>
      <c r="AC51">
        <f>IF(ISBLANK(Calculations!AC51),"",Calculations!AC51)</f>
        <v>1853452936410.5496</v>
      </c>
      <c r="AD51">
        <f>IF(ISBLANK(Calculations!AD51),"",Calculations!AD51)</f>
        <v>1867266467948.9197</v>
      </c>
      <c r="AE51">
        <f>IF(ISBLANK(Calculations!AE51),"",Calculations!AE51)</f>
        <v>1881625773103.8865</v>
      </c>
      <c r="AF51">
        <f>IF(ISBLANK(Calculations!AF51),"",Calculations!AF51)</f>
        <v>1896523628459.9348</v>
      </c>
      <c r="AG51">
        <f>IF(ISBLANK(Calculations!AG51),"",Calculations!AG51)</f>
        <v>1911601961398.2507</v>
      </c>
      <c r="AH51">
        <f>IF(ISBLANK(Calculations!AH51),"",Calculations!AH51)</f>
        <v>1926777345124.8035</v>
      </c>
      <c r="AI51">
        <f>IF(ISBLANK(Calculations!AI51),"",Calculations!AI51)</f>
        <v>1941950891589.5103</v>
      </c>
      <c r="AJ51">
        <f>IF(ISBLANK(Calculations!AJ51),"",Calculations!AJ51)</f>
        <v>1957107557450.9236</v>
      </c>
      <c r="AK51">
        <f>IF(ISBLANK(Calculations!AK51),"",Calculations!AK51)</f>
        <v>1973511999827.0046</v>
      </c>
      <c r="AL51">
        <f>IF(ISBLANK(Calculations!AL51),"",Calculations!AL51)</f>
        <v>1989945610136.6265</v>
      </c>
      <c r="AM51">
        <f>IF(ISBLANK(Calculations!AM51),"",Calculations!AM51)</f>
        <v>2006453800909.9995</v>
      </c>
      <c r="AN51">
        <f>IF(ISBLANK(Calculations!AN51),"",Calculations!AN51)</f>
        <v>2023075717179.0273</v>
      </c>
      <c r="AO51">
        <f>IF(ISBLANK(Calculations!AO51),"",Calculations!AO51)</f>
        <v>2039831848969.5037</v>
      </c>
      <c r="AP51">
        <f>IF(ISBLANK(Calculations!AP51),"",Calculations!AP51)</f>
        <v>2056736830179.394</v>
      </c>
      <c r="AQ51">
        <f>IF(ISBLANK(Calculations!AQ51),"",Calculations!AQ51)</f>
        <v>2073815257643.4294</v>
      </c>
      <c r="AR51">
        <f>IF(ISBLANK(Calculations!AR51),"",Calculations!AR51)</f>
        <v>2091061984523.7808</v>
      </c>
      <c r="AS51">
        <f>IF(ISBLANK(Calculations!AS51),"",Calculations!AS51)</f>
        <v>2108502282784.4839</v>
      </c>
      <c r="AT51">
        <f>IF(ISBLANK(Calculations!AT51),"",Calculations!AT51)</f>
        <v>2126152318025.676</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0.89285159956607718</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0.34280692899420095</v>
      </c>
      <c r="K56">
        <f>IF(ISBLANK(Calculations!K56),"",Calculations!K56)</f>
        <v>0.89285159956607718</v>
      </c>
      <c r="L56" t="str">
        <f>IF(ISBLANK(Calculations!L56),"",Calculations!L56)</f>
        <v>RESIDENTIAL</v>
      </c>
      <c r="M56" t="str">
        <f>IF(ISBLANK(Calculations!M56),"",Calculations!M56)</f>
        <v>other</v>
      </c>
      <c r="N56" t="str">
        <f>IF(ISBLANK(Calculations!N56),"",Calculations!N56)</f>
        <v>electricity</v>
      </c>
      <c r="O56">
        <f t="shared" si="0"/>
        <v>38776426244308.203</v>
      </c>
      <c r="P56">
        <f>IF(ISBLANK(Calculations!P56),"",Calculations!P56)</f>
        <v>38776426244308.203</v>
      </c>
      <c r="Q56">
        <f>IF(ISBLANK(Calculations!Q56),"",Calculations!Q56)</f>
        <v>38776426244308.203</v>
      </c>
      <c r="R56">
        <f>IF(ISBLANK(Calculations!R56),"",Calculations!R56)</f>
        <v>38803170647957.164</v>
      </c>
      <c r="S56">
        <f>IF(ISBLANK(Calculations!S56),"",Calculations!S56)</f>
        <v>38839541931652.305</v>
      </c>
      <c r="T56">
        <f>IF(ISBLANK(Calculations!T56),"",Calculations!T56)</f>
        <v>38898836770604.656</v>
      </c>
      <c r="U56">
        <f>IF(ISBLANK(Calculations!U56),"",Calculations!U56)</f>
        <v>38935237528100.125</v>
      </c>
      <c r="V56">
        <f>IF(ISBLANK(Calculations!V56),"",Calculations!V56)</f>
        <v>38938501751491.188</v>
      </c>
      <c r="W56">
        <f>IF(ISBLANK(Calculations!W56),"",Calculations!W56)</f>
        <v>38950333947246.273</v>
      </c>
      <c r="X56">
        <f>IF(ISBLANK(Calculations!X56),"",Calculations!X56)</f>
        <v>38968389720160.969</v>
      </c>
      <c r="Y56">
        <f>IF(ISBLANK(Calculations!Y56),"",Calculations!Y56)</f>
        <v>38956484453942.422</v>
      </c>
      <c r="Z56">
        <f>IF(ISBLANK(Calculations!Z56),"",Calculations!Z56)</f>
        <v>38898798393260.414</v>
      </c>
      <c r="AA56">
        <f>IF(ISBLANK(Calculations!AA56),"",Calculations!AA56)</f>
        <v>38806841978215.844</v>
      </c>
      <c r="AB56">
        <f>IF(ISBLANK(Calculations!AB56),"",Calculations!AB56)</f>
        <v>38662403163348.477</v>
      </c>
      <c r="AC56">
        <f>IF(ISBLANK(Calculations!AC56),"",Calculations!AC56)</f>
        <v>38520115628889.422</v>
      </c>
      <c r="AD56">
        <f>IF(ISBLANK(Calculations!AD56),"",Calculations!AD56)</f>
        <v>38412092308417.727</v>
      </c>
      <c r="AE56">
        <f>IF(ISBLANK(Calculations!AE56),"",Calculations!AE56)</f>
        <v>38314313282706.281</v>
      </c>
      <c r="AF56">
        <f>IF(ISBLANK(Calculations!AF56),"",Calculations!AF56)</f>
        <v>38195523121555.367</v>
      </c>
      <c r="AG56">
        <f>IF(ISBLANK(Calculations!AG56),"",Calculations!AG56)</f>
        <v>38026373288245.844</v>
      </c>
      <c r="AH56">
        <f>IF(ISBLANK(Calculations!AH56),"",Calculations!AH56)</f>
        <v>37818069046237.406</v>
      </c>
      <c r="AI56">
        <f>IF(ISBLANK(Calculations!AI56),"",Calculations!AI56)</f>
        <v>37533169458496.375</v>
      </c>
      <c r="AJ56">
        <f>IF(ISBLANK(Calculations!AJ56),"",Calculations!AJ56)</f>
        <v>37144359680529.352</v>
      </c>
      <c r="AK56">
        <f>IF(ISBLANK(Calculations!AK56),"",Calculations!AK56)</f>
        <v>36539324883722.844</v>
      </c>
      <c r="AL56">
        <f>IF(ISBLANK(Calculations!AL56),"",Calculations!AL56)</f>
        <v>35846983470899.148</v>
      </c>
      <c r="AM56">
        <f>IF(ISBLANK(Calculations!AM56),"",Calculations!AM56)</f>
        <v>35092434839223.93</v>
      </c>
      <c r="AN56">
        <f>IF(ISBLANK(Calculations!AN56),"",Calculations!AN56)</f>
        <v>34278231235598.133</v>
      </c>
      <c r="AO56">
        <f>IF(ISBLANK(Calculations!AO56),"",Calculations!AO56)</f>
        <v>33381547350765.879</v>
      </c>
      <c r="AP56">
        <f>IF(ISBLANK(Calculations!AP56),"",Calculations!AP56)</f>
        <v>32375614219577.637</v>
      </c>
      <c r="AQ56">
        <f>IF(ISBLANK(Calculations!AQ56),"",Calculations!AQ56)</f>
        <v>31235959377163.23</v>
      </c>
      <c r="AR56">
        <f>IF(ISBLANK(Calculations!AR56),"",Calculations!AR56)</f>
        <v>29962924535395.504</v>
      </c>
      <c r="AS56">
        <f>IF(ISBLANK(Calculations!AS56),"",Calculations!AS56)</f>
        <v>28586376171631.629</v>
      </c>
      <c r="AT56">
        <f>IF(ISBLANK(Calculations!AT56),"",Calculations!AT56)</f>
        <v>27120564561332.164</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0.89285159956607718</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0.89285159956607718</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0.89285159956607718</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0.89285159956607718</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0.89285159956607718</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0.89285159956607718</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0.89285159956607718</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0.89285159956607718</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0.89285159956607718</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7.9717308151388916E-2</v>
      </c>
      <c r="K69">
        <f>IF(ISBLANK(Calculations!K69),"",Calculations!K69)</f>
        <v>0.10714840043392285</v>
      </c>
      <c r="L69" t="str">
        <f>IF(ISBLANK(Calculations!L69),"",Calculations!L69)</f>
        <v>RESIDENTIAL</v>
      </c>
      <c r="M69" t="str">
        <f>IF(ISBLANK(Calculations!M69),"",Calculations!M69)</f>
        <v>heating</v>
      </c>
      <c r="N69" t="str">
        <f>IF(ISBLANK(Calculations!N69),"",Calculations!N69)</f>
        <v>electricity</v>
      </c>
      <c r="O69">
        <f t="shared" si="0"/>
        <v>1076256830961.298</v>
      </c>
      <c r="P69">
        <f>IF(ISBLANK(Calculations!P69),"",Calculations!P69)-(SUMIFS(BDEQ!B:B,BDEQ!$AG:$AG,About!$B$2,BDEQ!$AH:$AH,$I69)*BDEQ!$C$2*$J69*$K69)</f>
        <v>1076256830961.298</v>
      </c>
      <c r="Q69">
        <f>IF(ISBLANK(Calculations!Q69),"",Calculations!Q69)-(SUMIFS(BDEQ!C:C,BDEQ!$AG:$AG,About!$B$2,BDEQ!$AH:$AH,$I69)*BDEQ!$C$2*$J69*$K69)</f>
        <v>1076256830961.298</v>
      </c>
      <c r="R69">
        <f>IF(ISBLANK(Calculations!R69),"",Calculations!R69)-(SUMIFS(BDEQ!D:D,BDEQ!$AG:$AG,About!$B$2,BDEQ!$AH:$AH,$I69)*BDEQ!$C$2*$J69*$K69)</f>
        <v>1086681498440.6818</v>
      </c>
      <c r="S69" s="99">
        <f>IF(ISBLANK(Calculations!S69),"",Calculations!S69+('IRA Buildings Changes'!$G$39/($AB$68-$R$68)*(S68-$R$68)))-(SUMIFS(BDEQ!E:E,BDEQ!$AG:$AG,About!$B$2,BDEQ!$AH:$AH,$I69)*BDEQ!$C$2*$J69*$K69)</f>
        <v>1097617076243.3177</v>
      </c>
      <c r="T69" s="99">
        <f>IF(ISBLANK(Calculations!T69),"",Calculations!T69+('IRA Buildings Changes'!$G$39/($AB$68-$R$68)*(T68-$R$68)))-(SUMIFS(BDEQ!F:F,BDEQ!$AG:$AG,About!$B$2,BDEQ!$AH:$AH,$I69)*BDEQ!$C$2*$J69*$K69)</f>
        <v>1108305922033.2283</v>
      </c>
      <c r="U69" s="99">
        <f>IF(ISBLANK(Calculations!U69),"",Calculations!U69+('IRA Buildings Changes'!$G$39/($AB$68-$R$68)*(U68-$R$68)))-(SUMIFS(BDEQ!G:G,BDEQ!$AG:$AG,About!$B$2,BDEQ!$AH:$AH,$I69)*BDEQ!$C$2*$J69*$K69)</f>
        <v>1119299765874.5132</v>
      </c>
      <c r="V69" s="99">
        <f>IF(ISBLANK(Calculations!V69),"",Calculations!V69+('IRA Buildings Changes'!$G$39/($AB$68-$R$68)*(V68-$R$68)))-(SUMIFS(BDEQ!H:H,BDEQ!$AG:$AG,About!$B$2,BDEQ!$AH:$AH,$I69)*BDEQ!$C$2*$J69*$K69)</f>
        <v>1130161763520.5979</v>
      </c>
      <c r="W69" s="99">
        <f>IF(ISBLANK(Calculations!W69),"",Calculations!W69+('IRA Buildings Changes'!$G$39/($AB$68-$R$68)*(W68-$R$68)))-(SUMIFS(BDEQ!I:I,BDEQ!$AG:$AG,About!$B$2,BDEQ!$AH:$AH,$I69)*BDEQ!$C$2*$J69*$K69)</f>
        <v>1140880857590.969</v>
      </c>
      <c r="X69" s="99">
        <f>IF(ISBLANK(Calculations!X69),"",Calculations!X69+('IRA Buildings Changes'!$G$39/($AB$68-$R$68)*(X68-$R$68)))-(SUMIFS(BDEQ!J:J,BDEQ!$AG:$AG,About!$B$2,BDEQ!$AH:$AH,$I69)*BDEQ!$C$2*$J69*$K69)</f>
        <v>1151494828833.9016</v>
      </c>
      <c r="Y69" s="99">
        <f>IF(ISBLANK(Calculations!Y69),"",Calculations!Y69+('IRA Buildings Changes'!$G$39/($AB$68-$R$68)*(Y68-$R$68)))-(SUMIFS(BDEQ!K:K,BDEQ!$AG:$AG,About!$B$2,BDEQ!$AH:$AH,$I69)*BDEQ!$C$2*$J69*$K69)</f>
        <v>1161498521698.4924</v>
      </c>
      <c r="Z69" s="99">
        <f>IF(ISBLANK(Calculations!Z69),"",Calculations!Z69+('IRA Buildings Changes'!$G$39/($AB$68-$R$68)*(Z68-$R$68)))-(SUMIFS(BDEQ!L:L,BDEQ!$AG:$AG,About!$B$2,BDEQ!$AH:$AH,$I69)*BDEQ!$C$2*$J69*$K69)</f>
        <v>1171826950756.8423</v>
      </c>
      <c r="AA69" s="99">
        <f>IF(ISBLANK(Calculations!AA69),"",Calculations!AA69+('IRA Buildings Changes'!$G$39/($AB$68-$R$68)*(AA68-$R$68)))-(SUMIFS(BDEQ!M:M,BDEQ!$AG:$AG,About!$B$2,BDEQ!$AH:$AH,$I69)*BDEQ!$C$2*$J69*$K69)</f>
        <v>1181951941875.0288</v>
      </c>
      <c r="AB69" s="98">
        <f>IF(ISBLANK(Calculations!AB69),"",Calculations!AB69 + 'IRA Buildings Changes'!$G$39)-(SUMIFS(BDEQ!N:N,BDEQ!$AG:$AG,About!$B$2,BDEQ!$AH:$AH,$I69)*BDEQ!$C$2*$J69*$K69)</f>
        <v>1192181220584.4976</v>
      </c>
      <c r="AC69" s="99">
        <f>IF(ISBLANK(Calculations!AC69),"",Calculations!AC69 + 'IRA Buildings Changes'!$G$39)-(SUMIFS(BDEQ!O:O,BDEQ!$AG:$AG,About!$B$2,BDEQ!$AH:$AH,$I69)*BDEQ!$C$2*$J69*$K69)</f>
        <v>1201391260128.7385</v>
      </c>
      <c r="AD69" s="99">
        <f>IF(ISBLANK(Calculations!AD69),"",Calculations!AD69 + 'IRA Buildings Changes'!$G$39)-(SUMIFS(BDEQ!P:P,BDEQ!$AG:$AG,About!$B$2,BDEQ!$AH:$AH,$I69)*BDEQ!$C$2*$J69*$K69)</f>
        <v>1211057851544.9946</v>
      </c>
      <c r="AE69" s="99">
        <f>IF(ISBLANK(Calculations!AE69),"",Calculations!AE69 + 'IRA Buildings Changes'!$G$39)-(SUMIFS(BDEQ!Q:Q,BDEQ!$AG:$AG,About!$B$2,BDEQ!$AH:$AH,$I69)*BDEQ!$C$2*$J69*$K69)</f>
        <v>1221413889169.1558</v>
      </c>
      <c r="AF69" s="99">
        <f>IF(ISBLANK(Calculations!AF69),"",Calculations!AF69 + 'IRA Buildings Changes'!$G$39)-(SUMIFS(BDEQ!R:R,BDEQ!$AG:$AG,About!$B$2,BDEQ!$AH:$AH,$I69)*BDEQ!$C$2*$J69*$K69)</f>
        <v>1232227595440.2727</v>
      </c>
      <c r="AG69" s="99">
        <f>IF(ISBLANK(Calculations!AG69),"",Calculations!AG69 + 'IRA Buildings Changes'!$G$39)-(SUMIFS(BDEQ!S:S,BDEQ!$AG:$AG,About!$B$2,BDEQ!$AH:$AH,$I69)*BDEQ!$C$2*$J69*$K69)</f>
        <v>1243361133302.9512</v>
      </c>
      <c r="AH69" s="99">
        <f>IF(ISBLANK(Calculations!AH69),"",Calculations!AH69 + 'IRA Buildings Changes'!$G$39)-(SUMIFS(BDEQ!T:T,BDEQ!$AG:$AG,About!$B$2,BDEQ!$AH:$AH,$I69)*BDEQ!$C$2*$J69*$K69)</f>
        <v>1254958629548.1606</v>
      </c>
      <c r="AI69" s="99">
        <f>IF(ISBLANK(Calculations!AI69),"",Calculations!AI69 + 'IRA Buildings Changes'!$G$39)-(SUMIFS(BDEQ!U:U,BDEQ!$AG:$AG,About!$B$2,BDEQ!$AH:$AH,$I69)*BDEQ!$C$2*$J69*$K69)</f>
        <v>1266409833294.4973</v>
      </c>
      <c r="AJ69" s="99">
        <f>IF(ISBLANK(Calculations!AJ69),"",Calculations!AJ69 + 'IRA Buildings Changes'!$G$39)-(SUMIFS(BDEQ!V:V,BDEQ!$AG:$AG,About!$B$2,BDEQ!$AH:$AH,$I69)*BDEQ!$C$2*$J69*$K69)</f>
        <v>1278015251049.1587</v>
      </c>
      <c r="AK69" s="99">
        <f>IF(ISBLANK(Calculations!AK69),"",Calculations!AK69 + 'IRA Buildings Changes'!$G$39)-(SUMIFS(BDEQ!W:W,BDEQ!$AG:$AG,About!$B$2,BDEQ!$AH:$AH,$I69)*BDEQ!$C$2*$J69*$K69)</f>
        <v>1287588385039.5154</v>
      </c>
      <c r="AL69" s="99">
        <f>IF(ISBLANK(Calculations!AL69),"",Calculations!AL69 + 'IRA Buildings Changes'!$G$39)-(SUMIFS(BDEQ!X:X,BDEQ!$AG:$AG,About!$B$2,BDEQ!$AH:$AH,$I69)*BDEQ!$C$2*$J69*$K69)</f>
        <v>1297233936843.2134</v>
      </c>
      <c r="AM69" s="99">
        <f>IF(ISBLANK(Calculations!AM69),"",Calculations!AM69 + 'IRA Buildings Changes'!$G$39)-(SUMIFS(BDEQ!Y:Y,BDEQ!$AG:$AG,About!$B$2,BDEQ!$AH:$AH,$I69)*BDEQ!$C$2*$J69*$K69)</f>
        <v>1306805201932.0178</v>
      </c>
      <c r="AN69" s="99">
        <f>IF(ISBLANK(Calculations!AN69),"",Calculations!AN69 + 'IRA Buildings Changes'!$G$39)-(SUMIFS(BDEQ!Z:Z,BDEQ!$AG:$AG,About!$B$2,BDEQ!$AH:$AH,$I69)*BDEQ!$C$2*$J69*$K69)</f>
        <v>1316869905932.9905</v>
      </c>
      <c r="AO69" s="99">
        <f>IF(ISBLANK(Calculations!AO69),"",Calculations!AO69 + 'IRA Buildings Changes'!$G$39)-(SUMIFS(BDEQ!AA:AA,BDEQ!$AG:$AG,About!$B$2,BDEQ!$AH:$AH,$I69)*BDEQ!$C$2*$J69*$K69)</f>
        <v>1326658972780.5928</v>
      </c>
      <c r="AP69" s="99">
        <f>IF(ISBLANK(Calculations!AP69),"",Calculations!AP69 + 'IRA Buildings Changes'!$G$39)-(SUMIFS(BDEQ!AB:AB,BDEQ!$AG:$AG,About!$B$2,BDEQ!$AH:$AH,$I69)*BDEQ!$C$2*$J69*$K69)</f>
        <v>1336477658105.6021</v>
      </c>
      <c r="AQ69" s="99">
        <f>IF(ISBLANK(Calculations!AQ69),"",Calculations!AQ69 + 'IRA Buildings Changes'!$G$39)-(SUMIFS(BDEQ!AC:AC,BDEQ!$AG:$AG,About!$B$2,BDEQ!$AH:$AH,$I69)*BDEQ!$C$2*$J69*$K69)</f>
        <v>1346710984168.7781</v>
      </c>
      <c r="AR69" s="99">
        <f>IF(ISBLANK(Calculations!AR69),"",Calculations!AR69 + 'IRA Buildings Changes'!$G$39)-(SUMIFS(BDEQ!AD:AD,BDEQ!$AG:$AG,About!$B$2,BDEQ!$AH:$AH,$I69)*BDEQ!$C$2*$J69*$K69)</f>
        <v>1356850410733.4553</v>
      </c>
      <c r="AS69" s="99">
        <f>IF(ISBLANK(Calculations!AS69),"",Calculations!AS69 + 'IRA Buildings Changes'!$G$39)-(SUMIFS(BDEQ!AE:AE,BDEQ!$AG:$AG,About!$B$2,BDEQ!$AH:$AH,$I69)*BDEQ!$C$2*$J69*$K69)</f>
        <v>1367107750146.3381</v>
      </c>
      <c r="AT69" s="99">
        <f>IF(ISBLANK(Calculations!AT69),"",Calculations!AT69 + 'IRA Buildings Changes'!$G$39)-(SUMIFS(BDEQ!AF:AF,BDEQ!$AG:$AG,About!$B$2,BDEQ!$AH:$AH,$I69)*BDEQ!$C$2*$J69*$K69)</f>
        <v>1378213634634.7134</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0.10714840043392285</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0.45025495471493171</v>
      </c>
      <c r="K71">
        <f>IF(ISBLANK(Calculations!K71),"",Calculations!K71)</f>
        <v>0.10714840043392285</v>
      </c>
      <c r="L71" t="str">
        <f>IF(ISBLANK(Calculations!L71),"",Calculations!L71)</f>
        <v>RESIDENTIAL</v>
      </c>
      <c r="M71" t="str">
        <f>IF(ISBLANK(Calculations!M71),"",Calculations!M71)</f>
        <v>heating</v>
      </c>
      <c r="N71" t="str">
        <f>IF(ISBLANK(Calculations!N71),"",Calculations!N71)</f>
        <v>natural gas</v>
      </c>
      <c r="O71">
        <f t="shared" si="0"/>
        <v>1987994553915.6121</v>
      </c>
      <c r="P71">
        <f>IF(ISBLANK(Calculations!P71),"",Calculations!P71)</f>
        <v>1987994553915.6121</v>
      </c>
      <c r="Q71">
        <f>IF(ISBLANK(Calculations!Q71),"",Calculations!Q71)</f>
        <v>1987994553915.6121</v>
      </c>
      <c r="R71">
        <f>IF(ISBLANK(Calculations!R71),"",Calculations!R71)</f>
        <v>2000667351529.9412</v>
      </c>
      <c r="S71" s="99">
        <f>IF(ISBLANK(Calculations!S71),"",Calculations!S71 + ('IRA Buildings Changes'!$D$39/($AB$68-$R$68)*(S68-$R$68)))</f>
        <v>1922338108094.0859</v>
      </c>
      <c r="T71" s="99">
        <f>IF(ISBLANK(Calculations!T71),"",Calculations!T71 + ('IRA Buildings Changes'!$D$39/($AB$68-$R$68)*(T68-$R$68)))</f>
        <v>1841920810360.8962</v>
      </c>
      <c r="U71" s="99">
        <f>IF(ISBLANK(Calculations!U71),"",Calculations!U71 + ('IRA Buildings Changes'!$D$39/($AB$68-$R$68)*(U68-$R$68)))</f>
        <v>1761396871295.5859</v>
      </c>
      <c r="V71" s="99">
        <f>IF(ISBLANK(Calculations!V71),"",Calculations!V71 + ('IRA Buildings Changes'!$D$39/($AB$68-$R$68)*(V68-$R$68)))</f>
        <v>1680606387735.3823</v>
      </c>
      <c r="W71" s="99">
        <f>IF(ISBLANK(Calculations!W71),"",Calculations!W71 + ('IRA Buildings Changes'!$D$39/($AB$68-$R$68)*(W68-$R$68)))</f>
        <v>1599371738999.5181</v>
      </c>
      <c r="X71" s="99">
        <f>IF(ISBLANK(Calculations!X71),"",Calculations!X71 + ('IRA Buildings Changes'!$D$39/($AB$68-$R$68)*(X68-$R$68)))</f>
        <v>1517799577089.7393</v>
      </c>
      <c r="Y71" s="99">
        <f>IF(ISBLANK(Calculations!Y71),"",Calculations!Y71 + ('IRA Buildings Changes'!$D$39/($AB$68-$R$68)*(Y68-$R$68)))</f>
        <v>1434372780364.5811</v>
      </c>
      <c r="Z71" s="99">
        <f>IF(ISBLANK(Calculations!Z71),"",Calculations!Z71 + ('IRA Buildings Changes'!$D$39/($AB$68-$R$68)*(Z68-$R$68)))</f>
        <v>1351751298570.7368</v>
      </c>
      <c r="AA71" s="99">
        <f>IF(ISBLANK(Calculations!AA71),"",Calculations!AA71 + ('IRA Buildings Changes'!$D$39/($AB$68-$R$68)*(AA68-$R$68)))</f>
        <v>1269004878126.5757</v>
      </c>
      <c r="AB71" s="98">
        <f>IF(ISBLANK(Calculations!AB71),"",Calculations!AB71 + 'IRA Buildings Changes'!D39)</f>
        <v>1186584378962.3022</v>
      </c>
      <c r="AC71" s="99">
        <f>IF(ISBLANK(Calculations!AC71),"",Calculations!AC71 + 'IRA Buildings Changes'!$D$39)</f>
        <v>1193297011666.998</v>
      </c>
      <c r="AD71" s="99">
        <f>IF(ISBLANK(Calculations!AD71),"",Calculations!AD71 + 'IRA Buildings Changes'!$D$39)</f>
        <v>1200774437433.1067</v>
      </c>
      <c r="AE71" s="99">
        <f>IF(ISBLANK(Calculations!AE71),"",Calculations!AE71 + 'IRA Buildings Changes'!$D$39)</f>
        <v>1208437692057.6365</v>
      </c>
      <c r="AF71" s="99">
        <f>IF(ISBLANK(Calculations!AF71),"",Calculations!AF71 + 'IRA Buildings Changes'!$D$39)</f>
        <v>1218767203996.8093</v>
      </c>
      <c r="AG71" s="99">
        <f>IF(ISBLANK(Calculations!AG71),"",Calculations!AG71 + 'IRA Buildings Changes'!$D$39)</f>
        <v>1229979314633.2134</v>
      </c>
      <c r="AH71" s="99">
        <f>IF(ISBLANK(Calculations!AH71),"",Calculations!AH71 + 'IRA Buildings Changes'!$D$39)</f>
        <v>1242878095505.0645</v>
      </c>
      <c r="AI71" s="99">
        <f>IF(ISBLANK(Calculations!AI71),"",Calculations!AI71 + 'IRA Buildings Changes'!$D$39)</f>
        <v>1256595038929.075</v>
      </c>
      <c r="AJ71" s="99">
        <f>IF(ISBLANK(Calculations!AJ71),"",Calculations!AJ71 + 'IRA Buildings Changes'!$D$39)</f>
        <v>1271645943522.834</v>
      </c>
      <c r="AK71" s="99">
        <f>IF(ISBLANK(Calculations!AK71),"",Calculations!AK71 + 'IRA Buildings Changes'!$D$39)</f>
        <v>1276690629026.1304</v>
      </c>
      <c r="AL71" s="99">
        <f>IF(ISBLANK(Calculations!AL71),"",Calculations!AL71 + 'IRA Buildings Changes'!$D$39)</f>
        <v>1283274094383.2522</v>
      </c>
      <c r="AM71" s="99">
        <f>IF(ISBLANK(Calculations!AM71),"",Calculations!AM71 + 'IRA Buildings Changes'!$D$39)</f>
        <v>1290327047314.6606</v>
      </c>
      <c r="AN71" s="99">
        <f>IF(ISBLANK(Calculations!AN71),"",Calculations!AN71 + 'IRA Buildings Changes'!$D$39)</f>
        <v>1298699433353.3989</v>
      </c>
      <c r="AO71" s="99">
        <f>IF(ISBLANK(Calculations!AO71),"",Calculations!AO71 + 'IRA Buildings Changes'!$D$39)</f>
        <v>1307319624368.3069</v>
      </c>
      <c r="AP71" s="99">
        <f>IF(ISBLANK(Calculations!AP71),"",Calculations!AP71 + 'IRA Buildings Changes'!$D$39)</f>
        <v>1316964861162.9883</v>
      </c>
      <c r="AQ71" s="99">
        <f>IF(ISBLANK(Calculations!AQ71),"",Calculations!AQ71 + 'IRA Buildings Changes'!$D$39)</f>
        <v>1326488861840.2534</v>
      </c>
      <c r="AR71" s="99">
        <f>IF(ISBLANK(Calculations!AR71),"",Calculations!AR71 + 'IRA Buildings Changes'!$D$39)</f>
        <v>1336713926347.8574</v>
      </c>
      <c r="AS71" s="99">
        <f>IF(ISBLANK(Calculations!AS71),"",Calculations!AS71 + 'IRA Buildings Changes'!$D$39)</f>
        <v>1346506819140.9404</v>
      </c>
      <c r="AT71" s="99">
        <f>IF(ISBLANK(Calculations!AT71),"",Calculations!AT71 + 'IRA Buildings Changes'!$D$39)</f>
        <v>1356761090223.6909</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0.97314975508629853</v>
      </c>
      <c r="K72">
        <f>IF(ISBLANK(Calculations!K72),"",Calculations!K72)</f>
        <v>0.10714840043392285</v>
      </c>
      <c r="L72" t="str">
        <f>IF(ISBLANK(Calculations!L72),"",Calculations!L72)</f>
        <v>RESIDENTIAL</v>
      </c>
      <c r="M72" t="str">
        <f>IF(ISBLANK(Calculations!M72),"",Calculations!M72)</f>
        <v>heating</v>
      </c>
      <c r="N72" t="str">
        <f>IF(ISBLANK(Calculations!N72),"",Calculations!N72)</f>
        <v>petroleum diesel</v>
      </c>
      <c r="O72">
        <f t="shared" si="0"/>
        <v>1042714396.4016067</v>
      </c>
      <c r="P72">
        <f>IF(ISBLANK(Calculations!P72),"",Calculations!P72)</f>
        <v>1042714396.4016067</v>
      </c>
      <c r="Q72">
        <f>IF(ISBLANK(Calculations!Q72),"",Calculations!Q72)</f>
        <v>1042714396.4016067</v>
      </c>
      <c r="R72">
        <f>IF(ISBLANK(Calculations!R72),"",Calculations!R72)</f>
        <v>1050985828.5552247</v>
      </c>
      <c r="S72">
        <f>IF(ISBLANK(Calculations!S72),"",Calculations!S72)</f>
        <v>1057914986.5485274</v>
      </c>
      <c r="T72">
        <f>IF(ISBLANK(Calculations!T72),"",Calculations!T72)</f>
        <v>1063210691.5570679</v>
      </c>
      <c r="U72">
        <f>IF(ISBLANK(Calculations!U72),"",Calculations!U72)</f>
        <v>1067267107.5991364</v>
      </c>
      <c r="V72">
        <f>IF(ISBLANK(Calculations!V72),"",Calculations!V72)</f>
        <v>1069415624.8996493</v>
      </c>
      <c r="W72">
        <f>IF(ISBLANK(Calculations!W72),"",Calculations!W72)</f>
        <v>1068982646.5942757</v>
      </c>
      <c r="X72">
        <f>IF(ISBLANK(Calculations!X72),"",Calculations!X72)</f>
        <v>1065051384.8461119</v>
      </c>
      <c r="Y72">
        <f>IF(ISBLANK(Calculations!Y72),"",Calculations!Y72)</f>
        <v>1056292940.3926457</v>
      </c>
      <c r="Z72">
        <f>IF(ISBLANK(Calculations!Z72),"",Calculations!Z72)</f>
        <v>1043578742.2754703</v>
      </c>
      <c r="AA72">
        <f>IF(ISBLANK(Calculations!AA72),"",Calculations!AA72)</f>
        <v>1026582446.5504923</v>
      </c>
      <c r="AB72">
        <f>IF(ISBLANK(Calculations!AB72),"",Calculations!AB72)</f>
        <v>1005930662.2029637</v>
      </c>
      <c r="AC72">
        <f>IF(ISBLANK(Calculations!AC72),"",Calculations!AC72)</f>
        <v>981730589.81133771</v>
      </c>
      <c r="AD72">
        <f>IF(ISBLANK(Calculations!AD72),"",Calculations!AD72)</f>
        <v>954515751.82041168</v>
      </c>
      <c r="AE72">
        <f>IF(ISBLANK(Calculations!AE72),"",Calculations!AE72)</f>
        <v>924563118.76169622</v>
      </c>
      <c r="AF72">
        <f>IF(ISBLANK(Calculations!AF72),"",Calculations!AF72)</f>
        <v>893474866.84932661</v>
      </c>
      <c r="AG72">
        <f>IF(ISBLANK(Calculations!AG72),"",Calculations!AG72)</f>
        <v>861193246.18461299</v>
      </c>
      <c r="AH72">
        <f>IF(ISBLANK(Calculations!AH72),"",Calculations!AH72)</f>
        <v>828626139.72374201</v>
      </c>
      <c r="AI72">
        <f>IF(ISBLANK(Calculations!AI72),"",Calculations!AI72)</f>
        <v>795963103.83173454</v>
      </c>
      <c r="AJ72">
        <f>IF(ISBLANK(Calculations!AJ72),"",Calculations!AJ72)</f>
        <v>763991025.68734574</v>
      </c>
      <c r="AK72">
        <f>IF(ISBLANK(Calculations!AK72),"",Calculations!AK72)</f>
        <v>730992656.10091603</v>
      </c>
      <c r="AL72">
        <f>IF(ISBLANK(Calculations!AL72),"",Calculations!AL72)</f>
        <v>700126726.73270202</v>
      </c>
      <c r="AM72">
        <f>IF(ISBLANK(Calculations!AM72),"",Calculations!AM72)</f>
        <v>671350494.00568593</v>
      </c>
      <c r="AN72">
        <f>IF(ISBLANK(Calculations!AN72),"",Calculations!AN72)</f>
        <v>645250724.61862528</v>
      </c>
      <c r="AO72">
        <f>IF(ISBLANK(Calculations!AO72),"",Calculations!AO72)</f>
        <v>621815979.60695446</v>
      </c>
      <c r="AP72">
        <f>IF(ISBLANK(Calculations!AP72),"",Calculations!AP72)</f>
        <v>601530044.6082654</v>
      </c>
      <c r="AQ72">
        <f>IF(ISBLANK(Calculations!AQ72),"",Calculations!AQ72)</f>
        <v>584229189.54862773</v>
      </c>
      <c r="AR72">
        <f>IF(ISBLANK(Calculations!AR72),"",Calculations!AR72)</f>
        <v>570169686.39231849</v>
      </c>
      <c r="AS72">
        <f>IF(ISBLANK(Calculations!AS72),"",Calculations!AS72)</f>
        <v>558968687.35637176</v>
      </c>
      <c r="AT72">
        <f>IF(ISBLANK(Calculations!AT72),"",Calculations!AT72)</f>
        <v>550652268.96235824</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0.10714840043392285</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0.10714840043392285</v>
      </c>
      <c r="L74" t="str">
        <f>IF(ISBLANK(Calculations!L74),"",Calculations!L74)</f>
        <v>RESIDENTIAL</v>
      </c>
      <c r="M74" t="str">
        <f>IF(ISBLANK(Calculations!M74),"",Calculations!M74)</f>
        <v>heating</v>
      </c>
      <c r="N74" t="str">
        <f>IF(ISBLANK(Calculations!N74),"",Calculations!N74)</f>
        <v>biomass</v>
      </c>
      <c r="O74">
        <f t="shared" si="0"/>
        <v>425379149722.67371</v>
      </c>
      <c r="P74">
        <f>IF(ISBLANK(Calculations!P74),"",Calculations!P74)</f>
        <v>425379149722.67371</v>
      </c>
      <c r="Q74">
        <f>IF(ISBLANK(Calculations!Q74),"",Calculations!Q74)</f>
        <v>425379149722.67371</v>
      </c>
      <c r="R74">
        <f>IF(ISBLANK(Calculations!R74),"",Calculations!R74)</f>
        <v>429004892163.14111</v>
      </c>
      <c r="S74">
        <f>IF(ISBLANK(Calculations!S74),"",Calculations!S74)</f>
        <v>432430535233.95508</v>
      </c>
      <c r="T74">
        <f>IF(ISBLANK(Calculations!T74),"",Calculations!T74)</f>
        <v>435788654430.95477</v>
      </c>
      <c r="U74">
        <f>IF(ISBLANK(Calculations!U74),"",Calculations!U74)</f>
        <v>439311291451.34937</v>
      </c>
      <c r="V74">
        <f>IF(ISBLANK(Calculations!V74),"",Calculations!V74)</f>
        <v>442869965408.82355</v>
      </c>
      <c r="W74">
        <f>IF(ISBLANK(Calculations!W74),"",Calculations!W74)</f>
        <v>446452889454.97852</v>
      </c>
      <c r="X74">
        <f>IF(ISBLANK(Calculations!X74),"",Calculations!X74)</f>
        <v>450008940995.71265</v>
      </c>
      <c r="Y74">
        <f>IF(ISBLANK(Calculations!Y74),"",Calculations!Y74)</f>
        <v>453327483197.30353</v>
      </c>
      <c r="Z74">
        <f>IF(ISBLANK(Calculations!Z74),"",Calculations!Z74)</f>
        <v>456793105831.78687</v>
      </c>
      <c r="AA74">
        <f>IF(ISBLANK(Calculations!AA74),"",Calculations!AA74)</f>
        <v>460241955883.52911</v>
      </c>
      <c r="AB74">
        <f>IF(ISBLANK(Calculations!AB74),"",Calculations!AB74)</f>
        <v>463733668777.33557</v>
      </c>
      <c r="AC74">
        <f>IF(ISBLANK(Calculations!AC74),"",Calculations!AC74)</f>
        <v>467220301039.10394</v>
      </c>
      <c r="AD74">
        <f>IF(ISBLANK(Calculations!AD74),"",Calculations!AD74)</f>
        <v>470816769261.65033</v>
      </c>
      <c r="AE74">
        <f>IF(ISBLANK(Calculations!AE74),"",Calculations!AE74)</f>
        <v>474459923090.86951</v>
      </c>
      <c r="AF74">
        <f>IF(ISBLANK(Calculations!AF74),"",Calculations!AF74)</f>
        <v>478523306614.80951</v>
      </c>
      <c r="AG74">
        <f>IF(ISBLANK(Calculations!AG74),"",Calculations!AG74)</f>
        <v>482683066747.93787</v>
      </c>
      <c r="AH74">
        <f>IF(ISBLANK(Calculations!AH74),"",Calculations!AH74)</f>
        <v>487081128624.20697</v>
      </c>
      <c r="AI74">
        <f>IF(ISBLANK(Calculations!AI74),"",Calculations!AI74)</f>
        <v>491446711840.4729</v>
      </c>
      <c r="AJ74">
        <f>IF(ISBLANK(Calculations!AJ74),"",Calculations!AJ74)</f>
        <v>495908611103.9035</v>
      </c>
      <c r="AK74">
        <f>IF(ISBLANK(Calculations!AK74),"",Calculations!AK74)</f>
        <v>498794675998.30792</v>
      </c>
      <c r="AL74">
        <f>IF(ISBLANK(Calculations!AL74),"",Calculations!AL74)</f>
        <v>501706532649.35333</v>
      </c>
      <c r="AM74">
        <f>IF(ISBLANK(Calculations!AM74),"",Calculations!AM74)</f>
        <v>504379495117.63641</v>
      </c>
      <c r="AN74">
        <f>IF(ISBLANK(Calculations!AN74),"",Calculations!AN74)</f>
        <v>507027707575.88043</v>
      </c>
      <c r="AO74">
        <f>IF(ISBLANK(Calculations!AO74),"",Calculations!AO74)</f>
        <v>509471559960.10895</v>
      </c>
      <c r="AP74">
        <f>IF(ISBLANK(Calculations!AP74),"",Calculations!AP74)</f>
        <v>511991146625.45911</v>
      </c>
      <c r="AQ74">
        <f>IF(ISBLANK(Calculations!AQ74),"",Calculations!AQ74)</f>
        <v>514407980027.40851</v>
      </c>
      <c r="AR74">
        <f>IF(ISBLANK(Calculations!AR74),"",Calculations!AR74)</f>
        <v>516971767165.479</v>
      </c>
      <c r="AS74">
        <f>IF(ISBLANK(Calculations!AS74),"",Calculations!AS74)</f>
        <v>519455845875.00098</v>
      </c>
      <c r="AT74">
        <f>IF(ISBLANK(Calculations!AT74),"",Calculations!AT74)</f>
        <v>522088510642.44653</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0.10714840043392285</v>
      </c>
      <c r="L75" t="str">
        <f>IF(ISBLANK(Calculations!L75),"",Calculations!L75)</f>
        <v>RESIDENTIAL</v>
      </c>
      <c r="M75" t="str">
        <f>IF(ISBLANK(Calculations!M75),"",Calculations!M75)</f>
        <v>heating</v>
      </c>
      <c r="N75" t="str">
        <f>IF(ISBLANK(Calculations!N75),"",Calculations!N75)</f>
        <v>kerosene</v>
      </c>
      <c r="O75">
        <f t="shared" si="0"/>
        <v>107148400.43392284</v>
      </c>
      <c r="P75">
        <f>IF(ISBLANK(Calculations!P75),"",Calculations!P75)</f>
        <v>107148400.43392284</v>
      </c>
      <c r="Q75">
        <f>IF(ISBLANK(Calculations!Q75),"",Calculations!Q75)</f>
        <v>107148400.43392284</v>
      </c>
      <c r="R75">
        <f>IF(ISBLANK(Calculations!R75),"",Calculations!R75)</f>
        <v>107893378.41360995</v>
      </c>
      <c r="S75">
        <f>IF(ISBLANK(Calculations!S75),"",Calculations!S75)</f>
        <v>108617699.41010416</v>
      </c>
      <c r="T75">
        <f>IF(ISBLANK(Calculations!T75),"",Calculations!T75)</f>
        <v>109353477.38600211</v>
      </c>
      <c r="U75">
        <f>IF(ISBLANK(Calculations!U75),"",Calculations!U75)</f>
        <v>110118813.63809311</v>
      </c>
      <c r="V75">
        <f>IF(ISBLANK(Calculations!V75),"",Calculations!V75)</f>
        <v>110870997.09052815</v>
      </c>
      <c r="W75">
        <f>IF(ISBLANK(Calculations!W75),"",Calculations!W75)</f>
        <v>111620432.47726072</v>
      </c>
      <c r="X75">
        <f>IF(ISBLANK(Calculations!X75),"",Calculations!X75)</f>
        <v>112355572.01349412</v>
      </c>
      <c r="Y75">
        <f>IF(ISBLANK(Calculations!Y75),"",Calculations!Y75)</f>
        <v>113031379.06640531</v>
      </c>
      <c r="Z75">
        <f>IF(ISBLANK(Calculations!Z75),"",Calculations!Z75)</f>
        <v>113718220.49915652</v>
      </c>
      <c r="AA75">
        <f>IF(ISBLANK(Calculations!AA75),"",Calculations!AA75)</f>
        <v>114374351.1187638</v>
      </c>
      <c r="AB75">
        <f>IF(ISBLANK(Calculations!AB75),"",Calculations!AB75)</f>
        <v>115006930.02785286</v>
      </c>
      <c r="AC75">
        <f>IF(ISBLANK(Calculations!AC75),"",Calculations!AC75)</f>
        <v>115606151.56657586</v>
      </c>
      <c r="AD75">
        <f>IF(ISBLANK(Calculations!AD75),"",Calculations!AD75)</f>
        <v>116196324.088659</v>
      </c>
      <c r="AE75">
        <f>IF(ISBLANK(Calculations!AE75),"",Calculations!AE75)</f>
        <v>116763312.42097068</v>
      </c>
      <c r="AF75">
        <f>IF(ISBLANK(Calculations!AF75),"",Calculations!AF75)</f>
        <v>117366504.45582263</v>
      </c>
      <c r="AG75">
        <f>IF(ISBLANK(Calculations!AG75),"",Calculations!AG75)</f>
        <v>117944391.33870202</v>
      </c>
      <c r="AH75">
        <f>IF(ISBLANK(Calculations!AH75),"",Calculations!AH75)</f>
        <v>118548038.36732951</v>
      </c>
      <c r="AI75">
        <f>IF(ISBLANK(Calculations!AI75),"",Calculations!AI75)</f>
        <v>119121972.35834229</v>
      </c>
      <c r="AJ75">
        <f>IF(ISBLANK(Calculations!AJ75),"",Calculations!AJ75)</f>
        <v>119713938.2005702</v>
      </c>
      <c r="AK75">
        <f>IF(ISBLANK(Calculations!AK75),"",Calculations!AK75)</f>
        <v>120454046.23936608</v>
      </c>
      <c r="AL75">
        <f>IF(ISBLANK(Calculations!AL75),"",Calculations!AL75)</f>
        <v>121213164.75385658</v>
      </c>
      <c r="AM75">
        <f>IF(ISBLANK(Calculations!AM75),"",Calculations!AM75)</f>
        <v>121939738.31624743</v>
      </c>
      <c r="AN75">
        <f>IF(ISBLANK(Calculations!AN75),"",Calculations!AN75)</f>
        <v>122687671.3738071</v>
      </c>
      <c r="AO75">
        <f>IF(ISBLANK(Calculations!AO75),"",Calculations!AO75)</f>
        <v>123405145.45737705</v>
      </c>
      <c r="AP75">
        <f>IF(ISBLANK(Calculations!AP75),"",Calculations!AP75)</f>
        <v>124147141.01053713</v>
      </c>
      <c r="AQ75">
        <f>IF(ISBLANK(Calculations!AQ75),"",Calculations!AQ75)</f>
        <v>124860300.44746923</v>
      </c>
      <c r="AR75">
        <f>IF(ISBLANK(Calculations!AR75),"",Calculations!AR75)</f>
        <v>125600227.55884568</v>
      </c>
      <c r="AS75">
        <f>IF(ISBLANK(Calculations!AS75),"",Calculations!AS75)</f>
        <v>126313005.44938347</v>
      </c>
      <c r="AT75">
        <f>IF(ISBLANK(Calculations!AT75),"",Calculations!AT75)</f>
        <v>127054965.39135753</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0.10714840043392285</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0.60088913105526753</v>
      </c>
      <c r="K77">
        <f>IF(ISBLANK(Calculations!K77),"",Calculations!K77)</f>
        <v>0.10714840043392285</v>
      </c>
      <c r="L77" t="str">
        <f>IF(ISBLANK(Calculations!L77),"",Calculations!L77)</f>
        <v>RESIDENTIAL</v>
      </c>
      <c r="M77" t="str">
        <f>IF(ISBLANK(Calculations!M77),"",Calculations!M77)</f>
        <v>heating</v>
      </c>
      <c r="N77" t="str">
        <f>IF(ISBLANK(Calculations!N77),"",Calculations!N77)</f>
        <v>LPG propane or butane</v>
      </c>
      <c r="O77">
        <f t="shared" si="0"/>
        <v>328424361385.80963</v>
      </c>
      <c r="P77">
        <f>IF(ISBLANK(Calculations!P77),"",Calculations!P77)</f>
        <v>328424361385.80963</v>
      </c>
      <c r="Q77">
        <f>IF(ISBLANK(Calculations!Q77),"",Calculations!Q77)</f>
        <v>328424361385.80963</v>
      </c>
      <c r="R77">
        <f>IF(ISBLANK(Calculations!R77),"",Calculations!R77)</f>
        <v>331437880655.2663</v>
      </c>
      <c r="S77">
        <f>IF(ISBLANK(Calculations!S77),"",Calculations!S77)</f>
        <v>334341958587.16162</v>
      </c>
      <c r="T77">
        <f>IF(ISBLANK(Calculations!T77),"",Calculations!T77)</f>
        <v>337153336311.81482</v>
      </c>
      <c r="U77">
        <f>IF(ISBLANK(Calculations!U77),"",Calculations!U77)</f>
        <v>340216097318.02264</v>
      </c>
      <c r="V77">
        <f>IF(ISBLANK(Calculations!V77),"",Calculations!V77)</f>
        <v>343495292160.37939</v>
      </c>
      <c r="W77">
        <f>IF(ISBLANK(Calculations!W77),"",Calculations!W77)</f>
        <v>346976117973.38904</v>
      </c>
      <c r="X77">
        <f>IF(ISBLANK(Calculations!X77),"",Calculations!X77)</f>
        <v>350673941216.60809</v>
      </c>
      <c r="Y77">
        <f>IF(ISBLANK(Calculations!Y77),"",Calculations!Y77)</f>
        <v>354349043962.71539</v>
      </c>
      <c r="Z77">
        <f>IF(ISBLANK(Calculations!Z77),"",Calculations!Z77)</f>
        <v>358368745259.75671</v>
      </c>
      <c r="AA77">
        <f>IF(ISBLANK(Calculations!AA77),"",Calculations!AA77)</f>
        <v>362441190662.05408</v>
      </c>
      <c r="AB77">
        <f>IF(ISBLANK(Calculations!AB77),"",Calculations!AB77)</f>
        <v>366544549194.41553</v>
      </c>
      <c r="AC77">
        <f>IF(ISBLANK(Calculations!AC77),"",Calculations!AC77)</f>
        <v>370516904575.54138</v>
      </c>
      <c r="AD77">
        <f>IF(ISBLANK(Calculations!AD77),"",Calculations!AD77)</f>
        <v>374348253343.36108</v>
      </c>
      <c r="AE77">
        <f>IF(ISBLANK(Calculations!AE77),"",Calculations!AE77)</f>
        <v>377891374669.20221</v>
      </c>
      <c r="AF77">
        <f>IF(ISBLANK(Calculations!AF77),"",Calculations!AF77)</f>
        <v>381513109491.5473</v>
      </c>
      <c r="AG77">
        <f>IF(ISBLANK(Calculations!AG77),"",Calculations!AG77)</f>
        <v>384907769842.27496</v>
      </c>
      <c r="AH77">
        <f>IF(ISBLANK(Calculations!AH77),"",Calculations!AH77)</f>
        <v>388251795495.8963</v>
      </c>
      <c r="AI77">
        <f>IF(ISBLANK(Calculations!AI77),"",Calculations!AI77)</f>
        <v>391479288908.78302</v>
      </c>
      <c r="AJ77">
        <f>IF(ISBLANK(Calculations!AJ77),"",Calculations!AJ77)</f>
        <v>394742871439.18811</v>
      </c>
      <c r="AK77">
        <f>IF(ISBLANK(Calculations!AK77),"",Calculations!AK77)</f>
        <v>396285300870.66754</v>
      </c>
      <c r="AL77">
        <f>IF(ISBLANK(Calculations!AL77),"",Calculations!AL77)</f>
        <v>398005515127.95795</v>
      </c>
      <c r="AM77">
        <f>IF(ISBLANK(Calculations!AM77),"",Calculations!AM77)</f>
        <v>399740977452.90894</v>
      </c>
      <c r="AN77">
        <f>IF(ISBLANK(Calculations!AN77),"",Calculations!AN77)</f>
        <v>401671558493.23938</v>
      </c>
      <c r="AO77">
        <f>IF(ISBLANK(Calculations!AO77),"",Calculations!AO77)</f>
        <v>403615497015.81</v>
      </c>
      <c r="AP77">
        <f>IF(ISBLANK(Calculations!AP77),"",Calculations!AP77)</f>
        <v>405721641959.90784</v>
      </c>
      <c r="AQ77">
        <f>IF(ISBLANK(Calculations!AQ77),"",Calculations!AQ77)</f>
        <v>407784108178.23639</v>
      </c>
      <c r="AR77">
        <f>IF(ISBLANK(Calculations!AR77),"",Calculations!AR77)</f>
        <v>409957979347.10229</v>
      </c>
      <c r="AS77">
        <f>IF(ISBLANK(Calculations!AS77),"",Calculations!AS77)</f>
        <v>412034409526.39215</v>
      </c>
      <c r="AT77">
        <f>IF(ISBLANK(Calculations!AT77),"",Calculations!AT77)</f>
        <v>414182318494.2124</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0.10714840043392285</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0.2828531211791312</v>
      </c>
      <c r="K82">
        <f>IF(ISBLANK(Calculations!K82),"",Calculations!K82)</f>
        <v>0.10714840043392285</v>
      </c>
      <c r="L82" t="str">
        <f>IF(ISBLANK(Calculations!L82),"",Calculations!L82)</f>
        <v>RESIDENTIAL</v>
      </c>
      <c r="M82" t="str">
        <f>IF(ISBLANK(Calculations!M82),"",Calculations!M82)</f>
        <v>cooling</v>
      </c>
      <c r="N82" t="str">
        <f>IF(ISBLANK(Calculations!N82),"",Calculations!N82)</f>
        <v>electricity</v>
      </c>
      <c r="O82">
        <f t="shared" ref="O82:O145" si="1">P82</f>
        <v>3818776761122.4814</v>
      </c>
      <c r="P82">
        <f>IF(ISBLANK(Calculations!P82),"",Calculations!P82)-(SUMIFS(BDEQ!B:B,BDEQ!$AG:$AG,About!$B$2,BDEQ!$AH:$AH,$I82)*BDEQ!$C$2*$J82*$K82)</f>
        <v>3818776761122.4814</v>
      </c>
      <c r="Q82">
        <f>IF(ISBLANK(Calculations!Q82),"",Calculations!Q82)-(SUMIFS(BDEQ!C:C,BDEQ!$AG:$AG,About!$B$2,BDEQ!$AH:$AH,$I82)*BDEQ!$C$2*$J82*$K82)</f>
        <v>3818776761122.4814</v>
      </c>
      <c r="R82">
        <f>IF(ISBLANK(Calculations!R82),"",Calculations!R82)-(SUMIFS(BDEQ!D:D,BDEQ!$AG:$AG,About!$B$2,BDEQ!$AH:$AH,$I82)*BDEQ!$C$2*$J82*$K82)</f>
        <v>3736856423402.7275</v>
      </c>
      <c r="S82" s="99">
        <f>IF(ISBLANK(Calculations!S82),"",Calculations!S82 + ('IRA Buildings Changes'!$C$39/($AB$81-$R$81)*(S81-$R$81)))-(SUMIFS(BDEQ!E:E,BDEQ!$AG:$AG,About!$B$2,BDEQ!$AH:$AH,$I82)*BDEQ!$C$2*$J82*$K82)</f>
        <v>3740135497337.3442</v>
      </c>
      <c r="T82" s="99">
        <f>IF(ISBLANK(Calculations!T82),"",Calculations!T82 + ('IRA Buildings Changes'!$C$39/($AB$81-$R$81)*(T81-$R$81)))-(SUMIFS(BDEQ!F:F,BDEQ!$AG:$AG,About!$B$2,BDEQ!$AH:$AH,$I82)*BDEQ!$C$2*$J82*$K82)</f>
        <v>3750064709054.6562</v>
      </c>
      <c r="U82" s="99">
        <f>IF(ISBLANK(Calculations!U82),"",Calculations!U82 + ('IRA Buildings Changes'!$C$39/($AB$81-$R$81)*(U81-$R$81)))-(SUMIFS(BDEQ!G:G,BDEQ!$AG:$AG,About!$B$2,BDEQ!$AH:$AH,$I82)*BDEQ!$C$2*$J82*$K82)</f>
        <v>3770669092952.2158</v>
      </c>
      <c r="V82" s="99">
        <f>IF(ISBLANK(Calculations!V82),"",Calculations!V82 + ('IRA Buildings Changes'!$C$39/($AB$81-$R$81)*(V81-$R$81)))-(SUMIFS(BDEQ!H:H,BDEQ!$AG:$AG,About!$B$2,BDEQ!$AH:$AH,$I82)*BDEQ!$C$2*$J82*$K82)</f>
        <v>3797589277412.5898</v>
      </c>
      <c r="W82" s="99">
        <f>IF(ISBLANK(Calculations!W82),"",Calculations!W82 + ('IRA Buildings Changes'!$C$39/($AB$81-$R$81)*(W81-$R$81)))-(SUMIFS(BDEQ!I:I,BDEQ!$AG:$AG,About!$B$2,BDEQ!$AH:$AH,$I82)*BDEQ!$C$2*$J82*$K82)</f>
        <v>3836061147795.835</v>
      </c>
      <c r="X82" s="99">
        <f>IF(ISBLANK(Calculations!X82),"",Calculations!X82 + ('IRA Buildings Changes'!$C$39/($AB$81-$R$81)*(X81-$R$81)))-(SUMIFS(BDEQ!J:J,BDEQ!$AG:$AG,About!$B$2,BDEQ!$AH:$AH,$I82)*BDEQ!$C$2*$J82*$K82)</f>
        <v>3881589929212.8628</v>
      </c>
      <c r="Y82" s="99">
        <f>IF(ISBLANK(Calculations!Y82),"",Calculations!Y82 + ('IRA Buildings Changes'!$C$39/($AB$81-$R$81)*(Y81-$R$81)))-(SUMIFS(BDEQ!K:K,BDEQ!$AG:$AG,About!$B$2,BDEQ!$AH:$AH,$I82)*BDEQ!$C$2*$J82*$K82)</f>
        <v>3936684590956.6587</v>
      </c>
      <c r="Z82" s="99">
        <f>IF(ISBLANK(Calculations!Z82),"",Calculations!Z82 + ('IRA Buildings Changes'!$C$39/($AB$81-$R$81)*(Z81-$R$81)))-(SUMIFS(BDEQ!L:L,BDEQ!$AG:$AG,About!$B$2,BDEQ!$AH:$AH,$I82)*BDEQ!$C$2*$J82*$K82)</f>
        <v>3999054204723.3232</v>
      </c>
      <c r="AA82" s="99">
        <f>IF(ISBLANK(Calculations!AA82),"",Calculations!AA82 + ('IRA Buildings Changes'!$C$39/($AB$81-$R$81)*(AA81-$R$81)))-(SUMIFS(BDEQ!M:M,BDEQ!$AG:$AG,About!$B$2,BDEQ!$AH:$AH,$I82)*BDEQ!$C$2*$J82*$K82)</f>
        <v>4066754289210.3076</v>
      </c>
      <c r="AB82" s="98">
        <f>IF(ISBLANK(Calculations!AB82),"",Calculations!AB82 + 'IRA Buildings Changes'!C39)-(SUMIFS(BDEQ!N:N,BDEQ!$AG:$AG,About!$B$2,BDEQ!$AH:$AH,$I82)*BDEQ!$C$2*$J82*$K82)</f>
        <v>4139802959667.5498</v>
      </c>
      <c r="AC82" s="99">
        <f>IF(ISBLANK(Calculations!AC82),"",Calculations!AC82  + 'IRA Buildings Changes'!$C$39)-(SUMIFS(BDEQ!O:O,BDEQ!$AG:$AG,About!$B$2,BDEQ!$AH:$AH,$I82)*BDEQ!$C$2*$J82*$K82)</f>
        <v>4136078545292.311</v>
      </c>
      <c r="AD82" s="99">
        <f>IF(ISBLANK(Calculations!AD82),"",Calculations!AD82  + 'IRA Buildings Changes'!$C$39)-(SUMIFS(BDEQ!P:P,BDEQ!$AG:$AG,About!$B$2,BDEQ!$AH:$AH,$I82)*BDEQ!$C$2*$J82*$K82)</f>
        <v>4137161619059.1724</v>
      </c>
      <c r="AE82" s="99">
        <f>IF(ISBLANK(Calculations!AE82),"",Calculations!AE82  + 'IRA Buildings Changes'!$C$39)-(SUMIFS(BDEQ!Q:Q,BDEQ!$AG:$AG,About!$B$2,BDEQ!$AH:$AH,$I82)*BDEQ!$C$2*$J82*$K82)</f>
        <v>4139229345945.5044</v>
      </c>
      <c r="AF82" s="99">
        <f>IF(ISBLANK(Calculations!AF82),"",Calculations!AF82  + 'IRA Buildings Changes'!$C$39)-(SUMIFS(BDEQ!R:R,BDEQ!$AG:$AG,About!$B$2,BDEQ!$AH:$AH,$I82)*BDEQ!$C$2*$J82*$K82)</f>
        <v>4144062891713.7617</v>
      </c>
      <c r="AG82" s="99">
        <f>IF(ISBLANK(Calculations!AG82),"",Calculations!AG82  + 'IRA Buildings Changes'!$C$39)-(SUMIFS(BDEQ!S:S,BDEQ!$AG:$AG,About!$B$2,BDEQ!$AH:$AH,$I82)*BDEQ!$C$2*$J82*$K82)</f>
        <v>4148552870961.749</v>
      </c>
      <c r="AH82" s="99">
        <f>IF(ISBLANK(Calculations!AH82),"",Calculations!AH82  + 'IRA Buildings Changes'!$C$39)-(SUMIFS(BDEQ!T:T,BDEQ!$AG:$AG,About!$B$2,BDEQ!$AH:$AH,$I82)*BDEQ!$C$2*$J82*$K82)</f>
        <v>4156566633788.3018</v>
      </c>
      <c r="AI82" s="99">
        <f>IF(ISBLANK(Calculations!AI82),"",Calculations!AI82  + 'IRA Buildings Changes'!$C$39)-(SUMIFS(BDEQ!U:U,BDEQ!$AG:$AG,About!$B$2,BDEQ!$AH:$AH,$I82)*BDEQ!$C$2*$J82*$K82)</f>
        <v>4162933222265.9775</v>
      </c>
      <c r="AJ82" s="99">
        <f>IF(ISBLANK(Calculations!AJ82),"",Calculations!AJ82  + 'IRA Buildings Changes'!$C$39)-(SUMIFS(BDEQ!V:V,BDEQ!$AG:$AG,About!$B$2,BDEQ!$AH:$AH,$I82)*BDEQ!$C$2*$J82*$K82)</f>
        <v>4172500602131.7148</v>
      </c>
      <c r="AK82" s="99">
        <f>IF(ISBLANK(Calculations!AK82),"",Calculations!AK82  + 'IRA Buildings Changes'!$C$39)-(SUMIFS(BDEQ!W:W,BDEQ!$AG:$AG,About!$B$2,BDEQ!$AH:$AH,$I82)*BDEQ!$C$2*$J82*$K82)</f>
        <v>4181334559202.4272</v>
      </c>
      <c r="AL82" s="99">
        <f>IF(ISBLANK(Calculations!AL82),"",Calculations!AL82  + 'IRA Buildings Changes'!$C$39)-(SUMIFS(BDEQ!X:X,BDEQ!$AG:$AG,About!$B$2,BDEQ!$AH:$AH,$I82)*BDEQ!$C$2*$J82*$K82)</f>
        <v>4192634417203.2788</v>
      </c>
      <c r="AM82" s="99">
        <f>IF(ISBLANK(Calculations!AM82),"",Calculations!AM82  + 'IRA Buildings Changes'!$C$39)-(SUMIFS(BDEQ!Y:Y,BDEQ!$AG:$AG,About!$B$2,BDEQ!$AH:$AH,$I82)*BDEQ!$C$2*$J82*$K82)</f>
        <v>4204478815329.4395</v>
      </c>
      <c r="AN82" s="99">
        <f>IF(ISBLANK(Calculations!AN82),"",Calculations!AN82  + 'IRA Buildings Changes'!$C$39)-(SUMIFS(BDEQ!Z:Z,BDEQ!$AG:$AG,About!$B$2,BDEQ!$AH:$AH,$I82)*BDEQ!$C$2*$J82*$K82)</f>
        <v>4216027828970.8164</v>
      </c>
      <c r="AO82" s="99">
        <f>IF(ISBLANK(Calculations!AO82),"",Calculations!AO82  + 'IRA Buildings Changes'!$C$39)-(SUMIFS(BDEQ!AA:AA,BDEQ!$AG:$AG,About!$B$2,BDEQ!$AH:$AH,$I82)*BDEQ!$C$2*$J82*$K82)</f>
        <v>4229071150601.79</v>
      </c>
      <c r="AP82" s="99">
        <f>IF(ISBLANK(Calculations!AP82),"",Calculations!AP82  + 'IRA Buildings Changes'!$C$39)-(SUMIFS(BDEQ!AB:AB,BDEQ!$AG:$AG,About!$B$2,BDEQ!$AH:$AH,$I82)*BDEQ!$C$2*$J82*$K82)</f>
        <v>4241878923260.9023</v>
      </c>
      <c r="AQ82" s="99">
        <f>IF(ISBLANK(Calculations!AQ82),"",Calculations!AQ82  + 'IRA Buildings Changes'!$C$39)-(SUMIFS(BDEQ!AC:AC,BDEQ!$AG:$AG,About!$B$2,BDEQ!$AH:$AH,$I82)*BDEQ!$C$2*$J82*$K82)</f>
        <v>4254545007501.0176</v>
      </c>
      <c r="AR82" s="99">
        <f>IF(ISBLANK(Calculations!AR82),"",Calculations!AR82  + 'IRA Buildings Changes'!$C$39)-(SUMIFS(BDEQ!AD:AD,BDEQ!$AG:$AG,About!$B$2,BDEQ!$AH:$AH,$I82)*BDEQ!$C$2*$J82*$K82)</f>
        <v>4268510028424.9575</v>
      </c>
      <c r="AS82" s="99">
        <f>IF(ISBLANK(Calculations!AS82),"",Calculations!AS82  + 'IRA Buildings Changes'!$C$39)-(SUMIFS(BDEQ!AE:AE,BDEQ!$AG:$AG,About!$B$2,BDEQ!$AH:$AH,$I82)*BDEQ!$C$2*$J82*$K82)</f>
        <v>4283136532549.7603</v>
      </c>
      <c r="AT82" s="99">
        <f>IF(ISBLANK(Calculations!AT82),"",Calculations!AT82  + 'IRA Buildings Changes'!$C$39)-(SUMIFS(BDEQ!AF:AF,BDEQ!$AG:$AG,About!$B$2,BDEQ!$AH:$AH,$I82)*BDEQ!$C$2*$J82*$K82)</f>
        <v>4298153198347.1982</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0.10714840043392285</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0.10714840043392285</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0.10714840043392285</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0.10714840043392285</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0.10714840043392285</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0.10714840043392285</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0.10714840043392285</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0.10714840043392285</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0.10714840043392285</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5.6461492753691424E-2</v>
      </c>
      <c r="K95">
        <f>IF(ISBLANK(Calculations!K95),"",Calculations!K95)</f>
        <v>0.10714840043392285</v>
      </c>
      <c r="L95" t="str">
        <f>IF(ISBLANK(Calculations!L95),"",Calculations!L95)</f>
        <v>RESIDENTIAL</v>
      </c>
      <c r="M95" t="str">
        <f>IF(ISBLANK(Calculations!M95),"",Calculations!M95)</f>
        <v>lighting</v>
      </c>
      <c r="N95" t="str">
        <f>IF(ISBLANK(Calculations!N95),"",Calculations!N95)</f>
        <v>electricity</v>
      </c>
      <c r="O95">
        <f t="shared" si="1"/>
        <v>762281977046.07861</v>
      </c>
      <c r="P95">
        <f>IF(ISBLANK(Calculations!P95),"",Calculations!P95)-(SUMIFS(BDEQ!B:B,BDEQ!$AG:$AG,About!$B$2,BDEQ!$AH:$AH,$I95)*BDEQ!$C$2*$J95*$K95)</f>
        <v>762281977046.07861</v>
      </c>
      <c r="Q95">
        <f>IF(ISBLANK(Calculations!Q95),"",Calculations!Q95)-(SUMIFS(BDEQ!C:C,BDEQ!$AG:$AG,About!$B$2,BDEQ!$AH:$AH,$I95)*BDEQ!$C$2*$J95*$K95)</f>
        <v>762281977046.07861</v>
      </c>
      <c r="R95">
        <f>IF(ISBLANK(Calculations!R95),"",Calculations!R95)-(SUMIFS(BDEQ!D:D,BDEQ!$AG:$AG,About!$B$2,BDEQ!$AH:$AH,$I95)*BDEQ!$C$2*$J95*$K95)</f>
        <v>765643443173.99817</v>
      </c>
      <c r="S95">
        <f>IF(ISBLANK(Calculations!S95),"",Calculations!S95)-(SUMIFS(BDEQ!E:E,BDEQ!$AG:$AG,About!$B$2,BDEQ!$AH:$AH,$I95)*BDEQ!$C$2*$J95*$K95)</f>
        <v>769571970685.349</v>
      </c>
      <c r="T95">
        <f>IF(ISBLANK(Calculations!T95),"",Calculations!T95)-(SUMIFS(BDEQ!F:F,BDEQ!$AG:$AG,About!$B$2,BDEQ!$AH:$AH,$I95)*BDEQ!$C$2*$J95*$K95)</f>
        <v>773991914126.2345</v>
      </c>
      <c r="U95">
        <f>IF(ISBLANK(Calculations!U95),"",Calculations!U95)-(SUMIFS(BDEQ!G:G,BDEQ!$AG:$AG,About!$B$2,BDEQ!$AH:$AH,$I95)*BDEQ!$C$2*$J95*$K95)</f>
        <v>781159926201.06641</v>
      </c>
      <c r="V95">
        <f>IF(ISBLANK(Calculations!V95),"",Calculations!V95)-(SUMIFS(BDEQ!H:H,BDEQ!$AG:$AG,About!$B$2,BDEQ!$AH:$AH,$I95)*BDEQ!$C$2*$J95*$K95)</f>
        <v>790273705711.4259</v>
      </c>
      <c r="W95">
        <f>IF(ISBLANK(Calculations!W95),"",Calculations!W95)-(SUMIFS(BDEQ!I:I,BDEQ!$AG:$AG,About!$B$2,BDEQ!$AH:$AH,$I95)*BDEQ!$C$2*$J95*$K95)</f>
        <v>800730008122.8645</v>
      </c>
      <c r="X95">
        <f>IF(ISBLANK(Calculations!X95),"",Calculations!X95)-(SUMIFS(BDEQ!J:J,BDEQ!$AG:$AG,About!$B$2,BDEQ!$AH:$AH,$I95)*BDEQ!$C$2*$J95*$K95)</f>
        <v>810974683637.3551</v>
      </c>
      <c r="Y95">
        <f>IF(ISBLANK(Calculations!Y95),"",Calculations!Y95)-(SUMIFS(BDEQ!K:K,BDEQ!$AG:$AG,About!$B$2,BDEQ!$AH:$AH,$I95)*BDEQ!$C$2*$J95*$K95)</f>
        <v>821426906773.48962</v>
      </c>
      <c r="Z95">
        <f>IF(ISBLANK(Calculations!Z95),"",Calculations!Z95)-(SUMIFS(BDEQ!L:L,BDEQ!$AG:$AG,About!$B$2,BDEQ!$AH:$AH,$I95)*BDEQ!$C$2*$J95*$K95)</f>
        <v>832450699461.26306</v>
      </c>
      <c r="AA95">
        <f>IF(ISBLANK(Calculations!AA95),"",Calculations!AA95)-(SUMIFS(BDEQ!M:M,BDEQ!$AG:$AG,About!$B$2,BDEQ!$AH:$AH,$I95)*BDEQ!$C$2*$J95*$K95)</f>
        <v>844708506632.74109</v>
      </c>
      <c r="AB95">
        <f>IF(ISBLANK(Calculations!AB95),"",Calculations!AB95)-(SUMIFS(BDEQ!N:N,BDEQ!$AG:$AG,About!$B$2,BDEQ!$AH:$AH,$I95)*BDEQ!$C$2*$J95*$K95)</f>
        <v>858056336222.47217</v>
      </c>
      <c r="AC95">
        <f>IF(ISBLANK(Calculations!AC95),"",Calculations!AC95)-(SUMIFS(BDEQ!O:O,BDEQ!$AG:$AG,About!$B$2,BDEQ!$AH:$AH,$I95)*BDEQ!$C$2*$J95*$K95)</f>
        <v>872256664400.63708</v>
      </c>
      <c r="AD95">
        <f>IF(ISBLANK(Calculations!AD95),"",Calculations!AD95)-(SUMIFS(BDEQ!P:P,BDEQ!$AG:$AG,About!$B$2,BDEQ!$AH:$AH,$I95)*BDEQ!$C$2*$J95*$K95)</f>
        <v>886618391792.41687</v>
      </c>
      <c r="AE95">
        <f>IF(ISBLANK(Calculations!AE95),"",Calculations!AE95)-(SUMIFS(BDEQ!Q:Q,BDEQ!$AG:$AG,About!$B$2,BDEQ!$AH:$AH,$I95)*BDEQ!$C$2*$J95*$K95)</f>
        <v>901087336794.22595</v>
      </c>
      <c r="AF95">
        <f>IF(ISBLANK(Calculations!AF95),"",Calculations!AF95)-(SUMIFS(BDEQ!R:R,BDEQ!$AG:$AG,About!$B$2,BDEQ!$AH:$AH,$I95)*BDEQ!$C$2*$J95*$K95)</f>
        <v>912132352367.78552</v>
      </c>
      <c r="AG95">
        <f>IF(ISBLANK(Calculations!AG95),"",Calculations!AG95)-(SUMIFS(BDEQ!S:S,BDEQ!$AG:$AG,About!$B$2,BDEQ!$AH:$AH,$I95)*BDEQ!$C$2*$J95*$K95)</f>
        <v>923027992068.75525</v>
      </c>
      <c r="AH95">
        <f>IF(ISBLANK(Calculations!AH95),"",Calculations!AH95)-(SUMIFS(BDEQ!T:T,BDEQ!$AG:$AG,About!$B$2,BDEQ!$AH:$AH,$I95)*BDEQ!$C$2*$J95*$K95)</f>
        <v>933883491602.78088</v>
      </c>
      <c r="AI95">
        <f>IF(ISBLANK(Calculations!AI95),"",Calculations!AI95)-(SUMIFS(BDEQ!U:U,BDEQ!$AG:$AG,About!$B$2,BDEQ!$AH:$AH,$I95)*BDEQ!$C$2*$J95*$K95)</f>
        <v>944522045757.27551</v>
      </c>
      <c r="AJ95">
        <f>IF(ISBLANK(Calculations!AJ95),"",Calculations!AJ95)-(SUMIFS(BDEQ!V:V,BDEQ!$AG:$AG,About!$B$2,BDEQ!$AH:$AH,$I95)*BDEQ!$C$2*$J95*$K95)</f>
        <v>955181034995.32263</v>
      </c>
      <c r="AK95">
        <f>IF(ISBLANK(Calculations!AK95),"",Calculations!AK95)-(SUMIFS(BDEQ!W:W,BDEQ!$AG:$AG,About!$B$2,BDEQ!$AH:$AH,$I95)*BDEQ!$C$2*$J95*$K95)</f>
        <v>965438274226.89136</v>
      </c>
      <c r="AL95">
        <f>IF(ISBLANK(Calculations!AL95),"",Calculations!AL95)-(SUMIFS(BDEQ!X:X,BDEQ!$AG:$AG,About!$B$2,BDEQ!$AH:$AH,$I95)*BDEQ!$C$2*$J95*$K95)</f>
        <v>975993132209.22961</v>
      </c>
      <c r="AM95">
        <f>IF(ISBLANK(Calculations!AM95),"",Calculations!AM95)-(SUMIFS(BDEQ!Y:Y,BDEQ!$AG:$AG,About!$B$2,BDEQ!$AH:$AH,$I95)*BDEQ!$C$2*$J95*$K95)</f>
        <v>986954786798.97974</v>
      </c>
      <c r="AN95">
        <f>IF(ISBLANK(Calculations!AN95),"",Calculations!AN95)-(SUMIFS(BDEQ!Z:Z,BDEQ!$AG:$AG,About!$B$2,BDEQ!$AH:$AH,$I95)*BDEQ!$C$2*$J95*$K95)</f>
        <v>998634015194.51062</v>
      </c>
      <c r="AO95">
        <f>IF(ISBLANK(Calculations!AO95),"",Calculations!AO95)-(SUMIFS(BDEQ!AA:AA,BDEQ!$AG:$AG,About!$B$2,BDEQ!$AH:$AH,$I95)*BDEQ!$C$2*$J95*$K95)</f>
        <v>1010611421068.2947</v>
      </c>
      <c r="AP95">
        <f>IF(ISBLANK(Calculations!AP95),"",Calculations!AP95)-(SUMIFS(BDEQ!AB:AB,BDEQ!$AG:$AG,About!$B$2,BDEQ!$AH:$AH,$I95)*BDEQ!$C$2*$J95*$K95)</f>
        <v>1022918448484.7194</v>
      </c>
      <c r="AQ95">
        <f>IF(ISBLANK(Calculations!AQ95),"",Calculations!AQ95)-(SUMIFS(BDEQ!AC:AC,BDEQ!$AG:$AG,About!$B$2,BDEQ!$AH:$AH,$I95)*BDEQ!$C$2*$J95*$K95)</f>
        <v>1035922174072.6604</v>
      </c>
      <c r="AR95">
        <f>IF(ISBLANK(Calculations!AR95),"",Calculations!AR95)-(SUMIFS(BDEQ!AD:AD,BDEQ!$AG:$AG,About!$B$2,BDEQ!$AH:$AH,$I95)*BDEQ!$C$2*$J95*$K95)</f>
        <v>1049083601525.9514</v>
      </c>
      <c r="AS95">
        <f>IF(ISBLANK(Calculations!AS95),"",Calculations!AS95)-(SUMIFS(BDEQ!AE:AE,BDEQ!$AG:$AG,About!$B$2,BDEQ!$AH:$AH,$I95)*BDEQ!$C$2*$J95*$K95)</f>
        <v>1062658307240.3972</v>
      </c>
      <c r="AT95">
        <f>IF(ISBLANK(Calculations!AT95),"",Calculations!AT95)-(SUMIFS(BDEQ!AF:AF,BDEQ!$AG:$AG,About!$B$2,BDEQ!$AH:$AH,$I95)*BDEQ!$C$2*$J95*$K95)</f>
        <v>1076985793857.7075</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0.10714840043392285</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0.10714840043392285</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0.10714840043392285</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0.10714840043392285</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0.10714840043392285</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0.10714840043392285</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0.10714840043392285</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0.10714840043392285</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0.10714840043392285</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0.23816114892158746</v>
      </c>
      <c r="K108">
        <f>IF(ISBLANK(Calculations!K108),"",Calculations!K108)</f>
        <v>0.10714840043392285</v>
      </c>
      <c r="L108" t="str">
        <f>IF(ISBLANK(Calculations!L108),"",Calculations!L108)</f>
        <v>RESIDENTIAL</v>
      </c>
      <c r="M108" t="str">
        <f>IF(ISBLANK(Calculations!M108),"",Calculations!M108)</f>
        <v>appl</v>
      </c>
      <c r="N108" t="str">
        <f>IF(ISBLANK(Calculations!N108),"",Calculations!N108)</f>
        <v>electricity</v>
      </c>
      <c r="O108">
        <f t="shared" si="1"/>
        <v>3215394113781.0933</v>
      </c>
      <c r="P108">
        <f>IF(ISBLANK(Calculations!P108),"",Calculations!P108)-(SUMIFS(BDEQ!B:B,BDEQ!$AG:$AG,About!$B$2,BDEQ!$AH:$AH,$I108)*BDEQ!$C$2*$J108*$K108)</f>
        <v>3215394113781.0933</v>
      </c>
      <c r="Q108">
        <f>IF(ISBLANK(Calculations!Q108),"",Calculations!Q108)-(SUMIFS(BDEQ!C:C,BDEQ!$AG:$AG,About!$B$2,BDEQ!$AH:$AH,$I108)*BDEQ!$C$2*$J108*$K108)</f>
        <v>3215394113781.0933</v>
      </c>
      <c r="R108">
        <f>IF(ISBLANK(Calculations!R108),"",Calculations!R108)-(SUMIFS(BDEQ!D:D,BDEQ!$AG:$AG,About!$B$2,BDEQ!$AH:$AH,$I108)*BDEQ!$C$2*$J108*$K108)</f>
        <v>3208979299920.1294</v>
      </c>
      <c r="S108">
        <f>IF(ISBLANK(Calculations!S108),"",Calculations!S108)-(SUMIFS(BDEQ!E:E,BDEQ!$AG:$AG,About!$B$2,BDEQ!$AH:$AH,$I108)*BDEQ!$C$2*$J108*$K108)</f>
        <v>3202820913130.8291</v>
      </c>
      <c r="T108">
        <f>IF(ISBLANK(Calculations!T108),"",Calculations!T108)-(SUMIFS(BDEQ!F:F,BDEQ!$AG:$AG,About!$B$2,BDEQ!$AH:$AH,$I108)*BDEQ!$C$2*$J108*$K108)</f>
        <v>3197984225522.5498</v>
      </c>
      <c r="U108">
        <f>IF(ISBLANK(Calculations!U108),"",Calculations!U108)-(SUMIFS(BDEQ!G:G,BDEQ!$AG:$AG,About!$B$2,BDEQ!$AH:$AH,$I108)*BDEQ!$C$2*$J108*$K108)</f>
        <v>3195880928669.9658</v>
      </c>
      <c r="V108">
        <f>IF(ISBLANK(Calculations!V108),"",Calculations!V108)-(SUMIFS(BDEQ!H:H,BDEQ!$AG:$AG,About!$B$2,BDEQ!$AH:$AH,$I108)*BDEQ!$C$2*$J108*$K108)</f>
        <v>3196519252778.4893</v>
      </c>
      <c r="W108">
        <f>IF(ISBLANK(Calculations!W108),"",Calculations!W108)-(SUMIFS(BDEQ!I:I,BDEQ!$AG:$AG,About!$B$2,BDEQ!$AH:$AH,$I108)*BDEQ!$C$2*$J108*$K108)</f>
        <v>3200647041595.0825</v>
      </c>
      <c r="X108">
        <f>IF(ISBLANK(Calculations!X108),"",Calculations!X108)-(SUMIFS(BDEQ!J:J,BDEQ!$AG:$AG,About!$B$2,BDEQ!$AH:$AH,$I108)*BDEQ!$C$2*$J108*$K108)</f>
        <v>3208531182760.1558</v>
      </c>
      <c r="Y108">
        <f>IF(ISBLANK(Calculations!Y108),"",Calculations!Y108)-(SUMIFS(BDEQ!K:K,BDEQ!$AG:$AG,About!$B$2,BDEQ!$AH:$AH,$I108)*BDEQ!$C$2*$J108*$K108)</f>
        <v>3218881084681.3696</v>
      </c>
      <c r="Z108">
        <f>IF(ISBLANK(Calculations!Z108),"",Calculations!Z108)-(SUMIFS(BDEQ!L:L,BDEQ!$AG:$AG,About!$B$2,BDEQ!$AH:$AH,$I108)*BDEQ!$C$2*$J108*$K108)</f>
        <v>3233109447375.6875</v>
      </c>
      <c r="AA108">
        <f>IF(ISBLANK(Calculations!AA108),"",Calculations!AA108)-(SUMIFS(BDEQ!M:M,BDEQ!$AG:$AG,About!$B$2,BDEQ!$AH:$AH,$I108)*BDEQ!$C$2*$J108*$K108)</f>
        <v>3250536707611.5581</v>
      </c>
      <c r="AB108">
        <f>IF(ISBLANK(Calculations!AB108),"",Calculations!AB108)-(SUMIFS(BDEQ!N:N,BDEQ!$AG:$AG,About!$B$2,BDEQ!$AH:$AH,$I108)*BDEQ!$C$2*$J108*$K108)</f>
        <v>3271459260542.7104</v>
      </c>
      <c r="AC108">
        <f>IF(ISBLANK(Calculations!AC108),"",Calculations!AC108)-(SUMIFS(BDEQ!O:O,BDEQ!$AG:$AG,About!$B$2,BDEQ!$AH:$AH,$I108)*BDEQ!$C$2*$J108*$K108)</f>
        <v>3294173599322.877</v>
      </c>
      <c r="AD108">
        <f>IF(ISBLANK(Calculations!AD108),"",Calculations!AD108)-(SUMIFS(BDEQ!P:P,BDEQ!$AG:$AG,About!$B$2,BDEQ!$AH:$AH,$I108)*BDEQ!$C$2*$J108*$K108)</f>
        <v>3319637416128.0645</v>
      </c>
      <c r="AE108">
        <f>IF(ISBLANK(Calculations!AE108),"",Calculations!AE108)-(SUMIFS(BDEQ!Q:Q,BDEQ!$AG:$AG,About!$B$2,BDEQ!$AH:$AH,$I108)*BDEQ!$C$2*$J108*$K108)</f>
        <v>3348270378375.1567</v>
      </c>
      <c r="AF108">
        <f>IF(ISBLANK(Calculations!AF108),"",Calculations!AF108)-(SUMIFS(BDEQ!R:R,BDEQ!$AG:$AG,About!$B$2,BDEQ!$AH:$AH,$I108)*BDEQ!$C$2*$J108*$K108)</f>
        <v>3378087703132.9912</v>
      </c>
      <c r="AG108">
        <f>IF(ISBLANK(Calculations!AG108),"",Calculations!AG108)-(SUMIFS(BDEQ!S:S,BDEQ!$AG:$AG,About!$B$2,BDEQ!$AH:$AH,$I108)*BDEQ!$C$2*$J108*$K108)</f>
        <v>3408989768269.1172</v>
      </c>
      <c r="AH108">
        <f>IF(ISBLANK(Calculations!AH108),"",Calculations!AH108)-(SUMIFS(BDEQ!T:T,BDEQ!$AG:$AG,About!$B$2,BDEQ!$AH:$AH,$I108)*BDEQ!$C$2*$J108*$K108)</f>
        <v>3440569468877.2847</v>
      </c>
      <c r="AI108">
        <f>IF(ISBLANK(Calculations!AI108),"",Calculations!AI108)-(SUMIFS(BDEQ!U:U,BDEQ!$AG:$AG,About!$B$2,BDEQ!$AH:$AH,$I108)*BDEQ!$C$2*$J108*$K108)</f>
        <v>3471664320376.3438</v>
      </c>
      <c r="AJ108">
        <f>IF(ISBLANK(Calculations!AJ108),"",Calculations!AJ108)-(SUMIFS(BDEQ!V:V,BDEQ!$AG:$AG,About!$B$2,BDEQ!$AH:$AH,$I108)*BDEQ!$C$2*$J108*$K108)</f>
        <v>3503041138867.606</v>
      </c>
      <c r="AK108">
        <f>IF(ISBLANK(Calculations!AK108),"",Calculations!AK108)-(SUMIFS(BDEQ!W:W,BDEQ!$AG:$AG,About!$B$2,BDEQ!$AH:$AH,$I108)*BDEQ!$C$2*$J108*$K108)</f>
        <v>3531290560507.3022</v>
      </c>
      <c r="AL108">
        <f>IF(ISBLANK(Calculations!AL108),"",Calculations!AL108)-(SUMIFS(BDEQ!X:X,BDEQ!$AG:$AG,About!$B$2,BDEQ!$AH:$AH,$I108)*BDEQ!$C$2*$J108*$K108)</f>
        <v>3559567894198.9814</v>
      </c>
      <c r="AM108">
        <f>IF(ISBLANK(Calculations!AM108),"",Calculations!AM108)-(SUMIFS(BDEQ!Y:Y,BDEQ!$AG:$AG,About!$B$2,BDEQ!$AH:$AH,$I108)*BDEQ!$C$2*$J108*$K108)</f>
        <v>3587950230410.0459</v>
      </c>
      <c r="AN108">
        <f>IF(ISBLANK(Calculations!AN108),"",Calculations!AN108)-(SUMIFS(BDEQ!Z:Z,BDEQ!$AG:$AG,About!$B$2,BDEQ!$AH:$AH,$I108)*BDEQ!$C$2*$J108*$K108)</f>
        <v>3617462692523.5107</v>
      </c>
      <c r="AO108">
        <f>IF(ISBLANK(Calculations!AO108),"",Calculations!AO108)-(SUMIFS(BDEQ!AA:AA,BDEQ!$AG:$AG,About!$B$2,BDEQ!$AH:$AH,$I108)*BDEQ!$C$2*$J108*$K108)</f>
        <v>3646406608245.1074</v>
      </c>
      <c r="AP108">
        <f>IF(ISBLANK(Calculations!AP108),"",Calculations!AP108)-(SUMIFS(BDEQ!AB:AB,BDEQ!$AG:$AG,About!$B$2,BDEQ!$AH:$AH,$I108)*BDEQ!$C$2*$J108*$K108)</f>
        <v>3675076786534.335</v>
      </c>
      <c r="AQ108">
        <f>IF(ISBLANK(Calculations!AQ108),"",Calculations!AQ108)-(SUMIFS(BDEQ!AC:AC,BDEQ!$AG:$AG,About!$B$2,BDEQ!$AH:$AH,$I108)*BDEQ!$C$2*$J108*$K108)</f>
        <v>3705260047310.1484</v>
      </c>
      <c r="AR108">
        <f>IF(ISBLANK(Calculations!AR108),"",Calculations!AR108)-(SUMIFS(BDEQ!AD:AD,BDEQ!$AG:$AG,About!$B$2,BDEQ!$AH:$AH,$I108)*BDEQ!$C$2*$J108*$K108)</f>
        <v>3734984599675.6421</v>
      </c>
      <c r="AS108">
        <f>IF(ISBLANK(Calculations!AS108),"",Calculations!AS108)-(SUMIFS(BDEQ!AE:AE,BDEQ!$AG:$AG,About!$B$2,BDEQ!$AH:$AH,$I108)*BDEQ!$C$2*$J108*$K108)</f>
        <v>3765451237826.7236</v>
      </c>
      <c r="AT108">
        <f>IF(ISBLANK(Calculations!AT108),"",Calculations!AT108)-(SUMIFS(BDEQ!AF:AF,BDEQ!$AG:$AG,About!$B$2,BDEQ!$AH:$AH,$I108)*BDEQ!$C$2*$J108*$K108)</f>
        <v>3798119258559.9302</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0.10714840043392285</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0.54181366185309687</v>
      </c>
      <c r="K110">
        <f>IF(ISBLANK(Calculations!K110),"",Calculations!K110)</f>
        <v>0.10714840043392285</v>
      </c>
      <c r="L110" t="str">
        <f>IF(ISBLANK(Calculations!L110),"",Calculations!L110)</f>
        <v>RESIDENTIAL</v>
      </c>
      <c r="M110" t="str">
        <f>IF(ISBLANK(Calculations!M110),"",Calculations!M110)</f>
        <v>appl</v>
      </c>
      <c r="N110" t="str">
        <f>IF(ISBLANK(Calculations!N110),"",Calculations!N110)</f>
        <v>natural gas</v>
      </c>
      <c r="O110">
        <f t="shared" si="1"/>
        <v>2392250429943.6001</v>
      </c>
      <c r="P110">
        <f>IF(ISBLANK(Calculations!P110),"",Calculations!P110)</f>
        <v>2392250429943.6001</v>
      </c>
      <c r="Q110">
        <f>IF(ISBLANK(Calculations!Q110),"",Calculations!Q110)</f>
        <v>2392250429943.6001</v>
      </c>
      <c r="R110">
        <f>IF(ISBLANK(Calculations!R110),"",Calculations!R110)</f>
        <v>2407266393362.6387</v>
      </c>
      <c r="S110">
        <f>IF(ISBLANK(Calculations!S110),"",Calculations!S110)</f>
        <v>2422590454875.9644</v>
      </c>
      <c r="T110">
        <f>IF(ISBLANK(Calculations!T110),"",Calculations!T110)</f>
        <v>2438707403259.2891</v>
      </c>
      <c r="U110">
        <f>IF(ISBLANK(Calculations!U110),"",Calculations!U110)</f>
        <v>2455935280522.2812</v>
      </c>
      <c r="V110">
        <f>IF(ISBLANK(Calculations!V110),"",Calculations!V110)</f>
        <v>2474811297120.2705</v>
      </c>
      <c r="W110">
        <f>IF(ISBLANK(Calculations!W110),"",Calculations!W110)</f>
        <v>2495162986151.5337</v>
      </c>
      <c r="X110">
        <f>IF(ISBLANK(Calculations!X110),"",Calculations!X110)</f>
        <v>2516613928326.3018</v>
      </c>
      <c r="Y110">
        <f>IF(ISBLANK(Calculations!Y110),"",Calculations!Y110)</f>
        <v>2538487097466.0156</v>
      </c>
      <c r="Z110">
        <f>IF(ISBLANK(Calculations!Z110),"",Calculations!Z110)</f>
        <v>2561046280838.6992</v>
      </c>
      <c r="AA110">
        <f>IF(ISBLANK(Calculations!AA110),"",Calculations!AA110)</f>
        <v>2584245318924.3335</v>
      </c>
      <c r="AB110">
        <f>IF(ISBLANK(Calculations!AB110),"",Calculations!AB110)</f>
        <v>2607517081336.0488</v>
      </c>
      <c r="AC110">
        <f>IF(ISBLANK(Calculations!AC110),"",Calculations!AC110)</f>
        <v>2630683295320.2383</v>
      </c>
      <c r="AD110">
        <f>IF(ISBLANK(Calculations!AD110),"",Calculations!AD110)</f>
        <v>2654444695846.6982</v>
      </c>
      <c r="AE110">
        <f>IF(ISBLANK(Calculations!AE110),"",Calculations!AE110)</f>
        <v>2679014132345.7002</v>
      </c>
      <c r="AF110">
        <f>IF(ISBLANK(Calculations!AF110),"",Calculations!AF110)</f>
        <v>2704366828380.3608</v>
      </c>
      <c r="AG110">
        <f>IF(ISBLANK(Calculations!AG110),"",Calculations!AG110)</f>
        <v>2729930107455.3306</v>
      </c>
      <c r="AH110">
        <f>IF(ISBLANK(Calculations!AH110),"",Calculations!AH110)</f>
        <v>2755549026405.4199</v>
      </c>
      <c r="AI110">
        <f>IF(ISBLANK(Calculations!AI110),"",Calculations!AI110)</f>
        <v>2781054404384.8667</v>
      </c>
      <c r="AJ110">
        <f>IF(ISBLANK(Calculations!AJ110),"",Calculations!AJ110)</f>
        <v>2806406898187.334</v>
      </c>
      <c r="AK110">
        <f>IF(ISBLANK(Calculations!AK110),"",Calculations!AK110)</f>
        <v>2828916009833.4473</v>
      </c>
      <c r="AL110">
        <f>IF(ISBLANK(Calculations!AL110),"",Calculations!AL110)</f>
        <v>2851535631697.2769</v>
      </c>
      <c r="AM110">
        <f>IF(ISBLANK(Calculations!AM110),"",Calculations!AM110)</f>
        <v>2874351399937.8818</v>
      </c>
      <c r="AN110">
        <f>IF(ISBLANK(Calculations!AN110),"",Calculations!AN110)</f>
        <v>2897431895286.7549</v>
      </c>
      <c r="AO110">
        <f>IF(ISBLANK(Calculations!AO110),"",Calculations!AO110)</f>
        <v>2920809846852.248</v>
      </c>
      <c r="AP110">
        <f>IF(ISBLANK(Calculations!AP110),"",Calculations!AP110)</f>
        <v>2944488755593.6045</v>
      </c>
      <c r="AQ110">
        <f>IF(ISBLANK(Calculations!AQ110),"",Calculations!AQ110)</f>
        <v>2968502015518.0332</v>
      </c>
      <c r="AR110">
        <f>IF(ISBLANK(Calculations!AR110),"",Calculations!AR110)</f>
        <v>2992825287470.145</v>
      </c>
      <c r="AS110">
        <f>IF(ISBLANK(Calculations!AS110),"",Calculations!AS110)</f>
        <v>3017486335928.7734</v>
      </c>
      <c r="AT110">
        <f>IF(ISBLANK(Calculations!AT110),"",Calculations!AT110)</f>
        <v>3042502361431.646</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2.6850244913701474E-2</v>
      </c>
      <c r="K111">
        <f>IF(ISBLANK(Calculations!K111),"",Calculations!K111)</f>
        <v>0.10714840043392285</v>
      </c>
      <c r="L111" t="str">
        <f>IF(ISBLANK(Calculations!L111),"",Calculations!L111)</f>
        <v>RESIDENTIAL</v>
      </c>
      <c r="M111" t="str">
        <f>IF(ISBLANK(Calculations!M111),"",Calculations!M111)</f>
        <v>appl</v>
      </c>
      <c r="N111" t="str">
        <f>IF(ISBLANK(Calculations!N111),"",Calculations!N111)</f>
        <v>petroleum diesel</v>
      </c>
      <c r="O111">
        <f t="shared" si="1"/>
        <v>28769607.937621858</v>
      </c>
      <c r="P111">
        <f>IF(ISBLANK(Calculations!P111),"",Calculations!P111)</f>
        <v>28769607.937621858</v>
      </c>
      <c r="Q111">
        <f>IF(ISBLANK(Calculations!Q111),"",Calculations!Q111)</f>
        <v>28769607.937621858</v>
      </c>
      <c r="R111">
        <f>IF(ISBLANK(Calculations!R111),"",Calculations!R111)</f>
        <v>27674810.242048994</v>
      </c>
      <c r="S111">
        <f>IF(ISBLANK(Calculations!S111),"",Calculations!S111)</f>
        <v>26334858.506171379</v>
      </c>
      <c r="T111">
        <f>IF(ISBLANK(Calculations!T111),"",Calculations!T111)</f>
        <v>24879673.704873081</v>
      </c>
      <c r="U111">
        <f>IF(ISBLANK(Calculations!U111),"",Calculations!U111)</f>
        <v>23440683.592089199</v>
      </c>
      <c r="V111">
        <f>IF(ISBLANK(Calculations!V111),"",Calculations!V111)</f>
        <v>22135722.899893921</v>
      </c>
      <c r="W111">
        <f>IF(ISBLANK(Calculations!W111),"",Calculations!W111)</f>
        <v>21043442.000613376</v>
      </c>
      <c r="X111">
        <f>IF(ISBLANK(Calculations!X111),"",Calculations!X111)</f>
        <v>20200978.269943837</v>
      </c>
      <c r="Y111">
        <f>IF(ISBLANK(Calculations!Y111),"",Calculations!Y111)</f>
        <v>19606681.556953374</v>
      </c>
      <c r="Z111">
        <f>IF(ISBLANK(Calculations!Z111),"",Calculations!Z111)</f>
        <v>19239783.081238359</v>
      </c>
      <c r="AA111">
        <f>IF(ISBLANK(Calculations!AA111),"",Calculations!AA111)</f>
        <v>19059714.703528848</v>
      </c>
      <c r="AB111">
        <f>IF(ISBLANK(Calculations!AB111),"",Calculations!AB111)</f>
        <v>19014990.610393569</v>
      </c>
      <c r="AC111">
        <f>IF(ISBLANK(Calculations!AC111),"",Calculations!AC111)</f>
        <v>19059898.165084463</v>
      </c>
      <c r="AD111">
        <f>IF(ISBLANK(Calculations!AD111),"",Calculations!AD111)</f>
        <v>19165215.128628664</v>
      </c>
      <c r="AE111">
        <f>IF(ISBLANK(Calculations!AE111),"",Calculations!AE111)</f>
        <v>19307809.844129529</v>
      </c>
      <c r="AF111">
        <f>IF(ISBLANK(Calculations!AF111),"",Calculations!AF111)</f>
        <v>19471871.020480972</v>
      </c>
      <c r="AG111">
        <f>IF(ISBLANK(Calculations!AG111),"",Calculations!AG111)</f>
        <v>19644679.547853246</v>
      </c>
      <c r="AH111">
        <f>IF(ISBLANK(Calculations!AH111),"",Calculations!AH111)</f>
        <v>19821123.445048962</v>
      </c>
      <c r="AI111">
        <f>IF(ISBLANK(Calculations!AI111),"",Calculations!AI111)</f>
        <v>19997902.436425928</v>
      </c>
      <c r="AJ111">
        <f>IF(ISBLANK(Calculations!AJ111),"",Calculations!AJ111)</f>
        <v>20173691.156277619</v>
      </c>
      <c r="AK111">
        <f>IF(ISBLANK(Calculations!AK111),"",Calculations!AK111)</f>
        <v>20331523.668481614</v>
      </c>
      <c r="AL111">
        <f>IF(ISBLANK(Calculations!AL111),"",Calculations!AL111)</f>
        <v>20490545.086494323</v>
      </c>
      <c r="AM111">
        <f>IF(ISBLANK(Calculations!AM111),"",Calculations!AM111)</f>
        <v>20651455.708930358</v>
      </c>
      <c r="AN111">
        <f>IF(ISBLANK(Calculations!AN111),"",Calculations!AN111)</f>
        <v>20814812.168223817</v>
      </c>
      <c r="AO111">
        <f>IF(ISBLANK(Calculations!AO111),"",Calculations!AO111)</f>
        <v>20980886.823356666</v>
      </c>
      <c r="AP111">
        <f>IF(ISBLANK(Calculations!AP111),"",Calculations!AP111)</f>
        <v>21149534.890135068</v>
      </c>
      <c r="AQ111">
        <f>IF(ISBLANK(Calculations!AQ111),"",Calculations!AQ111)</f>
        <v>21320913.061160199</v>
      </c>
      <c r="AR111">
        <f>IF(ISBLANK(Calculations!AR111),"",Calculations!AR111)</f>
        <v>21494762.31812362</v>
      </c>
      <c r="AS111">
        <f>IF(ISBLANK(Calculations!AS111),"",Calculations!AS111)</f>
        <v>21671181.381730959</v>
      </c>
      <c r="AT111">
        <f>IF(ISBLANK(Calculations!AT111),"",Calculations!AT111)</f>
        <v>21850305.646500349</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0.10714840043392285</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0.10714840043392285</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0.10714840043392285</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0.10714840043392285</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0.39911086894473252</v>
      </c>
      <c r="K116">
        <f>IF(ISBLANK(Calculations!K116),"",Calculations!K116)</f>
        <v>0.10714840043392285</v>
      </c>
      <c r="L116" t="str">
        <f>IF(ISBLANK(Calculations!L116),"",Calculations!L116)</f>
        <v>RESIDENTIAL</v>
      </c>
      <c r="M116" t="str">
        <f>IF(ISBLANK(Calculations!M116),"",Calculations!M116)</f>
        <v>appl</v>
      </c>
      <c r="N116" t="str">
        <f>IF(ISBLANK(Calculations!N116),"",Calculations!N116)</f>
        <v>LPG propane or butane</v>
      </c>
      <c r="O116">
        <f t="shared" si="1"/>
        <v>218139629227.63083</v>
      </c>
      <c r="P116">
        <f>IF(ISBLANK(Calculations!P116),"",Calculations!P116)</f>
        <v>218139629227.63083</v>
      </c>
      <c r="Q116">
        <f>IF(ISBLANK(Calculations!Q116),"",Calculations!Q116)</f>
        <v>218139629227.63083</v>
      </c>
      <c r="R116">
        <f>IF(ISBLANK(Calculations!R116),"",Calculations!R116)</f>
        <v>215622704008.37888</v>
      </c>
      <c r="S116">
        <f>IF(ISBLANK(Calculations!S116),"",Calculations!S116)</f>
        <v>214036154638.09735</v>
      </c>
      <c r="T116">
        <f>IF(ISBLANK(Calculations!T116),"",Calculations!T116)</f>
        <v>213243991896.43665</v>
      </c>
      <c r="U116">
        <f>IF(ISBLANK(Calculations!U116),"",Calculations!U116)</f>
        <v>213086978297.18259</v>
      </c>
      <c r="V116">
        <f>IF(ISBLANK(Calculations!V116),"",Calculations!V116)</f>
        <v>213440663090.4812</v>
      </c>
      <c r="W116">
        <f>IF(ISBLANK(Calculations!W116),"",Calculations!W116)</f>
        <v>214177841857.09143</v>
      </c>
      <c r="X116">
        <f>IF(ISBLANK(Calculations!X116),"",Calculations!X116)</f>
        <v>215197264390.67682</v>
      </c>
      <c r="Y116">
        <f>IF(ISBLANK(Calculations!Y116),"",Calculations!Y116)</f>
        <v>216393060136.65305</v>
      </c>
      <c r="Z116">
        <f>IF(ISBLANK(Calculations!Z116),"",Calculations!Z116)</f>
        <v>217756890305.09918</v>
      </c>
      <c r="AA116">
        <f>IF(ISBLANK(Calculations!AA116),"",Calculations!AA116)</f>
        <v>219258907772.49719</v>
      </c>
      <c r="AB116">
        <f>IF(ISBLANK(Calculations!AB116),"",Calculations!AB116)</f>
        <v>220828356389.75815</v>
      </c>
      <c r="AC116">
        <f>IF(ISBLANK(Calculations!AC116),"",Calculations!AC116)</f>
        <v>222427240442.26825</v>
      </c>
      <c r="AD116">
        <f>IF(ISBLANK(Calculations!AD116),"",Calculations!AD116)</f>
        <v>224084960279.92014</v>
      </c>
      <c r="AE116">
        <f>IF(ISBLANK(Calculations!AE116),"",Calculations!AE116)</f>
        <v>225808176746.6264</v>
      </c>
      <c r="AF116">
        <f>IF(ISBLANK(Calculations!AF116),"",Calculations!AF116)</f>
        <v>227596022982.29684</v>
      </c>
      <c r="AG116">
        <f>IF(ISBLANK(Calculations!AG116),"",Calculations!AG116)</f>
        <v>229405527782.79883</v>
      </c>
      <c r="AH116">
        <f>IF(ISBLANK(Calculations!AH116),"",Calculations!AH116)</f>
        <v>231226679352.73648</v>
      </c>
      <c r="AI116">
        <f>IF(ISBLANK(Calculations!AI116),"",Calculations!AI116)</f>
        <v>233047610438.47714</v>
      </c>
      <c r="AJ116">
        <f>IF(ISBLANK(Calculations!AJ116),"",Calculations!AJ116)</f>
        <v>234866515734.4425</v>
      </c>
      <c r="AK116">
        <f>IF(ISBLANK(Calculations!AK116),"",Calculations!AK116)</f>
        <v>236835162888.64124</v>
      </c>
      <c r="AL116">
        <f>IF(ISBLANK(Calculations!AL116),"",Calculations!AL116)</f>
        <v>238807310397.68549</v>
      </c>
      <c r="AM116">
        <f>IF(ISBLANK(Calculations!AM116),"",Calculations!AM116)</f>
        <v>240788408080.97867</v>
      </c>
      <c r="AN116">
        <f>IF(ISBLANK(Calculations!AN116),"",Calculations!AN116)</f>
        <v>242783153614.54608</v>
      </c>
      <c r="AO116">
        <f>IF(ISBLANK(Calculations!AO116),"",Calculations!AO116)</f>
        <v>244794005943.96127</v>
      </c>
      <c r="AP116">
        <f>IF(ISBLANK(Calculations!AP116),"",Calculations!AP116)</f>
        <v>246822721238.73767</v>
      </c>
      <c r="AQ116">
        <f>IF(ISBLANK(Calculations!AQ116),"",Calculations!AQ116)</f>
        <v>248872251290.07822</v>
      </c>
      <c r="AR116">
        <f>IF(ISBLANK(Calculations!AR116),"",Calculations!AR116)</f>
        <v>250941978441.65466</v>
      </c>
      <c r="AS116">
        <f>IF(ISBLANK(Calculations!AS116),"",Calculations!AS116)</f>
        <v>253034935504.88113</v>
      </c>
      <c r="AT116">
        <f>IF(ISBLANK(Calculations!AT116),"",Calculations!AT116)</f>
        <v>255153062464.18231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0.10714840043392285</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0.34280692899420095</v>
      </c>
      <c r="K121">
        <f>IF(ISBLANK(Calculations!K121),"",Calculations!K121)</f>
        <v>0.10714840043392285</v>
      </c>
      <c r="L121" t="str">
        <f>IF(ISBLANK(Calculations!L121),"",Calculations!L121)</f>
        <v>RESIDENTIAL</v>
      </c>
      <c r="M121" t="str">
        <f>IF(ISBLANK(Calculations!M121),"",Calculations!M121)</f>
        <v>other</v>
      </c>
      <c r="N121" t="str">
        <f>IF(ISBLANK(Calculations!N121),"",Calculations!N121)</f>
        <v>electricity</v>
      </c>
      <c r="O121">
        <f t="shared" si="1"/>
        <v>4628208197023.0859</v>
      </c>
      <c r="P121">
        <f>IF(ISBLANK(Calculations!P121),"",Calculations!P121)-(SUMIFS(BDEQ!B:B,BDEQ!$AG:$AG,About!$B$2,BDEQ!$AH:$AH,$I121)*BDEQ!$C$2*$J121*$K121)</f>
        <v>4628208197023.0859</v>
      </c>
      <c r="Q121">
        <f>IF(ISBLANK(Calculations!Q121),"",Calculations!Q121)-(SUMIFS(BDEQ!C:C,BDEQ!$AG:$AG,About!$B$2,BDEQ!$AH:$AH,$I121)*BDEQ!$C$2*$J121*$K121)</f>
        <v>4628208197023.0859</v>
      </c>
      <c r="R121">
        <f>IF(ISBLANK(Calculations!R121),"",Calculations!R121)-(SUMIFS(BDEQ!D:D,BDEQ!$AG:$AG,About!$B$2,BDEQ!$AH:$AH,$I121)*BDEQ!$C$2*$J121*$K121)</f>
        <v>4627891024800.2539</v>
      </c>
      <c r="S121">
        <f>IF(ISBLANK(Calculations!S121),"",Calculations!S121)-(SUMIFS(BDEQ!E:E,BDEQ!$AG:$AG,About!$B$2,BDEQ!$AH:$AH,$I121)*BDEQ!$C$2*$J121*$K121)</f>
        <v>4628657404119.8027</v>
      </c>
      <c r="T121">
        <f>IF(ISBLANK(Calculations!T121),"",Calculations!T121)-(SUMIFS(BDEQ!F:F,BDEQ!$AG:$AG,About!$B$2,BDEQ!$AH:$AH,$I121)*BDEQ!$C$2*$J121*$K121)</f>
        <v>4632237001796.9561</v>
      </c>
      <c r="U121">
        <f>IF(ISBLANK(Calculations!U121),"",Calculations!U121)-(SUMIFS(BDEQ!G:G,BDEQ!$AG:$AG,About!$B$2,BDEQ!$AH:$AH,$I121)*BDEQ!$C$2*$J121*$K121)</f>
        <v>4634157863551.7031</v>
      </c>
      <c r="V121">
        <f>IF(ISBLANK(Calculations!V121),"",Calculations!V121)-(SUMIFS(BDEQ!H:H,BDEQ!$AG:$AG,About!$B$2,BDEQ!$AH:$AH,$I121)*BDEQ!$C$2*$J121*$K121)</f>
        <v>4631792388042.0811</v>
      </c>
      <c r="W121">
        <f>IF(ISBLANK(Calculations!W121),"",Calculations!W121)-(SUMIFS(BDEQ!I:I,BDEQ!$AG:$AG,About!$B$2,BDEQ!$AH:$AH,$I121)*BDEQ!$C$2*$J121*$K121)</f>
        <v>4630875936051.9736</v>
      </c>
      <c r="X121">
        <f>IF(ISBLANK(Calculations!X121),"",Calculations!X121)-(SUMIFS(BDEQ!J:J,BDEQ!$AG:$AG,About!$B$2,BDEQ!$AH:$AH,$I121)*BDEQ!$C$2*$J121*$K121)</f>
        <v>4631324903012.5137</v>
      </c>
      <c r="Y121">
        <f>IF(ISBLANK(Calculations!Y121),"",Calculations!Y121)-(SUMIFS(BDEQ!K:K,BDEQ!$AG:$AG,About!$B$2,BDEQ!$AH:$AH,$I121)*BDEQ!$C$2*$J121*$K121)</f>
        <v>4627658219518.04</v>
      </c>
      <c r="Z121">
        <f>IF(ISBLANK(Calculations!Z121),"",Calculations!Z121)-(SUMIFS(BDEQ!L:L,BDEQ!$AG:$AG,About!$B$2,BDEQ!$AH:$AH,$I121)*BDEQ!$C$2*$J121*$K121)</f>
        <v>4619394240346.9219</v>
      </c>
      <c r="AA121">
        <f>IF(ISBLANK(Calculations!AA121),"",Calculations!AA121)-(SUMIFS(BDEQ!M:M,BDEQ!$AG:$AG,About!$B$2,BDEQ!$AH:$AH,$I121)*BDEQ!$C$2*$J121*$K121)</f>
        <v>4606250300605.4043</v>
      </c>
      <c r="AB121">
        <f>IF(ISBLANK(Calculations!AB121),"",Calculations!AB121)-(SUMIFS(BDEQ!N:N,BDEQ!$AG:$AG,About!$B$2,BDEQ!$AH:$AH,$I121)*BDEQ!$C$2*$J121*$K121)</f>
        <v>4587497738026.3721</v>
      </c>
      <c r="AC121">
        <f>IF(ISBLANK(Calculations!AC121),"",Calculations!AC121)-(SUMIFS(BDEQ!O:O,BDEQ!$AG:$AG,About!$B$2,BDEQ!$AH:$AH,$I121)*BDEQ!$C$2*$J121*$K121)</f>
        <v>4568282834805.1055</v>
      </c>
      <c r="AD121">
        <f>IF(ISBLANK(Calculations!AD121),"",Calculations!AD121)-(SUMIFS(BDEQ!P:P,BDEQ!$AG:$AG,About!$B$2,BDEQ!$AH:$AH,$I121)*BDEQ!$C$2*$J121*$K121)</f>
        <v>4553444938785.791</v>
      </c>
      <c r="AE121">
        <f>IF(ISBLANK(Calculations!AE121),"",Calculations!AE121)-(SUMIFS(BDEQ!Q:Q,BDEQ!$AG:$AG,About!$B$2,BDEQ!$AH:$AH,$I121)*BDEQ!$C$2*$J121*$K121)</f>
        <v>4540948444450.3828</v>
      </c>
      <c r="AF121">
        <f>IF(ISBLANK(Calculations!AF121),"",Calculations!AF121)-(SUMIFS(BDEQ!R:R,BDEQ!$AG:$AG,About!$B$2,BDEQ!$AH:$AH,$I121)*BDEQ!$C$2*$J121*$K121)</f>
        <v>4524596468032.3926</v>
      </c>
      <c r="AG121">
        <f>IF(ISBLANK(Calculations!AG121),"",Calculations!AG121)-(SUMIFS(BDEQ!S:S,BDEQ!$AG:$AG,About!$B$2,BDEQ!$AH:$AH,$I121)*BDEQ!$C$2*$J121*$K121)</f>
        <v>4502210316377.9648</v>
      </c>
      <c r="AH121">
        <f>IF(ISBLANK(Calculations!AH121),"",Calculations!AH121)-(SUMIFS(BDEQ!T:T,BDEQ!$AG:$AG,About!$B$2,BDEQ!$AH:$AH,$I121)*BDEQ!$C$2*$J121*$K121)</f>
        <v>4475335578492.3174</v>
      </c>
      <c r="AI121">
        <f>IF(ISBLANK(Calculations!AI121),"",Calculations!AI121)-(SUMIFS(BDEQ!U:U,BDEQ!$AG:$AG,About!$B$2,BDEQ!$AH:$AH,$I121)*BDEQ!$C$2*$J121*$K121)</f>
        <v>4438206100391.8164</v>
      </c>
      <c r="AJ121">
        <f>IF(ISBLANK(Calculations!AJ121),"",Calculations!AJ121)-(SUMIFS(BDEQ!V:V,BDEQ!$AG:$AG,About!$B$2,BDEQ!$AH:$AH,$I121)*BDEQ!$C$2*$J121*$K121)</f>
        <v>4388855949246.3228</v>
      </c>
      <c r="AK121">
        <f>IF(ISBLANK(Calculations!AK121),"",Calculations!AK121)-(SUMIFS(BDEQ!W:W,BDEQ!$AG:$AG,About!$B$2,BDEQ!$AH:$AH,$I121)*BDEQ!$C$2*$J121*$K121)</f>
        <v>4314067423309.1006</v>
      </c>
      <c r="AL121">
        <f>IF(ISBLANK(Calculations!AL121),"",Calculations!AL121)-(SUMIFS(BDEQ!X:X,BDEQ!$AG:$AG,About!$B$2,BDEQ!$AH:$AH,$I121)*BDEQ!$C$2*$J121*$K121)</f>
        <v>4228349199087.582</v>
      </c>
      <c r="AM121">
        <f>IF(ISBLANK(Calculations!AM121),"",Calculations!AM121)-(SUMIFS(BDEQ!Y:Y,BDEQ!$AG:$AG,About!$B$2,BDEQ!$AH:$AH,$I121)*BDEQ!$C$2*$J121*$K121)</f>
        <v>4134870342946.6187</v>
      </c>
      <c r="AN121">
        <f>IF(ISBLANK(Calculations!AN121),"",Calculations!AN121)-(SUMIFS(BDEQ!Z:Z,BDEQ!$AG:$AG,About!$B$2,BDEQ!$AH:$AH,$I121)*BDEQ!$C$2*$J121*$K121)</f>
        <v>4035418372399.9961</v>
      </c>
      <c r="AO121">
        <f>IF(ISBLANK(Calculations!AO121),"",Calculations!AO121)-(SUMIFS(BDEQ!AA:AA,BDEQ!$AG:$AG,About!$B$2,BDEQ!$AH:$AH,$I121)*BDEQ!$C$2*$J121*$K121)</f>
        <v>3924776864775.2993</v>
      </c>
      <c r="AP121">
        <f>IF(ISBLANK(Calculations!AP121),"",Calculations!AP121)-(SUMIFS(BDEQ!AB:AB,BDEQ!$AG:$AG,About!$B$2,BDEQ!$AH:$AH,$I121)*BDEQ!$C$2*$J121*$K121)</f>
        <v>3800144660205.0771</v>
      </c>
      <c r="AQ121">
        <f>IF(ISBLANK(Calculations!AQ121),"",Calculations!AQ121)-(SUMIFS(BDEQ!AC:AC,BDEQ!$AG:$AG,About!$B$2,BDEQ!$AH:$AH,$I121)*BDEQ!$C$2*$J121*$K121)</f>
        <v>3661177062395.9727</v>
      </c>
      <c r="AR121">
        <f>IF(ISBLANK(Calculations!AR121),"",Calculations!AR121)-(SUMIFS(BDEQ!AD:AD,BDEQ!$AG:$AG,About!$B$2,BDEQ!$AH:$AH,$I121)*BDEQ!$C$2*$J121*$K121)</f>
        <v>3505038063244.8091</v>
      </c>
      <c r="AS121">
        <f>IF(ISBLANK(Calculations!AS121),"",Calculations!AS121)-(SUMIFS(BDEQ!AE:AE,BDEQ!$AG:$AG,About!$B$2,BDEQ!$AH:$AH,$I121)*BDEQ!$C$2*$J121*$K121)</f>
        <v>3337088931179.3003</v>
      </c>
      <c r="AT121">
        <f>IF(ISBLANK(Calculations!AT121),"",Calculations!AT121)-(SUMIFS(BDEQ!AF:AF,BDEQ!$AG:$AG,About!$B$2,BDEQ!$AH:$AH,$I121)*BDEQ!$C$2*$J121*$K121)</f>
        <v>3161181345352.73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0.10714840043392285</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0.10714840043392285</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0.10714840043392285</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0.10714840043392285</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0.10714840043392285</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0.10714840043392285</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0.10714840043392285</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0.10714840043392285</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0.10714840043392285</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7.683695263825673E-3</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786241801566.22583</v>
      </c>
      <c r="P134">
        <f>IF(ISBLANK(Calculations!P134),"",Calculations!P134)</f>
        <v>786241801566.22583</v>
      </c>
      <c r="Q134">
        <f>IF(ISBLANK(Calculations!Q134),"",Calculations!Q134)</f>
        <v>786241801566.22583</v>
      </c>
      <c r="R134">
        <f>IF(ISBLANK(Calculations!R134),"",Calculations!R134)</f>
        <v>802400633399.68066</v>
      </c>
      <c r="S134">
        <f>IF(ISBLANK(Calculations!S134),"",Calculations!S134)</f>
        <v>817956457758.56836</v>
      </c>
      <c r="T134">
        <f>IF(ISBLANK(Calculations!T134),"",Calculations!T134)</f>
        <v>833008399562.93127</v>
      </c>
      <c r="U134">
        <f>IF(ISBLANK(Calculations!U134),"",Calculations!U134)</f>
        <v>847436615236.22461</v>
      </c>
      <c r="V134">
        <f>IF(ISBLANK(Calculations!V134),"",Calculations!V134)</f>
        <v>861370285029.91345</v>
      </c>
      <c r="W134">
        <f>IF(ISBLANK(Calculations!W134),"",Calculations!W134)</f>
        <v>874738928110.05664</v>
      </c>
      <c r="X134">
        <f>IF(ISBLANK(Calculations!X134),"",Calculations!X134)</f>
        <v>887478202978.21643</v>
      </c>
      <c r="Y134">
        <f>IF(ISBLANK(Calculations!Y134),"",Calculations!Y134)</f>
        <v>899565688015.61389</v>
      </c>
      <c r="Z134">
        <f>IF(ISBLANK(Calculations!Z134),"",Calculations!Z134)</f>
        <v>910591736594.94458</v>
      </c>
      <c r="AA134">
        <f>IF(ISBLANK(Calculations!AA134),"",Calculations!AA134)</f>
        <v>920532268272.46729</v>
      </c>
      <c r="AB134">
        <f>IF(ISBLANK(Calculations!AB134),"",Calculations!AB134)</f>
        <v>929170211089.51245</v>
      </c>
      <c r="AC134">
        <f>IF(ISBLANK(Calculations!AC134),"",Calculations!AC134)</f>
        <v>936665690857.51648</v>
      </c>
      <c r="AD134">
        <f>IF(ISBLANK(Calculations!AD134),"",Calculations!AD134)</f>
        <v>943108689033.48608</v>
      </c>
      <c r="AE134">
        <f>IF(ISBLANK(Calculations!AE134),"",Calculations!AE134)</f>
        <v>948379312300.09619</v>
      </c>
      <c r="AF134">
        <f>IF(ISBLANK(Calculations!AF134),"",Calculations!AF134)</f>
        <v>952901337505.64331</v>
      </c>
      <c r="AG134">
        <f>IF(ISBLANK(Calculations!AG134),"",Calculations!AG134)</f>
        <v>956671901867.12341</v>
      </c>
      <c r="AH134">
        <f>IF(ISBLANK(Calculations!AH134),"",Calculations!AH134)</f>
        <v>960037796185.64636</v>
      </c>
      <c r="AI134">
        <f>IF(ISBLANK(Calculations!AI134),"",Calculations!AI134)</f>
        <v>962951002619.84375</v>
      </c>
      <c r="AJ134">
        <f>IF(ISBLANK(Calculations!AJ134),"",Calculations!AJ134)</f>
        <v>965718587768.58777</v>
      </c>
      <c r="AK134">
        <f>IF(ISBLANK(Calculations!AK134),"",Calculations!AK134)</f>
        <v>968293688257.23279</v>
      </c>
      <c r="AL134">
        <f>IF(ISBLANK(Calculations!AL134),"",Calculations!AL134)</f>
        <v>970875197991.40173</v>
      </c>
      <c r="AM134">
        <f>IF(ISBLANK(Calculations!AM134),"",Calculations!AM134)</f>
        <v>973307431473.78577</v>
      </c>
      <c r="AN134">
        <f>IF(ISBLANK(Calculations!AN134),"",Calculations!AN134)</f>
        <v>975809948532.87292</v>
      </c>
      <c r="AO134">
        <f>IF(ISBLANK(Calculations!AO134),"",Calculations!AO134)</f>
        <v>978278302106.21924</v>
      </c>
      <c r="AP134">
        <f>IF(ISBLANK(Calculations!AP134),"",Calculations!AP134)</f>
        <v>980657248298.07922</v>
      </c>
      <c r="AQ134">
        <f>IF(ISBLANK(Calculations!AQ134),"",Calculations!AQ134)</f>
        <v>982998180252.82117</v>
      </c>
      <c r="AR134">
        <f>IF(ISBLANK(Calculations!AR134),"",Calculations!AR134)</f>
        <v>985191529755.77429</v>
      </c>
      <c r="AS134">
        <f>IF(ISBLANK(Calculations!AS134),"",Calculations!AS134)</f>
        <v>987430963851.77991</v>
      </c>
      <c r="AT134">
        <f>IF(ISBLANK(Calculations!AT134),"",Calculations!AT134)</f>
        <v>989622649184.96606</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0.26381899737261899</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9083551898536.6445</v>
      </c>
      <c r="P136">
        <f>IF(ISBLANK(Calculations!P136),"",Calculations!P136)</f>
        <v>9083551898536.6445</v>
      </c>
      <c r="Q136">
        <f>IF(ISBLANK(Calculations!Q136),"",Calculations!Q136)</f>
        <v>9083551898536.6445</v>
      </c>
      <c r="R136">
        <f>IF(ISBLANK(Calculations!R136),"",Calculations!R136)</f>
        <v>9074802629561.0098</v>
      </c>
      <c r="S136" s="99">
        <f>IF(ISBLANK(Calculations!S136),"",Calculations!S136 + ('IRA Buildings Changes'!$F$38/($AB$133-$R$133)*(S133-$R$133)))</f>
        <v>9043481465106.6289</v>
      </c>
      <c r="T136" s="99">
        <f>IF(ISBLANK(Calculations!T136),"",Calculations!T136 + ('IRA Buildings Changes'!$F$38/($AB$133-$R$133)*(T133-$R$133)))</f>
        <v>9009943168206.5664</v>
      </c>
      <c r="U136" s="99">
        <f>IF(ISBLANK(Calculations!U136),"",Calculations!U136 + ('IRA Buildings Changes'!$F$38/($AB$133-$R$133)*(U133-$R$133)))</f>
        <v>8974089116447.3672</v>
      </c>
      <c r="V136" s="99">
        <f>IF(ISBLANK(Calculations!V136),"",Calculations!V136 + ('IRA Buildings Changes'!$F$38/($AB$133-$R$133)*(V133-$R$133)))</f>
        <v>8938944847750.4512</v>
      </c>
      <c r="W136" s="99">
        <f>IF(ISBLANK(Calculations!W136),"",Calculations!W136 + ('IRA Buildings Changes'!$F$38/($AB$133-$R$133)*(W133-$R$133)))</f>
        <v>8905788166609.8633</v>
      </c>
      <c r="X136" s="99">
        <f>IF(ISBLANK(Calculations!X136),"",Calculations!X136 + ('IRA Buildings Changes'!$F$38/($AB$133-$R$133)*(X133-$R$133)))</f>
        <v>8876313143083.8516</v>
      </c>
      <c r="Y136" s="99">
        <f>IF(ISBLANK(Calculations!Y136),"",Calculations!Y136 + ('IRA Buildings Changes'!$F$38/($AB$133-$R$133)*(Y133-$R$133)))</f>
        <v>8852855931199.2715</v>
      </c>
      <c r="Z136" s="99">
        <f>IF(ISBLANK(Calculations!Z136),"",Calculations!Z136 + ('IRA Buildings Changes'!$F$38/($AB$133-$R$133)*(Z133-$R$133)))</f>
        <v>8833829159285.9707</v>
      </c>
      <c r="AA136" s="99">
        <f>IF(ISBLANK(Calculations!AA136),"",Calculations!AA136 + ('IRA Buildings Changes'!$F$38/($AB$133-$R$133)*(AA133-$R$133)))</f>
        <v>8820334194902.4922</v>
      </c>
      <c r="AB136" s="98">
        <f>IF(ISBLANK(Calculations!AB136),"",Calculations!AB136 + 'IRA Buildings Changes'!F38)</f>
        <v>8811457775193.0195</v>
      </c>
      <c r="AC136" s="99">
        <f>IF(ISBLANK(Calculations!AC136),"",Calculations!AC136 + 'IRA Buildings Changes'!$F$38)</f>
        <v>8827551467669.4297</v>
      </c>
      <c r="AD136" s="99">
        <f>IF(ISBLANK(Calculations!AD136),"",Calculations!AD136 + 'IRA Buildings Changes'!$F$38)</f>
        <v>8849843868756.9375</v>
      </c>
      <c r="AE136" s="99">
        <f>IF(ISBLANK(Calculations!AE136),"",Calculations!AE136 + 'IRA Buildings Changes'!$F$38)</f>
        <v>8875111150738.6191</v>
      </c>
      <c r="AF136" s="99">
        <f>IF(ISBLANK(Calculations!AF136),"",Calculations!AF136 + 'IRA Buildings Changes'!$F$38)</f>
        <v>8904782440374.6465</v>
      </c>
      <c r="AG136" s="99">
        <f>IF(ISBLANK(Calculations!AG136),"",Calculations!AG136 + 'IRA Buildings Changes'!$F$38)</f>
        <v>8935945615416.0059</v>
      </c>
      <c r="AH136" s="99">
        <f>IF(ISBLANK(Calculations!AH136),"",Calculations!AH136 + 'IRA Buildings Changes'!$F$38)</f>
        <v>8969383794386.1934</v>
      </c>
      <c r="AI136" s="99">
        <f>IF(ISBLANK(Calculations!AI136),"",Calculations!AI136 + 'IRA Buildings Changes'!$F$38)</f>
        <v>9002565942249.1035</v>
      </c>
      <c r="AJ136" s="99">
        <f>IF(ISBLANK(Calculations!AJ136),"",Calculations!AJ136 + 'IRA Buildings Changes'!$F$38)</f>
        <v>9037016456723.4082</v>
      </c>
      <c r="AK136" s="99">
        <f>IF(ISBLANK(Calculations!AK136),"",Calculations!AK136 + 'IRA Buildings Changes'!$F$38)</f>
        <v>9070938206996.3789</v>
      </c>
      <c r="AL136" s="99">
        <f>IF(ISBLANK(Calculations!AL136),"",Calculations!AL136 + 'IRA Buildings Changes'!$F$38)</f>
        <v>9105589893432.3711</v>
      </c>
      <c r="AM136" s="99">
        <f>IF(ISBLANK(Calculations!AM136),"",Calculations!AM136 + 'IRA Buildings Changes'!$F$38)</f>
        <v>9138908056095.5</v>
      </c>
      <c r="AN136" s="99">
        <f>IF(ISBLANK(Calculations!AN136),"",Calculations!AN136 + 'IRA Buildings Changes'!$F$38)</f>
        <v>9172836760656.584</v>
      </c>
      <c r="AO136" s="99">
        <f>IF(ISBLANK(Calculations!AO136),"",Calculations!AO136 + 'IRA Buildings Changes'!$F$38)</f>
        <v>9206126801008.0293</v>
      </c>
      <c r="AP136" s="99">
        <f>IF(ISBLANK(Calculations!AP136),"",Calculations!AP136 + 'IRA Buildings Changes'!$F$38)</f>
        <v>9238298734704.8535</v>
      </c>
      <c r="AQ136" s="99">
        <f>IF(ISBLANK(Calculations!AQ136),"",Calculations!AQ136 + 'IRA Buildings Changes'!$F$38)</f>
        <v>9269877389009.5918</v>
      </c>
      <c r="AR136" s="99">
        <f>IF(ISBLANK(Calculations!AR136),"",Calculations!AR136 + 'IRA Buildings Changes'!$F$38)</f>
        <v>9299942853358.2852</v>
      </c>
      <c r="AS136" s="99">
        <f>IF(ISBLANK(Calculations!AS136),"",Calculations!AS136 + 'IRA Buildings Changes'!$F$38)</f>
        <v>9330505492698.998</v>
      </c>
      <c r="AT136" s="99">
        <f>IF(ISBLANK(Calculations!AT136),"",Calculations!AT136 + 'IRA Buildings Changes'!$F$38)</f>
        <v>9360731223725.3535</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1.2120140659686817E-2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179838647108.43298</v>
      </c>
      <c r="P137">
        <f>IF(ISBLANK(Calculations!P137),"",Calculations!P137)</f>
        <v>179838647108.43298</v>
      </c>
      <c r="Q137">
        <f>IF(ISBLANK(Calculations!Q137),"",Calculations!Q137)</f>
        <v>179838647108.43298</v>
      </c>
      <c r="R137">
        <f>IF(ISBLANK(Calculations!R137),"",Calculations!R137)</f>
        <v>180181729863.94843</v>
      </c>
      <c r="S137">
        <f>IF(ISBLANK(Calculations!S137),"",Calculations!S137)</f>
        <v>180318968524.57416</v>
      </c>
      <c r="T137">
        <f>IF(ISBLANK(Calculations!T137),"",Calculations!T137)</f>
        <v>180222254516.04187</v>
      </c>
      <c r="U137">
        <f>IF(ISBLANK(Calculations!U137),"",Calculations!U137)</f>
        <v>179800663415.71594</v>
      </c>
      <c r="V137">
        <f>IF(ISBLANK(Calculations!V137),"",Calculations!V137)</f>
        <v>178999315708.84213</v>
      </c>
      <c r="W137">
        <f>IF(ISBLANK(Calculations!W137),"",Calculations!W137)</f>
        <v>177709960365.84775</v>
      </c>
      <c r="X137">
        <f>IF(ISBLANK(Calculations!X137),"",Calculations!X137)</f>
        <v>175835212394.08188</v>
      </c>
      <c r="Y137">
        <f>IF(ISBLANK(Calculations!Y137),"",Calculations!Y137)</f>
        <v>173328676437.25449</v>
      </c>
      <c r="Z137">
        <f>IF(ISBLANK(Calculations!Z137),"",Calculations!Z137)</f>
        <v>170152273971.29919</v>
      </c>
      <c r="AA137">
        <f>IF(ISBLANK(Calculations!AA137),"",Calculations!AA137)</f>
        <v>166383657464.62793</v>
      </c>
      <c r="AB137">
        <f>IF(ISBLANK(Calculations!AB137),"",Calculations!AB137)</f>
        <v>162130888805.52499</v>
      </c>
      <c r="AC137">
        <f>IF(ISBLANK(Calculations!AC137),"",Calculations!AC137)</f>
        <v>157540565585.03787</v>
      </c>
      <c r="AD137">
        <f>IF(ISBLANK(Calculations!AD137),"",Calculations!AD137)</f>
        <v>152911952815.20309</v>
      </c>
      <c r="AE137">
        <f>IF(ISBLANK(Calculations!AE137),"",Calculations!AE137)</f>
        <v>148369574255.78165</v>
      </c>
      <c r="AF137">
        <f>IF(ISBLANK(Calculations!AF137),"",Calculations!AF137)</f>
        <v>143934889906.11731</v>
      </c>
      <c r="AG137">
        <f>IF(ISBLANK(Calculations!AG137),"",Calculations!AG137)</f>
        <v>139585327635.66913</v>
      </c>
      <c r="AH137">
        <f>IF(ISBLANK(Calculations!AH137),"",Calculations!AH137)</f>
        <v>135356724125.61705</v>
      </c>
      <c r="AI137">
        <f>IF(ISBLANK(Calculations!AI137),"",Calculations!AI137)</f>
        <v>131260745379.00809</v>
      </c>
      <c r="AJ137">
        <f>IF(ISBLANK(Calculations!AJ137),"",Calculations!AJ137)</f>
        <v>127369754314.35535</v>
      </c>
      <c r="AK137">
        <f>IF(ISBLANK(Calculations!AK137),"",Calculations!AK137)</f>
        <v>123728785080.99809</v>
      </c>
      <c r="AL137">
        <f>IF(ISBLANK(Calculations!AL137),"",Calculations!AL137)</f>
        <v>120416453642.93469</v>
      </c>
      <c r="AM137">
        <f>IF(ISBLANK(Calculations!AM137),"",Calculations!AM137)</f>
        <v>117474651835.37607</v>
      </c>
      <c r="AN137">
        <f>IF(ISBLANK(Calculations!AN137),"",Calculations!AN137)</f>
        <v>114964490051.73546</v>
      </c>
      <c r="AO137">
        <f>IF(ISBLANK(Calculations!AO137),"",Calculations!AO137)</f>
        <v>112905777519.53456</v>
      </c>
      <c r="AP137">
        <f>IF(ISBLANK(Calculations!AP137),"",Calculations!AP137)</f>
        <v>111292499046.98265</v>
      </c>
      <c r="AQ137">
        <f>IF(ISBLANK(Calculations!AQ137),"",Calculations!AQ137)</f>
        <v>110113072414.10951</v>
      </c>
      <c r="AR137">
        <f>IF(ISBLANK(Calculations!AR137),"",Calculations!AR137)</f>
        <v>109312657595.02394</v>
      </c>
      <c r="AS137">
        <f>IF(ISBLANK(Calculations!AS137),"",Calculations!AS137)</f>
        <v>108853413961.1398</v>
      </c>
      <c r="AT137">
        <f>IF(ISBLANK(Calculations!AT137),"",Calculations!AT137)</f>
        <v>108657910246.90736</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712000000000</v>
      </c>
      <c r="P139">
        <f>IF(ISBLANK(Calculations!P139),"",Calculations!P139)</f>
        <v>712000000000</v>
      </c>
      <c r="Q139">
        <f>IF(ISBLANK(Calculations!Q139),"",Calculations!Q139)</f>
        <v>712000000000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1000000000</v>
      </c>
      <c r="P140">
        <f>IF(ISBLANK(Calculations!P140),"",Calculations!P140)</f>
        <v>1000000000</v>
      </c>
      <c r="Q140">
        <f>IF(ISBLANK(Calculations!Q140),"",Calculations!Q140)</f>
        <v>1000000000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3614000000000</v>
      </c>
      <c r="P142">
        <f>IF(ISBLANK(Calculations!P142),"",Calculations!P142)</f>
        <v>3614000000000</v>
      </c>
      <c r="Q142">
        <f>IF(ISBLANK(Calculations!Q142),"",Calculations!Q142)</f>
        <v>3614000000000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0.25499559742952488</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26092679502573.562</v>
      </c>
      <c r="P147">
        <f>IF(ISBLANK(Calculations!P147),"",Calculations!P147)</f>
        <v>26092679502573.562</v>
      </c>
      <c r="Q147">
        <f>IF(ISBLANK(Calculations!Q147),"",Calculations!Q147)</f>
        <v>26092679502573.562</v>
      </c>
      <c r="R147">
        <f>IF(ISBLANK(Calculations!R147),"",Calculations!R147)</f>
        <v>26095001861064.98</v>
      </c>
      <c r="S147" s="99">
        <f>IF(ISBLANK(Calculations!S147),"",Calculations!S147+('IRA Buildings Changes'!$E$38/($AB$146-$R$146)*(S146-$R$146)))</f>
        <v>25989388093533.004</v>
      </c>
      <c r="T147" s="99">
        <f>IF(ISBLANK(Calculations!T147),"",Calculations!T147+('IRA Buildings Changes'!$E$38/($AB$146-$R$146)*(T146-$R$146)))</f>
        <v>25865240442375.781</v>
      </c>
      <c r="U147" s="99">
        <f>IF(ISBLANK(Calculations!U147),"",Calculations!U147+('IRA Buildings Changes'!$E$38/($AB$146-$R$146)*(U146-$R$146)))</f>
        <v>25730038856504.992</v>
      </c>
      <c r="V147" s="99">
        <f>IF(ISBLANK(Calculations!V147),"",Calculations!V147+('IRA Buildings Changes'!$E$38/($AB$146-$R$146)*(V146-$R$146)))</f>
        <v>25581191528664.793</v>
      </c>
      <c r="W147" s="99">
        <f>IF(ISBLANK(Calculations!W147),"",Calculations!W147+('IRA Buildings Changes'!$E$38/($AB$146-$R$146)*(W146-$R$146)))</f>
        <v>25426168713821.926</v>
      </c>
      <c r="X147" s="99">
        <f>IF(ISBLANK(Calculations!X147),"",Calculations!X147+('IRA Buildings Changes'!$E$38/($AB$146-$R$146)*(X146-$R$146)))</f>
        <v>25265794601844.113</v>
      </c>
      <c r="Y147" s="99">
        <f>IF(ISBLANK(Calculations!Y147),"",Calculations!Y147+('IRA Buildings Changes'!$E$38/($AB$146-$R$146)*(Y146-$R$146)))</f>
        <v>25095491636783.785</v>
      </c>
      <c r="Z147" s="99">
        <f>IF(ISBLANK(Calculations!Z147),"",Calculations!Z147+('IRA Buildings Changes'!$E$38/($AB$146-$R$146)*(Z146-$R$146)))</f>
        <v>24924231560904.023</v>
      </c>
      <c r="AA147" s="99">
        <f>IF(ISBLANK(Calculations!AA147),"",Calculations!AA147+('IRA Buildings Changes'!$E$38/($AB$146-$R$146)*(AA146-$R$146)))</f>
        <v>24757570225613.047</v>
      </c>
      <c r="AB147" s="98">
        <f>IF(ISBLANK(Calculations!AB147),"",Calculations!AB147 + 'IRA Buildings Changes'!E38)</f>
        <v>24606625312038.391</v>
      </c>
      <c r="AC147" s="99">
        <f>IF(ISBLANK(Calculations!AC147),"",Calculations!AC147  + 'IRA Buildings Changes'!$E$38)</f>
        <v>24551319397039.32</v>
      </c>
      <c r="AD147" s="99">
        <f>IF(ISBLANK(Calculations!AD147),"",Calculations!AD147  + 'IRA Buildings Changes'!$E$38)</f>
        <v>24512391043541.242</v>
      </c>
      <c r="AE147" s="99">
        <f>IF(ISBLANK(Calculations!AE147),"",Calculations!AE147  + 'IRA Buildings Changes'!$E$38)</f>
        <v>24486179019550.141</v>
      </c>
      <c r="AF147" s="99">
        <f>IF(ISBLANK(Calculations!AF147),"",Calculations!AF147  + 'IRA Buildings Changes'!$E$38)</f>
        <v>24470888715134.25</v>
      </c>
      <c r="AG147" s="99">
        <f>IF(ISBLANK(Calculations!AG147),"",Calculations!AG147  + 'IRA Buildings Changes'!$E$38)</f>
        <v>24462488090148.836</v>
      </c>
      <c r="AH147" s="99">
        <f>IF(ISBLANK(Calculations!AH147),"",Calculations!AH147  + 'IRA Buildings Changes'!$E$38)</f>
        <v>24477731898872.016</v>
      </c>
      <c r="AI147" s="99">
        <f>IF(ISBLANK(Calculations!AI147),"",Calculations!AI147  + 'IRA Buildings Changes'!$E$38)</f>
        <v>24511160150146.055</v>
      </c>
      <c r="AJ147" s="99">
        <f>IF(ISBLANK(Calculations!AJ147),"",Calculations!AJ147  + 'IRA Buildings Changes'!$E$38)</f>
        <v>24555848679512.328</v>
      </c>
      <c r="AK147" s="99">
        <f>IF(ISBLANK(Calculations!AK147),"",Calculations!AK147  + 'IRA Buildings Changes'!$E$38)</f>
        <v>24617764219338.148</v>
      </c>
      <c r="AL147" s="99">
        <f>IF(ISBLANK(Calculations!AL147),"",Calculations!AL147  + 'IRA Buildings Changes'!$E$38)</f>
        <v>24697213277892.766</v>
      </c>
      <c r="AM147" s="99">
        <f>IF(ISBLANK(Calculations!AM147),"",Calculations!AM147  + 'IRA Buildings Changes'!$E$38)</f>
        <v>24793289590723.438</v>
      </c>
      <c r="AN147" s="99">
        <f>IF(ISBLANK(Calculations!AN147),"",Calculations!AN147  + 'IRA Buildings Changes'!$E$38)</f>
        <v>24902918924203.062</v>
      </c>
      <c r="AO147" s="99">
        <f>IF(ISBLANK(Calculations!AO147),"",Calculations!AO147  + 'IRA Buildings Changes'!$E$38)</f>
        <v>25031795996785.789</v>
      </c>
      <c r="AP147" s="99">
        <f>IF(ISBLANK(Calculations!AP147),"",Calculations!AP147  + 'IRA Buildings Changes'!$E$38)</f>
        <v>25172600943585.5</v>
      </c>
      <c r="AQ147" s="99">
        <f>IF(ISBLANK(Calculations!AQ147),"",Calculations!AQ147  + 'IRA Buildings Changes'!$E$38)</f>
        <v>25324814027305.125</v>
      </c>
      <c r="AR147" s="99">
        <f>IF(ISBLANK(Calculations!AR147),"",Calculations!AR147  + 'IRA Buildings Changes'!$E$38)</f>
        <v>25488626014648.5</v>
      </c>
      <c r="AS147" s="99">
        <f>IF(ISBLANK(Calculations!AS147),"",Calculations!AS147  + 'IRA Buildings Changes'!$E$38)</f>
        <v>25664996020990.281</v>
      </c>
      <c r="AT147" s="99">
        <f>IF(ISBLANK(Calculations!AT147),"",Calculations!AT147  + 'IRA Buildings Changes'!$E$38)</f>
        <v>25853776681119.711</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8.1403240871655014E-3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280279498645.19537</v>
      </c>
      <c r="P149">
        <f>IF(ISBLANK(Calculations!P149),"",Calculations!P149)</f>
        <v>280279498645.19537</v>
      </c>
      <c r="Q149">
        <f>IF(ISBLANK(Calculations!Q149),"",Calculations!Q149)</f>
        <v>280279498645.19537</v>
      </c>
      <c r="R149">
        <f>IF(ISBLANK(Calculations!R149),"",Calculations!R149)</f>
        <v>282909638097.35364</v>
      </c>
      <c r="S149">
        <f>IF(ISBLANK(Calculations!S149),"",Calculations!S149)</f>
        <v>285336512323.76453</v>
      </c>
      <c r="T149">
        <f>IF(ISBLANK(Calculations!T149),"",Calculations!T149)</f>
        <v>287548778215.02747</v>
      </c>
      <c r="U149">
        <f>IF(ISBLANK(Calculations!U149),"",Calculations!U149)</f>
        <v>289532998381.44885</v>
      </c>
      <c r="V149">
        <f>IF(ISBLANK(Calculations!V149),"",Calculations!V149)</f>
        <v>291250831168.6463</v>
      </c>
      <c r="W149">
        <f>IF(ISBLANK(Calculations!W149),"",Calculations!W149)</f>
        <v>292692518965.59436</v>
      </c>
      <c r="X149">
        <f>IF(ISBLANK(Calculations!X149),"",Calculations!X149)</f>
        <v>293823756282.59387</v>
      </c>
      <c r="Y149">
        <f>IF(ISBLANK(Calculations!Y149),"",Calculations!Y149)</f>
        <v>294681569497.58185</v>
      </c>
      <c r="Z149">
        <f>IF(ISBLANK(Calculations!Z149),"",Calculations!Z149)</f>
        <v>295238526764.5257</v>
      </c>
      <c r="AA149">
        <f>IF(ISBLANK(Calculations!AA149),"",Calculations!AA149)</f>
        <v>295505446502.27167</v>
      </c>
      <c r="AB149">
        <f>IF(ISBLANK(Calculations!AB149),"",Calculations!AB149)</f>
        <v>295504505208.38403</v>
      </c>
      <c r="AC149">
        <f>IF(ISBLANK(Calculations!AC149),"",Calculations!AC149)</f>
        <v>295174634201.67273</v>
      </c>
      <c r="AD149">
        <f>IF(ISBLANK(Calculations!AD149),"",Calculations!AD149)</f>
        <v>294610575162.43091</v>
      </c>
      <c r="AE149">
        <f>IF(ISBLANK(Calculations!AE149),"",Calculations!AE149)</f>
        <v>293764393419.76294</v>
      </c>
      <c r="AF149">
        <f>IF(ISBLANK(Calculations!AF149),"",Calculations!AF149)</f>
        <v>292608897883.7984</v>
      </c>
      <c r="AG149">
        <f>IF(ISBLANK(Calculations!AG149),"",Calculations!AG149)</f>
        <v>291152959396.48798</v>
      </c>
      <c r="AH149">
        <f>IF(ISBLANK(Calculations!AH149),"",Calculations!AH149)</f>
        <v>289459257178.65802</v>
      </c>
      <c r="AI149">
        <f>IF(ISBLANK(Calculations!AI149),"",Calculations!AI149)</f>
        <v>287505745932.40863</v>
      </c>
      <c r="AJ149">
        <f>IF(ISBLANK(Calculations!AJ149),"",Calculations!AJ149)</f>
        <v>285321527811.83466</v>
      </c>
      <c r="AK149">
        <f>IF(ISBLANK(Calculations!AK149),"",Calculations!AK149)</f>
        <v>282942025084.578</v>
      </c>
      <c r="AL149">
        <f>IF(ISBLANK(Calculations!AL149),"",Calculations!AL149)</f>
        <v>280373042823.2652</v>
      </c>
      <c r="AM149">
        <f>IF(ISBLANK(Calculations!AM149),"",Calculations!AM149)</f>
        <v>277707569274.64264</v>
      </c>
      <c r="AN149">
        <f>IF(ISBLANK(Calculations!AN149),"",Calculations!AN149)</f>
        <v>274948049974.87396</v>
      </c>
      <c r="AO149">
        <f>IF(ISBLANK(Calculations!AO149),"",Calculations!AO149)</f>
        <v>272155222857.33563</v>
      </c>
      <c r="AP149">
        <f>IF(ISBLANK(Calculations!AP149),"",Calculations!AP149)</f>
        <v>269333727732.66968</v>
      </c>
      <c r="AQ149">
        <f>IF(ISBLANK(Calculations!AQ149),"",Calculations!AQ149)</f>
        <v>266510562328.5687</v>
      </c>
      <c r="AR149">
        <f>IF(ISBLANK(Calculations!AR149),"",Calculations!AR149)</f>
        <v>263726407560.13275</v>
      </c>
      <c r="AS149">
        <f>IF(ISBLANK(Calculations!AS149),"",Calculations!AS149)</f>
        <v>260994991860.99692</v>
      </c>
      <c r="AT149">
        <f>IF(ISBLANK(Calculations!AT149),"",Calculations!AT149)</f>
        <v>258324695926.603</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6818082.5677170996</v>
      </c>
      <c r="S158">
        <f>IF(ISBLANK(Calculations!S158),"",Calculations!S158)</f>
        <v>6911889.1680897204</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8.1540187262491515E-2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8343681201821.707</v>
      </c>
      <c r="P160">
        <f>IF(ISBLANK(Calculations!P160),"",Calculations!P160)</f>
        <v>8343681201821.707</v>
      </c>
      <c r="Q160">
        <f>IF(ISBLANK(Calculations!Q160),"",Calculations!Q160)</f>
        <v>8343681201821.707</v>
      </c>
      <c r="R160">
        <f>IF(ISBLANK(Calculations!R160),"",Calculations!R160)</f>
        <v>8230442642999.1338</v>
      </c>
      <c r="S160">
        <f>IF(ISBLANK(Calculations!S160),"",Calculations!S160)</f>
        <v>8035307413698.3848</v>
      </c>
      <c r="T160">
        <f>IF(ISBLANK(Calculations!T160),"",Calculations!T160)</f>
        <v>7821712514750.625</v>
      </c>
      <c r="U160">
        <f>IF(ISBLANK(Calculations!U160),"",Calculations!U160)</f>
        <v>7617972767132.4463</v>
      </c>
      <c r="V160">
        <f>IF(ISBLANK(Calculations!V160),"",Calculations!V160)</f>
        <v>7417550420847.7217</v>
      </c>
      <c r="W160">
        <f>IF(ISBLANK(Calculations!W160),"",Calculations!W160)</f>
        <v>7224745256721.9434</v>
      </c>
      <c r="X160">
        <f>IF(ISBLANK(Calculations!X160),"",Calculations!X160)</f>
        <v>7045112378047.957</v>
      </c>
      <c r="Y160">
        <f>IF(ISBLANK(Calculations!Y160),"",Calculations!Y160)</f>
        <v>6883208937976.7998</v>
      </c>
      <c r="Z160">
        <f>IF(ISBLANK(Calculations!Z160),"",Calculations!Z160)</f>
        <v>6740569492942.0635</v>
      </c>
      <c r="AA160">
        <f>IF(ISBLANK(Calculations!AA160),"",Calculations!AA160)</f>
        <v>6622875024980.1943</v>
      </c>
      <c r="AB160">
        <f>IF(ISBLANK(Calculations!AB160),"",Calculations!AB160)</f>
        <v>6526893025591.7139</v>
      </c>
      <c r="AC160">
        <f>IF(ISBLANK(Calculations!AC160),"",Calculations!AC160)</f>
        <v>6446116728519.0488</v>
      </c>
      <c r="AD160">
        <f>IF(ISBLANK(Calculations!AD160),"",Calculations!AD160)</f>
        <v>6377189927316.874</v>
      </c>
      <c r="AE160">
        <f>IF(ISBLANK(Calculations!AE160),"",Calculations!AE160)</f>
        <v>6315065497629.4512</v>
      </c>
      <c r="AF160">
        <f>IF(ISBLANK(Calculations!AF160),"",Calculations!AF160)</f>
        <v>6257054935034.3037</v>
      </c>
      <c r="AG160">
        <f>IF(ISBLANK(Calculations!AG160),"",Calculations!AG160)</f>
        <v>6204221313816.2275</v>
      </c>
      <c r="AH160">
        <f>IF(ISBLANK(Calculations!AH160),"",Calculations!AH160)</f>
        <v>6160258309360.9258</v>
      </c>
      <c r="AI160">
        <f>IF(ISBLANK(Calculations!AI160),"",Calculations!AI160)</f>
        <v>6122051144086.8369</v>
      </c>
      <c r="AJ160">
        <f>IF(ISBLANK(Calculations!AJ160),"",Calculations!AJ160)</f>
        <v>6086295426180.54</v>
      </c>
      <c r="AK160">
        <f>IF(ISBLANK(Calculations!AK160),"",Calculations!AK160)</f>
        <v>6058789977120.4043</v>
      </c>
      <c r="AL160">
        <f>IF(ISBLANK(Calculations!AL160),"",Calculations!AL160)</f>
        <v>6039453557662.1855</v>
      </c>
      <c r="AM160">
        <f>IF(ISBLANK(Calculations!AM160),"",Calculations!AM160)</f>
        <v>6029623204774.7871</v>
      </c>
      <c r="AN160">
        <f>IF(ISBLANK(Calculations!AN160),"",Calculations!AN160)</f>
        <v>6026905941837.1738</v>
      </c>
      <c r="AO160">
        <f>IF(ISBLANK(Calculations!AO160),"",Calculations!AO160)</f>
        <v>6031382462303.0918</v>
      </c>
      <c r="AP160">
        <f>IF(ISBLANK(Calculations!AP160),"",Calculations!AP160)</f>
        <v>6044079180158.0986</v>
      </c>
      <c r="AQ160">
        <f>IF(ISBLANK(Calculations!AQ160),"",Calculations!AQ160)</f>
        <v>6061920143499.209</v>
      </c>
      <c r="AR160">
        <f>IF(ISBLANK(Calculations!AR160),"",Calculations!AR160)</f>
        <v>6087330501246.9902</v>
      </c>
      <c r="AS160">
        <f>IF(ISBLANK(Calculations!AS160),"",Calculations!AS160)</f>
        <v>6120753387964.6904</v>
      </c>
      <c r="AT160">
        <f>IF(ISBLANK(Calculations!AT160),"",Calculations!AT160)</f>
        <v>6161834099564.9863</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0.13101995618025666</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13406748036100.943</v>
      </c>
      <c r="P173">
        <f>IF(ISBLANK(Calculations!P173),"",Calculations!P173)</f>
        <v>13406748036100.943</v>
      </c>
      <c r="Q173">
        <f>IF(ISBLANK(Calculations!Q173),"",Calculations!Q173)</f>
        <v>13406748036100.943</v>
      </c>
      <c r="R173">
        <f>IF(ISBLANK(Calculations!R173),"",Calculations!R173)</f>
        <v>13610904374523</v>
      </c>
      <c r="S173">
        <f>IF(ISBLANK(Calculations!S173),"",Calculations!S173)</f>
        <v>13797426976995.771</v>
      </c>
      <c r="T173">
        <f>IF(ISBLANK(Calculations!T173),"",Calculations!T173)</f>
        <v>13955911253318.635</v>
      </c>
      <c r="U173">
        <f>IF(ISBLANK(Calculations!U173),"",Calculations!U173)</f>
        <v>14076791964385.498</v>
      </c>
      <c r="V173">
        <f>IF(ISBLANK(Calculations!V173),"",Calculations!V173)</f>
        <v>14157086147175.402</v>
      </c>
      <c r="W173">
        <f>IF(ISBLANK(Calculations!W173),"",Calculations!W173)</f>
        <v>14207145314618.881</v>
      </c>
      <c r="X173">
        <f>IF(ISBLANK(Calculations!X173),"",Calculations!X173)</f>
        <v>14235018966156.91</v>
      </c>
      <c r="Y173">
        <f>IF(ISBLANK(Calculations!Y173),"",Calculations!Y173)</f>
        <v>14253637051145.863</v>
      </c>
      <c r="Z173">
        <f>IF(ISBLANK(Calculations!Z173),"",Calculations!Z173)</f>
        <v>14273051485853.066</v>
      </c>
      <c r="AA173">
        <f>IF(ISBLANK(Calculations!AA173),"",Calculations!AA173)</f>
        <v>14304744682016.57</v>
      </c>
      <c r="AB173">
        <f>IF(ISBLANK(Calculations!AB173),"",Calculations!AB173)</f>
        <v>14349907511103.654</v>
      </c>
      <c r="AC173">
        <f>IF(ISBLANK(Calculations!AC173),"",Calculations!AC173)</f>
        <v>14408407970189.881</v>
      </c>
      <c r="AD173">
        <f>IF(ISBLANK(Calculations!AD173),"",Calculations!AD173)</f>
        <v>14481630689851.34</v>
      </c>
      <c r="AE173">
        <f>IF(ISBLANK(Calculations!AE173),"",Calculations!AE173)</f>
        <v>14564135791851.242</v>
      </c>
      <c r="AF173">
        <f>IF(ISBLANK(Calculations!AF173),"",Calculations!AF173)</f>
        <v>14654608289958.479</v>
      </c>
      <c r="AG173">
        <f>IF(ISBLANK(Calculations!AG173),"",Calculations!AG173)</f>
        <v>14752189281364.869</v>
      </c>
      <c r="AH173">
        <f>IF(ISBLANK(Calculations!AH173),"",Calculations!AH173)</f>
        <v>14856036756169.387</v>
      </c>
      <c r="AI173">
        <f>IF(ISBLANK(Calculations!AI173),"",Calculations!AI173)</f>
        <v>14963719829489.938</v>
      </c>
      <c r="AJ173">
        <f>IF(ISBLANK(Calculations!AJ173),"",Calculations!AJ173)</f>
        <v>15073218468754.768</v>
      </c>
      <c r="AK173">
        <f>IF(ISBLANK(Calculations!AK173),"",Calculations!AK173)</f>
        <v>15188095584162.059</v>
      </c>
      <c r="AL173">
        <f>IF(ISBLANK(Calculations!AL173),"",Calculations!AL173)</f>
        <v>15309151561060.916</v>
      </c>
      <c r="AM173">
        <f>IF(ISBLANK(Calculations!AM173),"",Calculations!AM173)</f>
        <v>15431908985010.787</v>
      </c>
      <c r="AN173">
        <f>IF(ISBLANK(Calculations!AN173),"",Calculations!AN173)</f>
        <v>15561406208017.879</v>
      </c>
      <c r="AO173">
        <f>IF(ISBLANK(Calculations!AO173),"",Calculations!AO173)</f>
        <v>15696901698062.941</v>
      </c>
      <c r="AP173">
        <f>IF(ISBLANK(Calculations!AP173),"",Calculations!AP173)</f>
        <v>15835791968575.564</v>
      </c>
      <c r="AQ173">
        <f>IF(ISBLANK(Calculations!AQ173),"",Calculations!AQ173)</f>
        <v>15979553305786.822</v>
      </c>
      <c r="AR173">
        <f>IF(ISBLANK(Calculations!AR173),"",Calculations!AR173)</f>
        <v>16125570045688.295</v>
      </c>
      <c r="AS173">
        <f>IF(ISBLANK(Calculations!AS173),"",Calculations!AS173)</f>
        <v>16273706894753.248</v>
      </c>
      <c r="AT173">
        <f>IF(ISBLANK(Calculations!AT173),"",Calculations!AT173)</f>
        <v>16426214942654.699</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0.3858565879978505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13285428181353.99</v>
      </c>
      <c r="P175">
        <f>IF(ISBLANK(Calculations!P175),"",Calculations!P175)</f>
        <v>13285428181353.99</v>
      </c>
      <c r="Q175">
        <f>IF(ISBLANK(Calculations!Q175),"",Calculations!Q175)</f>
        <v>13285428181353.99</v>
      </c>
      <c r="R175">
        <f>IF(ISBLANK(Calculations!R175),"",Calculations!R175)</f>
        <v>13434371002843.836</v>
      </c>
      <c r="S175">
        <f>IF(ISBLANK(Calculations!S175),"",Calculations!S175)</f>
        <v>13576487842554.826</v>
      </c>
      <c r="T175">
        <f>IF(ISBLANK(Calculations!T175),"",Calculations!T175)</f>
        <v>13715022510779.721</v>
      </c>
      <c r="U175">
        <f>IF(ISBLANK(Calculations!U175),"",Calculations!U175)</f>
        <v>13856547660638.553</v>
      </c>
      <c r="V175">
        <f>IF(ISBLANK(Calculations!V175),"",Calculations!V175)</f>
        <v>13996864214911.178</v>
      </c>
      <c r="W175">
        <f>IF(ISBLANK(Calculations!W175),"",Calculations!W175)</f>
        <v>14146474698130.186</v>
      </c>
      <c r="X175">
        <f>IF(ISBLANK(Calculations!X175),"",Calculations!X175)</f>
        <v>14307466150458.521</v>
      </c>
      <c r="Y175">
        <f>IF(ISBLANK(Calculations!Y175),"",Calculations!Y175)</f>
        <v>14476116473770.424</v>
      </c>
      <c r="Z175">
        <f>IF(ISBLANK(Calculations!Z175),"",Calculations!Z175)</f>
        <v>14655937474900.01</v>
      </c>
      <c r="AA175">
        <f>IF(ISBLANK(Calculations!AA175),"",Calculations!AA175)</f>
        <v>14836816118865.549</v>
      </c>
      <c r="AB175">
        <f>IF(ISBLANK(Calculations!AB175),"",Calculations!AB175)</f>
        <v>15018051657904.082</v>
      </c>
      <c r="AC175">
        <f>IF(ISBLANK(Calculations!AC175),"",Calculations!AC175)</f>
        <v>15201785327778.895</v>
      </c>
      <c r="AD175">
        <f>IF(ISBLANK(Calculations!AD175),"",Calculations!AD175)</f>
        <v>15385481016815.967</v>
      </c>
      <c r="AE175">
        <f>IF(ISBLANK(Calculations!AE175),"",Calculations!AE175)</f>
        <v>15566723348994.896</v>
      </c>
      <c r="AF175">
        <f>IF(ISBLANK(Calculations!AF175),"",Calculations!AF175)</f>
        <v>15749998077878.576</v>
      </c>
      <c r="AG175">
        <f>IF(ISBLANK(Calculations!AG175),"",Calculations!AG175)</f>
        <v>15928771442175.68</v>
      </c>
      <c r="AH175">
        <f>IF(ISBLANK(Calculations!AH175),"",Calculations!AH175)</f>
        <v>16113094581325.826</v>
      </c>
      <c r="AI175">
        <f>IF(ISBLANK(Calculations!AI175),"",Calculations!AI175)</f>
        <v>16293273597527.613</v>
      </c>
      <c r="AJ175">
        <f>IF(ISBLANK(Calculations!AJ175),"",Calculations!AJ175)</f>
        <v>16476252091892.146</v>
      </c>
      <c r="AK175">
        <f>IF(ISBLANK(Calculations!AK175),"",Calculations!AK175)</f>
        <v>16660175143551.779</v>
      </c>
      <c r="AL175">
        <f>IF(ISBLANK(Calculations!AL175),"",Calculations!AL175)</f>
        <v>16844057027679.641</v>
      </c>
      <c r="AM175">
        <f>IF(ISBLANK(Calculations!AM175),"",Calculations!AM175)</f>
        <v>17029303248662.115</v>
      </c>
      <c r="AN175">
        <f>IF(ISBLANK(Calculations!AN175),"",Calculations!AN175)</f>
        <v>17216578326139.568</v>
      </c>
      <c r="AO175">
        <f>IF(ISBLANK(Calculations!AO175),"",Calculations!AO175)</f>
        <v>17404351105281.406</v>
      </c>
      <c r="AP175">
        <f>IF(ISBLANK(Calculations!AP175),"",Calculations!AP175)</f>
        <v>17594660769998.879</v>
      </c>
      <c r="AQ175">
        <f>IF(ISBLANK(Calculations!AQ175),"",Calculations!AQ175)</f>
        <v>17785591173849.195</v>
      </c>
      <c r="AR175">
        <f>IF(ISBLANK(Calculations!AR175),"",Calculations!AR175)</f>
        <v>17976435141582.508</v>
      </c>
      <c r="AS175">
        <f>IF(ISBLANK(Calculations!AS175),"",Calculations!AS175)</f>
        <v>18168913910605.562</v>
      </c>
      <c r="AT175">
        <f>IF(ISBLANK(Calculations!AT175),"",Calculations!AT175)</f>
        <v>18364475435319.082</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0.52476056386390113</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53696649457937.547</v>
      </c>
      <c r="P186">
        <f>IF(ISBLANK(Calculations!P186),"",Calculations!P186)</f>
        <v>53696649457937.547</v>
      </c>
      <c r="Q186">
        <f>IF(ISBLANK(Calculations!Q186),"",Calculations!Q186)</f>
        <v>53696649457937.547</v>
      </c>
      <c r="R186">
        <f>IF(ISBLANK(Calculations!R186),"",Calculations!R186)</f>
        <v>54227565984418.828</v>
      </c>
      <c r="S186">
        <f>IF(ISBLANK(Calculations!S186),"",Calculations!S186)</f>
        <v>54843766438861.977</v>
      </c>
      <c r="T186">
        <f>IF(ISBLANK(Calculations!T186),"",Calculations!T186)</f>
        <v>55560001112305.531</v>
      </c>
      <c r="U186">
        <f>IF(ISBLANK(Calculations!U186),"",Calculations!U186)</f>
        <v>56295354793559.93</v>
      </c>
      <c r="V186">
        <f>IF(ISBLANK(Calculations!V186),"",Calculations!V186)</f>
        <v>57081841251232.172</v>
      </c>
      <c r="W186">
        <f>IF(ISBLANK(Calculations!W186),"",Calculations!W186)</f>
        <v>57902690249969.789</v>
      </c>
      <c r="X186">
        <f>IF(ISBLANK(Calculations!X186),"",Calculations!X186)</f>
        <v>58744842614904.461</v>
      </c>
      <c r="Y186">
        <f>IF(ISBLANK(Calculations!Y186),"",Calculations!Y186)</f>
        <v>59622884223002.477</v>
      </c>
      <c r="Z186">
        <f>IF(ISBLANK(Calculations!Z186),"",Calculations!Z186)</f>
        <v>60524202166162.578</v>
      </c>
      <c r="AA186">
        <f>IF(ISBLANK(Calculations!AA186),"",Calculations!AA186)</f>
        <v>61444333776713.867</v>
      </c>
      <c r="AB186">
        <f>IF(ISBLANK(Calculations!AB186),"",Calculations!AB186)</f>
        <v>62407870702295.07</v>
      </c>
      <c r="AC186">
        <f>IF(ISBLANK(Calculations!AC186),"",Calculations!AC186)</f>
        <v>63393086797666.711</v>
      </c>
      <c r="AD186">
        <f>IF(ISBLANK(Calculations!AD186),"",Calculations!AD186)</f>
        <v>64413393553565.789</v>
      </c>
      <c r="AE186">
        <f>IF(ISBLANK(Calculations!AE186),"",Calculations!AE186)</f>
        <v>65463412281062.883</v>
      </c>
      <c r="AF186">
        <f>IF(ISBLANK(Calculations!AF186),"",Calculations!AF186)</f>
        <v>66524540702287.773</v>
      </c>
      <c r="AG186">
        <f>IF(ISBLANK(Calculations!AG186),"",Calculations!AG186)</f>
        <v>67632339232259.711</v>
      </c>
      <c r="AH186">
        <f>IF(ISBLANK(Calculations!AH186),"",Calculations!AH186)</f>
        <v>68747395469127.859</v>
      </c>
      <c r="AI186">
        <f>IF(ISBLANK(Calculations!AI186),"",Calculations!AI186)</f>
        <v>69897002148858.18</v>
      </c>
      <c r="AJ186">
        <f>IF(ISBLANK(Calculations!AJ186),"",Calculations!AJ186)</f>
        <v>71078364232225.109</v>
      </c>
      <c r="AK186">
        <f>IF(ISBLANK(Calculations!AK186),"",Calculations!AK186)</f>
        <v>72295709509653.578</v>
      </c>
      <c r="AL186">
        <f>IF(ISBLANK(Calculations!AL186),"",Calculations!AL186)</f>
        <v>73538092701487.969</v>
      </c>
      <c r="AM186">
        <f>IF(ISBLANK(Calculations!AM186),"",Calculations!AM186)</f>
        <v>74819442028406.016</v>
      </c>
      <c r="AN186">
        <f>IF(ISBLANK(Calculations!AN186),"",Calculations!AN186)</f>
        <v>76122353086491.5</v>
      </c>
      <c r="AO186">
        <f>IF(ISBLANK(Calculations!AO186),"",Calculations!AO186)</f>
        <v>77438393782619.219</v>
      </c>
      <c r="AP186">
        <f>IF(ISBLANK(Calculations!AP186),"",Calculations!AP186)</f>
        <v>78803054068634.234</v>
      </c>
      <c r="AQ186">
        <f>IF(ISBLANK(Calculations!AQ186),"",Calculations!AQ186)</f>
        <v>80165929287580.922</v>
      </c>
      <c r="AR186">
        <f>IF(ISBLANK(Calculations!AR186),"",Calculations!AR186)</f>
        <v>81571951456587.266</v>
      </c>
      <c r="AS186">
        <f>IF(ISBLANK(Calculations!AS186),"",Calculations!AS186)</f>
        <v>83010057857374.281</v>
      </c>
      <c r="AT186">
        <f>IF(ISBLANK(Calculations!AT186),"",Calculations!AT186)</f>
        <v>84488257804025.156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0.34218409054236504</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11781740421464.17</v>
      </c>
      <c r="P188">
        <f>IF(ISBLANK(Calculations!P188),"",Calculations!P188)</f>
        <v>11781740421464.17</v>
      </c>
      <c r="Q188">
        <f>IF(ISBLANK(Calculations!Q188),"",Calculations!Q188)</f>
        <v>11781740421464.17</v>
      </c>
      <c r="R188">
        <f>IF(ISBLANK(Calculations!R188),"",Calculations!R188)</f>
        <v>11741112796387.254</v>
      </c>
      <c r="S188">
        <f>IF(ISBLANK(Calculations!S188),"",Calculations!S188)</f>
        <v>11728095028185.52</v>
      </c>
      <c r="T188">
        <f>IF(ISBLANK(Calculations!T188),"",Calculations!T188)</f>
        <v>11710760574819.361</v>
      </c>
      <c r="U188">
        <f>IF(ISBLANK(Calculations!U188),"",Calculations!U188)</f>
        <v>11687027270503.66</v>
      </c>
      <c r="V188">
        <f>IF(ISBLANK(Calculations!V188),"",Calculations!V188)</f>
        <v>11662972330822.699</v>
      </c>
      <c r="W188">
        <f>IF(ISBLANK(Calculations!W188),"",Calculations!W188)</f>
        <v>11609089943064.504</v>
      </c>
      <c r="X188">
        <f>IF(ISBLANK(Calculations!X188),"",Calculations!X188)</f>
        <v>11563502362092.822</v>
      </c>
      <c r="Y188">
        <f>IF(ISBLANK(Calculations!Y188),"",Calculations!Y188)</f>
        <v>11530610913957.619</v>
      </c>
      <c r="Z188">
        <f>IF(ISBLANK(Calculations!Z188),"",Calculations!Z188)</f>
        <v>11515883399867.24</v>
      </c>
      <c r="AA188">
        <f>IF(ISBLANK(Calculations!AA188),"",Calculations!AA188)</f>
        <v>11506776040579.217</v>
      </c>
      <c r="AB188">
        <f>IF(ISBLANK(Calculations!AB188),"",Calculations!AB188)</f>
        <v>11503999819532.271</v>
      </c>
      <c r="AC188">
        <f>IF(ISBLANK(Calculations!AC188),"",Calculations!AC188)</f>
        <v>11508824350010.105</v>
      </c>
      <c r="AD188">
        <f>IF(ISBLANK(Calculations!AD188),"",Calculations!AD188)</f>
        <v>11507927156623.057</v>
      </c>
      <c r="AE188">
        <f>IF(ISBLANK(Calculations!AE188),"",Calculations!AE188)</f>
        <v>11487748769501.488</v>
      </c>
      <c r="AF188">
        <f>IF(ISBLANK(Calculations!AF188),"",Calculations!AF188)</f>
        <v>11471091443219.994</v>
      </c>
      <c r="AG188">
        <f>IF(ISBLANK(Calculations!AG188),"",Calculations!AG188)</f>
        <v>11459157078353.635</v>
      </c>
      <c r="AH188">
        <f>IF(ISBLANK(Calculations!AH188),"",Calculations!AH188)</f>
        <v>11455737586576.346</v>
      </c>
      <c r="AI188">
        <f>IF(ISBLANK(Calculations!AI188),"",Calculations!AI188)</f>
        <v>11452724371049.77</v>
      </c>
      <c r="AJ188">
        <f>IF(ISBLANK(Calculations!AJ188),"",Calculations!AJ188)</f>
        <v>11459190934707.867</v>
      </c>
      <c r="AK188">
        <f>IF(ISBLANK(Calculations!AK188),"",Calculations!AK188)</f>
        <v>11464574095030.59</v>
      </c>
      <c r="AL188">
        <f>IF(ISBLANK(Calculations!AL188),"",Calculations!AL188)</f>
        <v>11462170293880.209</v>
      </c>
      <c r="AM188">
        <f>IF(ISBLANK(Calculations!AM188),"",Calculations!AM188)</f>
        <v>11451116194223.822</v>
      </c>
      <c r="AN188">
        <f>IF(ISBLANK(Calculations!AN188),"",Calculations!AN188)</f>
        <v>11436710315498.701</v>
      </c>
      <c r="AO188">
        <f>IF(ISBLANK(Calculations!AO188),"",Calculations!AO188)</f>
        <v>11420425409113.684</v>
      </c>
      <c r="AP188">
        <f>IF(ISBLANK(Calculations!AP188),"",Calculations!AP188)</f>
        <v>11405630182314.84</v>
      </c>
      <c r="AQ188">
        <f>IF(ISBLANK(Calculations!AQ188),"",Calculations!AQ188)</f>
        <v>11394576082658.541</v>
      </c>
      <c r="AR188">
        <f>IF(ISBLANK(Calculations!AR188),"",Calculations!AR188)</f>
        <v>11379442292317.365</v>
      </c>
      <c r="AS188">
        <f>IF(ISBLANK(Calculations!AS188),"",Calculations!AS188)</f>
        <v>11368929894328.711</v>
      </c>
      <c r="AT188">
        <f>IF(ISBLANK(Calculations!AT188),"",Calculations!AT188)</f>
        <v>11357266380296.215</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0.98787985934031319</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14658161352891.566</v>
      </c>
      <c r="P189">
        <f>IF(ISBLANK(Calculations!P189),"",Calculations!P189)</f>
        <v>14658161352891.566</v>
      </c>
      <c r="Q189">
        <f>IF(ISBLANK(Calculations!Q189),"",Calculations!Q189)</f>
        <v>14658161352891.566</v>
      </c>
      <c r="R189">
        <f>IF(ISBLANK(Calculations!R189),"",Calculations!R189)</f>
        <v>14674488146376.566</v>
      </c>
      <c r="S189">
        <f>IF(ISBLANK(Calculations!S189),"",Calculations!S189)</f>
        <v>14670427596701.52</v>
      </c>
      <c r="T189">
        <f>IF(ISBLANK(Calculations!T189),"",Calculations!T189)</f>
        <v>14653508639722.287</v>
      </c>
      <c r="U189">
        <f>IF(ISBLANK(Calculations!U189),"",Calculations!U189)</f>
        <v>14607404481953.824</v>
      </c>
      <c r="V189">
        <f>IF(ISBLANK(Calculations!V189),"",Calculations!V189)</f>
        <v>14563753572947.395</v>
      </c>
      <c r="W189">
        <f>IF(ISBLANK(Calculations!W189),"",Calculations!W189)</f>
        <v>14536767836565.492</v>
      </c>
      <c r="X189">
        <f>IF(ISBLANK(Calculations!X189),"",Calculations!X189)</f>
        <v>14540151627961.365</v>
      </c>
      <c r="Y189">
        <f>IF(ISBLANK(Calculations!Y189),"",Calculations!Y189)</f>
        <v>14539728654036.854</v>
      </c>
      <c r="Z189">
        <f>IF(ISBLANK(Calculations!Z189),"",Calculations!Z189)</f>
        <v>14515449950771.648</v>
      </c>
      <c r="AA189">
        <f>IF(ISBLANK(Calculations!AA189),"",Calculations!AA189)</f>
        <v>14481950415952.75</v>
      </c>
      <c r="AB189">
        <f>IF(ISBLANK(Calculations!AB189),"",Calculations!AB189)</f>
        <v>14444305736673.945</v>
      </c>
      <c r="AC189">
        <f>IF(ISBLANK(Calculations!AC189),"",Calculations!AC189)</f>
        <v>14443459788824.967</v>
      </c>
      <c r="AD189">
        <f>IF(ISBLANK(Calculations!AD189),"",Calculations!AD189)</f>
        <v>14442275461836.422</v>
      </c>
      <c r="AE189">
        <f>IF(ISBLANK(Calculations!AE189),"",Calculations!AE189)</f>
        <v>14446674390651.033</v>
      </c>
      <c r="AF189">
        <f>IF(ISBLANK(Calculations!AF189),"",Calculations!AF189)</f>
        <v>14424679746578.016</v>
      </c>
      <c r="AG189">
        <f>IF(ISBLANK(Calculations!AG189),"",Calculations!AG189)</f>
        <v>14423410824804.568</v>
      </c>
      <c r="AH189">
        <f>IF(ISBLANK(Calculations!AH189),"",Calculations!AH189)</f>
        <v>14433139225067.631</v>
      </c>
      <c r="AI189">
        <f>IF(ISBLANK(Calculations!AI189),"",Calculations!AI189)</f>
        <v>14436100042538.992</v>
      </c>
      <c r="AJ189">
        <f>IF(ISBLANK(Calculations!AJ189),"",Calculations!AJ189)</f>
        <v>14440075997429.137</v>
      </c>
      <c r="AK189">
        <f>IF(ISBLANK(Calculations!AK189),"",Calculations!AK189)</f>
        <v>14455049274355.75</v>
      </c>
      <c r="AL189">
        <f>IF(ISBLANK(Calculations!AL189),"",Calculations!AL189)</f>
        <v>14483303932511.1</v>
      </c>
      <c r="AM189">
        <f>IF(ISBLANK(Calculations!AM189),"",Calculations!AM189)</f>
        <v>14515026976847.18</v>
      </c>
      <c r="AN189">
        <f>IF(ISBLANK(Calculations!AN189),"",Calculations!AN189)</f>
        <v>14544465961991.076</v>
      </c>
      <c r="AO189">
        <f>IF(ISBLANK(Calculations!AO189),"",Calculations!AO189)</f>
        <v>14567221959128.129</v>
      </c>
      <c r="AP189">
        <f>IF(ISBLANK(Calculations!AP189),"",Calculations!AP189)</f>
        <v>14580080366432.359</v>
      </c>
      <c r="AQ189">
        <f>IF(ISBLANK(Calculations!AQ189),"",Calculations!AQ189)</f>
        <v>14583294968258.426</v>
      </c>
      <c r="AR189">
        <f>IF(ISBLANK(Calculations!AR189),"",Calculations!AR189)</f>
        <v>14593023368521.488</v>
      </c>
      <c r="AS189">
        <f>IF(ISBLANK(Calculations!AS189),"",Calculations!AS189)</f>
        <v>14605120422761.639</v>
      </c>
      <c r="AT189">
        <f>IF(ISBLANK(Calculations!AT189),"",Calculations!AT189)</f>
        <v>14609688541146.055</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126688999999999.98</v>
      </c>
      <c r="P199">
        <f>IF(ISBLANK(Calculations!P199),"",Calculations!P199)</f>
        <v>126688999999999.98</v>
      </c>
      <c r="Q199">
        <f>IF(ISBLANK(Calculations!Q199),"",Calculations!Q199)</f>
        <v>126688999999999.98</v>
      </c>
      <c r="R199">
        <f>IF(ISBLANK(Calculations!R199),"",Calculations!R199)</f>
        <v>126086298383397.33</v>
      </c>
      <c r="S199">
        <f>IF(ISBLANK(Calculations!S199),"",Calculations!S199)</f>
        <v>125551170468990.89</v>
      </c>
      <c r="T199">
        <f>IF(ISBLANK(Calculations!T199),"",Calculations!T199)</f>
        <v>125117287198963.97</v>
      </c>
      <c r="U199">
        <f>IF(ISBLANK(Calculations!U199),"",Calculations!U199)</f>
        <v>124791917126209.62</v>
      </c>
      <c r="V199">
        <f>IF(ISBLANK(Calculations!V199),"",Calculations!V199)</f>
        <v>124536436065597.84</v>
      </c>
      <c r="W199">
        <f>IF(ISBLANK(Calculations!W199),"",Calculations!W199)</f>
        <v>124434594808524.44</v>
      </c>
      <c r="X199">
        <f>IF(ISBLANK(Calculations!X199),"",Calculations!X199)</f>
        <v>124426619391675.62</v>
      </c>
      <c r="Y199">
        <f>IF(ISBLANK(Calculations!Y199),"",Calculations!Y199)</f>
        <v>124502924199224.52</v>
      </c>
      <c r="Z199">
        <f>IF(ISBLANK(Calculations!Z199),"",Calculations!Z199)</f>
        <v>124624368385870.38</v>
      </c>
      <c r="AA199">
        <f>IF(ISBLANK(Calculations!AA199),"",Calculations!AA199)</f>
        <v>124810379204136.02</v>
      </c>
      <c r="AB199">
        <f>IF(ISBLANK(Calculations!AB199),"",Calculations!AB199)</f>
        <v>125018955456237.52</v>
      </c>
      <c r="AC199">
        <f>IF(ISBLANK(Calculations!AC199),"",Calculations!AC199)</f>
        <v>125293586227335.41</v>
      </c>
      <c r="AD199">
        <f>IF(ISBLANK(Calculations!AD199),"",Calculations!AD199)</f>
        <v>125678145937855.98</v>
      </c>
      <c r="AE199">
        <f>IF(ISBLANK(Calculations!AE199),"",Calculations!AE199)</f>
        <v>126100485135978.36</v>
      </c>
      <c r="AF199">
        <f>IF(ISBLANK(Calculations!AF199),"",Calculations!AF199)</f>
        <v>126532342357589.11</v>
      </c>
      <c r="AG199">
        <f>IF(ISBLANK(Calculations!AG199),"",Calculations!AG199)</f>
        <v>126916137466623.45</v>
      </c>
      <c r="AH199">
        <f>IF(ISBLANK(Calculations!AH199),"",Calculations!AH199)</f>
        <v>127295484855726.59</v>
      </c>
      <c r="AI199">
        <f>IF(ISBLANK(Calculations!AI199),"",Calculations!AI199)</f>
        <v>127584771983006.3</v>
      </c>
      <c r="AJ199">
        <f>IF(ISBLANK(Calculations!AJ199),"",Calculations!AJ199)</f>
        <v>127787353043583.72</v>
      </c>
      <c r="AK199">
        <f>IF(ISBLANK(Calculations!AK199),"",Calculations!AK199)</f>
        <v>127679884415126.56</v>
      </c>
      <c r="AL199">
        <f>IF(ISBLANK(Calculations!AL199),"",Calculations!AL199)</f>
        <v>127509452129714.39</v>
      </c>
      <c r="AM199">
        <f>IF(ISBLANK(Calculations!AM199),"",Calculations!AM199)</f>
        <v>127283796761311.7</v>
      </c>
      <c r="AN199">
        <f>IF(ISBLANK(Calculations!AN199),"",Calculations!AN199)</f>
        <v>126989202115582.53</v>
      </c>
      <c r="AO199">
        <f>IF(ISBLANK(Calculations!AO199),"",Calculations!AO199)</f>
        <v>126634183750561.2</v>
      </c>
      <c r="AP199">
        <f>IF(ISBLANK(Calculations!AP199),"",Calculations!AP199)</f>
        <v>126171150521919.22</v>
      </c>
      <c r="AQ199">
        <f>IF(ISBLANK(Calculations!AQ199),"",Calculations!AQ199)</f>
        <v>125550885463215.91</v>
      </c>
      <c r="AR199">
        <f>IF(ISBLANK(Calculations!AR199),"",Calculations!AR199)</f>
        <v>124810512927922.77</v>
      </c>
      <c r="AS199">
        <f>IF(ISBLANK(Calculations!AS199),"",Calculations!AS199)</f>
        <v>123961307732506.81</v>
      </c>
      <c r="AT199">
        <f>IF(ISBLANK(Calculations!AT199),"",Calculations!AT199)</f>
        <v>123001988435401.42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102326000000000</v>
      </c>
      <c r="P202">
        <f>IF(ISBLANK(Calculations!P202),"",Calculations!P202)</f>
        <v>102326000000000</v>
      </c>
      <c r="Q202">
        <f>IF(ISBLANK(Calculations!Q202),"",Calculations!Q202)</f>
        <v>102326000000000</v>
      </c>
      <c r="R202">
        <f>IF(ISBLANK(Calculations!R202),"",Calculations!R202)</f>
        <v>102966315496405.62</v>
      </c>
      <c r="S202">
        <f>IF(ISBLANK(Calculations!S202),"",Calculations!S202)</f>
        <v>103575823727726.44</v>
      </c>
      <c r="T202">
        <f>IF(ISBLANK(Calculations!T202),"",Calculations!T202)</f>
        <v>104219830416070.94</v>
      </c>
      <c r="U202">
        <f>IF(ISBLANK(Calculations!U202),"",Calculations!U202)</f>
        <v>104843530037455.25</v>
      </c>
      <c r="V202">
        <f>IF(ISBLANK(Calculations!V202),"",Calculations!V202)</f>
        <v>105466953020464.89</v>
      </c>
      <c r="W202">
        <f>IF(ISBLANK(Calculations!W202),"",Calculations!W202)</f>
        <v>106095380197636.2</v>
      </c>
      <c r="X202">
        <f>IF(ISBLANK(Calculations!X202),"",Calculations!X202)</f>
        <v>106730116845203.97</v>
      </c>
      <c r="Y202">
        <f>IF(ISBLANK(Calculations!Y202),"",Calculations!Y202)</f>
        <v>107398635965075.59</v>
      </c>
      <c r="Z202">
        <f>IF(ISBLANK(Calculations!Z202),"",Calculations!Z202)</f>
        <v>108108473217486.44</v>
      </c>
      <c r="AA202">
        <f>IF(ISBLANK(Calculations!AA202),"",Calculations!AA202)</f>
        <v>108877861099504.62</v>
      </c>
      <c r="AB202">
        <f>IF(ISBLANK(Calculations!AB202),"",Calculations!AB202)</f>
        <v>109740250230905.56</v>
      </c>
      <c r="AC202">
        <f>IF(ISBLANK(Calculations!AC202),"",Calculations!AC202)</f>
        <v>110655380053059.69</v>
      </c>
      <c r="AD202">
        <f>IF(ISBLANK(Calculations!AD202),"",Calculations!AD202)</f>
        <v>111647497372095.94</v>
      </c>
      <c r="AE202">
        <f>IF(ISBLANK(Calculations!AE202),"",Calculations!AE202)</f>
        <v>112696955371181.03</v>
      </c>
      <c r="AF202">
        <f>IF(ISBLANK(Calculations!AF202),"",Calculations!AF202)</f>
        <v>113779777448707.66</v>
      </c>
      <c r="AG202">
        <f>IF(ISBLANK(Calculations!AG202),"",Calculations!AG202)</f>
        <v>114927693288243.97</v>
      </c>
      <c r="AH202">
        <f>IF(ISBLANK(Calculations!AH202),"",Calculations!AH202)</f>
        <v>116121243698503.03</v>
      </c>
      <c r="AI202">
        <f>IF(ISBLANK(Calculations!AI202),"",Calculations!AI202)</f>
        <v>117376667743988.06</v>
      </c>
      <c r="AJ202">
        <f>IF(ISBLANK(Calculations!AJ202),"",Calculations!AJ202)</f>
        <v>118679228863228.53</v>
      </c>
      <c r="AK202">
        <f>IF(ISBLANK(Calculations!AK202),"",Calculations!AK202)</f>
        <v>120048436447318.62</v>
      </c>
      <c r="AL202">
        <f>IF(ISBLANK(Calculations!AL202),"",Calculations!AL202)</f>
        <v>121474569764882.44</v>
      </c>
      <c r="AM202">
        <f>IF(ISBLANK(Calculations!AM202),"",Calculations!AM202)</f>
        <v>122967354709176.03</v>
      </c>
      <c r="AN202">
        <f>IF(ISBLANK(Calculations!AN202),"",Calculations!AN202)</f>
        <v>124509177577869.7</v>
      </c>
      <c r="AO202">
        <f>IF(ISBLANK(Calculations!AO202),"",Calculations!AO202)</f>
        <v>126096535710664.47</v>
      </c>
      <c r="AP202">
        <f>IF(ISBLANK(Calculations!AP202),"",Calculations!AP202)</f>
        <v>127755966878038.69</v>
      </c>
      <c r="AQ202">
        <f>IF(ISBLANK(Calculations!AQ202),"",Calculations!AQ202)</f>
        <v>129434998413212.09</v>
      </c>
      <c r="AR202">
        <f>IF(ISBLANK(Calculations!AR202),"",Calculations!AR202)</f>
        <v>131178453016714.03</v>
      </c>
      <c r="AS202">
        <f>IF(ISBLANK(Calculations!AS202),"",Calculations!AS202)</f>
        <v>132976728593721.5</v>
      </c>
      <c r="AT202">
        <f>IF(ISBLANK(Calculations!AT202),"",Calculations!AT202)</f>
        <v>134839489645336.72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9017181563384.9453</v>
      </c>
      <c r="C2" s="7">
        <f>'IRA Calculations'!Q4</f>
        <v>9016770241765.6113</v>
      </c>
      <c r="D2" s="7">
        <f>'IRA Calculations'!R4</f>
        <v>9110229988164.6328</v>
      </c>
      <c r="E2" s="7">
        <f>'IRA Calculations'!S4</f>
        <v>9208327357981.6152</v>
      </c>
      <c r="F2" s="7">
        <f>'IRA Calculations'!T4</f>
        <v>9304375238756.6953</v>
      </c>
      <c r="G2" s="7">
        <f>'IRA Calculations'!U4</f>
        <v>9400670366741.7168</v>
      </c>
      <c r="H2" s="7">
        <f>'IRA Calculations'!V4</f>
        <v>9496484788301.0918</v>
      </c>
      <c r="I2" s="7">
        <f>'IRA Calculations'!W4</f>
        <v>9590287891688.6074</v>
      </c>
      <c r="J2" s="7">
        <f>'IRA Calculations'!X4</f>
        <v>9682023593658.5039</v>
      </c>
      <c r="K2" s="7">
        <f>'IRA Calculations'!Y4</f>
        <v>9769410440818.0527</v>
      </c>
      <c r="L2" s="7">
        <f>'IRA Calculations'!Z4</f>
        <v>9858011158490.7793</v>
      </c>
      <c r="M2" s="7">
        <f>'IRA Calculations'!AA4</f>
        <v>9946753149777.4609</v>
      </c>
      <c r="N2" s="7">
        <f>'IRA Calculations'!AB4</f>
        <v>10034880811834.631</v>
      </c>
      <c r="O2" s="7">
        <f>'IRA Calculations'!AC4</f>
        <v>10115772324630.293</v>
      </c>
      <c r="P2" s="7">
        <f>'IRA Calculations'!AD4</f>
        <v>10200081673202.119</v>
      </c>
      <c r="Q2" s="7">
        <f>'IRA Calculations'!AE4</f>
        <v>10287796664594.266</v>
      </c>
      <c r="R2" s="7">
        <f>'IRA Calculations'!AF4</f>
        <v>10381928076165.744</v>
      </c>
      <c r="S2" s="7">
        <f>'IRA Calculations'!AG4</f>
        <v>10478701399666.26</v>
      </c>
      <c r="T2" s="7">
        <f>'IRA Calculations'!AH4</f>
        <v>10578940632390.586</v>
      </c>
      <c r="U2" s="7">
        <f>'IRA Calculations'!AI4</f>
        <v>10679748850049.389</v>
      </c>
      <c r="V2" s="7">
        <f>'IRA Calculations'!AJ4</f>
        <v>10781604586953.18</v>
      </c>
      <c r="W2" s="7">
        <f>'IRA Calculations'!AK4</f>
        <v>10865886802400.814</v>
      </c>
      <c r="X2" s="7">
        <f>'IRA Calculations'!AL4</f>
        <v>10951328404419.238</v>
      </c>
      <c r="Y2" s="7">
        <f>'IRA Calculations'!AM4</f>
        <v>11036733784586.709</v>
      </c>
      <c r="Z2" s="7">
        <f>'IRA Calculations'!AN4</f>
        <v>11123943032825.031</v>
      </c>
      <c r="AA2" s="7">
        <f>'IRA Calculations'!AO4</f>
        <v>11211361957329.6</v>
      </c>
      <c r="AB2" s="7">
        <f>'IRA Calculations'!AP4</f>
        <v>11300749541254.971</v>
      </c>
      <c r="AC2" s="7">
        <f>'IRA Calculations'!AQ4</f>
        <v>11390253338143.777</v>
      </c>
      <c r="AD2" s="7">
        <f>'IRA Calculations'!AR4</f>
        <v>11481232213105.861</v>
      </c>
      <c r="AE2" s="7">
        <f>'IRA Calculations'!AS4</f>
        <v>11572010273310.219</v>
      </c>
      <c r="AF2" s="7">
        <f>'IRA Calculations'!AT4</f>
        <v>11664507541347.299</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16565661365022.58</v>
      </c>
      <c r="C4" s="7">
        <f>'IRA Calculations'!Q6</f>
        <v>16565661365022.58</v>
      </c>
      <c r="D4" s="7">
        <f>'IRA Calculations'!R6</f>
        <v>16671261892656.297</v>
      </c>
      <c r="E4" s="7">
        <f>'IRA Calculations'!S6</f>
        <v>16018556019201.535</v>
      </c>
      <c r="F4" s="7">
        <f>'IRA Calculations'!T6</f>
        <v>15348450701501.172</v>
      </c>
      <c r="G4" s="7">
        <f>'IRA Calculations'!U6</f>
        <v>14677456757525.674</v>
      </c>
      <c r="H4" s="7">
        <f>'IRA Calculations'!V6</f>
        <v>14004241738129.012</v>
      </c>
      <c r="I4" s="7">
        <f>'IRA Calculations'!W6</f>
        <v>13327325556736.893</v>
      </c>
      <c r="J4" s="7">
        <f>'IRA Calculations'!X6</f>
        <v>12647596928532.838</v>
      </c>
      <c r="K4" s="7">
        <f>'IRA Calculations'!Y6</f>
        <v>11952413905724.512</v>
      </c>
      <c r="L4" s="7">
        <f>'IRA Calculations'!Z6</f>
        <v>11263941451824.973</v>
      </c>
      <c r="M4" s="7">
        <f>'IRA Calculations'!AA6</f>
        <v>10574427902833.66</v>
      </c>
      <c r="N4" s="7">
        <f>'IRA Calculations'!AB6</f>
        <v>9887630207134.625</v>
      </c>
      <c r="O4" s="7">
        <f>'IRA Calculations'!AC6</f>
        <v>9943565571763.6406</v>
      </c>
      <c r="P4" s="7">
        <f>'IRA Calculations'!AD6</f>
        <v>10005873842618.545</v>
      </c>
      <c r="Q4" s="7">
        <f>'IRA Calculations'!AE6</f>
        <v>10069730597564.812</v>
      </c>
      <c r="R4" s="7">
        <f>'IRA Calculations'!AF6</f>
        <v>10155804876044.73</v>
      </c>
      <c r="S4" s="7">
        <f>'IRA Calculations'!AG6</f>
        <v>10249233717499.055</v>
      </c>
      <c r="T4" s="7">
        <f>'IRA Calculations'!AH6</f>
        <v>10356717329827.797</v>
      </c>
      <c r="U4" s="7">
        <f>'IRA Calculations'!AI6</f>
        <v>10471018568368.805</v>
      </c>
      <c r="V4" s="7">
        <f>'IRA Calculations'!AJ6</f>
        <v>10596435505878.211</v>
      </c>
      <c r="W4" s="7">
        <f>'IRA Calculations'!AK6</f>
        <v>10638472115875.984</v>
      </c>
      <c r="X4" s="7">
        <f>'IRA Calculations'!AL6</f>
        <v>10693331148311.273</v>
      </c>
      <c r="Y4" s="7">
        <f>'IRA Calculations'!AM6</f>
        <v>10752102350503.469</v>
      </c>
      <c r="Z4" s="7">
        <f>'IRA Calculations'!AN6</f>
        <v>10821868191492.219</v>
      </c>
      <c r="AA4" s="7">
        <f>'IRA Calculations'!AO6</f>
        <v>10893698954294.621</v>
      </c>
      <c r="AB4" s="7">
        <f>'IRA Calculations'!AP6</f>
        <v>10974071270311.004</v>
      </c>
      <c r="AC4" s="7">
        <f>'IRA Calculations'!AQ6</f>
        <v>11053433343888.652</v>
      </c>
      <c r="AD4" s="7">
        <f>'IRA Calculations'!AR6</f>
        <v>11138637277538.699</v>
      </c>
      <c r="AE4" s="7">
        <f>'IRA Calculations'!AS6</f>
        <v>11220239988911.652</v>
      </c>
      <c r="AF4" s="7">
        <f>'IRA Calculations'!AT6</f>
        <v>11305687296585.312</v>
      </c>
    </row>
    <row r="5" spans="1:34" x14ac:dyDescent="0.2">
      <c r="A5" s="1" t="s">
        <v>79</v>
      </c>
      <c r="B5" s="7">
        <f>'IRA Calculations'!P7</f>
        <v>8688783154.46138</v>
      </c>
      <c r="C5" s="7">
        <f>'IRA Calculations'!Q7</f>
        <v>8688783154.46138</v>
      </c>
      <c r="D5" s="7">
        <f>'IRA Calculations'!R7</f>
        <v>8757707761.820446</v>
      </c>
      <c r="E5" s="7">
        <f>'IRA Calculations'!S7</f>
        <v>8815447399.3037109</v>
      </c>
      <c r="F5" s="7">
        <f>'IRA Calculations'!T7</f>
        <v>8859575717.3052597</v>
      </c>
      <c r="G5" s="7">
        <f>'IRA Calculations'!U7</f>
        <v>8893377225.6525517</v>
      </c>
      <c r="H5" s="7">
        <f>'IRA Calculations'!V7</f>
        <v>8911280499.0629768</v>
      </c>
      <c r="I5" s="7">
        <f>'IRA Calculations'!W7</f>
        <v>8907672555.5849171</v>
      </c>
      <c r="J5" s="7">
        <f>'IRA Calculations'!X7</f>
        <v>8874913939.2551689</v>
      </c>
      <c r="K5" s="7">
        <f>'IRA Calculations'!Y7</f>
        <v>8801931131.2214603</v>
      </c>
      <c r="L5" s="7">
        <f>'IRA Calculations'!Z7</f>
        <v>8695985619.3878918</v>
      </c>
      <c r="M5" s="7">
        <f>'IRA Calculations'!AA7</f>
        <v>8554358028.4645634</v>
      </c>
      <c r="N5" s="7">
        <f>'IRA Calculations'!AB7</f>
        <v>8382269797.4325409</v>
      </c>
      <c r="O5" s="7">
        <f>'IRA Calculations'!AC7</f>
        <v>8180614212.6830235</v>
      </c>
      <c r="P5" s="7">
        <f>'IRA Calculations'!AD7</f>
        <v>7953837036.9741364</v>
      </c>
      <c r="Q5" s="7">
        <f>'IRA Calculations'!AE7</f>
        <v>7704246224.331234</v>
      </c>
      <c r="R5" s="7">
        <f>'IRA Calculations'!AF7</f>
        <v>7445192469.583025</v>
      </c>
      <c r="S5" s="7">
        <f>'IRA Calculations'!AG7</f>
        <v>7176194551.4587173</v>
      </c>
      <c r="T5" s="7">
        <f>'IRA Calculations'!AH7</f>
        <v>6904817722.8819885</v>
      </c>
      <c r="U5" s="7">
        <f>'IRA Calculations'!AI7</f>
        <v>6632641528.6993446</v>
      </c>
      <c r="V5" s="7">
        <f>'IRA Calculations'!AJ7</f>
        <v>6366222982.1128902</v>
      </c>
      <c r="W5" s="7">
        <f>'IRA Calculations'!AK7</f>
        <v>6091252502.3950367</v>
      </c>
      <c r="X5" s="7">
        <f>'IRA Calculations'!AL7</f>
        <v>5834051328.1647358</v>
      </c>
      <c r="Y5" s="7">
        <f>'IRA Calculations'!AM7</f>
        <v>5594263283.585885</v>
      </c>
      <c r="Z5" s="7">
        <f>'IRA Calculations'!AN7</f>
        <v>5376777807.8235693</v>
      </c>
      <c r="AA5" s="7">
        <f>'IRA Calculations'!AO7</f>
        <v>5181499581.6964626</v>
      </c>
      <c r="AB5" s="7">
        <f>'IRA Calculations'!AP7</f>
        <v>5012459918.5850878</v>
      </c>
      <c r="AC5" s="7">
        <f>'IRA Calculations'!AQ7</f>
        <v>4868294480.2649479</v>
      </c>
      <c r="AD5" s="7">
        <f>'IRA Calculations'!AR7</f>
        <v>4751138742.6955729</v>
      </c>
      <c r="AE5" s="7">
        <f>'IRA Calculations'!AS7</f>
        <v>4657802492.5464115</v>
      </c>
      <c r="AF5" s="7">
        <f>'IRA Calculations'!AT7</f>
        <v>4588503021.572649</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3544620850277.3262</v>
      </c>
      <c r="C7" s="7">
        <f>'IRA Calculations'!Q9</f>
        <v>3544620850277.3262</v>
      </c>
      <c r="D7" s="7">
        <f>'IRA Calculations'!R9</f>
        <v>3574833619898.4863</v>
      </c>
      <c r="E7" s="7">
        <f>'IRA Calculations'!S9</f>
        <v>3603378991391.9688</v>
      </c>
      <c r="F7" s="7">
        <f>'IRA Calculations'!T9</f>
        <v>3631361696541.3911</v>
      </c>
      <c r="G7" s="7">
        <f>'IRA Calculations'!U9</f>
        <v>3660715304113.812</v>
      </c>
      <c r="H7" s="7">
        <f>'IRA Calculations'!V9</f>
        <v>3690369202094.5327</v>
      </c>
      <c r="I7" s="7">
        <f>'IRA Calculations'!W9</f>
        <v>3720225172438.2622</v>
      </c>
      <c r="J7" s="7">
        <f>'IRA Calculations'!X9</f>
        <v>3749857218212.4019</v>
      </c>
      <c r="K7" s="7">
        <f>'IRA Calculations'!Y9</f>
        <v>3777510134176.7905</v>
      </c>
      <c r="L7" s="7">
        <f>'IRA Calculations'!Z9</f>
        <v>3806388649396.4277</v>
      </c>
      <c r="M7" s="7">
        <f>'IRA Calculations'!AA9</f>
        <v>3835127401191.9863</v>
      </c>
      <c r="N7" s="7">
        <f>'IRA Calculations'!AB9</f>
        <v>3864223322641.4453</v>
      </c>
      <c r="O7" s="7">
        <f>'IRA Calculations'!AC9</f>
        <v>3893276907943.8066</v>
      </c>
      <c r="P7" s="7">
        <f>'IRA Calculations'!AD9</f>
        <v>3923245739884.2275</v>
      </c>
      <c r="Q7" s="7">
        <f>'IRA Calculations'!AE9</f>
        <v>3953603596004.437</v>
      </c>
      <c r="R7" s="7">
        <f>'IRA Calculations'!AF9</f>
        <v>3987463163336.3604</v>
      </c>
      <c r="S7" s="7">
        <f>'IRA Calculations'!AG9</f>
        <v>4022125822542.041</v>
      </c>
      <c r="T7" s="7">
        <f>'IRA Calculations'!AH9</f>
        <v>4058774214541.5005</v>
      </c>
      <c r="U7" s="7">
        <f>'IRA Calculations'!AI9</f>
        <v>4095151966723.4902</v>
      </c>
      <c r="V7" s="7">
        <f>'IRA Calculations'!AJ9</f>
        <v>4132332306124.9497</v>
      </c>
      <c r="W7" s="7">
        <f>'IRA Calculations'!AK9</f>
        <v>4156381453354.2598</v>
      </c>
      <c r="X7" s="7">
        <f>'IRA Calculations'!AL9</f>
        <v>4180645519435.1748</v>
      </c>
      <c r="Y7" s="7">
        <f>'IRA Calculations'!AM9</f>
        <v>4202918916011.5278</v>
      </c>
      <c r="Z7" s="7">
        <f>'IRA Calculations'!AN9</f>
        <v>4224986074454.9438</v>
      </c>
      <c r="AA7" s="7">
        <f>'IRA Calculations'!AO9</f>
        <v>4245350330958.3101</v>
      </c>
      <c r="AB7" s="7">
        <f>'IRA Calculations'!AP9</f>
        <v>4266345669902.1758</v>
      </c>
      <c r="AC7" s="7">
        <f>'IRA Calculations'!AQ9</f>
        <v>4286484781266.1948</v>
      </c>
      <c r="AD7" s="7">
        <f>'IRA Calculations'!AR9</f>
        <v>4307848436140.2109</v>
      </c>
      <c r="AE7" s="7">
        <f>'IRA Calculations'!AS9</f>
        <v>4328547892597.4492</v>
      </c>
      <c r="AF7" s="7">
        <f>'IRA Calculations'!AT9</f>
        <v>4350485494458.1938</v>
      </c>
    </row>
    <row r="8" spans="1:34" x14ac:dyDescent="0.2">
      <c r="A8" s="1" t="s">
        <v>344</v>
      </c>
      <c r="B8" s="7">
        <f>'IRA Calculations'!P10</f>
        <v>892851599.56607723</v>
      </c>
      <c r="C8" s="7">
        <f>'IRA Calculations'!Q10</f>
        <v>892851599.56607723</v>
      </c>
      <c r="D8" s="7">
        <f>'IRA Calculations'!R10</f>
        <v>899059389.67877543</v>
      </c>
      <c r="E8" s="7">
        <f>'IRA Calculations'!S10</f>
        <v>905095048.23924053</v>
      </c>
      <c r="F8" s="7">
        <f>'IRA Calculations'!T10</f>
        <v>911226176.09598446</v>
      </c>
      <c r="G8" s="7">
        <f>'IRA Calculations'!U10</f>
        <v>917603608.64857554</v>
      </c>
      <c r="H8" s="7">
        <f>'IRA Calculations'!V10</f>
        <v>923871440.8882916</v>
      </c>
      <c r="I8" s="7">
        <f>'IRA Calculations'!W10</f>
        <v>930116373.90741074</v>
      </c>
      <c r="J8" s="7">
        <f>'IRA Calculations'!X10</f>
        <v>936242181.74189198</v>
      </c>
      <c r="K8" s="7">
        <f>'IRA Calculations'!Y10</f>
        <v>941873580.86447525</v>
      </c>
      <c r="L8" s="7">
        <f>'IRA Calculations'!Z10</f>
        <v>947596927.82436156</v>
      </c>
      <c r="M8" s="7">
        <f>'IRA Calculations'!AA10</f>
        <v>953064366.17032099</v>
      </c>
      <c r="N8" s="7">
        <f>'IRA Calculations'!AB10</f>
        <v>958335551.63407636</v>
      </c>
      <c r="O8" s="7">
        <f>'IRA Calculations'!AC10</f>
        <v>963328775.11829627</v>
      </c>
      <c r="P8" s="7">
        <f>'IRA Calculations'!AD10</f>
        <v>968246594.49990094</v>
      </c>
      <c r="Q8" s="7">
        <f>'IRA Calculations'!AE10</f>
        <v>972971223.49473095</v>
      </c>
      <c r="R8" s="7">
        <f>'IRA Calculations'!AF10</f>
        <v>977997532.52950931</v>
      </c>
      <c r="S8" s="7">
        <f>'IRA Calculations'!AG10</f>
        <v>982812977.51662612</v>
      </c>
      <c r="T8" s="7">
        <f>'IRA Calculations'!AH10</f>
        <v>987843077.94650364</v>
      </c>
      <c r="U8" s="7">
        <f>'IRA Calculations'!AI10</f>
        <v>992625584.07674801</v>
      </c>
      <c r="V8" s="7">
        <f>'IRA Calculations'!AJ10</f>
        <v>997558346.92697477</v>
      </c>
      <c r="W8" s="7">
        <f>'IRA Calculations'!AK10</f>
        <v>1003725556.5503992</v>
      </c>
      <c r="X8" s="7">
        <f>'IRA Calculations'!AL10</f>
        <v>1010051177.6252658</v>
      </c>
      <c r="Y8" s="7">
        <f>'IRA Calculations'!AM10</f>
        <v>1016105606.4805351</v>
      </c>
      <c r="Z8" s="7">
        <f>'IRA Calculations'!AN10</f>
        <v>1022338020.8152906</v>
      </c>
      <c r="AA8" s="7">
        <f>'IRA Calculations'!AO10</f>
        <v>1028316625.0741352</v>
      </c>
      <c r="AB8" s="7">
        <f>'IRA Calculations'!AP10</f>
        <v>1034499563.0725279</v>
      </c>
      <c r="AC8" s="7">
        <f>'IRA Calculations'!AQ10</f>
        <v>1040442214.0260822</v>
      </c>
      <c r="AD8" s="7">
        <f>'IRA Calculations'!AR10</f>
        <v>1046607916.0083734</v>
      </c>
      <c r="AE8" s="7">
        <f>'IRA Calculations'!AS10</f>
        <v>1052547387.5928742</v>
      </c>
      <c r="AF8" s="7">
        <f>'IRA Calculations'!AT10</f>
        <v>1058730028.8485785</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2736711096127.1104</v>
      </c>
      <c r="C10" s="7">
        <f>'IRA Calculations'!Q12</f>
        <v>2736711096127.1104</v>
      </c>
      <c r="D10" s="7">
        <f>'IRA Calculations'!R12</f>
        <v>2761822301606.2515</v>
      </c>
      <c r="E10" s="7">
        <f>'IRA Calculations'!S12</f>
        <v>2786021548783.5933</v>
      </c>
      <c r="F10" s="7">
        <f>'IRA Calculations'!T12</f>
        <v>2809448338994.8857</v>
      </c>
      <c r="G10" s="7">
        <f>'IRA Calculations'!U12</f>
        <v>2834969868503.5571</v>
      </c>
      <c r="H10" s="7">
        <f>'IRA Calculations'!V12</f>
        <v>2862294908806.8198</v>
      </c>
      <c r="I10" s="7">
        <f>'IRA Calculations'!W12</f>
        <v>2891300109839.8779</v>
      </c>
      <c r="J10" s="7">
        <f>'IRA Calculations'!X12</f>
        <v>2922113518012.563</v>
      </c>
      <c r="K10" s="7">
        <f>'IRA Calculations'!Y12</f>
        <v>2952737599680.0737</v>
      </c>
      <c r="L10" s="7">
        <f>'IRA Calculations'!Z12</f>
        <v>2986233169546.7881</v>
      </c>
      <c r="M10" s="7">
        <f>'IRA Calculations'!AA12</f>
        <v>3020168248156.0957</v>
      </c>
      <c r="N10" s="7">
        <f>'IRA Calculations'!AB12</f>
        <v>3054360921255.9746</v>
      </c>
      <c r="O10" s="7">
        <f>'IRA Calculations'!AC12</f>
        <v>3087461964684.7129</v>
      </c>
      <c r="P10" s="7">
        <f>'IRA Calculations'!AD12</f>
        <v>3119388021088.6343</v>
      </c>
      <c r="Q10" s="7">
        <f>'IRA Calculations'!AE12</f>
        <v>3148912321315.4473</v>
      </c>
      <c r="R10" s="7">
        <f>'IRA Calculations'!AF12</f>
        <v>3179091696054.0293</v>
      </c>
      <c r="S10" s="7">
        <f>'IRA Calculations'!AG12</f>
        <v>3207378893173.6904</v>
      </c>
      <c r="T10" s="7">
        <f>'IRA Calculations'!AH12</f>
        <v>3235244158933.4634</v>
      </c>
      <c r="U10" s="7">
        <f>'IRA Calculations'!AI12</f>
        <v>3262138378955.5532</v>
      </c>
      <c r="V10" s="7">
        <f>'IRA Calculations'!AJ12</f>
        <v>3289333324197.7368</v>
      </c>
      <c r="W10" s="7">
        <f>'IRA Calculations'!AK12</f>
        <v>3302186158020.1465</v>
      </c>
      <c r="X10" s="7">
        <f>'IRA Calculations'!AL12</f>
        <v>3316520446212.9531</v>
      </c>
      <c r="Y10" s="7">
        <f>'IRA Calculations'!AM12</f>
        <v>3330981794273.6245</v>
      </c>
      <c r="Z10" s="7">
        <f>'IRA Calculations'!AN12</f>
        <v>3347069037414.6362</v>
      </c>
      <c r="AA10" s="7">
        <f>'IRA Calculations'!AO12</f>
        <v>3363267586457.8921</v>
      </c>
      <c r="AB10" s="7">
        <f>'IRA Calculations'!AP12</f>
        <v>3380817777357.9927</v>
      </c>
      <c r="AC10" s="7">
        <f>'IRA Calculations'!AQ12</f>
        <v>3398003999967.2725</v>
      </c>
      <c r="AD10" s="7">
        <f>'IRA Calculations'!AR12</f>
        <v>3416118543371.6738</v>
      </c>
      <c r="AE10" s="7">
        <f>'IRA Calculations'!AS12</f>
        <v>3433421125579.6978</v>
      </c>
      <c r="AF10" s="7">
        <f>'IRA Calculations'!AT12</f>
        <v>3451319329844.7563</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31994782671270.012</v>
      </c>
      <c r="C2" s="7">
        <f>'IRA Calculations'!P17</f>
        <v>31994782671270.012</v>
      </c>
      <c r="D2" s="7">
        <f>'IRA Calculations'!Q17</f>
        <v>31994782671270.012</v>
      </c>
      <c r="E2" s="7">
        <f>'IRA Calculations'!R17</f>
        <v>31336400518344.434</v>
      </c>
      <c r="F2" s="7">
        <f>'IRA Calculations'!S17</f>
        <v>31388465579437.434</v>
      </c>
      <c r="G2" s="7">
        <f>'IRA Calculations'!T17</f>
        <v>31495517365280.359</v>
      </c>
      <c r="H2" s="7">
        <f>'IRA Calculations'!U17</f>
        <v>31684038306318.793</v>
      </c>
      <c r="I2" s="7">
        <f>'IRA Calculations'!V17</f>
        <v>31927317371254.105</v>
      </c>
      <c r="J2" s="7">
        <f>'IRA Calculations'!W17</f>
        <v>32263961642855.871</v>
      </c>
      <c r="K2" s="7">
        <f>'IRA Calculations'!X17</f>
        <v>32655157276323.383</v>
      </c>
      <c r="L2" s="7">
        <f>'IRA Calculations'!Y17</f>
        <v>33129640033223.195</v>
      </c>
      <c r="M2" s="7">
        <f>'IRA Calculations'!Z17</f>
        <v>33658578483211.25</v>
      </c>
      <c r="N2" s="7">
        <f>'IRA Calculations'!AA17</f>
        <v>34237210388912.664</v>
      </c>
      <c r="O2" s="7">
        <f>'IRA Calculations'!AB17</f>
        <v>34855669702653.059</v>
      </c>
      <c r="P2" s="7">
        <f>'IRA Calculations'!AC17</f>
        <v>34839344249077.395</v>
      </c>
      <c r="Q2" s="7">
        <f>'IRA Calculations'!AD17</f>
        <v>34861256429992.137</v>
      </c>
      <c r="R2" s="7">
        <f>'IRA Calculations'!AE17</f>
        <v>34883727906366.168</v>
      </c>
      <c r="S2" s="7">
        <f>'IRA Calculations'!AF17</f>
        <v>34938418467552.637</v>
      </c>
      <c r="T2" s="7">
        <f>'IRA Calculations'!AG17</f>
        <v>34990181953271.207</v>
      </c>
      <c r="U2" s="7">
        <f>'IRA Calculations'!AH17</f>
        <v>35069863264629.625</v>
      </c>
      <c r="V2" s="7">
        <f>'IRA Calculations'!AI17</f>
        <v>35143125978420.93</v>
      </c>
      <c r="W2" s="7">
        <f>'IRA Calculations'!AJ17</f>
        <v>35241346533663.961</v>
      </c>
      <c r="X2" s="7">
        <f>'IRA Calculations'!AK17</f>
        <v>35329948175186.75</v>
      </c>
      <c r="Y2" s="7">
        <f>'IRA Calculations'!AL17</f>
        <v>35442207575254.594</v>
      </c>
      <c r="Z2" s="7">
        <f>'IRA Calculations'!AM17</f>
        <v>35561035112678.547</v>
      </c>
      <c r="AA2" s="7">
        <f>'IRA Calculations'!AN17</f>
        <v>35669247607358.164</v>
      </c>
      <c r="AB2" s="7">
        <f>'IRA Calculations'!AO17</f>
        <v>35798790499171.562</v>
      </c>
      <c r="AC2" s="7">
        <f>'IRA Calculations'!AP17</f>
        <v>35932421236726.258</v>
      </c>
      <c r="AD2" s="7">
        <f>'IRA Calculations'!AQ17</f>
        <v>36053099455298.859</v>
      </c>
      <c r="AE2" s="7">
        <f>'IRA Calculations'!AR17</f>
        <v>36192610622575.039</v>
      </c>
      <c r="AF2" s="7">
        <f>'IRA Calculations'!AS17</f>
        <v>36333424577308.234</v>
      </c>
      <c r="AG2" s="7">
        <f>'IRA Calculations'!AT17</f>
        <v>36458556208047.414</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6386612183804.7607</v>
      </c>
      <c r="C2" s="7">
        <f>'IRA Calculations'!P30</f>
        <v>6386612183804.7607</v>
      </c>
      <c r="D2" s="7">
        <f>'IRA Calculations'!Q30</f>
        <v>6386612183804.7607</v>
      </c>
      <c r="E2" s="7">
        <f>'IRA Calculations'!R30</f>
        <v>6419462977508.5625</v>
      </c>
      <c r="F2" s="7">
        <f>'IRA Calculations'!S30</f>
        <v>6457137469831.9932</v>
      </c>
      <c r="G2" s="7">
        <f>'IRA Calculations'!T30</f>
        <v>6498821446896.0273</v>
      </c>
      <c r="H2" s="7">
        <f>'IRA Calculations'!U30</f>
        <v>6561910465375.3828</v>
      </c>
      <c r="I2" s="7">
        <f>'IRA Calculations'!V30</f>
        <v>6641638351777.5068</v>
      </c>
      <c r="J2" s="7">
        <f>'IRA Calculations'!W30</f>
        <v>6731975744090.5654</v>
      </c>
      <c r="K2" s="7">
        <f>'IRA Calculations'!X30</f>
        <v>6819700757434.7197</v>
      </c>
      <c r="L2" s="7">
        <f>'IRA Calculations'!Y30</f>
        <v>6909869068941.8916</v>
      </c>
      <c r="M2" s="7">
        <f>'IRA Calculations'!Z30</f>
        <v>7003569483947.9863</v>
      </c>
      <c r="N2" s="7">
        <f>'IRA Calculations'!AA30</f>
        <v>7108605809788.1709</v>
      </c>
      <c r="O2" s="7">
        <f>'IRA Calculations'!AB30</f>
        <v>7221778647039.9277</v>
      </c>
      <c r="P2" s="7">
        <f>'IRA Calculations'!AC30</f>
        <v>7343044090075.2002</v>
      </c>
      <c r="Q2" s="7">
        <f>'IRA Calculations'!AD30</f>
        <v>7465290662694.7393</v>
      </c>
      <c r="R2" s="7">
        <f>'IRA Calculations'!AE30</f>
        <v>7586904479158.4082</v>
      </c>
      <c r="S2" s="7">
        <f>'IRA Calculations'!AF30</f>
        <v>7681818050831.6836</v>
      </c>
      <c r="T2" s="7">
        <f>'IRA Calculations'!AG30</f>
        <v>7775474083053.6387</v>
      </c>
      <c r="U2" s="7">
        <f>'IRA Calculations'!AH30</f>
        <v>7868507123705.4131</v>
      </c>
      <c r="V2" s="7">
        <f>'IRA Calculations'!AI30</f>
        <v>7961190983708.0322</v>
      </c>
      <c r="W2" s="7">
        <f>'IRA Calculations'!AJ30</f>
        <v>8053703012542.0479</v>
      </c>
      <c r="X2" s="7">
        <f>'IRA Calculations'!AK30</f>
        <v>8142167189639.5361</v>
      </c>
      <c r="Y2" s="7">
        <f>'IRA Calculations'!AL30</f>
        <v>8233732134421.834</v>
      </c>
      <c r="Z2" s="7">
        <f>'IRA Calculations'!AM30</f>
        <v>8329092184249.8291</v>
      </c>
      <c r="AA2" s="7">
        <f>'IRA Calculations'!AN30</f>
        <v>8428804085578.9258</v>
      </c>
      <c r="AB2" s="7">
        <f>'IRA Calculations'!AO30</f>
        <v>8532772940110.6816</v>
      </c>
      <c r="AC2" s="7">
        <f>'IRA Calculations'!AP30</f>
        <v>8640696275210.376</v>
      </c>
      <c r="AD2" s="7">
        <f>'IRA Calculations'!AQ30</f>
        <v>8752075263746.5771</v>
      </c>
      <c r="AE2" s="7">
        <f>'IRA Calculations'!AR30</f>
        <v>8866367088951.1953</v>
      </c>
      <c r="AF2" s="7">
        <f>'IRA Calculations'!AS30</f>
        <v>8983262473511.6699</v>
      </c>
      <c r="AG2" s="7">
        <f>'IRA Calculations'!AT30</f>
        <v>9102651277191.627</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26939473634658.828</v>
      </c>
      <c r="C2" s="7">
        <f>'IRA Calculations'!P43</f>
        <v>26939473634658.828</v>
      </c>
      <c r="D2" s="7">
        <f>'IRA Calculations'!Q43</f>
        <v>26939473634658.828</v>
      </c>
      <c r="E2" s="7">
        <f>'IRA Calculations'!R43</f>
        <v>26906436473071.578</v>
      </c>
      <c r="F2" s="7">
        <f>'IRA Calculations'!S43</f>
        <v>26875951399471.34</v>
      </c>
      <c r="G2" s="7">
        <f>'IRA Calculations'!T43</f>
        <v>26856119575154.109</v>
      </c>
      <c r="H2" s="7">
        <f>'IRA Calculations'!U43</f>
        <v>26852761962537.523</v>
      </c>
      <c r="I2" s="7">
        <f>'IRA Calculations'!V43</f>
        <v>26874042899402.148</v>
      </c>
      <c r="J2" s="7">
        <f>'IRA Calculations'!W43</f>
        <v>26921964906956.559</v>
      </c>
      <c r="K2" s="7">
        <f>'IRA Calculations'!X43</f>
        <v>26997607178064.117</v>
      </c>
      <c r="L2" s="7">
        <f>'IRA Calculations'!Y43</f>
        <v>27096807303418.789</v>
      </c>
      <c r="M2" s="7">
        <f>'IRA Calculations'!Z43</f>
        <v>27223134826140.957</v>
      </c>
      <c r="N2" s="7">
        <f>'IRA Calculations'!AA43</f>
        <v>27380560182450.676</v>
      </c>
      <c r="O2" s="7">
        <f>'IRA Calculations'!AB43</f>
        <v>27563118917155.836</v>
      </c>
      <c r="P2" s="7">
        <f>'IRA Calculations'!AC43</f>
        <v>27764779472624.434</v>
      </c>
      <c r="Q2" s="7">
        <f>'IRA Calculations'!AD43</f>
        <v>27987816525964.07</v>
      </c>
      <c r="R2" s="7">
        <f>'IRA Calculations'!AE43</f>
        <v>28230823970661.434</v>
      </c>
      <c r="S2" s="7">
        <f>'IRA Calculations'!AF43</f>
        <v>28491423257580.488</v>
      </c>
      <c r="T2" s="7">
        <f>'IRA Calculations'!AG43</f>
        <v>28761007478668.969</v>
      </c>
      <c r="U2" s="7">
        <f>'IRA Calculations'!AH43</f>
        <v>29035021367910.758</v>
      </c>
      <c r="V2" s="7">
        <f>'IRA Calculations'!AI43</f>
        <v>29311147596074.086</v>
      </c>
      <c r="W2" s="7">
        <f>'IRA Calculations'!AJ43</f>
        <v>29588180337762.297</v>
      </c>
      <c r="X2" s="7">
        <f>'IRA Calculations'!AK43</f>
        <v>29836199723469.535</v>
      </c>
      <c r="Y2" s="7">
        <f>'IRA Calculations'!AL43</f>
        <v>30087070113555.059</v>
      </c>
      <c r="Z2" s="7">
        <f>'IRA Calculations'!AM43</f>
        <v>30340525201968.859</v>
      </c>
      <c r="AA2" s="7">
        <f>'IRA Calculations'!AN43</f>
        <v>30596532122920.352</v>
      </c>
      <c r="AB2" s="7">
        <f>'IRA Calculations'!AO43</f>
        <v>30855277135649.105</v>
      </c>
      <c r="AC2" s="7">
        <f>'IRA Calculations'!AP43</f>
        <v>31116835749028.57</v>
      </c>
      <c r="AD2" s="7">
        <f>'IRA Calculations'!AQ43</f>
        <v>31381090803417.289</v>
      </c>
      <c r="AE2" s="7">
        <f>'IRA Calculations'!AR43</f>
        <v>31648267141003.828</v>
      </c>
      <c r="AF2" s="7">
        <f>'IRA Calculations'!AS43</f>
        <v>31918082994878.133</v>
      </c>
      <c r="AG2" s="7">
        <f>'IRA Calculations'!AT43</f>
        <v>32190300726997.137</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19934265134036.965</v>
      </c>
      <c r="C4" s="7">
        <f>'IRA Calculations'!P45</f>
        <v>19934265134036.965</v>
      </c>
      <c r="D4" s="7">
        <f>'IRA Calculations'!Q45</f>
        <v>19934265134036.965</v>
      </c>
      <c r="E4" s="7">
        <f>'IRA Calculations'!R45</f>
        <v>20059390911961.969</v>
      </c>
      <c r="F4" s="7">
        <f>'IRA Calculations'!S45</f>
        <v>20187084025238.629</v>
      </c>
      <c r="G4" s="7">
        <f>'IRA Calculations'!T45</f>
        <v>20321384146247.43</v>
      </c>
      <c r="H4" s="7">
        <f>'IRA Calculations'!U45</f>
        <v>20464941471500.051</v>
      </c>
      <c r="I4" s="7">
        <f>'IRA Calculations'!V45</f>
        <v>20622232495394.934</v>
      </c>
      <c r="J4" s="7">
        <f>'IRA Calculations'!W45</f>
        <v>20791820077027.945</v>
      </c>
      <c r="K4" s="7">
        <f>'IRA Calculations'!X45</f>
        <v>20970567570741.137</v>
      </c>
      <c r="L4" s="7">
        <f>'IRA Calculations'!Y45</f>
        <v>21152833418620.188</v>
      </c>
      <c r="M4" s="7">
        <f>'IRA Calculations'!Z45</f>
        <v>21340815720527.031</v>
      </c>
      <c r="N4" s="7">
        <f>'IRA Calculations'!AA45</f>
        <v>21534129836083.301</v>
      </c>
      <c r="O4" s="7">
        <f>'IRA Calculations'!AB45</f>
        <v>21728049952574.781</v>
      </c>
      <c r="P4" s="7">
        <f>'IRA Calculations'!AC45</f>
        <v>21921090549801.699</v>
      </c>
      <c r="Q4" s="7">
        <f>'IRA Calculations'!AD45</f>
        <v>22119090747490.727</v>
      </c>
      <c r="R4" s="7">
        <f>'IRA Calculations'!AE45</f>
        <v>22323824188118.238</v>
      </c>
      <c r="S4" s="7">
        <f>'IRA Calculations'!AF45</f>
        <v>22535084413340.348</v>
      </c>
      <c r="T4" s="7">
        <f>'IRA Calculations'!AG45</f>
        <v>22748099395550.148</v>
      </c>
      <c r="U4" s="7">
        <f>'IRA Calculations'!AH45</f>
        <v>22961578016519.828</v>
      </c>
      <c r="V4" s="7">
        <f>'IRA Calculations'!AI45</f>
        <v>23174110517558.238</v>
      </c>
      <c r="W4" s="7">
        <f>'IRA Calculations'!AJ45</f>
        <v>23385369057609.719</v>
      </c>
      <c r="X4" s="7">
        <f>'IRA Calculations'!AK45</f>
        <v>23572934119305.977</v>
      </c>
      <c r="Y4" s="7">
        <f>'IRA Calculations'!AL45</f>
        <v>23761420046122.539</v>
      </c>
      <c r="Z4" s="7">
        <f>'IRA Calculations'!AM45</f>
        <v>23951540431368.195</v>
      </c>
      <c r="AA4" s="7">
        <f>'IRA Calculations'!AN45</f>
        <v>24143866748024.012</v>
      </c>
      <c r="AB4" s="7">
        <f>'IRA Calculations'!AO45</f>
        <v>24338671722856.098</v>
      </c>
      <c r="AC4" s="7">
        <f>'IRA Calculations'!AP45</f>
        <v>24535984528834.355</v>
      </c>
      <c r="AD4" s="7">
        <f>'IRA Calculations'!AQ45</f>
        <v>24736083433227.652</v>
      </c>
      <c r="AE4" s="7">
        <f>'IRA Calculations'!AR45</f>
        <v>24938765621493.414</v>
      </c>
      <c r="AF4" s="7">
        <f>'IRA Calculations'!AS45</f>
        <v>25144262450882.312</v>
      </c>
      <c r="AG4" s="7">
        <f>'IRA Calculations'!AT45</f>
        <v>25352717250903.332</v>
      </c>
    </row>
    <row r="5" spans="1:35" x14ac:dyDescent="0.2">
      <c r="A5" s="1" t="s">
        <v>79</v>
      </c>
      <c r="B5" s="7">
        <f>'IRA Calculations'!O46</f>
        <v>239732841.19939288</v>
      </c>
      <c r="C5" s="7">
        <f>'IRA Calculations'!P46</f>
        <v>239732841.19939288</v>
      </c>
      <c r="D5" s="7">
        <f>'IRA Calculations'!Q46</f>
        <v>239732841.19939288</v>
      </c>
      <c r="E5" s="7">
        <f>'IRA Calculations'!R46</f>
        <v>230610055.70063695</v>
      </c>
      <c r="F5" s="7">
        <f>'IRA Calculations'!S46</f>
        <v>219444438.2404168</v>
      </c>
      <c r="G5" s="7">
        <f>'IRA Calculations'!T46</f>
        <v>207318600.87614673</v>
      </c>
      <c r="H5" s="7">
        <f>'IRA Calculations'!U46</f>
        <v>195327711.42977387</v>
      </c>
      <c r="I5" s="7">
        <f>'IRA Calculations'!V46</f>
        <v>184453669.10456032</v>
      </c>
      <c r="J5" s="7">
        <f>'IRA Calculations'!W46</f>
        <v>175351855.69298699</v>
      </c>
      <c r="K5" s="7">
        <f>'IRA Calculations'!X46</f>
        <v>168331731.39380464</v>
      </c>
      <c r="L5" s="7">
        <f>'IRA Calculations'!Y46</f>
        <v>163379545.74603453</v>
      </c>
      <c r="M5" s="7">
        <f>'IRA Calculations'!Z46</f>
        <v>160322235.60800287</v>
      </c>
      <c r="N5" s="7">
        <f>'IRA Calculations'!AA46</f>
        <v>158821752.74108082</v>
      </c>
      <c r="O5" s="7">
        <f>'IRA Calculations'!AB46</f>
        <v>158449073.56030667</v>
      </c>
      <c r="P5" s="7">
        <f>'IRA Calculations'!AC46</f>
        <v>158823281.49879187</v>
      </c>
      <c r="Q5" s="7">
        <f>'IRA Calculations'!AD46</f>
        <v>159700872.00859952</v>
      </c>
      <c r="R5" s="7">
        <f>'IRA Calculations'!AE46</f>
        <v>160889092.45154613</v>
      </c>
      <c r="S5" s="7">
        <f>'IRA Calculations'!AF46</f>
        <v>162256189.70301104</v>
      </c>
      <c r="T5" s="7">
        <f>'IRA Calculations'!AG46</f>
        <v>163696177.32259426</v>
      </c>
      <c r="U5" s="7">
        <f>'IRA Calculations'!AH46</f>
        <v>165166457.93534145</v>
      </c>
      <c r="V5" s="7">
        <f>'IRA Calculations'!AI46</f>
        <v>166639530.83779636</v>
      </c>
      <c r="W5" s="7">
        <f>'IRA Calculations'!AJ46</f>
        <v>168104351.95570046</v>
      </c>
      <c r="X5" s="7">
        <f>'IRA Calculations'!AK46</f>
        <v>169419546.68015903</v>
      </c>
      <c r="Y5" s="7">
        <f>'IRA Calculations'!AL46</f>
        <v>170744648.37895173</v>
      </c>
      <c r="Z5" s="7">
        <f>'IRA Calculations'!AM46</f>
        <v>172085492.53572273</v>
      </c>
      <c r="AA5" s="7">
        <f>'IRA Calculations'!AN46</f>
        <v>173446717.48531553</v>
      </c>
      <c r="AB5" s="7">
        <f>'IRA Calculations'!AO46</f>
        <v>174830592.75440264</v>
      </c>
      <c r="AC5" s="7">
        <f>'IRA Calculations'!AP46</f>
        <v>176235911.87794551</v>
      </c>
      <c r="AD5" s="7">
        <f>'IRA Calculations'!AQ46</f>
        <v>177663980.5519605</v>
      </c>
      <c r="AE5" s="7">
        <f>'IRA Calculations'!AR46</f>
        <v>179112640.41561276</v>
      </c>
      <c r="AF5" s="7">
        <f>'IRA Calculations'!AS46</f>
        <v>180582714.0937812</v>
      </c>
      <c r="AG5" s="7">
        <f>'IRA Calculations'!AT46</f>
        <v>182075329.80874071</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1817724913259.4497</v>
      </c>
      <c r="C10" s="7">
        <f>'IRA Calculations'!P51</f>
        <v>1817724913259.4497</v>
      </c>
      <c r="D10" s="7">
        <f>'IRA Calculations'!Q51</f>
        <v>1817724913259.4497</v>
      </c>
      <c r="E10" s="7">
        <f>'IRA Calculations'!R51</f>
        <v>1796751751747.9707</v>
      </c>
      <c r="F10" s="7">
        <f>'IRA Calculations'!S51</f>
        <v>1783531273072.51</v>
      </c>
      <c r="G10" s="7">
        <f>'IRA Calculations'!T51</f>
        <v>1776930299393.5369</v>
      </c>
      <c r="H10" s="7">
        <f>'IRA Calculations'!U51</f>
        <v>1775621928548.2429</v>
      </c>
      <c r="I10" s="7">
        <f>'IRA Calculations'!V51</f>
        <v>1778569131046.4604</v>
      </c>
      <c r="J10" s="7">
        <f>'IRA Calculations'!W51</f>
        <v>1784711931482.7581</v>
      </c>
      <c r="K10" s="7">
        <f>'IRA Calculations'!X51</f>
        <v>1793206627027.0627</v>
      </c>
      <c r="L10" s="7">
        <f>'IRA Calculations'!Y51</f>
        <v>1803171014178.2046</v>
      </c>
      <c r="M10" s="7">
        <f>'IRA Calculations'!Z51</f>
        <v>1814535607046.6211</v>
      </c>
      <c r="N10" s="7">
        <f>'IRA Calculations'!AA51</f>
        <v>1827051694014.896</v>
      </c>
      <c r="O10" s="7">
        <f>'IRA Calculations'!AB51</f>
        <v>1840129674672.4082</v>
      </c>
      <c r="P10" s="7">
        <f>'IRA Calculations'!AC51</f>
        <v>1853452936410.5496</v>
      </c>
      <c r="Q10" s="7">
        <f>'IRA Calculations'!AD51</f>
        <v>1867266467948.9197</v>
      </c>
      <c r="R10" s="7">
        <f>'IRA Calculations'!AE51</f>
        <v>1881625773103.8865</v>
      </c>
      <c r="S10" s="7">
        <f>'IRA Calculations'!AF51</f>
        <v>1896523628459.9348</v>
      </c>
      <c r="T10" s="7">
        <f>'IRA Calculations'!AG51</f>
        <v>1911601961398.2507</v>
      </c>
      <c r="U10" s="7">
        <f>'IRA Calculations'!AH51</f>
        <v>1926777345124.8035</v>
      </c>
      <c r="V10" s="7">
        <f>'IRA Calculations'!AI51</f>
        <v>1941950891589.5103</v>
      </c>
      <c r="W10" s="7">
        <f>'IRA Calculations'!AJ51</f>
        <v>1957107557450.9236</v>
      </c>
      <c r="X10" s="7">
        <f>'IRA Calculations'!AK51</f>
        <v>1973511999827.0046</v>
      </c>
      <c r="Y10" s="7">
        <f>'IRA Calculations'!AL51</f>
        <v>1989945610136.6265</v>
      </c>
      <c r="Z10" s="7">
        <f>'IRA Calculations'!AM51</f>
        <v>2006453800909.9995</v>
      </c>
      <c r="AA10" s="7">
        <f>'IRA Calculations'!AN51</f>
        <v>2023075717179.0273</v>
      </c>
      <c r="AB10" s="7">
        <f>'IRA Calculations'!AO51</f>
        <v>2039831848969.5037</v>
      </c>
      <c r="AC10" s="7">
        <f>'IRA Calculations'!AP51</f>
        <v>2056736830179.394</v>
      </c>
      <c r="AD10" s="7">
        <f>'IRA Calculations'!AQ51</f>
        <v>2073815257643.4294</v>
      </c>
      <c r="AE10" s="7">
        <f>'IRA Calculations'!AR51</f>
        <v>2091061984523.7808</v>
      </c>
      <c r="AF10" s="7">
        <f>'IRA Calculations'!AS51</f>
        <v>2108502282784.4839</v>
      </c>
      <c r="AG10" s="7">
        <f>'IRA Calculations'!AT51</f>
        <v>2126152318025.676</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38776426244308.203</v>
      </c>
      <c r="C2" s="7">
        <f>'IRA Calculations'!P56</f>
        <v>38776426244308.203</v>
      </c>
      <c r="D2" s="7">
        <f>'IRA Calculations'!Q56</f>
        <v>38776426244308.203</v>
      </c>
      <c r="E2" s="7">
        <f>'IRA Calculations'!R56</f>
        <v>38803170647957.164</v>
      </c>
      <c r="F2" s="7">
        <f>'IRA Calculations'!S56</f>
        <v>38839541931652.305</v>
      </c>
      <c r="G2" s="7">
        <f>'IRA Calculations'!T56</f>
        <v>38898836770604.656</v>
      </c>
      <c r="H2" s="7">
        <f>'IRA Calculations'!U56</f>
        <v>38935237528100.125</v>
      </c>
      <c r="I2" s="7">
        <f>'IRA Calculations'!V56</f>
        <v>38938501751491.188</v>
      </c>
      <c r="J2" s="7">
        <f>'IRA Calculations'!W56</f>
        <v>38950333947246.273</v>
      </c>
      <c r="K2" s="7">
        <f>'IRA Calculations'!X56</f>
        <v>38968389720160.969</v>
      </c>
      <c r="L2" s="7">
        <f>'IRA Calculations'!Y56</f>
        <v>38956484453942.422</v>
      </c>
      <c r="M2" s="7">
        <f>'IRA Calculations'!Z56</f>
        <v>38898798393260.414</v>
      </c>
      <c r="N2" s="7">
        <f>'IRA Calculations'!AA56</f>
        <v>38806841978215.844</v>
      </c>
      <c r="O2" s="7">
        <f>'IRA Calculations'!AB56</f>
        <v>38662403163348.477</v>
      </c>
      <c r="P2" s="7">
        <f>'IRA Calculations'!AC56</f>
        <v>38520115628889.422</v>
      </c>
      <c r="Q2" s="7">
        <f>'IRA Calculations'!AD56</f>
        <v>38412092308417.727</v>
      </c>
      <c r="R2" s="7">
        <f>'IRA Calculations'!AE56</f>
        <v>38314313282706.281</v>
      </c>
      <c r="S2" s="7">
        <f>'IRA Calculations'!AF56</f>
        <v>38195523121555.367</v>
      </c>
      <c r="T2" s="7">
        <f>'IRA Calculations'!AG56</f>
        <v>38026373288245.844</v>
      </c>
      <c r="U2" s="7">
        <f>'IRA Calculations'!AH56</f>
        <v>37818069046237.406</v>
      </c>
      <c r="V2" s="7">
        <f>'IRA Calculations'!AI56</f>
        <v>37533169458496.375</v>
      </c>
      <c r="W2" s="7">
        <f>'IRA Calculations'!AJ56</f>
        <v>37144359680529.352</v>
      </c>
      <c r="X2" s="7">
        <f>'IRA Calculations'!AK56</f>
        <v>36539324883722.844</v>
      </c>
      <c r="Y2" s="7">
        <f>'IRA Calculations'!AL56</f>
        <v>35846983470899.148</v>
      </c>
      <c r="Z2" s="7">
        <f>'IRA Calculations'!AM56</f>
        <v>35092434839223.93</v>
      </c>
      <c r="AA2" s="7">
        <f>'IRA Calculations'!AN56</f>
        <v>34278231235598.133</v>
      </c>
      <c r="AB2" s="7">
        <f>'IRA Calculations'!AO56</f>
        <v>33381547350765.879</v>
      </c>
      <c r="AC2" s="7">
        <f>'IRA Calculations'!AP56</f>
        <v>32375614219577.637</v>
      </c>
      <c r="AD2" s="7">
        <f>'IRA Calculations'!AQ56</f>
        <v>31235959377163.23</v>
      </c>
      <c r="AE2" s="7">
        <f>'IRA Calculations'!AR56</f>
        <v>29962924535395.504</v>
      </c>
      <c r="AF2" s="7">
        <f>'IRA Calculations'!AS56</f>
        <v>28586376171631.629</v>
      </c>
      <c r="AG2" s="7">
        <f>'IRA Calculations'!AT56</f>
        <v>27120564561332.164</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1076256830961.298</v>
      </c>
      <c r="C2" s="7">
        <f>'IRA Calculations'!P69</f>
        <v>1076256830961.298</v>
      </c>
      <c r="D2" s="7">
        <f>'IRA Calculations'!Q69</f>
        <v>1076256830961.298</v>
      </c>
      <c r="E2" s="7">
        <f>'IRA Calculations'!R69</f>
        <v>1086681498440.6818</v>
      </c>
      <c r="F2" s="7">
        <f>'IRA Calculations'!S69</f>
        <v>1097617076243.3177</v>
      </c>
      <c r="G2" s="7">
        <f>'IRA Calculations'!T69</f>
        <v>1108305922033.2283</v>
      </c>
      <c r="H2" s="7">
        <f>'IRA Calculations'!U69</f>
        <v>1119299765874.5132</v>
      </c>
      <c r="I2" s="7">
        <f>'IRA Calculations'!V69</f>
        <v>1130161763520.5979</v>
      </c>
      <c r="J2" s="7">
        <f>'IRA Calculations'!W69</f>
        <v>1140880857590.969</v>
      </c>
      <c r="K2" s="7">
        <f>'IRA Calculations'!X69</f>
        <v>1151494828833.9016</v>
      </c>
      <c r="L2" s="7">
        <f>'IRA Calculations'!Y69</f>
        <v>1161498521698.4924</v>
      </c>
      <c r="M2" s="7">
        <f>'IRA Calculations'!Z69</f>
        <v>1171826950756.8423</v>
      </c>
      <c r="N2" s="7">
        <f>'IRA Calculations'!AA69</f>
        <v>1181951941875.0288</v>
      </c>
      <c r="O2" s="7">
        <f>'IRA Calculations'!AB69</f>
        <v>1192181220584.4976</v>
      </c>
      <c r="P2" s="7">
        <f>'IRA Calculations'!AC69</f>
        <v>1201391260128.7385</v>
      </c>
      <c r="Q2" s="7">
        <f>'IRA Calculations'!AD69</f>
        <v>1211057851544.9946</v>
      </c>
      <c r="R2" s="7">
        <f>'IRA Calculations'!AE69</f>
        <v>1221413889169.1558</v>
      </c>
      <c r="S2" s="7">
        <f>'IRA Calculations'!AF69</f>
        <v>1232227595440.2727</v>
      </c>
      <c r="T2" s="7">
        <f>'IRA Calculations'!AG69</f>
        <v>1243361133302.9512</v>
      </c>
      <c r="U2" s="7">
        <f>'IRA Calculations'!AH69</f>
        <v>1254958629548.1606</v>
      </c>
      <c r="V2" s="7">
        <f>'IRA Calculations'!AI69</f>
        <v>1266409833294.4973</v>
      </c>
      <c r="W2" s="7">
        <f>'IRA Calculations'!AJ69</f>
        <v>1278015251049.1587</v>
      </c>
      <c r="X2" s="7">
        <f>'IRA Calculations'!AK69</f>
        <v>1287588385039.5154</v>
      </c>
      <c r="Y2" s="7">
        <f>'IRA Calculations'!AL69</f>
        <v>1297233936843.2134</v>
      </c>
      <c r="Z2" s="7">
        <f>'IRA Calculations'!AM69</f>
        <v>1306805201932.0178</v>
      </c>
      <c r="AA2" s="7">
        <f>'IRA Calculations'!AN69</f>
        <v>1316869905932.9905</v>
      </c>
      <c r="AB2" s="7">
        <f>'IRA Calculations'!AO69</f>
        <v>1326658972780.5928</v>
      </c>
      <c r="AC2" s="7">
        <f>'IRA Calculations'!AP69</f>
        <v>1336477658105.6021</v>
      </c>
      <c r="AD2" s="7">
        <f>'IRA Calculations'!AQ69</f>
        <v>1346710984168.7781</v>
      </c>
      <c r="AE2" s="7">
        <f>'IRA Calculations'!AR69</f>
        <v>1356850410733.4553</v>
      </c>
      <c r="AF2" s="7">
        <f>'IRA Calculations'!AS69</f>
        <v>1367107750146.3381</v>
      </c>
      <c r="AG2" s="7">
        <f>'IRA Calculations'!AT69</f>
        <v>1378213634634.7134</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1987994553915.6121</v>
      </c>
      <c r="C4" s="7">
        <f>'IRA Calculations'!P71</f>
        <v>1987994553915.6121</v>
      </c>
      <c r="D4" s="7">
        <f>'IRA Calculations'!Q71</f>
        <v>1987994553915.6121</v>
      </c>
      <c r="E4" s="7">
        <f>'IRA Calculations'!R71</f>
        <v>2000667351529.9412</v>
      </c>
      <c r="F4" s="7">
        <f>'IRA Calculations'!S71</f>
        <v>1922338108094.0859</v>
      </c>
      <c r="G4" s="7">
        <f>'IRA Calculations'!T71</f>
        <v>1841920810360.8962</v>
      </c>
      <c r="H4" s="7">
        <f>'IRA Calculations'!U71</f>
        <v>1761396871295.5859</v>
      </c>
      <c r="I4" s="7">
        <f>'IRA Calculations'!V71</f>
        <v>1680606387735.3823</v>
      </c>
      <c r="J4" s="7">
        <f>'IRA Calculations'!W71</f>
        <v>1599371738999.5181</v>
      </c>
      <c r="K4" s="7">
        <f>'IRA Calculations'!X71</f>
        <v>1517799577089.7393</v>
      </c>
      <c r="L4" s="7">
        <f>'IRA Calculations'!Y71</f>
        <v>1434372780364.5811</v>
      </c>
      <c r="M4" s="7">
        <f>'IRA Calculations'!Z71</f>
        <v>1351751298570.7368</v>
      </c>
      <c r="N4" s="7">
        <f>'IRA Calculations'!AA71</f>
        <v>1269004878126.5757</v>
      </c>
      <c r="O4" s="7">
        <f>'IRA Calculations'!AB71</f>
        <v>1186584378962.3022</v>
      </c>
      <c r="P4" s="7">
        <f>'IRA Calculations'!AC71</f>
        <v>1193297011666.998</v>
      </c>
      <c r="Q4" s="7">
        <f>'IRA Calculations'!AD71</f>
        <v>1200774437433.1067</v>
      </c>
      <c r="R4" s="7">
        <f>'IRA Calculations'!AE71</f>
        <v>1208437692057.6365</v>
      </c>
      <c r="S4" s="7">
        <f>'IRA Calculations'!AF71</f>
        <v>1218767203996.8093</v>
      </c>
      <c r="T4" s="7">
        <f>'IRA Calculations'!AG71</f>
        <v>1229979314633.2134</v>
      </c>
      <c r="U4" s="7">
        <f>'IRA Calculations'!AH71</f>
        <v>1242878095505.0645</v>
      </c>
      <c r="V4" s="7">
        <f>'IRA Calculations'!AI71</f>
        <v>1256595038929.075</v>
      </c>
      <c r="W4" s="7">
        <f>'IRA Calculations'!AJ71</f>
        <v>1271645943522.834</v>
      </c>
      <c r="X4" s="7">
        <f>'IRA Calculations'!AK71</f>
        <v>1276690629026.1304</v>
      </c>
      <c r="Y4" s="7">
        <f>'IRA Calculations'!AL71</f>
        <v>1283274094383.2522</v>
      </c>
      <c r="Z4" s="7">
        <f>'IRA Calculations'!AM71</f>
        <v>1290327047314.6606</v>
      </c>
      <c r="AA4" s="7">
        <f>'IRA Calculations'!AN71</f>
        <v>1298699433353.3989</v>
      </c>
      <c r="AB4" s="7">
        <f>'IRA Calculations'!AO71</f>
        <v>1307319624368.3069</v>
      </c>
      <c r="AC4" s="7">
        <f>'IRA Calculations'!AP71</f>
        <v>1316964861162.9883</v>
      </c>
      <c r="AD4" s="7">
        <f>'IRA Calculations'!AQ71</f>
        <v>1326488861840.2534</v>
      </c>
      <c r="AE4" s="7">
        <f>'IRA Calculations'!AR71</f>
        <v>1336713926347.8574</v>
      </c>
      <c r="AF4" s="7">
        <f>'IRA Calculations'!AS71</f>
        <v>1346506819140.9404</v>
      </c>
      <c r="AG4" s="7">
        <f>'IRA Calculations'!AT71</f>
        <v>1356761090223.6909</v>
      </c>
    </row>
    <row r="5" spans="1:35" x14ac:dyDescent="0.2">
      <c r="A5" s="1" t="s">
        <v>79</v>
      </c>
      <c r="B5" s="7">
        <f>'IRA Calculations'!O72</f>
        <v>1042714396.4016067</v>
      </c>
      <c r="C5" s="7">
        <f>'IRA Calculations'!P72</f>
        <v>1042714396.4016067</v>
      </c>
      <c r="D5" s="7">
        <f>'IRA Calculations'!Q72</f>
        <v>1042714396.4016067</v>
      </c>
      <c r="E5" s="7">
        <f>'IRA Calculations'!R72</f>
        <v>1050985828.5552247</v>
      </c>
      <c r="F5" s="7">
        <f>'IRA Calculations'!S72</f>
        <v>1057914986.5485274</v>
      </c>
      <c r="G5" s="7">
        <f>'IRA Calculations'!T72</f>
        <v>1063210691.5570679</v>
      </c>
      <c r="H5" s="7">
        <f>'IRA Calculations'!U72</f>
        <v>1067267107.5991364</v>
      </c>
      <c r="I5" s="7">
        <f>'IRA Calculations'!V72</f>
        <v>1069415624.8996493</v>
      </c>
      <c r="J5" s="7">
        <f>'IRA Calculations'!W72</f>
        <v>1068982646.5942757</v>
      </c>
      <c r="K5" s="7">
        <f>'IRA Calculations'!X72</f>
        <v>1065051384.8461119</v>
      </c>
      <c r="L5" s="7">
        <f>'IRA Calculations'!Y72</f>
        <v>1056292940.3926457</v>
      </c>
      <c r="M5" s="7">
        <f>'IRA Calculations'!Z72</f>
        <v>1043578742.2754703</v>
      </c>
      <c r="N5" s="7">
        <f>'IRA Calculations'!AA72</f>
        <v>1026582446.5504923</v>
      </c>
      <c r="O5" s="7">
        <f>'IRA Calculations'!AB72</f>
        <v>1005930662.2029637</v>
      </c>
      <c r="P5" s="7">
        <f>'IRA Calculations'!AC72</f>
        <v>981730589.81133771</v>
      </c>
      <c r="Q5" s="7">
        <f>'IRA Calculations'!AD72</f>
        <v>954515751.82041168</v>
      </c>
      <c r="R5" s="7">
        <f>'IRA Calculations'!AE72</f>
        <v>924563118.76169622</v>
      </c>
      <c r="S5" s="7">
        <f>'IRA Calculations'!AF72</f>
        <v>893474866.84932661</v>
      </c>
      <c r="T5" s="7">
        <f>'IRA Calculations'!AG72</f>
        <v>861193246.18461299</v>
      </c>
      <c r="U5" s="7">
        <f>'IRA Calculations'!AH72</f>
        <v>828626139.72374201</v>
      </c>
      <c r="V5" s="7">
        <f>'IRA Calculations'!AI72</f>
        <v>795963103.83173454</v>
      </c>
      <c r="W5" s="7">
        <f>'IRA Calculations'!AJ72</f>
        <v>763991025.68734574</v>
      </c>
      <c r="X5" s="7">
        <f>'IRA Calculations'!AK72</f>
        <v>730992656.10091603</v>
      </c>
      <c r="Y5" s="7">
        <f>'IRA Calculations'!AL72</f>
        <v>700126726.73270202</v>
      </c>
      <c r="Z5" s="7">
        <f>'IRA Calculations'!AM72</f>
        <v>671350494.00568593</v>
      </c>
      <c r="AA5" s="7">
        <f>'IRA Calculations'!AN72</f>
        <v>645250724.61862528</v>
      </c>
      <c r="AB5" s="7">
        <f>'IRA Calculations'!AO72</f>
        <v>621815979.60695446</v>
      </c>
      <c r="AC5" s="7">
        <f>'IRA Calculations'!AP72</f>
        <v>601530044.6082654</v>
      </c>
      <c r="AD5" s="7">
        <f>'IRA Calculations'!AQ72</f>
        <v>584229189.54862773</v>
      </c>
      <c r="AE5" s="7">
        <f>'IRA Calculations'!AR72</f>
        <v>570169686.39231849</v>
      </c>
      <c r="AF5" s="7">
        <f>'IRA Calculations'!AS72</f>
        <v>558968687.35637176</v>
      </c>
      <c r="AG5" s="7">
        <f>'IRA Calculations'!AT72</f>
        <v>550652268.96235824</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425379149722.67371</v>
      </c>
      <c r="C7" s="7">
        <f>'IRA Calculations'!P74</f>
        <v>425379149722.67371</v>
      </c>
      <c r="D7" s="7">
        <f>'IRA Calculations'!Q74</f>
        <v>425379149722.67371</v>
      </c>
      <c r="E7" s="7">
        <f>'IRA Calculations'!R74</f>
        <v>429004892163.14111</v>
      </c>
      <c r="F7" s="7">
        <f>'IRA Calculations'!S74</f>
        <v>432430535233.95508</v>
      </c>
      <c r="G7" s="7">
        <f>'IRA Calculations'!T74</f>
        <v>435788654430.95477</v>
      </c>
      <c r="H7" s="7">
        <f>'IRA Calculations'!U74</f>
        <v>439311291451.34937</v>
      </c>
      <c r="I7" s="7">
        <f>'IRA Calculations'!V74</f>
        <v>442869965408.82355</v>
      </c>
      <c r="J7" s="7">
        <f>'IRA Calculations'!W74</f>
        <v>446452889454.97852</v>
      </c>
      <c r="K7" s="7">
        <f>'IRA Calculations'!X74</f>
        <v>450008940995.71265</v>
      </c>
      <c r="L7" s="7">
        <f>'IRA Calculations'!Y74</f>
        <v>453327483197.30353</v>
      </c>
      <c r="M7" s="7">
        <f>'IRA Calculations'!Z74</f>
        <v>456793105831.78687</v>
      </c>
      <c r="N7" s="7">
        <f>'IRA Calculations'!AA74</f>
        <v>460241955883.52911</v>
      </c>
      <c r="O7" s="7">
        <f>'IRA Calculations'!AB74</f>
        <v>463733668777.33557</v>
      </c>
      <c r="P7" s="7">
        <f>'IRA Calculations'!AC74</f>
        <v>467220301039.10394</v>
      </c>
      <c r="Q7" s="7">
        <f>'IRA Calculations'!AD74</f>
        <v>470816769261.65033</v>
      </c>
      <c r="R7" s="7">
        <f>'IRA Calculations'!AE74</f>
        <v>474459923090.86951</v>
      </c>
      <c r="S7" s="7">
        <f>'IRA Calculations'!AF74</f>
        <v>478523306614.80951</v>
      </c>
      <c r="T7" s="7">
        <f>'IRA Calculations'!AG74</f>
        <v>482683066747.93787</v>
      </c>
      <c r="U7" s="7">
        <f>'IRA Calculations'!AH74</f>
        <v>487081128624.20697</v>
      </c>
      <c r="V7" s="7">
        <f>'IRA Calculations'!AI74</f>
        <v>491446711840.4729</v>
      </c>
      <c r="W7" s="7">
        <f>'IRA Calculations'!AJ74</f>
        <v>495908611103.9035</v>
      </c>
      <c r="X7" s="7">
        <f>'IRA Calculations'!AK74</f>
        <v>498794675998.30792</v>
      </c>
      <c r="Y7" s="7">
        <f>'IRA Calculations'!AL74</f>
        <v>501706532649.35333</v>
      </c>
      <c r="Z7" s="7">
        <f>'IRA Calculations'!AM74</f>
        <v>504379495117.63641</v>
      </c>
      <c r="AA7" s="7">
        <f>'IRA Calculations'!AN74</f>
        <v>507027707575.88043</v>
      </c>
      <c r="AB7" s="7">
        <f>'IRA Calculations'!AO74</f>
        <v>509471559960.10895</v>
      </c>
      <c r="AC7" s="7">
        <f>'IRA Calculations'!AP74</f>
        <v>511991146625.45911</v>
      </c>
      <c r="AD7" s="7">
        <f>'IRA Calculations'!AQ74</f>
        <v>514407980027.40851</v>
      </c>
      <c r="AE7" s="7">
        <f>'IRA Calculations'!AR74</f>
        <v>516971767165.479</v>
      </c>
      <c r="AF7" s="7">
        <f>'IRA Calculations'!AS74</f>
        <v>519455845875.00098</v>
      </c>
      <c r="AG7" s="7">
        <f>'IRA Calculations'!AT74</f>
        <v>522088510642.44653</v>
      </c>
    </row>
    <row r="8" spans="1:35" x14ac:dyDescent="0.2">
      <c r="A8" s="1" t="s">
        <v>344</v>
      </c>
      <c r="B8" s="7">
        <f>'IRA Calculations'!O75</f>
        <v>107148400.43392284</v>
      </c>
      <c r="C8" s="7">
        <f>'IRA Calculations'!P75</f>
        <v>107148400.43392284</v>
      </c>
      <c r="D8" s="7">
        <f>'IRA Calculations'!Q75</f>
        <v>107148400.43392284</v>
      </c>
      <c r="E8" s="7">
        <f>'IRA Calculations'!R75</f>
        <v>107893378.41360995</v>
      </c>
      <c r="F8" s="7">
        <f>'IRA Calculations'!S75</f>
        <v>108617699.41010416</v>
      </c>
      <c r="G8" s="7">
        <f>'IRA Calculations'!T75</f>
        <v>109353477.38600211</v>
      </c>
      <c r="H8" s="7">
        <f>'IRA Calculations'!U75</f>
        <v>110118813.63809311</v>
      </c>
      <c r="I8" s="7">
        <f>'IRA Calculations'!V75</f>
        <v>110870997.09052815</v>
      </c>
      <c r="J8" s="7">
        <f>'IRA Calculations'!W75</f>
        <v>111620432.47726072</v>
      </c>
      <c r="K8" s="7">
        <f>'IRA Calculations'!X75</f>
        <v>112355572.01349412</v>
      </c>
      <c r="L8" s="7">
        <f>'IRA Calculations'!Y75</f>
        <v>113031379.06640531</v>
      </c>
      <c r="M8" s="7">
        <f>'IRA Calculations'!Z75</f>
        <v>113718220.49915652</v>
      </c>
      <c r="N8" s="7">
        <f>'IRA Calculations'!AA75</f>
        <v>114374351.1187638</v>
      </c>
      <c r="O8" s="7">
        <f>'IRA Calculations'!AB75</f>
        <v>115006930.02785286</v>
      </c>
      <c r="P8" s="7">
        <f>'IRA Calculations'!AC75</f>
        <v>115606151.56657586</v>
      </c>
      <c r="Q8" s="7">
        <f>'IRA Calculations'!AD75</f>
        <v>116196324.088659</v>
      </c>
      <c r="R8" s="7">
        <f>'IRA Calculations'!AE75</f>
        <v>116763312.42097068</v>
      </c>
      <c r="S8" s="7">
        <f>'IRA Calculations'!AF75</f>
        <v>117366504.45582263</v>
      </c>
      <c r="T8" s="7">
        <f>'IRA Calculations'!AG75</f>
        <v>117944391.33870202</v>
      </c>
      <c r="U8" s="7">
        <f>'IRA Calculations'!AH75</f>
        <v>118548038.36732951</v>
      </c>
      <c r="V8" s="7">
        <f>'IRA Calculations'!AI75</f>
        <v>119121972.35834229</v>
      </c>
      <c r="W8" s="7">
        <f>'IRA Calculations'!AJ75</f>
        <v>119713938.2005702</v>
      </c>
      <c r="X8" s="7">
        <f>'IRA Calculations'!AK75</f>
        <v>120454046.23936608</v>
      </c>
      <c r="Y8" s="7">
        <f>'IRA Calculations'!AL75</f>
        <v>121213164.75385658</v>
      </c>
      <c r="Z8" s="7">
        <f>'IRA Calculations'!AM75</f>
        <v>121939738.31624743</v>
      </c>
      <c r="AA8" s="7">
        <f>'IRA Calculations'!AN75</f>
        <v>122687671.3738071</v>
      </c>
      <c r="AB8" s="7">
        <f>'IRA Calculations'!AO75</f>
        <v>123405145.45737705</v>
      </c>
      <c r="AC8" s="7">
        <f>'IRA Calculations'!AP75</f>
        <v>124147141.01053713</v>
      </c>
      <c r="AD8" s="7">
        <f>'IRA Calculations'!AQ75</f>
        <v>124860300.44746923</v>
      </c>
      <c r="AE8" s="7">
        <f>'IRA Calculations'!AR75</f>
        <v>125600227.55884568</v>
      </c>
      <c r="AF8" s="7">
        <f>'IRA Calculations'!AS75</f>
        <v>126313005.44938347</v>
      </c>
      <c r="AG8" s="7">
        <f>'IRA Calculations'!AT75</f>
        <v>127054965.39135753</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328424361385.80963</v>
      </c>
      <c r="C10" s="7">
        <f>'IRA Calculations'!P77</f>
        <v>328424361385.80963</v>
      </c>
      <c r="D10" s="7">
        <f>'IRA Calculations'!Q77</f>
        <v>328424361385.80963</v>
      </c>
      <c r="E10" s="7">
        <f>'IRA Calculations'!R77</f>
        <v>331437880655.2663</v>
      </c>
      <c r="F10" s="7">
        <f>'IRA Calculations'!S77</f>
        <v>334341958587.16162</v>
      </c>
      <c r="G10" s="7">
        <f>'IRA Calculations'!T77</f>
        <v>337153336311.81482</v>
      </c>
      <c r="H10" s="7">
        <f>'IRA Calculations'!U77</f>
        <v>340216097318.02264</v>
      </c>
      <c r="I10" s="7">
        <f>'IRA Calculations'!V77</f>
        <v>343495292160.37939</v>
      </c>
      <c r="J10" s="7">
        <f>'IRA Calculations'!W77</f>
        <v>346976117973.38904</v>
      </c>
      <c r="K10" s="7">
        <f>'IRA Calculations'!X77</f>
        <v>350673941216.60809</v>
      </c>
      <c r="L10" s="7">
        <f>'IRA Calculations'!Y77</f>
        <v>354349043962.71539</v>
      </c>
      <c r="M10" s="7">
        <f>'IRA Calculations'!Z77</f>
        <v>358368745259.75671</v>
      </c>
      <c r="N10" s="7">
        <f>'IRA Calculations'!AA77</f>
        <v>362441190662.05408</v>
      </c>
      <c r="O10" s="7">
        <f>'IRA Calculations'!AB77</f>
        <v>366544549194.41553</v>
      </c>
      <c r="P10" s="7">
        <f>'IRA Calculations'!AC77</f>
        <v>370516904575.54138</v>
      </c>
      <c r="Q10" s="7">
        <f>'IRA Calculations'!AD77</f>
        <v>374348253343.36108</v>
      </c>
      <c r="R10" s="7">
        <f>'IRA Calculations'!AE77</f>
        <v>377891374669.20221</v>
      </c>
      <c r="S10" s="7">
        <f>'IRA Calculations'!AF77</f>
        <v>381513109491.5473</v>
      </c>
      <c r="T10" s="7">
        <f>'IRA Calculations'!AG77</f>
        <v>384907769842.27496</v>
      </c>
      <c r="U10" s="7">
        <f>'IRA Calculations'!AH77</f>
        <v>388251795495.8963</v>
      </c>
      <c r="V10" s="7">
        <f>'IRA Calculations'!AI77</f>
        <v>391479288908.78302</v>
      </c>
      <c r="W10" s="7">
        <f>'IRA Calculations'!AJ77</f>
        <v>394742871439.18811</v>
      </c>
      <c r="X10" s="7">
        <f>'IRA Calculations'!AK77</f>
        <v>396285300870.66754</v>
      </c>
      <c r="Y10" s="7">
        <f>'IRA Calculations'!AL77</f>
        <v>398005515127.95795</v>
      </c>
      <c r="Z10" s="7">
        <f>'IRA Calculations'!AM77</f>
        <v>399740977452.90894</v>
      </c>
      <c r="AA10" s="7">
        <f>'IRA Calculations'!AN77</f>
        <v>401671558493.23938</v>
      </c>
      <c r="AB10" s="7">
        <f>'IRA Calculations'!AO77</f>
        <v>403615497015.81</v>
      </c>
      <c r="AC10" s="7">
        <f>'IRA Calculations'!AP77</f>
        <v>405721641959.90784</v>
      </c>
      <c r="AD10" s="7">
        <f>'IRA Calculations'!AQ77</f>
        <v>407784108178.23639</v>
      </c>
      <c r="AE10" s="7">
        <f>'IRA Calculations'!AR77</f>
        <v>409957979347.10229</v>
      </c>
      <c r="AF10" s="7">
        <f>'IRA Calculations'!AS77</f>
        <v>412034409526.39215</v>
      </c>
      <c r="AG10" s="7">
        <f>'IRA Calculations'!AT77</f>
        <v>414182318494.2124</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3818776761122.4814</v>
      </c>
      <c r="C2" s="7">
        <f>'IRA Calculations'!P82</f>
        <v>3818776761122.4814</v>
      </c>
      <c r="D2" s="7">
        <f>'IRA Calculations'!Q82</f>
        <v>3818776761122.4814</v>
      </c>
      <c r="E2" s="7">
        <f>'IRA Calculations'!R82</f>
        <v>3736856423402.7275</v>
      </c>
      <c r="F2" s="7">
        <f>'IRA Calculations'!S82</f>
        <v>3740135497337.3442</v>
      </c>
      <c r="G2" s="7">
        <f>'IRA Calculations'!T82</f>
        <v>3750064709054.6562</v>
      </c>
      <c r="H2" s="7">
        <f>'IRA Calculations'!U82</f>
        <v>3770669092952.2158</v>
      </c>
      <c r="I2" s="7">
        <f>'IRA Calculations'!V82</f>
        <v>3797589277412.5898</v>
      </c>
      <c r="J2" s="7">
        <f>'IRA Calculations'!W82</f>
        <v>3836061147795.835</v>
      </c>
      <c r="K2" s="7">
        <f>'IRA Calculations'!X82</f>
        <v>3881589929212.8628</v>
      </c>
      <c r="L2" s="7">
        <f>'IRA Calculations'!Y82</f>
        <v>3936684590956.6587</v>
      </c>
      <c r="M2" s="7">
        <f>'IRA Calculations'!Z82</f>
        <v>3999054204723.3232</v>
      </c>
      <c r="N2" s="7">
        <f>'IRA Calculations'!AA82</f>
        <v>4066754289210.3076</v>
      </c>
      <c r="O2" s="7">
        <f>'IRA Calculations'!AB82</f>
        <v>4139802959667.5498</v>
      </c>
      <c r="P2" s="7">
        <f>'IRA Calculations'!AC82</f>
        <v>4136078545292.311</v>
      </c>
      <c r="Q2" s="7">
        <f>'IRA Calculations'!AD82</f>
        <v>4137161619059.1724</v>
      </c>
      <c r="R2" s="7">
        <f>'IRA Calculations'!AE82</f>
        <v>4139229345945.5044</v>
      </c>
      <c r="S2" s="7">
        <f>'IRA Calculations'!AF82</f>
        <v>4144062891713.7617</v>
      </c>
      <c r="T2" s="7">
        <f>'IRA Calculations'!AG82</f>
        <v>4148552870961.749</v>
      </c>
      <c r="U2" s="7">
        <f>'IRA Calculations'!AH82</f>
        <v>4156566633788.3018</v>
      </c>
      <c r="V2" s="7">
        <f>'IRA Calculations'!AI82</f>
        <v>4162933222265.9775</v>
      </c>
      <c r="W2" s="7">
        <f>'IRA Calculations'!AJ82</f>
        <v>4172500602131.7148</v>
      </c>
      <c r="X2" s="7">
        <f>'IRA Calculations'!AK82</f>
        <v>4181334559202.4272</v>
      </c>
      <c r="Y2" s="7">
        <f>'IRA Calculations'!AL82</f>
        <v>4192634417203.2788</v>
      </c>
      <c r="Z2" s="7">
        <f>'IRA Calculations'!AM82</f>
        <v>4204478815329.4395</v>
      </c>
      <c r="AA2" s="7">
        <f>'IRA Calculations'!AN82</f>
        <v>4216027828970.8164</v>
      </c>
      <c r="AB2" s="7">
        <f>'IRA Calculations'!AO82</f>
        <v>4229071150601.79</v>
      </c>
      <c r="AC2" s="7">
        <f>'IRA Calculations'!AP82</f>
        <v>4241878923260.9023</v>
      </c>
      <c r="AD2" s="7">
        <f>'IRA Calculations'!AQ82</f>
        <v>4254545007501.0176</v>
      </c>
      <c r="AE2" s="7">
        <f>'IRA Calculations'!AR82</f>
        <v>4268510028424.9575</v>
      </c>
      <c r="AF2" s="7">
        <f>'IRA Calculations'!AS82</f>
        <v>4283136532549.7603</v>
      </c>
      <c r="AG2" s="7">
        <f>'IRA Calculations'!AT82</f>
        <v>4298153198347.1982</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762281977046.07861</v>
      </c>
      <c r="C2" s="7">
        <f>'IRA Calculations'!P95</f>
        <v>762281977046.07861</v>
      </c>
      <c r="D2" s="7">
        <f>'IRA Calculations'!Q95</f>
        <v>762281977046.07861</v>
      </c>
      <c r="E2" s="7">
        <f>'IRA Calculations'!R95</f>
        <v>765643443173.99817</v>
      </c>
      <c r="F2" s="7">
        <f>'IRA Calculations'!S95</f>
        <v>769571970685.349</v>
      </c>
      <c r="G2" s="7">
        <f>'IRA Calculations'!T95</f>
        <v>773991914126.2345</v>
      </c>
      <c r="H2" s="7">
        <f>'IRA Calculations'!U95</f>
        <v>781159926201.06641</v>
      </c>
      <c r="I2" s="7">
        <f>'IRA Calculations'!V95</f>
        <v>790273705711.4259</v>
      </c>
      <c r="J2" s="7">
        <f>'IRA Calculations'!W95</f>
        <v>800730008122.8645</v>
      </c>
      <c r="K2" s="7">
        <f>'IRA Calculations'!X95</f>
        <v>810974683637.3551</v>
      </c>
      <c r="L2" s="7">
        <f>'IRA Calculations'!Y95</f>
        <v>821426906773.48962</v>
      </c>
      <c r="M2" s="7">
        <f>'IRA Calculations'!Z95</f>
        <v>832450699461.26306</v>
      </c>
      <c r="N2" s="7">
        <f>'IRA Calculations'!AA95</f>
        <v>844708506632.74109</v>
      </c>
      <c r="O2" s="7">
        <f>'IRA Calculations'!AB95</f>
        <v>858056336222.47217</v>
      </c>
      <c r="P2" s="7">
        <f>'IRA Calculations'!AC95</f>
        <v>872256664400.63708</v>
      </c>
      <c r="Q2" s="7">
        <f>'IRA Calculations'!AD95</f>
        <v>886618391792.41687</v>
      </c>
      <c r="R2" s="7">
        <f>'IRA Calculations'!AE95</f>
        <v>901087336794.22595</v>
      </c>
      <c r="S2" s="7">
        <f>'IRA Calculations'!AF95</f>
        <v>912132352367.78552</v>
      </c>
      <c r="T2" s="7">
        <f>'IRA Calculations'!AG95</f>
        <v>923027992068.75525</v>
      </c>
      <c r="U2" s="7">
        <f>'IRA Calculations'!AH95</f>
        <v>933883491602.78088</v>
      </c>
      <c r="V2" s="7">
        <f>'IRA Calculations'!AI95</f>
        <v>944522045757.27551</v>
      </c>
      <c r="W2" s="7">
        <f>'IRA Calculations'!AJ95</f>
        <v>955181034995.32263</v>
      </c>
      <c r="X2" s="7">
        <f>'IRA Calculations'!AK95</f>
        <v>965438274226.89136</v>
      </c>
      <c r="Y2" s="7">
        <f>'IRA Calculations'!AL95</f>
        <v>975993132209.22961</v>
      </c>
      <c r="Z2" s="7">
        <f>'IRA Calculations'!AM95</f>
        <v>986954786798.97974</v>
      </c>
      <c r="AA2" s="7">
        <f>'IRA Calculations'!AN95</f>
        <v>998634015194.51062</v>
      </c>
      <c r="AB2" s="7">
        <f>'IRA Calculations'!AO95</f>
        <v>1010611421068.2947</v>
      </c>
      <c r="AC2" s="7">
        <f>'IRA Calculations'!AP95</f>
        <v>1022918448484.7194</v>
      </c>
      <c r="AD2" s="7">
        <f>'IRA Calculations'!AQ95</f>
        <v>1035922174072.6604</v>
      </c>
      <c r="AE2" s="7">
        <f>'IRA Calculations'!AR95</f>
        <v>1049083601525.9514</v>
      </c>
      <c r="AF2" s="7">
        <f>'IRA Calculations'!AS95</f>
        <v>1062658307240.3972</v>
      </c>
      <c r="AG2" s="7">
        <f>'IRA Calculations'!AT95</f>
        <v>1076985793857.7075</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3215394113781.0933</v>
      </c>
      <c r="C2" s="7">
        <f>'IRA Calculations'!P108</f>
        <v>3215394113781.0933</v>
      </c>
      <c r="D2" s="7">
        <f>'IRA Calculations'!Q108</f>
        <v>3215394113781.0933</v>
      </c>
      <c r="E2" s="7">
        <f>'IRA Calculations'!R108</f>
        <v>3208979299920.1294</v>
      </c>
      <c r="F2" s="7">
        <f>'IRA Calculations'!S108</f>
        <v>3202820913130.8291</v>
      </c>
      <c r="G2" s="7">
        <f>'IRA Calculations'!T108</f>
        <v>3197984225522.5498</v>
      </c>
      <c r="H2" s="7">
        <f>'IRA Calculations'!U108</f>
        <v>3195880928669.9658</v>
      </c>
      <c r="I2" s="7">
        <f>'IRA Calculations'!V108</f>
        <v>3196519252778.4893</v>
      </c>
      <c r="J2" s="7">
        <f>'IRA Calculations'!W108</f>
        <v>3200647041595.0825</v>
      </c>
      <c r="K2" s="7">
        <f>'IRA Calculations'!X108</f>
        <v>3208531182760.1558</v>
      </c>
      <c r="L2" s="7">
        <f>'IRA Calculations'!Y108</f>
        <v>3218881084681.3696</v>
      </c>
      <c r="M2" s="7">
        <f>'IRA Calculations'!Z108</f>
        <v>3233109447375.6875</v>
      </c>
      <c r="N2" s="7">
        <f>'IRA Calculations'!AA108</f>
        <v>3250536707611.5581</v>
      </c>
      <c r="O2" s="7">
        <f>'IRA Calculations'!AB108</f>
        <v>3271459260542.7104</v>
      </c>
      <c r="P2" s="7">
        <f>'IRA Calculations'!AC108</f>
        <v>3294173599322.877</v>
      </c>
      <c r="Q2" s="7">
        <f>'IRA Calculations'!AD108</f>
        <v>3319637416128.0645</v>
      </c>
      <c r="R2" s="7">
        <f>'IRA Calculations'!AE108</f>
        <v>3348270378375.1567</v>
      </c>
      <c r="S2" s="7">
        <f>'IRA Calculations'!AF108</f>
        <v>3378087703132.9912</v>
      </c>
      <c r="T2" s="7">
        <f>'IRA Calculations'!AG108</f>
        <v>3408989768269.1172</v>
      </c>
      <c r="U2" s="7">
        <f>'IRA Calculations'!AH108</f>
        <v>3440569468877.2847</v>
      </c>
      <c r="V2" s="7">
        <f>'IRA Calculations'!AI108</f>
        <v>3471664320376.3438</v>
      </c>
      <c r="W2" s="7">
        <f>'IRA Calculations'!AJ108</f>
        <v>3503041138867.606</v>
      </c>
      <c r="X2" s="7">
        <f>'IRA Calculations'!AK108</f>
        <v>3531290560507.3022</v>
      </c>
      <c r="Y2" s="7">
        <f>'IRA Calculations'!AL108</f>
        <v>3559567894198.9814</v>
      </c>
      <c r="Z2" s="7">
        <f>'IRA Calculations'!AM108</f>
        <v>3587950230410.0459</v>
      </c>
      <c r="AA2" s="7">
        <f>'IRA Calculations'!AN108</f>
        <v>3617462692523.5107</v>
      </c>
      <c r="AB2" s="7">
        <f>'IRA Calculations'!AO108</f>
        <v>3646406608245.1074</v>
      </c>
      <c r="AC2" s="7">
        <f>'IRA Calculations'!AP108</f>
        <v>3675076786534.335</v>
      </c>
      <c r="AD2" s="7">
        <f>'IRA Calculations'!AQ108</f>
        <v>3705260047310.1484</v>
      </c>
      <c r="AE2" s="7">
        <f>'IRA Calculations'!AR108</f>
        <v>3734984599675.6421</v>
      </c>
      <c r="AF2" s="7">
        <f>'IRA Calculations'!AS108</f>
        <v>3765451237826.7236</v>
      </c>
      <c r="AG2" s="7">
        <f>'IRA Calculations'!AT108</f>
        <v>3798119258559.9302</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2392250429943.6001</v>
      </c>
      <c r="C4" s="7">
        <f>'IRA Calculations'!P110</f>
        <v>2392250429943.6001</v>
      </c>
      <c r="D4" s="7">
        <f>'IRA Calculations'!Q110</f>
        <v>2392250429943.6001</v>
      </c>
      <c r="E4" s="7">
        <f>'IRA Calculations'!R110</f>
        <v>2407266393362.6387</v>
      </c>
      <c r="F4" s="7">
        <f>'IRA Calculations'!S110</f>
        <v>2422590454875.9644</v>
      </c>
      <c r="G4" s="7">
        <f>'IRA Calculations'!T110</f>
        <v>2438707403259.2891</v>
      </c>
      <c r="H4" s="7">
        <f>'IRA Calculations'!U110</f>
        <v>2455935280522.2812</v>
      </c>
      <c r="I4" s="7">
        <f>'IRA Calculations'!V110</f>
        <v>2474811297120.2705</v>
      </c>
      <c r="J4" s="7">
        <f>'IRA Calculations'!W110</f>
        <v>2495162986151.5337</v>
      </c>
      <c r="K4" s="7">
        <f>'IRA Calculations'!X110</f>
        <v>2516613928326.3018</v>
      </c>
      <c r="L4" s="7">
        <f>'IRA Calculations'!Y110</f>
        <v>2538487097466.0156</v>
      </c>
      <c r="M4" s="7">
        <f>'IRA Calculations'!Z110</f>
        <v>2561046280838.6992</v>
      </c>
      <c r="N4" s="7">
        <f>'IRA Calculations'!AA110</f>
        <v>2584245318924.3335</v>
      </c>
      <c r="O4" s="7">
        <f>'IRA Calculations'!AB110</f>
        <v>2607517081336.0488</v>
      </c>
      <c r="P4" s="7">
        <f>'IRA Calculations'!AC110</f>
        <v>2630683295320.2383</v>
      </c>
      <c r="Q4" s="7">
        <f>'IRA Calculations'!AD110</f>
        <v>2654444695846.6982</v>
      </c>
      <c r="R4" s="7">
        <f>'IRA Calculations'!AE110</f>
        <v>2679014132345.7002</v>
      </c>
      <c r="S4" s="7">
        <f>'IRA Calculations'!AF110</f>
        <v>2704366828380.3608</v>
      </c>
      <c r="T4" s="7">
        <f>'IRA Calculations'!AG110</f>
        <v>2729930107455.3306</v>
      </c>
      <c r="U4" s="7">
        <f>'IRA Calculations'!AH110</f>
        <v>2755549026405.4199</v>
      </c>
      <c r="V4" s="7">
        <f>'IRA Calculations'!AI110</f>
        <v>2781054404384.8667</v>
      </c>
      <c r="W4" s="7">
        <f>'IRA Calculations'!AJ110</f>
        <v>2806406898187.334</v>
      </c>
      <c r="X4" s="7">
        <f>'IRA Calculations'!AK110</f>
        <v>2828916009833.4473</v>
      </c>
      <c r="Y4" s="7">
        <f>'IRA Calculations'!AL110</f>
        <v>2851535631697.2769</v>
      </c>
      <c r="Z4" s="7">
        <f>'IRA Calculations'!AM110</f>
        <v>2874351399937.8818</v>
      </c>
      <c r="AA4" s="7">
        <f>'IRA Calculations'!AN110</f>
        <v>2897431895286.7549</v>
      </c>
      <c r="AB4" s="7">
        <f>'IRA Calculations'!AO110</f>
        <v>2920809846852.248</v>
      </c>
      <c r="AC4" s="7">
        <f>'IRA Calculations'!AP110</f>
        <v>2944488755593.6045</v>
      </c>
      <c r="AD4" s="7">
        <f>'IRA Calculations'!AQ110</f>
        <v>2968502015518.0332</v>
      </c>
      <c r="AE4" s="7">
        <f>'IRA Calculations'!AR110</f>
        <v>2992825287470.145</v>
      </c>
      <c r="AF4" s="7">
        <f>'IRA Calculations'!AS110</f>
        <v>3017486335928.7734</v>
      </c>
      <c r="AG4" s="7">
        <f>'IRA Calculations'!AT110</f>
        <v>3042502361431.646</v>
      </c>
    </row>
    <row r="5" spans="1:35" x14ac:dyDescent="0.2">
      <c r="A5" s="1" t="s">
        <v>79</v>
      </c>
      <c r="B5" s="7">
        <f>'IRA Calculations'!O111</f>
        <v>28769607.937621858</v>
      </c>
      <c r="C5" s="7">
        <f>'IRA Calculations'!P111</f>
        <v>28769607.937621858</v>
      </c>
      <c r="D5" s="7">
        <f>'IRA Calculations'!Q111</f>
        <v>28769607.937621858</v>
      </c>
      <c r="E5" s="7">
        <f>'IRA Calculations'!R111</f>
        <v>27674810.242048994</v>
      </c>
      <c r="F5" s="7">
        <f>'IRA Calculations'!S111</f>
        <v>26334858.506171379</v>
      </c>
      <c r="G5" s="7">
        <f>'IRA Calculations'!T111</f>
        <v>24879673.704873081</v>
      </c>
      <c r="H5" s="7">
        <f>'IRA Calculations'!U111</f>
        <v>23440683.592089199</v>
      </c>
      <c r="I5" s="7">
        <f>'IRA Calculations'!V111</f>
        <v>22135722.899893921</v>
      </c>
      <c r="J5" s="7">
        <f>'IRA Calculations'!W111</f>
        <v>21043442.000613376</v>
      </c>
      <c r="K5" s="7">
        <f>'IRA Calculations'!X111</f>
        <v>20200978.269943837</v>
      </c>
      <c r="L5" s="7">
        <f>'IRA Calculations'!Y111</f>
        <v>19606681.556953374</v>
      </c>
      <c r="M5" s="7">
        <f>'IRA Calculations'!Z111</f>
        <v>19239783.081238359</v>
      </c>
      <c r="N5" s="7">
        <f>'IRA Calculations'!AA111</f>
        <v>19059714.703528848</v>
      </c>
      <c r="O5" s="7">
        <f>'IRA Calculations'!AB111</f>
        <v>19014990.610393569</v>
      </c>
      <c r="P5" s="7">
        <f>'IRA Calculations'!AC111</f>
        <v>19059898.165084463</v>
      </c>
      <c r="Q5" s="7">
        <f>'IRA Calculations'!AD111</f>
        <v>19165215.128628664</v>
      </c>
      <c r="R5" s="7">
        <f>'IRA Calculations'!AE111</f>
        <v>19307809.844129529</v>
      </c>
      <c r="S5" s="7">
        <f>'IRA Calculations'!AF111</f>
        <v>19471871.020480972</v>
      </c>
      <c r="T5" s="7">
        <f>'IRA Calculations'!AG111</f>
        <v>19644679.547853246</v>
      </c>
      <c r="U5" s="7">
        <f>'IRA Calculations'!AH111</f>
        <v>19821123.445048962</v>
      </c>
      <c r="V5" s="7">
        <f>'IRA Calculations'!AI111</f>
        <v>19997902.436425928</v>
      </c>
      <c r="W5" s="7">
        <f>'IRA Calculations'!AJ111</f>
        <v>20173691.156277619</v>
      </c>
      <c r="X5" s="7">
        <f>'IRA Calculations'!AK111</f>
        <v>20331523.668481614</v>
      </c>
      <c r="Y5" s="7">
        <f>'IRA Calculations'!AL111</f>
        <v>20490545.086494323</v>
      </c>
      <c r="Z5" s="7">
        <f>'IRA Calculations'!AM111</f>
        <v>20651455.708930358</v>
      </c>
      <c r="AA5" s="7">
        <f>'IRA Calculations'!AN111</f>
        <v>20814812.168223817</v>
      </c>
      <c r="AB5" s="7">
        <f>'IRA Calculations'!AO111</f>
        <v>20980886.823356666</v>
      </c>
      <c r="AC5" s="7">
        <f>'IRA Calculations'!AP111</f>
        <v>21149534.890135068</v>
      </c>
      <c r="AD5" s="7">
        <f>'IRA Calculations'!AQ111</f>
        <v>21320913.061160199</v>
      </c>
      <c r="AE5" s="7">
        <f>'IRA Calculations'!AR111</f>
        <v>21494762.31812362</v>
      </c>
      <c r="AF5" s="7">
        <f>'IRA Calculations'!AS111</f>
        <v>21671181.381730959</v>
      </c>
      <c r="AG5" s="7">
        <f>'IRA Calculations'!AT111</f>
        <v>21850305.646500349</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218139629227.63083</v>
      </c>
      <c r="C10" s="7">
        <f>'IRA Calculations'!P116</f>
        <v>218139629227.63083</v>
      </c>
      <c r="D10" s="7">
        <f>'IRA Calculations'!Q116</f>
        <v>218139629227.63083</v>
      </c>
      <c r="E10" s="7">
        <f>'IRA Calculations'!R116</f>
        <v>215622704008.37888</v>
      </c>
      <c r="F10" s="7">
        <f>'IRA Calculations'!S116</f>
        <v>214036154638.09735</v>
      </c>
      <c r="G10" s="7">
        <f>'IRA Calculations'!T116</f>
        <v>213243991896.43665</v>
      </c>
      <c r="H10" s="7">
        <f>'IRA Calculations'!U116</f>
        <v>213086978297.18259</v>
      </c>
      <c r="I10" s="7">
        <f>'IRA Calculations'!V116</f>
        <v>213440663090.4812</v>
      </c>
      <c r="J10" s="7">
        <f>'IRA Calculations'!W116</f>
        <v>214177841857.09143</v>
      </c>
      <c r="K10" s="7">
        <f>'IRA Calculations'!X116</f>
        <v>215197264390.67682</v>
      </c>
      <c r="L10" s="7">
        <f>'IRA Calculations'!Y116</f>
        <v>216393060136.65305</v>
      </c>
      <c r="M10" s="7">
        <f>'IRA Calculations'!Z116</f>
        <v>217756890305.09918</v>
      </c>
      <c r="N10" s="7">
        <f>'IRA Calculations'!AA116</f>
        <v>219258907772.49719</v>
      </c>
      <c r="O10" s="7">
        <f>'IRA Calculations'!AB116</f>
        <v>220828356389.75815</v>
      </c>
      <c r="P10" s="7">
        <f>'IRA Calculations'!AC116</f>
        <v>222427240442.26825</v>
      </c>
      <c r="Q10" s="7">
        <f>'IRA Calculations'!AD116</f>
        <v>224084960279.92014</v>
      </c>
      <c r="R10" s="7">
        <f>'IRA Calculations'!AE116</f>
        <v>225808176746.6264</v>
      </c>
      <c r="S10" s="7">
        <f>'IRA Calculations'!AF116</f>
        <v>227596022982.29684</v>
      </c>
      <c r="T10" s="7">
        <f>'IRA Calculations'!AG116</f>
        <v>229405527782.79883</v>
      </c>
      <c r="U10" s="7">
        <f>'IRA Calculations'!AH116</f>
        <v>231226679352.73648</v>
      </c>
      <c r="V10" s="7">
        <f>'IRA Calculations'!AI116</f>
        <v>233047610438.47714</v>
      </c>
      <c r="W10" s="7">
        <f>'IRA Calculations'!AJ116</f>
        <v>234866515734.4425</v>
      </c>
      <c r="X10" s="7">
        <f>'IRA Calculations'!AK116</f>
        <v>236835162888.64124</v>
      </c>
      <c r="Y10" s="7">
        <f>'IRA Calculations'!AL116</f>
        <v>238807310397.68549</v>
      </c>
      <c r="Z10" s="7">
        <f>'IRA Calculations'!AM116</f>
        <v>240788408080.97867</v>
      </c>
      <c r="AA10" s="7">
        <f>'IRA Calculations'!AN116</f>
        <v>242783153614.54608</v>
      </c>
      <c r="AB10" s="7">
        <f>'IRA Calculations'!AO116</f>
        <v>244794005943.96127</v>
      </c>
      <c r="AC10" s="7">
        <f>'IRA Calculations'!AP116</f>
        <v>246822721238.73767</v>
      </c>
      <c r="AD10" s="7">
        <f>'IRA Calculations'!AQ116</f>
        <v>248872251290.07822</v>
      </c>
      <c r="AE10" s="7">
        <f>'IRA Calculations'!AR116</f>
        <v>250941978441.65466</v>
      </c>
      <c r="AF10" s="7">
        <f>'IRA Calculations'!AS116</f>
        <v>253034935504.88113</v>
      </c>
      <c r="AG10" s="7">
        <f>'IRA Calculations'!AT116</f>
        <v>255153062464.18231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4628208197023.0859</v>
      </c>
      <c r="C2" s="7">
        <f>'IRA Calculations'!P121</f>
        <v>4628208197023.0859</v>
      </c>
      <c r="D2" s="7">
        <f>'IRA Calculations'!Q121</f>
        <v>4628208197023.0859</v>
      </c>
      <c r="E2" s="7">
        <f>'IRA Calculations'!R121</f>
        <v>4627891024800.2539</v>
      </c>
      <c r="F2" s="7">
        <f>'IRA Calculations'!S121</f>
        <v>4628657404119.8027</v>
      </c>
      <c r="G2" s="7">
        <f>'IRA Calculations'!T121</f>
        <v>4632237001796.9561</v>
      </c>
      <c r="H2" s="7">
        <f>'IRA Calculations'!U121</f>
        <v>4634157863551.7031</v>
      </c>
      <c r="I2" s="7">
        <f>'IRA Calculations'!V121</f>
        <v>4631792388042.0811</v>
      </c>
      <c r="J2" s="7">
        <f>'IRA Calculations'!W121</f>
        <v>4630875936051.9736</v>
      </c>
      <c r="K2" s="7">
        <f>'IRA Calculations'!X121</f>
        <v>4631324903012.5137</v>
      </c>
      <c r="L2" s="7">
        <f>'IRA Calculations'!Y121</f>
        <v>4627658219518.04</v>
      </c>
      <c r="M2" s="7">
        <f>'IRA Calculations'!Z121</f>
        <v>4619394240346.9219</v>
      </c>
      <c r="N2" s="7">
        <f>'IRA Calculations'!AA121</f>
        <v>4606250300605.4043</v>
      </c>
      <c r="O2" s="7">
        <f>'IRA Calculations'!AB121</f>
        <v>4587497738026.3721</v>
      </c>
      <c r="P2" s="7">
        <f>'IRA Calculations'!AC121</f>
        <v>4568282834805.1055</v>
      </c>
      <c r="Q2" s="7">
        <f>'IRA Calculations'!AD121</f>
        <v>4553444938785.791</v>
      </c>
      <c r="R2" s="7">
        <f>'IRA Calculations'!AE121</f>
        <v>4540948444450.3828</v>
      </c>
      <c r="S2" s="7">
        <f>'IRA Calculations'!AF121</f>
        <v>4524596468032.3926</v>
      </c>
      <c r="T2" s="7">
        <f>'IRA Calculations'!AG121</f>
        <v>4502210316377.9648</v>
      </c>
      <c r="U2" s="7">
        <f>'IRA Calculations'!AH121</f>
        <v>4475335578492.3174</v>
      </c>
      <c r="V2" s="7">
        <f>'IRA Calculations'!AI121</f>
        <v>4438206100391.8164</v>
      </c>
      <c r="W2" s="7">
        <f>'IRA Calculations'!AJ121</f>
        <v>4388855949246.3228</v>
      </c>
      <c r="X2" s="7">
        <f>'IRA Calculations'!AK121</f>
        <v>4314067423309.1006</v>
      </c>
      <c r="Y2" s="7">
        <f>'IRA Calculations'!AL121</f>
        <v>4228349199087.582</v>
      </c>
      <c r="Z2" s="7">
        <f>'IRA Calculations'!AM121</f>
        <v>4134870342946.6187</v>
      </c>
      <c r="AA2" s="7">
        <f>'IRA Calculations'!AN121</f>
        <v>4035418372399.9961</v>
      </c>
      <c r="AB2" s="7">
        <f>'IRA Calculations'!AO121</f>
        <v>3924776864775.2993</v>
      </c>
      <c r="AC2" s="7">
        <f>'IRA Calculations'!AP121</f>
        <v>3800144660205.0771</v>
      </c>
      <c r="AD2" s="7">
        <f>'IRA Calculations'!AQ121</f>
        <v>3661177062395.9727</v>
      </c>
      <c r="AE2" s="7">
        <f>'IRA Calculations'!AR121</f>
        <v>3505038063244.8091</v>
      </c>
      <c r="AF2" s="7">
        <f>'IRA Calculations'!AS121</f>
        <v>3337088931179.3003</v>
      </c>
      <c r="AG2" s="7">
        <f>'IRA Calculations'!AT121</f>
        <v>3161181345352.73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786241801566.22583</v>
      </c>
      <c r="C2" s="7">
        <f>'IRA Calculations'!P134</f>
        <v>786241801566.22583</v>
      </c>
      <c r="D2" s="7">
        <f>'IRA Calculations'!Q134</f>
        <v>786241801566.22583</v>
      </c>
      <c r="E2" s="7">
        <f>'IRA Calculations'!R134</f>
        <v>802400633399.68066</v>
      </c>
      <c r="F2" s="7">
        <f>'IRA Calculations'!S134</f>
        <v>817956457758.56836</v>
      </c>
      <c r="G2" s="7">
        <f>'IRA Calculations'!T134</f>
        <v>833008399562.93127</v>
      </c>
      <c r="H2" s="7">
        <f>'IRA Calculations'!U134</f>
        <v>847436615236.22461</v>
      </c>
      <c r="I2" s="7">
        <f>'IRA Calculations'!V134</f>
        <v>861370285029.91345</v>
      </c>
      <c r="J2" s="7">
        <f>'IRA Calculations'!W134</f>
        <v>874738928110.05664</v>
      </c>
      <c r="K2" s="7">
        <f>'IRA Calculations'!X134</f>
        <v>887478202978.21643</v>
      </c>
      <c r="L2" s="7">
        <f>'IRA Calculations'!Y134</f>
        <v>899565688015.61389</v>
      </c>
      <c r="M2" s="7">
        <f>'IRA Calculations'!Z134</f>
        <v>910591736594.94458</v>
      </c>
      <c r="N2" s="7">
        <f>'IRA Calculations'!AA134</f>
        <v>920532268272.46729</v>
      </c>
      <c r="O2" s="7">
        <f>'IRA Calculations'!AB134</f>
        <v>929170211089.51245</v>
      </c>
      <c r="P2" s="7">
        <f>'IRA Calculations'!AC134</f>
        <v>936665690857.51648</v>
      </c>
      <c r="Q2" s="7">
        <f>'IRA Calculations'!AD134</f>
        <v>943108689033.48608</v>
      </c>
      <c r="R2" s="7">
        <f>'IRA Calculations'!AE134</f>
        <v>948379312300.09619</v>
      </c>
      <c r="S2" s="7">
        <f>'IRA Calculations'!AF134</f>
        <v>952901337505.64331</v>
      </c>
      <c r="T2" s="7">
        <f>'IRA Calculations'!AG134</f>
        <v>956671901867.12341</v>
      </c>
      <c r="U2" s="7">
        <f>'IRA Calculations'!AH134</f>
        <v>960037796185.64636</v>
      </c>
      <c r="V2" s="7">
        <f>'IRA Calculations'!AI134</f>
        <v>962951002619.84375</v>
      </c>
      <c r="W2" s="7">
        <f>'IRA Calculations'!AJ134</f>
        <v>965718587768.58777</v>
      </c>
      <c r="X2" s="7">
        <f>'IRA Calculations'!AK134</f>
        <v>968293688257.23279</v>
      </c>
      <c r="Y2" s="7">
        <f>'IRA Calculations'!AL134</f>
        <v>970875197991.40173</v>
      </c>
      <c r="Z2" s="7">
        <f>'IRA Calculations'!AM134</f>
        <v>973307431473.78577</v>
      </c>
      <c r="AA2" s="7">
        <f>'IRA Calculations'!AN134</f>
        <v>975809948532.87292</v>
      </c>
      <c r="AB2" s="7">
        <f>'IRA Calculations'!AO134</f>
        <v>978278302106.21924</v>
      </c>
      <c r="AC2" s="7">
        <f>'IRA Calculations'!AP134</f>
        <v>980657248298.07922</v>
      </c>
      <c r="AD2" s="7">
        <f>'IRA Calculations'!AQ134</f>
        <v>982998180252.82117</v>
      </c>
      <c r="AE2" s="7">
        <f>'IRA Calculations'!AR134</f>
        <v>985191529755.77429</v>
      </c>
      <c r="AF2" s="7">
        <f>'IRA Calculations'!AS134</f>
        <v>987430963851.77991</v>
      </c>
      <c r="AG2" s="7">
        <f>'IRA Calculations'!AT134</f>
        <v>989622649184.96606</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9083551898536.6445</v>
      </c>
      <c r="C4" s="7">
        <f>'IRA Calculations'!P136</f>
        <v>9083551898536.6445</v>
      </c>
      <c r="D4" s="7">
        <f>'IRA Calculations'!Q136</f>
        <v>9083551898536.6445</v>
      </c>
      <c r="E4" s="7">
        <f>'IRA Calculations'!R136</f>
        <v>9074802629561.0098</v>
      </c>
      <c r="F4" s="7">
        <f>'IRA Calculations'!S136</f>
        <v>9043481465106.6289</v>
      </c>
      <c r="G4" s="7">
        <f>'IRA Calculations'!T136</f>
        <v>9009943168206.5664</v>
      </c>
      <c r="H4" s="7">
        <f>'IRA Calculations'!U136</f>
        <v>8974089116447.3672</v>
      </c>
      <c r="I4" s="7">
        <f>'IRA Calculations'!V136</f>
        <v>8938944847750.4512</v>
      </c>
      <c r="J4" s="7">
        <f>'IRA Calculations'!W136</f>
        <v>8905788166609.8633</v>
      </c>
      <c r="K4" s="7">
        <f>'IRA Calculations'!X136</f>
        <v>8876313143083.8516</v>
      </c>
      <c r="L4" s="7">
        <f>'IRA Calculations'!Y136</f>
        <v>8852855931199.2715</v>
      </c>
      <c r="M4" s="7">
        <f>'IRA Calculations'!Z136</f>
        <v>8833829159285.9707</v>
      </c>
      <c r="N4" s="7">
        <f>'IRA Calculations'!AA136</f>
        <v>8820334194902.4922</v>
      </c>
      <c r="O4" s="7">
        <f>'IRA Calculations'!AB136</f>
        <v>8811457775193.0195</v>
      </c>
      <c r="P4" s="7">
        <f>'IRA Calculations'!AC136</f>
        <v>8827551467669.4297</v>
      </c>
      <c r="Q4" s="7">
        <f>'IRA Calculations'!AD136</f>
        <v>8849843868756.9375</v>
      </c>
      <c r="R4" s="7">
        <f>'IRA Calculations'!AE136</f>
        <v>8875111150738.6191</v>
      </c>
      <c r="S4" s="7">
        <f>'IRA Calculations'!AF136</f>
        <v>8904782440374.6465</v>
      </c>
      <c r="T4" s="7">
        <f>'IRA Calculations'!AG136</f>
        <v>8935945615416.0059</v>
      </c>
      <c r="U4" s="7">
        <f>'IRA Calculations'!AH136</f>
        <v>8969383794386.1934</v>
      </c>
      <c r="V4" s="7">
        <f>'IRA Calculations'!AI136</f>
        <v>9002565942249.1035</v>
      </c>
      <c r="W4" s="7">
        <f>'IRA Calculations'!AJ136</f>
        <v>9037016456723.4082</v>
      </c>
      <c r="X4" s="7">
        <f>'IRA Calculations'!AK136</f>
        <v>9070938206996.3789</v>
      </c>
      <c r="Y4" s="7">
        <f>'IRA Calculations'!AL136</f>
        <v>9105589893432.3711</v>
      </c>
      <c r="Z4" s="7">
        <f>'IRA Calculations'!AM136</f>
        <v>9138908056095.5</v>
      </c>
      <c r="AA4" s="7">
        <f>'IRA Calculations'!AN136</f>
        <v>9172836760656.584</v>
      </c>
      <c r="AB4" s="7">
        <f>'IRA Calculations'!AO136</f>
        <v>9206126801008.0293</v>
      </c>
      <c r="AC4" s="7">
        <f>'IRA Calculations'!AP136</f>
        <v>9238298734704.8535</v>
      </c>
      <c r="AD4" s="7">
        <f>'IRA Calculations'!AQ136</f>
        <v>9269877389009.5918</v>
      </c>
      <c r="AE4" s="7">
        <f>'IRA Calculations'!AR136</f>
        <v>9299942853358.2852</v>
      </c>
      <c r="AF4" s="7">
        <f>'IRA Calculations'!AS136</f>
        <v>9330505492698.998</v>
      </c>
      <c r="AG4" s="7">
        <f>'IRA Calculations'!AT136</f>
        <v>9360731223725.3535</v>
      </c>
    </row>
    <row r="5" spans="1:35" x14ac:dyDescent="0.2">
      <c r="A5" s="1" t="s">
        <v>79</v>
      </c>
      <c r="B5" s="7">
        <f>'IRA Calculations'!O137</f>
        <v>179838647108.43298</v>
      </c>
      <c r="C5" s="7">
        <f>'IRA Calculations'!P137</f>
        <v>179838647108.43298</v>
      </c>
      <c r="D5" s="7">
        <f>'IRA Calculations'!Q137</f>
        <v>179838647108.43298</v>
      </c>
      <c r="E5" s="7">
        <f>'IRA Calculations'!R137</f>
        <v>180181729863.94843</v>
      </c>
      <c r="F5" s="7">
        <f>'IRA Calculations'!S137</f>
        <v>180318968524.57416</v>
      </c>
      <c r="G5" s="7">
        <f>'IRA Calculations'!T137</f>
        <v>180222254516.04187</v>
      </c>
      <c r="H5" s="7">
        <f>'IRA Calculations'!U137</f>
        <v>179800663415.71594</v>
      </c>
      <c r="I5" s="7">
        <f>'IRA Calculations'!V137</f>
        <v>178999315708.84213</v>
      </c>
      <c r="J5" s="7">
        <f>'IRA Calculations'!W137</f>
        <v>177709960365.84775</v>
      </c>
      <c r="K5" s="7">
        <f>'IRA Calculations'!X137</f>
        <v>175835212394.08188</v>
      </c>
      <c r="L5" s="7">
        <f>'IRA Calculations'!Y137</f>
        <v>173328676437.25449</v>
      </c>
      <c r="M5" s="7">
        <f>'IRA Calculations'!Z137</f>
        <v>170152273971.29919</v>
      </c>
      <c r="N5" s="7">
        <f>'IRA Calculations'!AA137</f>
        <v>166383657464.62793</v>
      </c>
      <c r="O5" s="7">
        <f>'IRA Calculations'!AB137</f>
        <v>162130888805.52499</v>
      </c>
      <c r="P5" s="7">
        <f>'IRA Calculations'!AC137</f>
        <v>157540565585.03787</v>
      </c>
      <c r="Q5" s="7">
        <f>'IRA Calculations'!AD137</f>
        <v>152911952815.20309</v>
      </c>
      <c r="R5" s="7">
        <f>'IRA Calculations'!AE137</f>
        <v>148369574255.78165</v>
      </c>
      <c r="S5" s="7">
        <f>'IRA Calculations'!AF137</f>
        <v>143934889906.11731</v>
      </c>
      <c r="T5" s="7">
        <f>'IRA Calculations'!AG137</f>
        <v>139585327635.66913</v>
      </c>
      <c r="U5" s="7">
        <f>'IRA Calculations'!AH137</f>
        <v>135356724125.61705</v>
      </c>
      <c r="V5" s="7">
        <f>'IRA Calculations'!AI137</f>
        <v>131260745379.00809</v>
      </c>
      <c r="W5" s="7">
        <f>'IRA Calculations'!AJ137</f>
        <v>127369754314.35535</v>
      </c>
      <c r="X5" s="7">
        <f>'IRA Calculations'!AK137</f>
        <v>123728785080.99809</v>
      </c>
      <c r="Y5" s="7">
        <f>'IRA Calculations'!AL137</f>
        <v>120416453642.93469</v>
      </c>
      <c r="Z5" s="7">
        <f>'IRA Calculations'!AM137</f>
        <v>117474651835.37607</v>
      </c>
      <c r="AA5" s="7">
        <f>'IRA Calculations'!AN137</f>
        <v>114964490051.73546</v>
      </c>
      <c r="AB5" s="7">
        <f>'IRA Calculations'!AO137</f>
        <v>112905777519.53456</v>
      </c>
      <c r="AC5" s="7">
        <f>'IRA Calculations'!AP137</f>
        <v>111292499046.98265</v>
      </c>
      <c r="AD5" s="7">
        <f>'IRA Calculations'!AQ137</f>
        <v>110113072414.10951</v>
      </c>
      <c r="AE5" s="7">
        <f>'IRA Calculations'!AR137</f>
        <v>109312657595.02394</v>
      </c>
      <c r="AF5" s="7">
        <f>'IRA Calculations'!AS137</f>
        <v>108853413961.1398</v>
      </c>
      <c r="AG5" s="7">
        <f>'IRA Calculations'!AT137</f>
        <v>108657910246.90736</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712000000000</v>
      </c>
      <c r="C7" s="7">
        <f>'IRA Calculations'!P139</f>
        <v>712000000000</v>
      </c>
      <c r="D7" s="7">
        <f>'IRA Calculations'!Q139</f>
        <v>712000000000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1000000000</v>
      </c>
      <c r="C8" s="7">
        <f>'IRA Calculations'!P140</f>
        <v>1000000000</v>
      </c>
      <c r="D8" s="7">
        <f>'IRA Calculations'!Q140</f>
        <v>1000000000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3614000000000</v>
      </c>
      <c r="C10" s="7">
        <f>'IRA Calculations'!P142</f>
        <v>3614000000000</v>
      </c>
      <c r="D10" s="7">
        <f>'IRA Calculations'!Q142</f>
        <v>3614000000000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26092679502573.562</v>
      </c>
      <c r="C2" s="7">
        <f>'IRA Calculations'!P147</f>
        <v>26092679502573.562</v>
      </c>
      <c r="D2" s="7">
        <f>'IRA Calculations'!Q147</f>
        <v>26092679502573.562</v>
      </c>
      <c r="E2" s="7">
        <f>'IRA Calculations'!R147</f>
        <v>26095001861064.98</v>
      </c>
      <c r="F2" s="7">
        <f>'IRA Calculations'!S147</f>
        <v>25989388093533.004</v>
      </c>
      <c r="G2" s="7">
        <f>'IRA Calculations'!T147</f>
        <v>25865240442375.781</v>
      </c>
      <c r="H2" s="7">
        <f>'IRA Calculations'!U147</f>
        <v>25730038856504.992</v>
      </c>
      <c r="I2" s="7">
        <f>'IRA Calculations'!V147</f>
        <v>25581191528664.793</v>
      </c>
      <c r="J2" s="7">
        <f>'IRA Calculations'!W147</f>
        <v>25426168713821.926</v>
      </c>
      <c r="K2" s="7">
        <f>'IRA Calculations'!X147</f>
        <v>25265794601844.113</v>
      </c>
      <c r="L2" s="7">
        <f>'IRA Calculations'!Y147</f>
        <v>25095491636783.785</v>
      </c>
      <c r="M2" s="7">
        <f>'IRA Calculations'!Z147</f>
        <v>24924231560904.023</v>
      </c>
      <c r="N2" s="7">
        <f>'IRA Calculations'!AA147</f>
        <v>24757570225613.047</v>
      </c>
      <c r="O2" s="7">
        <f>'IRA Calculations'!AB147</f>
        <v>24606625312038.391</v>
      </c>
      <c r="P2" s="7">
        <f>'IRA Calculations'!AC147</f>
        <v>24551319397039.32</v>
      </c>
      <c r="Q2" s="7">
        <f>'IRA Calculations'!AD147</f>
        <v>24512391043541.242</v>
      </c>
      <c r="R2" s="7">
        <f>'IRA Calculations'!AE147</f>
        <v>24486179019550.141</v>
      </c>
      <c r="S2" s="7">
        <f>'IRA Calculations'!AF147</f>
        <v>24470888715134.25</v>
      </c>
      <c r="T2" s="7">
        <f>'IRA Calculations'!AG147</f>
        <v>24462488090148.836</v>
      </c>
      <c r="U2" s="7">
        <f>'IRA Calculations'!AH147</f>
        <v>24477731898872.016</v>
      </c>
      <c r="V2" s="7">
        <f>'IRA Calculations'!AI147</f>
        <v>24511160150146.055</v>
      </c>
      <c r="W2" s="7">
        <f>'IRA Calculations'!AJ147</f>
        <v>24555848679512.328</v>
      </c>
      <c r="X2" s="7">
        <f>'IRA Calculations'!AK147</f>
        <v>24617764219338.148</v>
      </c>
      <c r="Y2" s="7">
        <f>'IRA Calculations'!AL147</f>
        <v>24697213277892.766</v>
      </c>
      <c r="Z2" s="7">
        <f>'IRA Calculations'!AM147</f>
        <v>24793289590723.438</v>
      </c>
      <c r="AA2" s="7">
        <f>'IRA Calculations'!AN147</f>
        <v>24902918924203.062</v>
      </c>
      <c r="AB2" s="7">
        <f>'IRA Calculations'!AO147</f>
        <v>25031795996785.789</v>
      </c>
      <c r="AC2" s="7">
        <f>'IRA Calculations'!AP147</f>
        <v>25172600943585.5</v>
      </c>
      <c r="AD2" s="7">
        <f>'IRA Calculations'!AQ147</f>
        <v>25324814027305.125</v>
      </c>
      <c r="AE2" s="7">
        <f>'IRA Calculations'!AR147</f>
        <v>25488626014648.5</v>
      </c>
      <c r="AF2" s="7">
        <f>'IRA Calculations'!AS147</f>
        <v>25664996020990.281</v>
      </c>
      <c r="AG2" s="7">
        <f>'IRA Calculations'!AT147</f>
        <v>25853776681119.711</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280279498645.19537</v>
      </c>
      <c r="C4" s="7">
        <f>'IRA Calculations'!P149</f>
        <v>280279498645.19537</v>
      </c>
      <c r="D4" s="7">
        <f>'IRA Calculations'!Q149</f>
        <v>280279498645.19537</v>
      </c>
      <c r="E4" s="7">
        <f>'IRA Calculations'!R149</f>
        <v>282909638097.35364</v>
      </c>
      <c r="F4" s="7">
        <f>'IRA Calculations'!S149</f>
        <v>285336512323.76453</v>
      </c>
      <c r="G4" s="7">
        <f>'IRA Calculations'!T149</f>
        <v>287548778215.02747</v>
      </c>
      <c r="H4" s="7">
        <f>'IRA Calculations'!U149</f>
        <v>289532998381.44885</v>
      </c>
      <c r="I4" s="7">
        <f>'IRA Calculations'!V149</f>
        <v>291250831168.6463</v>
      </c>
      <c r="J4" s="7">
        <f>'IRA Calculations'!W149</f>
        <v>292692518965.59436</v>
      </c>
      <c r="K4" s="7">
        <f>'IRA Calculations'!X149</f>
        <v>293823756282.59387</v>
      </c>
      <c r="L4" s="7">
        <f>'IRA Calculations'!Y149</f>
        <v>294681569497.58185</v>
      </c>
      <c r="M4" s="7">
        <f>'IRA Calculations'!Z149</f>
        <v>295238526764.5257</v>
      </c>
      <c r="N4" s="7">
        <f>'IRA Calculations'!AA149</f>
        <v>295505446502.27167</v>
      </c>
      <c r="O4" s="7">
        <f>'IRA Calculations'!AB149</f>
        <v>295504505208.38403</v>
      </c>
      <c r="P4" s="7">
        <f>'IRA Calculations'!AC149</f>
        <v>295174634201.67273</v>
      </c>
      <c r="Q4" s="7">
        <f>'IRA Calculations'!AD149</f>
        <v>294610575162.43091</v>
      </c>
      <c r="R4" s="7">
        <f>'IRA Calculations'!AE149</f>
        <v>293764393419.76294</v>
      </c>
      <c r="S4" s="7">
        <f>'IRA Calculations'!AF149</f>
        <v>292608897883.7984</v>
      </c>
      <c r="T4" s="7">
        <f>'IRA Calculations'!AG149</f>
        <v>291152959396.48798</v>
      </c>
      <c r="U4" s="7">
        <f>'IRA Calculations'!AH149</f>
        <v>289459257178.65802</v>
      </c>
      <c r="V4" s="7">
        <f>'IRA Calculations'!AI149</f>
        <v>287505745932.40863</v>
      </c>
      <c r="W4" s="7">
        <f>'IRA Calculations'!AJ149</f>
        <v>285321527811.83466</v>
      </c>
      <c r="X4" s="7">
        <f>'IRA Calculations'!AK149</f>
        <v>282942025084.578</v>
      </c>
      <c r="Y4" s="7">
        <f>'IRA Calculations'!AL149</f>
        <v>280373042823.2652</v>
      </c>
      <c r="Z4" s="7">
        <f>'IRA Calculations'!AM149</f>
        <v>277707569274.64264</v>
      </c>
      <c r="AA4" s="7">
        <f>'IRA Calculations'!AN149</f>
        <v>274948049974.87396</v>
      </c>
      <c r="AB4" s="7">
        <f>'IRA Calculations'!AO149</f>
        <v>272155222857.33563</v>
      </c>
      <c r="AC4" s="7">
        <f>'IRA Calculations'!AP149</f>
        <v>269333727732.66968</v>
      </c>
      <c r="AD4" s="7">
        <f>'IRA Calculations'!AQ149</f>
        <v>266510562328.5687</v>
      </c>
      <c r="AE4" s="7">
        <f>'IRA Calculations'!AR149</f>
        <v>263726407560.13275</v>
      </c>
      <c r="AF4" s="7">
        <f>'IRA Calculations'!AS149</f>
        <v>260994991860.99692</v>
      </c>
      <c r="AG4" s="7">
        <f>'IRA Calculations'!AT149</f>
        <v>258324695926.603</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8343681201821.707</v>
      </c>
      <c r="C2" s="7">
        <f>'IRA Calculations'!P160</f>
        <v>8343681201821.707</v>
      </c>
      <c r="D2" s="7">
        <f>'IRA Calculations'!Q160</f>
        <v>8343681201821.707</v>
      </c>
      <c r="E2" s="7">
        <f>'IRA Calculations'!R160</f>
        <v>8230442642999.1338</v>
      </c>
      <c r="F2" s="7">
        <f>'IRA Calculations'!S160</f>
        <v>8035307413698.3848</v>
      </c>
      <c r="G2" s="7">
        <f>'IRA Calculations'!T160</f>
        <v>7821712514750.625</v>
      </c>
      <c r="H2" s="7">
        <f>'IRA Calculations'!U160</f>
        <v>7617972767132.4463</v>
      </c>
      <c r="I2" s="7">
        <f>'IRA Calculations'!V160</f>
        <v>7417550420847.7217</v>
      </c>
      <c r="J2" s="7">
        <f>'IRA Calculations'!W160</f>
        <v>7224745256721.9434</v>
      </c>
      <c r="K2" s="7">
        <f>'IRA Calculations'!X160</f>
        <v>7045112378047.957</v>
      </c>
      <c r="L2" s="7">
        <f>'IRA Calculations'!Y160</f>
        <v>6883208937976.7998</v>
      </c>
      <c r="M2" s="7">
        <f>'IRA Calculations'!Z160</f>
        <v>6740569492942.0635</v>
      </c>
      <c r="N2" s="7">
        <f>'IRA Calculations'!AA160</f>
        <v>6622875024980.1943</v>
      </c>
      <c r="O2" s="7">
        <f>'IRA Calculations'!AB160</f>
        <v>6526893025591.7139</v>
      </c>
      <c r="P2" s="7">
        <f>'IRA Calculations'!AC160</f>
        <v>6446116728519.0488</v>
      </c>
      <c r="Q2" s="7">
        <f>'IRA Calculations'!AD160</f>
        <v>6377189927316.874</v>
      </c>
      <c r="R2" s="7">
        <f>'IRA Calculations'!AE160</f>
        <v>6315065497629.4512</v>
      </c>
      <c r="S2" s="7">
        <f>'IRA Calculations'!AF160</f>
        <v>6257054935034.3037</v>
      </c>
      <c r="T2" s="7">
        <f>'IRA Calculations'!AG160</f>
        <v>6204221313816.2275</v>
      </c>
      <c r="U2" s="7">
        <f>'IRA Calculations'!AH160</f>
        <v>6160258309360.9258</v>
      </c>
      <c r="V2" s="7">
        <f>'IRA Calculations'!AI160</f>
        <v>6122051144086.8369</v>
      </c>
      <c r="W2" s="7">
        <f>'IRA Calculations'!AJ160</f>
        <v>6086295426180.54</v>
      </c>
      <c r="X2" s="7">
        <f>'IRA Calculations'!AK160</f>
        <v>6058789977120.4043</v>
      </c>
      <c r="Y2" s="7">
        <f>'IRA Calculations'!AL160</f>
        <v>6039453557662.1855</v>
      </c>
      <c r="Z2" s="7">
        <f>'IRA Calculations'!AM160</f>
        <v>6029623204774.7871</v>
      </c>
      <c r="AA2" s="7">
        <f>'IRA Calculations'!AN160</f>
        <v>6026905941837.1738</v>
      </c>
      <c r="AB2" s="7">
        <f>'IRA Calculations'!AO160</f>
        <v>6031382462303.0918</v>
      </c>
      <c r="AC2" s="7">
        <f>'IRA Calculations'!AP160</f>
        <v>6044079180158.0986</v>
      </c>
      <c r="AD2" s="7">
        <f>'IRA Calculations'!AQ160</f>
        <v>6061920143499.209</v>
      </c>
      <c r="AE2" s="7">
        <f>'IRA Calculations'!AR160</f>
        <v>6087330501246.9902</v>
      </c>
      <c r="AF2" s="7">
        <f>'IRA Calculations'!AS160</f>
        <v>6120753387964.6904</v>
      </c>
      <c r="AG2" s="7">
        <f>'IRA Calculations'!AT160</f>
        <v>6161834099564.9863</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13406748036100.943</v>
      </c>
      <c r="C2" s="7">
        <f>'IRA Calculations'!P173</f>
        <v>13406748036100.943</v>
      </c>
      <c r="D2" s="7">
        <f>'IRA Calculations'!Q173</f>
        <v>13406748036100.943</v>
      </c>
      <c r="E2" s="7">
        <f>'IRA Calculations'!R173</f>
        <v>13610904374523</v>
      </c>
      <c r="F2" s="7">
        <f>'IRA Calculations'!S173</f>
        <v>13797426976995.771</v>
      </c>
      <c r="G2" s="7">
        <f>'IRA Calculations'!T173</f>
        <v>13955911253318.635</v>
      </c>
      <c r="H2" s="7">
        <f>'IRA Calculations'!U173</f>
        <v>14076791964385.498</v>
      </c>
      <c r="I2" s="7">
        <f>'IRA Calculations'!V173</f>
        <v>14157086147175.402</v>
      </c>
      <c r="J2" s="7">
        <f>'IRA Calculations'!W173</f>
        <v>14207145314618.881</v>
      </c>
      <c r="K2" s="7">
        <f>'IRA Calculations'!X173</f>
        <v>14235018966156.91</v>
      </c>
      <c r="L2" s="7">
        <f>'IRA Calculations'!Y173</f>
        <v>14253637051145.863</v>
      </c>
      <c r="M2" s="7">
        <f>'IRA Calculations'!Z173</f>
        <v>14273051485853.066</v>
      </c>
      <c r="N2" s="7">
        <f>'IRA Calculations'!AA173</f>
        <v>14304744682016.57</v>
      </c>
      <c r="O2" s="7">
        <f>'IRA Calculations'!AB173</f>
        <v>14349907511103.654</v>
      </c>
      <c r="P2" s="7">
        <f>'IRA Calculations'!AC173</f>
        <v>14408407970189.881</v>
      </c>
      <c r="Q2" s="7">
        <f>'IRA Calculations'!AD173</f>
        <v>14481630689851.34</v>
      </c>
      <c r="R2" s="7">
        <f>'IRA Calculations'!AE173</f>
        <v>14564135791851.242</v>
      </c>
      <c r="S2" s="7">
        <f>'IRA Calculations'!AF173</f>
        <v>14654608289958.479</v>
      </c>
      <c r="T2" s="7">
        <f>'IRA Calculations'!AG173</f>
        <v>14752189281364.869</v>
      </c>
      <c r="U2" s="7">
        <f>'IRA Calculations'!AH173</f>
        <v>14856036756169.387</v>
      </c>
      <c r="V2" s="7">
        <f>'IRA Calculations'!AI173</f>
        <v>14963719829489.938</v>
      </c>
      <c r="W2" s="7">
        <f>'IRA Calculations'!AJ173</f>
        <v>15073218468754.768</v>
      </c>
      <c r="X2" s="7">
        <f>'IRA Calculations'!AK173</f>
        <v>15188095584162.059</v>
      </c>
      <c r="Y2" s="7">
        <f>'IRA Calculations'!AL173</f>
        <v>15309151561060.916</v>
      </c>
      <c r="Z2" s="7">
        <f>'IRA Calculations'!AM173</f>
        <v>15431908985010.787</v>
      </c>
      <c r="AA2" s="7">
        <f>'IRA Calculations'!AN173</f>
        <v>15561406208017.879</v>
      </c>
      <c r="AB2" s="7">
        <f>'IRA Calculations'!AO173</f>
        <v>15696901698062.941</v>
      </c>
      <c r="AC2" s="7">
        <f>'IRA Calculations'!AP173</f>
        <v>15835791968575.564</v>
      </c>
      <c r="AD2" s="7">
        <f>'IRA Calculations'!AQ173</f>
        <v>15979553305786.822</v>
      </c>
      <c r="AE2" s="7">
        <f>'IRA Calculations'!AR173</f>
        <v>16125570045688.295</v>
      </c>
      <c r="AF2" s="7">
        <f>'IRA Calculations'!AS173</f>
        <v>16273706894753.248</v>
      </c>
      <c r="AG2" s="7">
        <f>'IRA Calculations'!AT173</f>
        <v>16426214942654.699</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13285428181353.99</v>
      </c>
      <c r="C4" s="7">
        <f>'IRA Calculations'!P175</f>
        <v>13285428181353.99</v>
      </c>
      <c r="D4" s="7">
        <f>'IRA Calculations'!Q175</f>
        <v>13285428181353.99</v>
      </c>
      <c r="E4" s="7">
        <f>'IRA Calculations'!R175</f>
        <v>13434371002843.836</v>
      </c>
      <c r="F4" s="7">
        <f>'IRA Calculations'!S175</f>
        <v>13576487842554.826</v>
      </c>
      <c r="G4" s="7">
        <f>'IRA Calculations'!T175</f>
        <v>13715022510779.721</v>
      </c>
      <c r="H4" s="7">
        <f>'IRA Calculations'!U175</f>
        <v>13856547660638.553</v>
      </c>
      <c r="I4" s="7">
        <f>'IRA Calculations'!V175</f>
        <v>13996864214911.178</v>
      </c>
      <c r="J4" s="7">
        <f>'IRA Calculations'!W175</f>
        <v>14146474698130.186</v>
      </c>
      <c r="K4" s="7">
        <f>'IRA Calculations'!X175</f>
        <v>14307466150458.521</v>
      </c>
      <c r="L4" s="7">
        <f>'IRA Calculations'!Y175</f>
        <v>14476116473770.424</v>
      </c>
      <c r="M4" s="7">
        <f>'IRA Calculations'!Z175</f>
        <v>14655937474900.01</v>
      </c>
      <c r="N4" s="7">
        <f>'IRA Calculations'!AA175</f>
        <v>14836816118865.549</v>
      </c>
      <c r="O4" s="7">
        <f>'IRA Calculations'!AB175</f>
        <v>15018051657904.082</v>
      </c>
      <c r="P4" s="7">
        <f>'IRA Calculations'!AC175</f>
        <v>15201785327778.895</v>
      </c>
      <c r="Q4" s="7">
        <f>'IRA Calculations'!AD175</f>
        <v>15385481016815.967</v>
      </c>
      <c r="R4" s="7">
        <f>'IRA Calculations'!AE175</f>
        <v>15566723348994.896</v>
      </c>
      <c r="S4" s="7">
        <f>'IRA Calculations'!AF175</f>
        <v>15749998077878.576</v>
      </c>
      <c r="T4" s="7">
        <f>'IRA Calculations'!AG175</f>
        <v>15928771442175.68</v>
      </c>
      <c r="U4" s="7">
        <f>'IRA Calculations'!AH175</f>
        <v>16113094581325.826</v>
      </c>
      <c r="V4" s="7">
        <f>'IRA Calculations'!AI175</f>
        <v>16293273597527.613</v>
      </c>
      <c r="W4" s="7">
        <f>'IRA Calculations'!AJ175</f>
        <v>16476252091892.146</v>
      </c>
      <c r="X4" s="7">
        <f>'IRA Calculations'!AK175</f>
        <v>16660175143551.779</v>
      </c>
      <c r="Y4" s="7">
        <f>'IRA Calculations'!AL175</f>
        <v>16844057027679.641</v>
      </c>
      <c r="Z4" s="7">
        <f>'IRA Calculations'!AM175</f>
        <v>17029303248662.115</v>
      </c>
      <c r="AA4" s="7">
        <f>'IRA Calculations'!AN175</f>
        <v>17216578326139.568</v>
      </c>
      <c r="AB4" s="7">
        <f>'IRA Calculations'!AO175</f>
        <v>17404351105281.406</v>
      </c>
      <c r="AC4" s="7">
        <f>'IRA Calculations'!AP175</f>
        <v>17594660769998.879</v>
      </c>
      <c r="AD4" s="7">
        <f>'IRA Calculations'!AQ175</f>
        <v>17785591173849.195</v>
      </c>
      <c r="AE4" s="7">
        <f>'IRA Calculations'!AR175</f>
        <v>17976435141582.508</v>
      </c>
      <c r="AF4" s="7">
        <f>'IRA Calculations'!AS175</f>
        <v>18168913910605.562</v>
      </c>
      <c r="AG4" s="7">
        <f>'IRA Calculations'!AT175</f>
        <v>18364475435319.082</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53696649457937.547</v>
      </c>
      <c r="C2" s="7">
        <f>'IRA Calculations'!P186</f>
        <v>53696649457937.547</v>
      </c>
      <c r="D2" s="7">
        <f>'IRA Calculations'!Q186</f>
        <v>53696649457937.547</v>
      </c>
      <c r="E2" s="7">
        <f>'IRA Calculations'!R186</f>
        <v>54227565984418.828</v>
      </c>
      <c r="F2" s="7">
        <f>'IRA Calculations'!S186</f>
        <v>54843766438861.977</v>
      </c>
      <c r="G2" s="7">
        <f>'IRA Calculations'!T186</f>
        <v>55560001112305.531</v>
      </c>
      <c r="H2" s="7">
        <f>'IRA Calculations'!U186</f>
        <v>56295354793559.93</v>
      </c>
      <c r="I2" s="7">
        <f>'IRA Calculations'!V186</f>
        <v>57081841251232.172</v>
      </c>
      <c r="J2" s="7">
        <f>'IRA Calculations'!W186</f>
        <v>57902690249969.789</v>
      </c>
      <c r="K2" s="7">
        <f>'IRA Calculations'!X186</f>
        <v>58744842614904.461</v>
      </c>
      <c r="L2" s="7">
        <f>'IRA Calculations'!Y186</f>
        <v>59622884223002.477</v>
      </c>
      <c r="M2" s="7">
        <f>'IRA Calculations'!Z186</f>
        <v>60524202166162.578</v>
      </c>
      <c r="N2" s="7">
        <f>'IRA Calculations'!AA186</f>
        <v>61444333776713.867</v>
      </c>
      <c r="O2" s="7">
        <f>'IRA Calculations'!AB186</f>
        <v>62407870702295.07</v>
      </c>
      <c r="P2" s="7">
        <f>'IRA Calculations'!AC186</f>
        <v>63393086797666.711</v>
      </c>
      <c r="Q2" s="7">
        <f>'IRA Calculations'!AD186</f>
        <v>64413393553565.789</v>
      </c>
      <c r="R2" s="7">
        <f>'IRA Calculations'!AE186</f>
        <v>65463412281062.883</v>
      </c>
      <c r="S2" s="7">
        <f>'IRA Calculations'!AF186</f>
        <v>66524540702287.773</v>
      </c>
      <c r="T2" s="7">
        <f>'IRA Calculations'!AG186</f>
        <v>67632339232259.711</v>
      </c>
      <c r="U2" s="7">
        <f>'IRA Calculations'!AH186</f>
        <v>68747395469127.859</v>
      </c>
      <c r="V2" s="7">
        <f>'IRA Calculations'!AI186</f>
        <v>69897002148858.18</v>
      </c>
      <c r="W2" s="7">
        <f>'IRA Calculations'!AJ186</f>
        <v>71078364232225.109</v>
      </c>
      <c r="X2" s="7">
        <f>'IRA Calculations'!AK186</f>
        <v>72295709509653.578</v>
      </c>
      <c r="Y2" s="7">
        <f>'IRA Calculations'!AL186</f>
        <v>73538092701487.969</v>
      </c>
      <c r="Z2" s="7">
        <f>'IRA Calculations'!AM186</f>
        <v>74819442028406.016</v>
      </c>
      <c r="AA2" s="7">
        <f>'IRA Calculations'!AN186</f>
        <v>76122353086491.5</v>
      </c>
      <c r="AB2" s="7">
        <f>'IRA Calculations'!AO186</f>
        <v>77438393782619.219</v>
      </c>
      <c r="AC2" s="7">
        <f>'IRA Calculations'!AP186</f>
        <v>78803054068634.234</v>
      </c>
      <c r="AD2" s="7">
        <f>'IRA Calculations'!AQ186</f>
        <v>80165929287580.922</v>
      </c>
      <c r="AE2" s="7">
        <f>'IRA Calculations'!AR186</f>
        <v>81571951456587.266</v>
      </c>
      <c r="AF2" s="7">
        <f>'IRA Calculations'!AS186</f>
        <v>83010057857374.281</v>
      </c>
      <c r="AG2" s="7">
        <f>'IRA Calculations'!AT186</f>
        <v>84488257804025.156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11781740421464.17</v>
      </c>
      <c r="C4" s="7">
        <f>'IRA Calculations'!P188</f>
        <v>11781740421464.17</v>
      </c>
      <c r="D4" s="7">
        <f>'IRA Calculations'!Q188</f>
        <v>11781740421464.17</v>
      </c>
      <c r="E4" s="7">
        <f>'IRA Calculations'!R188</f>
        <v>11741112796387.254</v>
      </c>
      <c r="F4" s="7">
        <f>'IRA Calculations'!S188</f>
        <v>11728095028185.52</v>
      </c>
      <c r="G4" s="7">
        <f>'IRA Calculations'!T188</f>
        <v>11710760574819.361</v>
      </c>
      <c r="H4" s="7">
        <f>'IRA Calculations'!U188</f>
        <v>11687027270503.66</v>
      </c>
      <c r="I4" s="7">
        <f>'IRA Calculations'!V188</f>
        <v>11662972330822.699</v>
      </c>
      <c r="J4" s="7">
        <f>'IRA Calculations'!W188</f>
        <v>11609089943064.504</v>
      </c>
      <c r="K4" s="7">
        <f>'IRA Calculations'!X188</f>
        <v>11563502362092.822</v>
      </c>
      <c r="L4" s="7">
        <f>'IRA Calculations'!Y188</f>
        <v>11530610913957.619</v>
      </c>
      <c r="M4" s="7">
        <f>'IRA Calculations'!Z188</f>
        <v>11515883399867.24</v>
      </c>
      <c r="N4" s="7">
        <f>'IRA Calculations'!AA188</f>
        <v>11506776040579.217</v>
      </c>
      <c r="O4" s="7">
        <f>'IRA Calculations'!AB188</f>
        <v>11503999819532.271</v>
      </c>
      <c r="P4" s="7">
        <f>'IRA Calculations'!AC188</f>
        <v>11508824350010.105</v>
      </c>
      <c r="Q4" s="7">
        <f>'IRA Calculations'!AD188</f>
        <v>11507927156623.057</v>
      </c>
      <c r="R4" s="7">
        <f>'IRA Calculations'!AE188</f>
        <v>11487748769501.488</v>
      </c>
      <c r="S4" s="7">
        <f>'IRA Calculations'!AF188</f>
        <v>11471091443219.994</v>
      </c>
      <c r="T4" s="7">
        <f>'IRA Calculations'!AG188</f>
        <v>11459157078353.635</v>
      </c>
      <c r="U4" s="7">
        <f>'IRA Calculations'!AH188</f>
        <v>11455737586576.346</v>
      </c>
      <c r="V4" s="7">
        <f>'IRA Calculations'!AI188</f>
        <v>11452724371049.77</v>
      </c>
      <c r="W4" s="7">
        <f>'IRA Calculations'!AJ188</f>
        <v>11459190934707.867</v>
      </c>
      <c r="X4" s="7">
        <f>'IRA Calculations'!AK188</f>
        <v>11464574095030.59</v>
      </c>
      <c r="Y4" s="7">
        <f>'IRA Calculations'!AL188</f>
        <v>11462170293880.209</v>
      </c>
      <c r="Z4" s="7">
        <f>'IRA Calculations'!AM188</f>
        <v>11451116194223.822</v>
      </c>
      <c r="AA4" s="7">
        <f>'IRA Calculations'!AN188</f>
        <v>11436710315498.701</v>
      </c>
      <c r="AB4" s="7">
        <f>'IRA Calculations'!AO188</f>
        <v>11420425409113.684</v>
      </c>
      <c r="AC4" s="7">
        <f>'IRA Calculations'!AP188</f>
        <v>11405630182314.84</v>
      </c>
      <c r="AD4" s="7">
        <f>'IRA Calculations'!AQ188</f>
        <v>11394576082658.541</v>
      </c>
      <c r="AE4" s="7">
        <f>'IRA Calculations'!AR188</f>
        <v>11379442292317.365</v>
      </c>
      <c r="AF4" s="7">
        <f>'IRA Calculations'!AS188</f>
        <v>11368929894328.711</v>
      </c>
      <c r="AG4" s="7">
        <f>'IRA Calculations'!AT188</f>
        <v>11357266380296.215</v>
      </c>
    </row>
    <row r="5" spans="1:35" x14ac:dyDescent="0.2">
      <c r="A5" s="1" t="s">
        <v>79</v>
      </c>
      <c r="B5" s="7">
        <f>'IRA Calculations'!O189</f>
        <v>14658161352891.566</v>
      </c>
      <c r="C5" s="7">
        <f>'IRA Calculations'!P189</f>
        <v>14658161352891.566</v>
      </c>
      <c r="D5" s="7">
        <f>'IRA Calculations'!Q189</f>
        <v>14658161352891.566</v>
      </c>
      <c r="E5" s="7">
        <f>'IRA Calculations'!R189</f>
        <v>14674488146376.566</v>
      </c>
      <c r="F5" s="7">
        <f>'IRA Calculations'!S189</f>
        <v>14670427596701.52</v>
      </c>
      <c r="G5" s="7">
        <f>'IRA Calculations'!T189</f>
        <v>14653508639722.287</v>
      </c>
      <c r="H5" s="7">
        <f>'IRA Calculations'!U189</f>
        <v>14607404481953.824</v>
      </c>
      <c r="I5" s="7">
        <f>'IRA Calculations'!V189</f>
        <v>14563753572947.395</v>
      </c>
      <c r="J5" s="7">
        <f>'IRA Calculations'!W189</f>
        <v>14536767836565.492</v>
      </c>
      <c r="K5" s="7">
        <f>'IRA Calculations'!X189</f>
        <v>14540151627961.365</v>
      </c>
      <c r="L5" s="7">
        <f>'IRA Calculations'!Y189</f>
        <v>14539728654036.854</v>
      </c>
      <c r="M5" s="7">
        <f>'IRA Calculations'!Z189</f>
        <v>14515449950771.648</v>
      </c>
      <c r="N5" s="7">
        <f>'IRA Calculations'!AA189</f>
        <v>14481950415952.75</v>
      </c>
      <c r="O5" s="7">
        <f>'IRA Calculations'!AB189</f>
        <v>14444305736673.945</v>
      </c>
      <c r="P5" s="7">
        <f>'IRA Calculations'!AC189</f>
        <v>14443459788824.967</v>
      </c>
      <c r="Q5" s="7">
        <f>'IRA Calculations'!AD189</f>
        <v>14442275461836.422</v>
      </c>
      <c r="R5" s="7">
        <f>'IRA Calculations'!AE189</f>
        <v>14446674390651.033</v>
      </c>
      <c r="S5" s="7">
        <f>'IRA Calculations'!AF189</f>
        <v>14424679746578.016</v>
      </c>
      <c r="T5" s="7">
        <f>'IRA Calculations'!AG189</f>
        <v>14423410824804.568</v>
      </c>
      <c r="U5" s="7">
        <f>'IRA Calculations'!AH189</f>
        <v>14433139225067.631</v>
      </c>
      <c r="V5" s="7">
        <f>'IRA Calculations'!AI189</f>
        <v>14436100042538.992</v>
      </c>
      <c r="W5" s="7">
        <f>'IRA Calculations'!AJ189</f>
        <v>14440075997429.137</v>
      </c>
      <c r="X5" s="7">
        <f>'IRA Calculations'!AK189</f>
        <v>14455049274355.75</v>
      </c>
      <c r="Y5" s="7">
        <f>'IRA Calculations'!AL189</f>
        <v>14483303932511.1</v>
      </c>
      <c r="Z5" s="7">
        <f>'IRA Calculations'!AM189</f>
        <v>14515026976847.18</v>
      </c>
      <c r="AA5" s="7">
        <f>'IRA Calculations'!AN189</f>
        <v>14544465961991.076</v>
      </c>
      <c r="AB5" s="7">
        <f>'IRA Calculations'!AO189</f>
        <v>14567221959128.129</v>
      </c>
      <c r="AC5" s="7">
        <f>'IRA Calculations'!AP189</f>
        <v>14580080366432.359</v>
      </c>
      <c r="AD5" s="7">
        <f>'IRA Calculations'!AQ189</f>
        <v>14583294968258.426</v>
      </c>
      <c r="AE5" s="7">
        <f>'IRA Calculations'!AR189</f>
        <v>14593023368521.488</v>
      </c>
      <c r="AF5" s="7">
        <f>'IRA Calculations'!AS189</f>
        <v>14605120422761.639</v>
      </c>
      <c r="AG5" s="7">
        <f>'IRA Calculations'!AT189</f>
        <v>14609688541146.055</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2023-12-15T19:19:54Z</dcterms:modified>
</cp:coreProperties>
</file>