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AZ\bldgs\SYDEC\"/>
    </mc:Choice>
  </mc:AlternateContent>
  <xr:revisionPtr revIDLastSave="0" documentId="8_{1300A457-4F07-40B3-8506-57F337D481D8}"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330" i="13" s="1"/>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<sst xmlns="http://schemas.openxmlformats.org/spreadsheetml/2006/main" count="194484" uniqueCount="2015">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</sst>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91</v>
      </c>
      <c r="C1" s="30">
        <v>46241</v>
      </c>
    </row>
    <row r="2" spans="1:3" x14ac:dyDescent="0.45">
      <c r="A2" s="3" t="s">
        <v>2</v>
      </c>
      <c r="B2" s="4" t="str">
        <f>IFERROR(INDEX(Geography!B:B, MATCH($B$1, Geography!C:C, 0)), "")</f>
        <v>AZ</v>
      </c>
    </row>
    <row r="3" spans="1:3" x14ac:dyDescent="0.45">
      <c r="A3" s="3" t="s">
        <v>3</v>
      </c>
      <c r="B3" s="4" t="str">
        <f>IFERROR(INDEX(Geography!E:E, MATCH($B$1, Geography!C:C, 0)), "")</f>
        <v>Mountain South</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Arizona</v>
      </c>
    </row>
    <row r="311" spans="1:31" x14ac:dyDescent="0.45">
      <c r="A311" t="s">
        <v>1971</v>
      </c>
      <c r="B311" t="str">
        <f>About!$B$2</f>
        <v>AZ</v>
      </c>
    </row>
    <row r="312" spans="1:31" x14ac:dyDescent="0.45">
      <c r="A312" t="s">
        <v>1972</v>
      </c>
      <c r="B312">
        <f>MATCH($B$311, $A$38:$A$85, 0)</f>
        <v>2</v>
      </c>
    </row>
    <row r="313" spans="1:31" x14ac:dyDescent="0.45">
      <c r="A313" t="s">
        <v>1973</v>
      </c>
      <c r="B313" s="24">
        <f>INDEX(Census_2020_Urban_Rural!$F$2:$F$57, MATCH($B$311, Census_2020_Urban_Rural!$B$2:$B$57, 0))</f>
        <v>89.285159956607714</v>
      </c>
    </row>
    <row r="314" spans="1:31" x14ac:dyDescent="0.45">
      <c r="A314" t="s">
        <v>1974</v>
      </c>
      <c r="B314" s="18">
        <f>$B$313 * $B$13</f>
        <v>0.89285159956607718</v>
      </c>
    </row>
    <row r="315" spans="1:31" x14ac:dyDescent="0.45">
      <c r="A315" t="s">
        <v>1975</v>
      </c>
      <c r="B315" s="22">
        <f>INDEX($K$38:$K$85, $B$312)</f>
        <v>2155.1324688437026</v>
      </c>
    </row>
    <row r="316" spans="1:31" x14ac:dyDescent="0.45">
      <c r="A316" t="s">
        <v>1976</v>
      </c>
      <c r="B316" s="22">
        <f>INDEX($Q$38:$Q$85, $B$312)</f>
        <v>638.00780442262896</v>
      </c>
    </row>
    <row r="317" spans="1:31" x14ac:dyDescent="0.45">
      <c r="A317" t="s">
        <v>1977</v>
      </c>
      <c r="B317" s="22">
        <f>$B$315 * $B$314</f>
        <v>1924.2134720838887</v>
      </c>
    </row>
    <row r="318" spans="1:31" x14ac:dyDescent="0.45">
      <c r="A318" t="s">
        <v>1978</v>
      </c>
      <c r="B318" s="22">
        <f>$B$315 * (1 - $B$314)</f>
        <v>230.91899675981372</v>
      </c>
    </row>
    <row r="319" spans="1:31" x14ac:dyDescent="0.45">
      <c r="A319" t="s">
        <v>1979</v>
      </c>
      <c r="B319" s="22">
        <f>$B$316</f>
        <v>638.00780442262896</v>
      </c>
    </row>
    <row r="320" spans="1:31" x14ac:dyDescent="0.45">
      <c r="A320" t="s">
        <v>1980</v>
      </c>
      <c r="B320" s="24">
        <f>INDEX($S$38:$S$85, $B$312)</f>
        <v>13577.9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2155.1324688437026</v>
      </c>
      <c r="C322" s="28">
        <f t="shared" si="214"/>
        <v>2155.1324688437026</v>
      </c>
      <c r="D322" s="28">
        <f t="shared" si="214"/>
        <v>2155.1324688437026</v>
      </c>
      <c r="E322" s="28">
        <f t="shared" si="214"/>
        <v>2155.1324688437026</v>
      </c>
      <c r="F322" s="28">
        <f t="shared" si="214"/>
        <v>2155.1324688437026</v>
      </c>
      <c r="G322" s="28">
        <f t="shared" si="214"/>
        <v>2221.615747724104</v>
      </c>
      <c r="H322" s="28">
        <f t="shared" si="214"/>
        <v>2288.2842659895268</v>
      </c>
      <c r="I322" s="28">
        <f t="shared" si="214"/>
        <v>2351.7945411962924</v>
      </c>
      <c r="J322" s="28">
        <f t="shared" si="214"/>
        <v>2407.6656972120954</v>
      </c>
      <c r="K322" s="28">
        <f t="shared" si="214"/>
        <v>2461.8135866576736</v>
      </c>
      <c r="L322" s="28">
        <f t="shared" si="214"/>
        <v>2515.2589245109725</v>
      </c>
      <c r="M322" s="28">
        <f t="shared" si="214"/>
        <v>2564.7262553657342</v>
      </c>
      <c r="N322" s="28">
        <f t="shared" si="214"/>
        <v>2612.2178003949375</v>
      </c>
      <c r="O322" s="28">
        <f t="shared" si="214"/>
        <v>2658.3452682981197</v>
      </c>
      <c r="P322" s="28">
        <f t="shared" si="214"/>
        <v>2703.0636612205099</v>
      </c>
      <c r="Q322" s="28">
        <f t="shared" si="214"/>
        <v>2745.6837253874737</v>
      </c>
      <c r="R322" s="28">
        <f t="shared" si="214"/>
        <v>2786.7881947212645</v>
      </c>
      <c r="S322" s="28">
        <f t="shared" si="214"/>
        <v>2825.5080353000644</v>
      </c>
      <c r="T322" s="28">
        <f t="shared" si="214"/>
        <v>2861.8064629310793</v>
      </c>
      <c r="U322" s="28">
        <f t="shared" si="214"/>
        <v>2895.335445426138</v>
      </c>
      <c r="V322" s="28">
        <f t="shared" si="214"/>
        <v>2926.3243147172648</v>
      </c>
      <c r="W322" s="28">
        <f t="shared" si="214"/>
        <v>2954.7146595749091</v>
      </c>
      <c r="X322" s="28">
        <f t="shared" si="214"/>
        <v>2980.5376878675556</v>
      </c>
      <c r="Y322" s="28">
        <f t="shared" si="214"/>
        <v>3004.2925453664052</v>
      </c>
      <c r="Z322" s="28">
        <f t="shared" si="214"/>
        <v>3025.8475481740179</v>
      </c>
      <c r="AA322" s="28">
        <f t="shared" si="214"/>
        <v>3045.5459762682431</v>
      </c>
      <c r="AB322" s="28">
        <f t="shared" si="214"/>
        <v>3063.4898894023795</v>
      </c>
      <c r="AC322" s="28">
        <f t="shared" si="214"/>
        <v>3079.9206229463402</v>
      </c>
      <c r="AD322" s="28">
        <f t="shared" si="214"/>
        <v>3094.6703311948854</v>
      </c>
      <c r="AE322" s="28">
        <f t="shared" si="214"/>
        <v>3108.0732900217417</v>
      </c>
    </row>
    <row r="323" spans="1:31" x14ac:dyDescent="0.45">
      <c r="A323" t="s">
        <v>1982</v>
      </c>
      <c r="B323" s="28">
        <f t="shared" ref="B323:AE323" si="215">INDEX(B$258:B$305, $B$312)</f>
        <v>638.00780442262896</v>
      </c>
      <c r="C323" s="28">
        <f t="shared" si="215"/>
        <v>638.00780442262896</v>
      </c>
      <c r="D323" s="28">
        <f t="shared" si="215"/>
        <v>638.00780442262896</v>
      </c>
      <c r="E323" s="28">
        <f t="shared" si="215"/>
        <v>638.00780442262896</v>
      </c>
      <c r="F323" s="28">
        <f t="shared" si="215"/>
        <v>638.00780442262896</v>
      </c>
      <c r="G323" s="28">
        <f t="shared" si="215"/>
        <v>678.24235876964406</v>
      </c>
      <c r="H323" s="28">
        <f t="shared" si="215"/>
        <v>707.70111037479342</v>
      </c>
      <c r="I323" s="28">
        <f t="shared" si="215"/>
        <v>720.30375837064685</v>
      </c>
      <c r="J323" s="28">
        <f t="shared" si="215"/>
        <v>727.53516877254742</v>
      </c>
      <c r="K323" s="28">
        <f t="shared" si="215"/>
        <v>735.49752153092675</v>
      </c>
      <c r="L323" s="28">
        <f t="shared" si="215"/>
        <v>741.41720045276804</v>
      </c>
      <c r="M323" s="28">
        <f t="shared" si="215"/>
        <v>745.9580105839492</v>
      </c>
      <c r="N323" s="28">
        <f t="shared" si="215"/>
        <v>750.94458612764208</v>
      </c>
      <c r="O323" s="28">
        <f t="shared" si="215"/>
        <v>758.3246962275789</v>
      </c>
      <c r="P323" s="28">
        <f t="shared" si="215"/>
        <v>764.05408795510198</v>
      </c>
      <c r="Q323" s="28">
        <f t="shared" si="215"/>
        <v>768.73629520297618</v>
      </c>
      <c r="R323" s="28">
        <f t="shared" si="215"/>
        <v>776.70816184674902</v>
      </c>
      <c r="S323" s="28">
        <f t="shared" si="215"/>
        <v>784.10699627035297</v>
      </c>
      <c r="T323" s="28">
        <f t="shared" si="215"/>
        <v>792.66388160986367</v>
      </c>
      <c r="U323" s="28">
        <f t="shared" si="215"/>
        <v>799.62803014163455</v>
      </c>
      <c r="V323" s="28">
        <f t="shared" si="215"/>
        <v>803.21080107567548</v>
      </c>
      <c r="W323" s="28">
        <f t="shared" si="215"/>
        <v>808.43496082045499</v>
      </c>
      <c r="X323" s="28">
        <f t="shared" si="215"/>
        <v>811.14467078990424</v>
      </c>
      <c r="Y323" s="28">
        <f t="shared" si="215"/>
        <v>814.13090945689908</v>
      </c>
      <c r="Z323" s="28">
        <f t="shared" si="215"/>
        <v>816.51117893924129</v>
      </c>
      <c r="AA323" s="28">
        <f t="shared" si="215"/>
        <v>820.13769412933061</v>
      </c>
      <c r="AB323" s="28">
        <f t="shared" si="215"/>
        <v>824.4916970531134</v>
      </c>
      <c r="AC323" s="28">
        <f t="shared" si="215"/>
        <v>828.75996745340456</v>
      </c>
      <c r="AD323" s="28">
        <f t="shared" si="215"/>
        <v>831.867480070591</v>
      </c>
      <c r="AE323" s="28">
        <f t="shared" si="215"/>
        <v>835.76164349614442</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0.2057122436655397</v>
      </c>
      <c r="C330" s="28">
        <f t="shared" si="218"/>
        <v>0.2057122436655397</v>
      </c>
      <c r="D330" s="28">
        <f t="shared" si="218"/>
        <v>0.2057122436655397</v>
      </c>
      <c r="E330" s="28">
        <f t="shared" si="218"/>
        <v>0.2057122436655397</v>
      </c>
      <c r="F330" s="28">
        <f t="shared" si="218"/>
        <v>0.2057122436655397</v>
      </c>
      <c r="G330" s="28">
        <f t="shared" si="218"/>
        <v>0.21357191513369136</v>
      </c>
      <c r="H330" s="28">
        <f t="shared" si="218"/>
        <v>0.22065160123173103</v>
      </c>
      <c r="I330" s="28">
        <f t="shared" si="218"/>
        <v>0.22625724887994014</v>
      </c>
      <c r="J330" s="28">
        <f t="shared" si="218"/>
        <v>0.23090469557034909</v>
      </c>
      <c r="K330" s="28">
        <f t="shared" si="218"/>
        <v>0.23547905848390402</v>
      </c>
      <c r="L330" s="28">
        <f t="shared" si="218"/>
        <v>0.23985123803855829</v>
      </c>
      <c r="M330" s="28">
        <f t="shared" si="218"/>
        <v>0.24382888855785381</v>
      </c>
      <c r="N330" s="28">
        <f t="shared" si="218"/>
        <v>0.24769385446369319</v>
      </c>
      <c r="O330" s="28">
        <f t="shared" si="218"/>
        <v>0.25163463897404598</v>
      </c>
      <c r="P330" s="28">
        <f t="shared" si="218"/>
        <v>0.25535007248363972</v>
      </c>
      <c r="Q330" s="28">
        <f t="shared" si="218"/>
        <v>0.25883384180104801</v>
      </c>
      <c r="R330" s="28">
        <f t="shared" si="218"/>
        <v>0.26244826936183163</v>
      </c>
      <c r="S330" s="28">
        <f t="shared" si="218"/>
        <v>0.26584486787871597</v>
      </c>
      <c r="T330" s="28">
        <f t="shared" si="218"/>
        <v>0.26914842092966829</v>
      </c>
      <c r="U330" s="28">
        <f t="shared" si="218"/>
        <v>0.27213070324334193</v>
      </c>
      <c r="V330" s="28">
        <f t="shared" si="218"/>
        <v>0.27467687313891992</v>
      </c>
      <c r="W330" s="28">
        <f t="shared" si="218"/>
        <v>0.27715255086540364</v>
      </c>
      <c r="X330" s="28">
        <f t="shared" si="218"/>
        <v>0.27925396111751155</v>
      </c>
      <c r="Y330" s="28">
        <f t="shared" si="218"/>
        <v>0.2812234185568685</v>
      </c>
      <c r="Z330" s="28">
        <f t="shared" si="218"/>
        <v>0.28298622961674924</v>
      </c>
      <c r="AA330" s="28">
        <f t="shared" si="218"/>
        <v>0.28470409049982498</v>
      </c>
      <c r="AB330" s="28">
        <f t="shared" si="218"/>
        <v>0.28634631176069147</v>
      </c>
      <c r="AC330" s="28">
        <f t="shared" si="218"/>
        <v>0.28787077459693655</v>
      </c>
      <c r="AD330" s="28">
        <f t="shared" si="218"/>
        <v>0.28918594269109921</v>
      </c>
      <c r="AE330" s="28">
        <f t="shared" si="218"/>
        <v>0.29045986003121887</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638.00780442262896</v>
      </c>
      <c r="C8" s="23">
        <f>Calcs!C$323</f>
        <v>638.00780442262896</v>
      </c>
      <c r="D8" s="23">
        <f>Calcs!D$323</f>
        <v>638.00780442262896</v>
      </c>
      <c r="E8" s="23">
        <f>Calcs!E$323</f>
        <v>638.00780442262896</v>
      </c>
      <c r="F8" s="23">
        <f>Calcs!F$323</f>
        <v>638.00780442262896</v>
      </c>
      <c r="G8" s="23">
        <f>Calcs!G$323</f>
        <v>678.24235876964406</v>
      </c>
      <c r="H8" s="23">
        <f>Calcs!H$323</f>
        <v>707.70111037479342</v>
      </c>
      <c r="I8" s="23">
        <f>Calcs!I$323</f>
        <v>720.30375837064685</v>
      </c>
      <c r="J8" s="23">
        <f>Calcs!J$323</f>
        <v>727.53516877254742</v>
      </c>
      <c r="K8" s="23">
        <f>Calcs!K$323</f>
        <v>735.49752153092675</v>
      </c>
      <c r="L8" s="23">
        <f>Calcs!L$323</f>
        <v>741.41720045276804</v>
      </c>
      <c r="M8" s="23">
        <f>Calcs!M$323</f>
        <v>745.9580105839492</v>
      </c>
      <c r="N8" s="23">
        <f>Calcs!N$323</f>
        <v>750.94458612764208</v>
      </c>
      <c r="O8" s="23">
        <f>Calcs!O$323</f>
        <v>758.3246962275789</v>
      </c>
      <c r="P8" s="23">
        <f>Calcs!P$323</f>
        <v>764.05408795510198</v>
      </c>
      <c r="Q8" s="23">
        <f>Calcs!Q$323</f>
        <v>768.73629520297618</v>
      </c>
      <c r="R8" s="23">
        <f>Calcs!R$323</f>
        <v>776.70816184674902</v>
      </c>
      <c r="S8" s="23">
        <f>Calcs!S$323</f>
        <v>784.10699627035297</v>
      </c>
      <c r="T8" s="23">
        <f>Calcs!T$323</f>
        <v>792.66388160986367</v>
      </c>
      <c r="U8" s="23">
        <f>Calcs!U$323</f>
        <v>799.62803014163455</v>
      </c>
      <c r="V8" s="23">
        <f>Calcs!V$323</f>
        <v>803.21080107567548</v>
      </c>
      <c r="W8" s="23">
        <f>Calcs!W$323</f>
        <v>808.43496082045499</v>
      </c>
      <c r="X8" s="23">
        <f>Calcs!X$323</f>
        <v>811.14467078990424</v>
      </c>
      <c r="Y8" s="23">
        <f>Calcs!Y$323</f>
        <v>814.13090945689908</v>
      </c>
      <c r="Z8" s="23">
        <f>Calcs!Z$323</f>
        <v>816.51117893924129</v>
      </c>
      <c r="AA8" s="23">
        <f>Calcs!AA$323</f>
        <v>820.13769412933061</v>
      </c>
      <c r="AB8" s="23">
        <f>Calcs!AB$323</f>
        <v>824.4916970531134</v>
      </c>
      <c r="AC8" s="23">
        <f>Calcs!AC$323</f>
        <v>828.75996745340456</v>
      </c>
      <c r="AD8" s="23">
        <f>Calcs!AD$323</f>
        <v>831.867480070591</v>
      </c>
      <c r="AE8" s="23">
        <f>Calcs!AE$323</f>
        <v>835.76164349614442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1924.2134720838887</v>
      </c>
      <c r="C8" s="23">
        <f>Calcs!C$322 * Calcs!$B$314</f>
        <v>1924.2134720838887</v>
      </c>
      <c r="D8" s="23">
        <f>Calcs!D$322 * Calcs!$B$314</f>
        <v>1924.2134720838887</v>
      </c>
      <c r="E8" s="23">
        <f>Calcs!E$322 * Calcs!$B$314</f>
        <v>1924.2134720838887</v>
      </c>
      <c r="F8" s="23">
        <f>Calcs!F$322 * Calcs!$B$314</f>
        <v>1924.2134720838887</v>
      </c>
      <c r="G8" s="23">
        <f>Calcs!G$322 * Calcs!$B$314</f>
        <v>1983.5731739766529</v>
      </c>
      <c r="H8" s="23">
        <f>Calcs!H$322 * Calcs!$B$314</f>
        <v>2043.0982671506358</v>
      </c>
      <c r="I8" s="23">
        <f>Calcs!I$322 * Calcs!$B$314</f>
        <v>2099.8035179578783</v>
      </c>
      <c r="J8" s="23">
        <f>Calcs!J$322 * Calcs!$B$314</f>
        <v>2149.688168976194</v>
      </c>
      <c r="K8" s="23">
        <f>Calcs!K$322 * Calcs!$B$314</f>
        <v>2198.0341986808053</v>
      </c>
      <c r="L8" s="23">
        <f>Calcs!L$322 * Calcs!$B$314</f>
        <v>2245.7529540724727</v>
      </c>
      <c r="M8" s="23">
        <f>Calcs!M$322 * Calcs!$B$314</f>
        <v>2289.9199395524111</v>
      </c>
      <c r="N8" s="23">
        <f>Calcs!N$322 * Calcs!$B$314</f>
        <v>2332.3228414975997</v>
      </c>
      <c r="O8" s="23">
        <f>Calcs!O$322 * Calcs!$B$314</f>
        <v>2373.5078249988887</v>
      </c>
      <c r="P8" s="23">
        <f>Calcs!P$322 * Calcs!$B$314</f>
        <v>2413.434713649669</v>
      </c>
      <c r="Q8" s="23">
        <f>Calcs!Q$322 * Calcs!$B$314</f>
        <v>2451.4881061147516</v>
      </c>
      <c r="R8" s="23">
        <f>Calcs!R$322 * Calcs!$B$314</f>
        <v>2488.1882973087418</v>
      </c>
      <c r="S8" s="23">
        <f>Calcs!S$322 * Calcs!$B$314</f>
        <v>2522.7593689044666</v>
      </c>
      <c r="T8" s="23">
        <f>Calcs!T$322 * Calcs!$B$314</f>
        <v>2555.1684780765518</v>
      </c>
      <c r="U8" s="23">
        <f>Calcs!U$322 * Calcs!$B$314</f>
        <v>2585.1048837290878</v>
      </c>
      <c r="V8" s="23">
        <f>Calcs!V$322 * Calcs!$B$314</f>
        <v>2612.7733452444145</v>
      </c>
      <c r="W8" s="23">
        <f>Calcs!W$322 * Calcs!$B$314</f>
        <v>2638.1217100627946</v>
      </c>
      <c r="X8" s="23">
        <f>Calcs!X$322 * Calcs!$B$314</f>
        <v>2661.1778421795243</v>
      </c>
      <c r="Y8" s="23">
        <f>Calcs!Y$322 * Calcs!$B$314</f>
        <v>2682.3874046948363</v>
      </c>
      <c r="Z8" s="23">
        <f>Calcs!Z$322 * Calcs!$B$314</f>
        <v>2701.6328234302646</v>
      </c>
      <c r="AA8" s="23">
        <f>Calcs!AA$322 * Calcs!$B$314</f>
        <v>2719.2205964631307</v>
      </c>
      <c r="AB8" s="23">
        <f>Calcs!AB$322 * Calcs!$B$314</f>
        <v>2735.2418480074193</v>
      </c>
      <c r="AC8" s="23">
        <f>Calcs!AC$322 * Calcs!$B$314</f>
        <v>2749.9120547341886</v>
      </c>
      <c r="AD8" s="23">
        <f>Calcs!AD$322 * Calcs!$B$314</f>
        <v>2763.0813553370353</v>
      </c>
      <c r="AE8" s="23">
        <f>Calcs!AE$322 * Calcs!$B$314</f>
        <v>2775.0482085645122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230.91899675981372</v>
      </c>
      <c r="C8" s="23">
        <f>Calcs!C$322 * (1 - Calcs!$B$314)</f>
        <v>230.91899675981372</v>
      </c>
      <c r="D8" s="23">
        <f>Calcs!D$322 * (1 - Calcs!$B$314)</f>
        <v>230.91899675981372</v>
      </c>
      <c r="E8" s="23">
        <f>Calcs!E$322 * (1 - Calcs!$B$314)</f>
        <v>230.91899675981372</v>
      </c>
      <c r="F8" s="23">
        <f>Calcs!F$322 * (1 - Calcs!$B$314)</f>
        <v>230.91899675981372</v>
      </c>
      <c r="G8" s="23">
        <f>Calcs!G$322 * (1 - Calcs!$B$314)</f>
        <v>238.04257374745114</v>
      </c>
      <c r="H8" s="23">
        <f>Calcs!H$322 * (1 - Calcs!$B$314)</f>
        <v>245.18599883889098</v>
      </c>
      <c r="I8" s="23">
        <f>Calcs!I$322 * (1 - Calcs!$B$314)</f>
        <v>251.99102323841413</v>
      </c>
      <c r="J8" s="23">
        <f>Calcs!J$322 * (1 - Calcs!$B$314)</f>
        <v>257.97752823590156</v>
      </c>
      <c r="K8" s="23">
        <f>Calcs!K$322 * (1 - Calcs!$B$314)</f>
        <v>263.77938797686818</v>
      </c>
      <c r="L8" s="23">
        <f>Calcs!L$322 * (1 - Calcs!$B$314)</f>
        <v>269.50597043849973</v>
      </c>
      <c r="M8" s="23">
        <f>Calcs!M$322 * (1 - Calcs!$B$314)</f>
        <v>274.80631581332307</v>
      </c>
      <c r="N8" s="23">
        <f>Calcs!N$322 * (1 - Calcs!$B$314)</f>
        <v>279.89495889733786</v>
      </c>
      <c r="O8" s="23">
        <f>Calcs!O$322 * (1 - Calcs!$B$314)</f>
        <v>284.83744329923093</v>
      </c>
      <c r="P8" s="23">
        <f>Calcs!P$322 * (1 - Calcs!$B$314)</f>
        <v>289.62894757084069</v>
      </c>
      <c r="Q8" s="23">
        <f>Calcs!Q$322 * (1 - Calcs!$B$314)</f>
        <v>294.19561927272201</v>
      </c>
      <c r="R8" s="23">
        <f>Calcs!R$322 * (1 - Calcs!$B$314)</f>
        <v>298.59989741252292</v>
      </c>
      <c r="S8" s="23">
        <f>Calcs!S$322 * (1 - Calcs!$B$314)</f>
        <v>302.74866639559781</v>
      </c>
      <c r="T8" s="23">
        <f>Calcs!T$322 * (1 - Calcs!$B$314)</f>
        <v>306.63798485452759</v>
      </c>
      <c r="U8" s="23">
        <f>Calcs!U$322 * (1 - Calcs!$B$314)</f>
        <v>310.23056169705012</v>
      </c>
      <c r="V8" s="23">
        <f>Calcs!V$322 * (1 - Calcs!$B$314)</f>
        <v>313.55096947285028</v>
      </c>
      <c r="W8" s="23">
        <f>Calcs!W$322 * (1 - Calcs!$B$314)</f>
        <v>316.59294951211433</v>
      </c>
      <c r="X8" s="23">
        <f>Calcs!X$322 * (1 - Calcs!$B$314)</f>
        <v>319.35984568803133</v>
      </c>
      <c r="Y8" s="23">
        <f>Calcs!Y$322 * (1 - Calcs!$B$314)</f>
        <v>321.9051406715688</v>
      </c>
      <c r="Z8" s="23">
        <f>Calcs!Z$322 * (1 - Calcs!$B$314)</f>
        <v>324.21472474375327</v>
      </c>
      <c r="AA8" s="23">
        <f>Calcs!AA$322 * (1 - Calcs!$B$314)</f>
        <v>326.32537980511211</v>
      </c>
      <c r="AB8" s="23">
        <f>Calcs!AB$322 * (1 - Calcs!$B$314)</f>
        <v>328.24804139496007</v>
      </c>
      <c r="AC8" s="23">
        <f>Calcs!AC$322 * (1 - Calcs!$B$314)</f>
        <v>330.00856821215149</v>
      </c>
      <c r="AD8" s="23">
        <f>Calcs!AD$322 * (1 - Calcs!$B$314)</f>
        <v>331.58897585785013</v>
      </c>
      <c r="AE8" s="23">
        <f>Calcs!AE$322 * (1 - Calcs!$B$314)</f>
        <v>333.02508145722953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1924.2134720838887</v>
      </c>
      <c r="C8" s="23">
        <f>'BDESC-rural-residential'!E8</f>
        <v>230.91899675981372</v>
      </c>
      <c r="D8" s="23">
        <f>'BDESC-commercial'!E8</f>
        <v>638.00780442262896</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2026-08-07T21:03:35Z</dcterms:modified>
</cp:coreProperties>
</file>