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R\elec\EIaE\"/>
    </mc:Choice>
  </mc:AlternateContent>
  <xr:revisionPtr revIDLastSave="0" documentId="8_{89BDCF4B-D7DA-4038-813B-162967CE762C}"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K70" i="23" s="1"/>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D66" i="23"/>
  <c r="B62" i="23"/>
  <c r="B64" i="23"/>
  <c r="C64" i="23"/>
  <c r="H73" i="23"/>
  <c r="AM10" i="26"/>
  <c r="AL14" i="26"/>
  <c r="AL15" i="26"/>
  <c r="AM11" i="26"/>
  <c r="AF93" i="23"/>
  <c r="AG87" i="23"/>
  <c r="AG93" i="23" s="1"/>
  <c r="AF101" i="23"/>
  <c r="AG88" i="23"/>
  <c r="AG101" i="23" s="1"/>
  <c r="AF96" i="23"/>
  <c r="AG82" i="23"/>
  <c r="AG96" i="23" s="1"/>
  <c r="AF100" i="23"/>
  <c r="AF99" i="23"/>
  <c r="AG83" i="23"/>
  <c r="AF92" i="23"/>
  <c r="AG86" i="23"/>
  <c r="AG92" i="23" s="1"/>
  <c r="I62" i="23" l="1"/>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<sst xmlns="http://schemas.openxmlformats.org/spreadsheetml/2006/main" count="15214" uniqueCount="1081">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</sst>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530</v>
      </c>
      <c r="C1" s="86">
        <v>45383</v>
      </c>
      <c r="D1" s="87"/>
      <c r="E1" s="87"/>
      <c r="F1" s="87"/>
      <c r="G1" s="87"/>
      <c r="H1" s="87"/>
      <c r="I1" s="87"/>
      <c r="J1" s="87"/>
      <c r="K1" s="85" t="s">
        <v>533</v>
      </c>
      <c r="L1" s="85" t="s">
        <v>535</v>
      </c>
      <c r="M1" s="163" t="s">
        <v>1053</v>
      </c>
    </row>
    <row r="2" spans="1:13">
      <c r="A2" s="1" t="s">
        <v>1</v>
      </c>
      <c r="B2" s="87" t="str">
        <f>LOOKUP(B1,K1:L50,L1:L50)</f>
        <v>AR</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AR</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2777102</v>
      </c>
      <c r="N6" s="91">
        <f t="shared" si="1"/>
        <v>0</v>
      </c>
      <c r="O6" s="91">
        <f t="shared" si="1"/>
        <v>0</v>
      </c>
      <c r="P6" s="91">
        <f t="shared" si="1"/>
        <v>0</v>
      </c>
      <c r="Q6" s="91">
        <f t="shared" si="1"/>
        <v>0</v>
      </c>
      <c r="R6" s="91">
        <f t="shared" si="1"/>
        <v>3660114</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AR</v>
      </c>
      <c r="C7" s="91">
        <f t="shared" ref="C7:AE7" si="3">SUMIFS(C$20:C$119,$B$20:$B$119,$B$7,$A$20:$A$119,$A$7)</f>
        <v>8441119</v>
      </c>
      <c r="D7" s="91">
        <f t="shared" si="3"/>
        <v>8795107</v>
      </c>
      <c r="E7" s="91">
        <f t="shared" si="3"/>
        <v>7727644</v>
      </c>
      <c r="F7" s="91">
        <f t="shared" si="3"/>
        <v>4822988</v>
      </c>
      <c r="G7" s="91">
        <f t="shared" si="3"/>
        <v>5445927</v>
      </c>
      <c r="H7" s="91">
        <f t="shared" si="3"/>
        <v>2943104</v>
      </c>
      <c r="I7" s="91">
        <f t="shared" si="3"/>
        <v>5440411</v>
      </c>
      <c r="J7" s="91">
        <f t="shared" si="3"/>
        <v>3882185</v>
      </c>
      <c r="K7" s="91">
        <f t="shared" si="3"/>
        <v>1749928</v>
      </c>
      <c r="L7" s="91">
        <f t="shared" si="3"/>
        <v>1815335</v>
      </c>
      <c r="M7" s="91">
        <f t="shared" si="3"/>
        <v>0</v>
      </c>
      <c r="N7" s="91">
        <f t="shared" si="3"/>
        <v>1004453</v>
      </c>
      <c r="O7" s="91">
        <f t="shared" si="3"/>
        <v>154852</v>
      </c>
      <c r="P7" s="91">
        <f t="shared" si="3"/>
        <v>2402445</v>
      </c>
      <c r="Q7" s="91">
        <f t="shared" si="3"/>
        <v>2896081</v>
      </c>
      <c r="R7" s="91">
        <f t="shared" si="3"/>
        <v>0</v>
      </c>
      <c r="S7" s="91">
        <f t="shared" si="3"/>
        <v>276970</v>
      </c>
      <c r="T7" s="91">
        <f t="shared" si="3"/>
        <v>1818168</v>
      </c>
      <c r="U7" s="91">
        <f t="shared" si="3"/>
        <v>3387482</v>
      </c>
      <c r="V7" s="91">
        <f t="shared" si="3"/>
        <v>9230836</v>
      </c>
      <c r="W7" s="91">
        <f t="shared" si="3"/>
        <v>7467050</v>
      </c>
      <c r="X7" s="91">
        <f t="shared" si="3"/>
        <v>8156201</v>
      </c>
      <c r="Y7" s="91">
        <f t="shared" si="3"/>
        <v>12827308</v>
      </c>
      <c r="Z7" s="91">
        <f t="shared" si="3"/>
        <v>8402516</v>
      </c>
      <c r="AA7" s="91">
        <f t="shared" si="3"/>
        <v>9525175</v>
      </c>
      <c r="AB7" s="91">
        <f t="shared" si="3"/>
        <v>4954516</v>
      </c>
      <c r="AC7" s="91">
        <f t="shared" si="3"/>
        <v>10024512</v>
      </c>
      <c r="AD7" s="91">
        <f t="shared" si="3"/>
        <v>10480612</v>
      </c>
      <c r="AE7" s="91">
        <f t="shared" si="3"/>
        <v>14164725</v>
      </c>
      <c r="AF7" s="119">
        <f>AVERAGE(U7:AE7)</f>
        <v>8965539.3636363633</v>
      </c>
      <c r="AG7" s="119">
        <f t="shared" si="2"/>
        <v>8965539.3636363633</v>
      </c>
      <c r="AH7" s="119">
        <f t="shared" si="2"/>
        <v>8965539.3636363633</v>
      </c>
      <c r="AI7" s="119">
        <f t="shared" si="2"/>
        <v>8965539.3636363633</v>
      </c>
      <c r="AJ7" s="119">
        <f t="shared" si="2"/>
        <v>8965539.3636363633</v>
      </c>
      <c r="AK7" s="119">
        <f t="shared" si="2"/>
        <v>8965539.3636363633</v>
      </c>
      <c r="AL7" s="119">
        <f t="shared" si="2"/>
        <v>8965539.3636363633</v>
      </c>
      <c r="AM7" s="119">
        <f t="shared" si="2"/>
        <v>8965539.3636363633</v>
      </c>
      <c r="AN7" s="119">
        <f t="shared" si="2"/>
        <v>8965539.3636363633</v>
      </c>
      <c r="AO7" s="119">
        <f t="shared" si="2"/>
        <v>8965539.3636363633</v>
      </c>
      <c r="AP7" s="119">
        <f t="shared" si="2"/>
        <v>8965539.3636363633</v>
      </c>
      <c r="AQ7" s="119">
        <f t="shared" si="2"/>
        <v>8965539.3636363633</v>
      </c>
      <c r="AR7" s="119">
        <f t="shared" si="2"/>
        <v>8965539.3636363633</v>
      </c>
      <c r="AS7" s="119">
        <f t="shared" si="2"/>
        <v>8965539.3636363633</v>
      </c>
      <c r="AT7" s="119">
        <f t="shared" si="2"/>
        <v>8965539.3636363633</v>
      </c>
      <c r="AU7" s="119">
        <f t="shared" si="2"/>
        <v>8965539.3636363633</v>
      </c>
      <c r="AV7" s="119">
        <f t="shared" si="2"/>
        <v>8965539.3636363633</v>
      </c>
      <c r="AW7" s="119">
        <f t="shared" si="2"/>
        <v>8965539.3636363633</v>
      </c>
      <c r="AX7" s="119">
        <f t="shared" si="2"/>
        <v>8965539.3636363633</v>
      </c>
      <c r="AY7" s="119">
        <f t="shared" si="2"/>
        <v>8965539.3636363633</v>
      </c>
      <c r="AZ7" s="119">
        <f t="shared" si="2"/>
        <v>8965539.3636363633</v>
      </c>
      <c r="BA7" s="119">
        <f t="shared" si="2"/>
        <v>8965539.3636363633</v>
      </c>
      <c r="BB7" s="119">
        <f t="shared" si="2"/>
        <v>8965539.3636363633</v>
      </c>
      <c r="BC7" s="119">
        <f t="shared" si="2"/>
        <v>8965539.3636363633</v>
      </c>
      <c r="BD7" s="119">
        <f t="shared" si="2"/>
        <v>8965539.3636363633</v>
      </c>
      <c r="BE7" s="119">
        <f t="shared" si="2"/>
        <v>8965539.3636363633</v>
      </c>
      <c r="BF7" s="119">
        <f t="shared" si="2"/>
        <v>8965539.3636363633</v>
      </c>
      <c r="BG7" s="119">
        <f t="shared" si="2"/>
        <v>8965539.3636363633</v>
      </c>
      <c r="BH7" s="119">
        <f t="shared" si="2"/>
        <v>8965539.3636363633</v>
      </c>
      <c r="BI7" s="119">
        <f t="shared" si="2"/>
        <v>8965539.3636363633</v>
      </c>
      <c r="BJ7" s="119">
        <f t="shared" si="2"/>
        <v>8965539.3636363633</v>
      </c>
      <c r="BK7" s="119">
        <f t="shared" si="2"/>
        <v>8965539.3636363633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AR</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AR</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AR</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AR</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4.3137901764727281E-2</v>
      </c>
      <c r="G1060" s="107">
        <f>G334/SUMIFS(G$3:G$722,$B$3:$B$722,$B1060)*SUMIFS(Calculations!$E$3:$E$53,Calculations!$A$3:$A$53,$B1060)</f>
        <v>3.3496709828793492E-2</v>
      </c>
      <c r="H1060" s="107">
        <f>H334/SUMIFS(H$3:H$722,$B$3:$B$722,$B1060)*SUMIFS(Calculations!$E$3:$E$53,Calculations!$A$3:$A$53,$B1060)</f>
        <v>2.2854064156924141E-2</v>
      </c>
      <c r="I1060" s="107">
        <f>I334/SUMIFS(I$3:I$722,$B$3:$B$722,$B1060)*SUMIFS(Calculations!$E$3:$E$53,Calculations!$A$3:$A$53,$B1060)</f>
        <v>3.105511982704293E-2</v>
      </c>
      <c r="J1060" s="107">
        <f>J334/SUMIFS(J$3:J$722,$B$3:$B$722,$B1060)*SUMIFS(Calculations!$E$3:$E$53,Calculations!$A$3:$A$53,$B1060)</f>
        <v>4.0287430496193904E-2</v>
      </c>
      <c r="K1060" s="107">
        <f>K334/SUMIFS(K$3:K$722,$B$3:$B$722,$B1060)*SUMIFS(Calculations!$E$3:$E$53,Calculations!$A$3:$A$53,$B1060)</f>
        <v>5.4062231240459058E-2</v>
      </c>
      <c r="L1060" s="107">
        <f>L334/SUMIFS(L$3:L$722,$B$3:$B$722,$B1060)*SUMIFS(Calculations!$E$3:$E$53,Calculations!$A$3:$A$53,$B1060)</f>
        <v>7.0525721760799909E-2</v>
      </c>
      <c r="M1060" s="107">
        <f>M334/SUMIFS(M$3:M$722,$B$3:$B$722,$B1060)*SUMIFS(Calculations!$E$3:$E$53,Calculations!$A$3:$A$53,$B1060)</f>
        <v>7.3758866406627488E-2</v>
      </c>
      <c r="N1060" s="107">
        <f>N334/SUMIFS(N$3:N$722,$B$3:$B$722,$B1060)*SUMIFS(Calculations!$E$3:$E$53,Calculations!$A$3:$A$53,$B1060)</f>
        <v>7.711049096993923E-2</v>
      </c>
      <c r="O1060" s="107">
        <f>O334/SUMIFS(O$3:O$722,$B$3:$B$722,$B1060)*SUMIFS(Calculations!$E$3:$E$53,Calculations!$A$3:$A$53,$B1060)</f>
        <v>7.7637399858988862E-2</v>
      </c>
      <c r="P1060" s="107">
        <f>P334/SUMIFS(P$3:P$722,$B$3:$B$722,$B1060)*SUMIFS(Calculations!$E$3:$E$53,Calculations!$A$3:$A$53,$B1060)</f>
        <v>7.8184014912299302E-2</v>
      </c>
      <c r="Q1060" s="107">
        <f>Q334/SUMIFS(Q$3:Q$722,$B$3:$B$722,$B1060)*SUMIFS(Calculations!$E$3:$E$53,Calculations!$A$3:$A$53,$B1060)</f>
        <v>7.8718638597549934E-2</v>
      </c>
      <c r="R1060" s="107">
        <f>R334/SUMIFS(R$3:R$722,$B$3:$B$722,$B1060)*SUMIFS(Calculations!$E$3:$E$53,Calculations!$A$3:$A$53,$B1060)</f>
        <v>7.9245446587042481E-2</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0.17989182688853619</v>
      </c>
      <c r="G1066" s="107">
        <f>G340/SUMIFS(G$3:G$722,$B$3:$B$722,$B1066)*SUMIFS(Calculations!$E$3:$E$53,Calculations!$A$3:$A$53,$B1066)</f>
        <v>0.18655984435025169</v>
      </c>
      <c r="H1066" s="107">
        <f>H340/SUMIFS(H$3:H$722,$B$3:$B$722,$B1066)*SUMIFS(Calculations!$E$3:$E$53,Calculations!$A$3:$A$53,$B1066)</f>
        <v>0.19392048478251817</v>
      </c>
      <c r="I1066" s="107">
        <f>I340/SUMIFS(I$3:I$722,$B$3:$B$722,$B1066)*SUMIFS(Calculations!$E$3:$E$53,Calculations!$A$3:$A$53,$B1066)</f>
        <v>0.18178619346529482</v>
      </c>
      <c r="J1066" s="107">
        <f>J340/SUMIFS(J$3:J$722,$B$3:$B$722,$B1066)*SUMIFS(Calculations!$E$3:$E$53,Calculations!$A$3:$A$53,$B1066)</f>
        <v>0.16812605607605979</v>
      </c>
      <c r="K1066" s="107">
        <f>K340/SUMIFS(K$3:K$722,$B$3:$B$722,$B1066)*SUMIFS(Calculations!$E$3:$E$53,Calculations!$A$3:$A$53,$B1066)</f>
        <v>0.14768274146881796</v>
      </c>
      <c r="L1066" s="107">
        <f>L340/SUMIFS(L$3:L$722,$B$3:$B$722,$B1066)*SUMIFS(Calculations!$E$3:$E$53,Calculations!$A$3:$A$53,$B1066)</f>
        <v>0.12324911643937457</v>
      </c>
      <c r="M1066" s="107">
        <f>M340/SUMIFS(M$3:M$722,$B$3:$B$722,$B1066)*SUMIFS(Calculations!$E$3:$E$53,Calculations!$A$3:$A$53,$B1066)</f>
        <v>0.11831706646179184</v>
      </c>
      <c r="N1066" s="107">
        <f>N340/SUMIFS(N$3:N$722,$B$3:$B$722,$B1066)*SUMIFS(Calculations!$E$3:$E$53,Calculations!$A$3:$A$53,$B1066)</f>
        <v>0.11320427948095572</v>
      </c>
      <c r="O1066" s="107">
        <f>O340/SUMIFS(O$3:O$722,$B$3:$B$722,$B1066)*SUMIFS(Calculations!$E$3:$E$53,Calculations!$A$3:$A$53,$B1066)</f>
        <v>0.1107469015355764</v>
      </c>
      <c r="P1066" s="107">
        <f>P340/SUMIFS(P$3:P$722,$B$3:$B$722,$B1066)*SUMIFS(Calculations!$E$3:$E$53,Calculations!$A$3:$A$53,$B1066)</f>
        <v>0.10819761871926212</v>
      </c>
      <c r="Q1066" s="107">
        <f>Q340/SUMIFS(Q$3:Q$722,$B$3:$B$722,$B1066)*SUMIFS(Calculations!$E$3:$E$53,Calculations!$A$3:$A$53,$B1066)</f>
        <v>0.10797343616712994</v>
      </c>
      <c r="R1066" s="107">
        <f>R340/SUMIFS(R$3:R$722,$B$3:$B$722,$B1066)*SUMIFS(Calculations!$E$3:$E$53,Calculations!$A$3:$A$53,$B1066)</f>
        <v>0.10775253095318918</v>
      </c>
    </row>
    <row r="1067" spans="2:18" ht="15.75" customHeight="1">
      <c r="B1067" s="107" t="s">
        <v>558</v>
      </c>
      <c r="C1067" s="107" t="s">
        <v>448</v>
      </c>
      <c r="D1067" s="107" t="s">
        <v>645</v>
      </c>
      <c r="E1067" s="107" t="str">
        <f t="shared" si="305"/>
        <v>natural gas peaker</v>
      </c>
      <c r="F1067" s="107">
        <f>F341/SUMIFS(F$3:F$722,$B$3:$B$722,$B1067)*SUMIFS(Calculations!$E$3:$E$53,Calculations!$A$3:$A$53,$B1067)</f>
        <v>2.5365563696083703E-4</v>
      </c>
      <c r="G1067" s="107">
        <f>G341/SUMIFS(G$3:G$722,$B$3:$B$722,$B1067)*SUMIFS(Calculations!$E$3:$E$53,Calculations!$A$3:$A$53,$B1067)</f>
        <v>2.6469232749244361E-4</v>
      </c>
      <c r="H1067" s="107">
        <f>H341/SUMIFS(H$3:H$722,$B$3:$B$722,$B1067)*SUMIFS(Calculations!$E$3:$E$53,Calculations!$A$3:$A$53,$B1067)</f>
        <v>2.7687542554696745E-4</v>
      </c>
      <c r="I1067" s="107">
        <f>I341/SUMIFS(I$3:I$722,$B$3:$B$722,$B1067)*SUMIFS(Calculations!$E$3:$E$53,Calculations!$A$3:$A$53,$B1067)</f>
        <v>2.8568101652484977E-4</v>
      </c>
      <c r="J1067" s="107">
        <f>J341/SUMIFS(J$3:J$722,$B$3:$B$722,$B1067)*SUMIFS(Calculations!$E$3:$E$53,Calculations!$A$3:$A$53,$B1067)</f>
        <v>2.9559388077103345E-4</v>
      </c>
      <c r="K1067" s="107">
        <f>K341/SUMIFS(K$3:K$722,$B$3:$B$722,$B1067)*SUMIFS(Calculations!$E$3:$E$53,Calculations!$A$3:$A$53,$B1067)</f>
        <v>3.2187712006339015E-4</v>
      </c>
      <c r="L1067" s="107">
        <f>L341/SUMIFS(L$3:L$722,$B$3:$B$722,$B1067)*SUMIFS(Calculations!$E$3:$E$53,Calculations!$A$3:$A$53,$B1067)</f>
        <v>3.5329055891939072E-4</v>
      </c>
      <c r="M1067" s="107">
        <f>M341/SUMIFS(M$3:M$722,$B$3:$B$722,$B1067)*SUMIFS(Calculations!$E$3:$E$53,Calculations!$A$3:$A$53,$B1067)</f>
        <v>3.5964732480430595E-4</v>
      </c>
      <c r="N1067" s="107">
        <f>N341/SUMIFS(N$3:N$722,$B$3:$B$722,$B1067)*SUMIFS(Calculations!$E$3:$E$53,Calculations!$A$3:$A$53,$B1067)</f>
        <v>3.6623703699382993E-4</v>
      </c>
      <c r="O1067" s="107">
        <f>O341/SUMIFS(O$3:O$722,$B$3:$B$722,$B1067)*SUMIFS(Calculations!$E$3:$E$53,Calculations!$A$3:$A$53,$B1067)</f>
        <v>3.7295987467319376E-4</v>
      </c>
      <c r="P1067" s="107">
        <f>P341/SUMIFS(P$3:P$722,$B$3:$B$722,$B1067)*SUMIFS(Calculations!$E$3:$E$53,Calculations!$A$3:$A$53,$B1067)</f>
        <v>3.7993414357029114E-4</v>
      </c>
      <c r="Q1067" s="107">
        <f>Q341/SUMIFS(Q$3:Q$722,$B$3:$B$722,$B1067)*SUMIFS(Calculations!$E$3:$E$53,Calculations!$A$3:$A$53,$B1067)</f>
        <v>3.771365544791543E-4</v>
      </c>
      <c r="R1067" s="107">
        <f>R341/SUMIFS(R$3:R$722,$B$3:$B$722,$B1067)*SUMIFS(Calculations!$E$3:$E$53,Calculations!$A$3:$A$53,$B1067)</f>
        <v>3.7437986351093196E-4</v>
      </c>
    </row>
    <row r="1068" spans="2:18" ht="15.75" customHeight="1">
      <c r="B1068" s="107" t="s">
        <v>558</v>
      </c>
      <c r="C1068" s="107" t="s">
        <v>448</v>
      </c>
      <c r="D1068" s="107" t="s">
        <v>646</v>
      </c>
      <c r="E1068" s="107" t="str">
        <f t="shared" si="305"/>
        <v>nuclear</v>
      </c>
      <c r="F1068" s="107">
        <f>F342/SUMIFS(F$3:F$722,$B$3:$B$722,$B1068)*SUMIFS(Calculations!$E$3:$E$53,Calculations!$A$3:$A$53,$B1068)</f>
        <v>5.7774698806908539E-2</v>
      </c>
      <c r="G1068" s="107">
        <f>G342/SUMIFS(G$3:G$722,$B$3:$B$722,$B1068)*SUMIFS(Calculations!$E$3:$E$53,Calculations!$A$3:$A$53,$B1068)</f>
        <v>6.0627151537079926E-2</v>
      </c>
      <c r="H1068" s="107">
        <f>H342/SUMIFS(H$3:H$722,$B$3:$B$722,$B1068)*SUMIFS(Calculations!$E$3:$E$53,Calculations!$A$3:$A$53,$B1068)</f>
        <v>6.3775895375466157E-2</v>
      </c>
      <c r="I1068" s="107">
        <f>I342/SUMIFS(I$3:I$722,$B$3:$B$722,$B1068)*SUMIFS(Calculations!$E$3:$E$53,Calculations!$A$3:$A$53,$B1068)</f>
        <v>6.754850071420411E-2</v>
      </c>
      <c r="J1068" s="107">
        <f>J342/SUMIFS(J$3:J$722,$B$3:$B$722,$B1068)*SUMIFS(Calculations!$E$3:$E$53,Calculations!$A$3:$A$53,$B1068)</f>
        <v>7.1795498408200001E-2</v>
      </c>
      <c r="K1068" s="107">
        <f>K342/SUMIFS(K$3:K$722,$B$3:$B$722,$B1068)*SUMIFS(Calculations!$E$3:$E$53,Calculations!$A$3:$A$53,$B1068)</f>
        <v>7.8179318871108766E-2</v>
      </c>
      <c r="L1068" s="107">
        <f>L342/SUMIFS(L$3:L$722,$B$3:$B$722,$B1068)*SUMIFS(Calculations!$E$3:$E$53,Calculations!$A$3:$A$53,$B1068)</f>
        <v>8.5809190956076128E-2</v>
      </c>
      <c r="M1068" s="107">
        <f>M342/SUMIFS(M$3:M$722,$B$3:$B$722,$B1068)*SUMIFS(Calculations!$E$3:$E$53,Calculations!$A$3:$A$53,$B1068)</f>
        <v>8.7353157880497162E-2</v>
      </c>
      <c r="N1068" s="107">
        <f>N342/SUMIFS(N$3:N$722,$B$3:$B$722,$B1068)*SUMIFS(Calculations!$E$3:$E$53,Calculations!$A$3:$A$53,$B1068)</f>
        <v>8.8953704108921755E-2</v>
      </c>
      <c r="O1068" s="107">
        <f>O342/SUMIFS(O$3:O$722,$B$3:$B$722,$B1068)*SUMIFS(Calculations!$E$3:$E$53,Calculations!$A$3:$A$53,$B1068)</f>
        <v>9.0586584602416226E-2</v>
      </c>
      <c r="P1068" s="107">
        <f>P342/SUMIFS(P$3:P$722,$B$3:$B$722,$B1068)*SUMIFS(Calculations!$E$3:$E$53,Calculations!$A$3:$A$53,$B1068)</f>
        <v>9.228053411921211E-2</v>
      </c>
      <c r="Q1068" s="107">
        <f>Q342/SUMIFS(Q$3:Q$722,$B$3:$B$722,$B1068)*SUMIFS(Calculations!$E$3:$E$53,Calculations!$A$3:$A$53,$B1068)</f>
        <v>9.160104000175745E-2</v>
      </c>
      <c r="R1068" s="107">
        <f>R342/SUMIFS(R$3:R$722,$B$3:$B$722,$B1068)*SUMIFS(Calculations!$E$3:$E$53,Calculations!$A$3:$A$53,$B1068)</f>
        <v>9.0931479449608485E-2</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3.8201685255704735E-5</v>
      </c>
      <c r="G1070" s="107">
        <f>G344/SUMIFS(G$3:G$722,$B$3:$B$722,$B1070)*SUMIFS(Calculations!$E$3:$E$53,Calculations!$A$3:$A$53,$B1070)</f>
        <v>4.0087779058962304E-5</v>
      </c>
      <c r="H1070" s="107">
        <f>H344/SUMIFS(H$3:H$722,$B$3:$B$722,$B1070)*SUMIFS(Calculations!$E$3:$E$53,Calculations!$A$3:$A$53,$B1070)</f>
        <v>4.2169785950367982E-5</v>
      </c>
      <c r="I1070" s="107">
        <f>I344/SUMIFS(I$3:I$722,$B$3:$B$722,$B1070)*SUMIFS(Calculations!$E$3:$E$53,Calculations!$A$3:$A$53,$B1070)</f>
        <v>4.4664301451454854E-5</v>
      </c>
      <c r="J1070" s="107">
        <f>J344/SUMIFS(J$3:J$722,$B$3:$B$722,$B1070)*SUMIFS(Calculations!$E$3:$E$53,Calculations!$A$3:$A$53,$B1070)</f>
        <v>4.7472493835632776E-5</v>
      </c>
      <c r="K1070" s="107">
        <f>K344/SUMIFS(K$3:K$722,$B$3:$B$722,$B1070)*SUMIFS(Calculations!$E$3:$E$53,Calculations!$A$3:$A$53,$B1070)</f>
        <v>5.1693592432235181E-5</v>
      </c>
      <c r="L1070" s="107">
        <f>L344/SUMIFS(L$3:L$722,$B$3:$B$722,$B1070)*SUMIFS(Calculations!$E$3:$E$53,Calculations!$A$3:$A$53,$B1070)</f>
        <v>5.673860310213688E-5</v>
      </c>
      <c r="M1070" s="107">
        <f>M344/SUMIFS(M$3:M$722,$B$3:$B$722,$B1070)*SUMIFS(Calculations!$E$3:$E$53,Calculations!$A$3:$A$53,$B1070)</f>
        <v>5.7759502210396676E-5</v>
      </c>
      <c r="N1070" s="107">
        <f>N344/SUMIFS(N$3:N$722,$B$3:$B$722,$B1070)*SUMIFS(Calculations!$E$3:$E$53,Calculations!$A$3:$A$53,$B1070)</f>
        <v>5.8817812587051896E-5</v>
      </c>
      <c r="O1070" s="107">
        <f>O344/SUMIFS(O$3:O$722,$B$3:$B$722,$B1070)*SUMIFS(Calculations!$E$3:$E$53,Calculations!$A$3:$A$53,$B1070)</f>
        <v>5.9897502969880798E-5</v>
      </c>
      <c r="P1070" s="107">
        <f>P344/SUMIFS(P$3:P$722,$B$3:$B$722,$B1070)*SUMIFS(Calculations!$E$3:$E$53,Calculations!$A$3:$A$53,$B1070)</f>
        <v>6.1017573305443526E-5</v>
      </c>
      <c r="Q1070" s="107">
        <f>Q344/SUMIFS(Q$3:Q$722,$B$3:$B$722,$B1070)*SUMIFS(Calculations!$E$3:$E$53,Calculations!$A$3:$A$53,$B1070)</f>
        <v>6.0568279394022871E-5</v>
      </c>
      <c r="R1070" s="107">
        <f>R344/SUMIFS(R$3:R$722,$B$3:$B$722,$B1070)*SUMIFS(Calculations!$E$3:$E$53,Calculations!$A$3:$A$53,$B1070)</f>
        <v>6.0125553737272735E-5</v>
      </c>
    </row>
    <row r="1071" spans="2:18" ht="15.75" customHeight="1">
      <c r="B1071" s="107" t="s">
        <v>558</v>
      </c>
      <c r="C1071" s="107" t="s">
        <v>448</v>
      </c>
      <c r="D1071" s="107" t="s">
        <v>649</v>
      </c>
      <c r="E1071" s="107" t="str">
        <f t="shared" si="305"/>
        <v>solar PV</v>
      </c>
      <c r="F1071" s="107">
        <f>F345/SUMIFS(F$3:F$722,$B$3:$B$722,$B1071)*SUMIFS(Calculations!$E$3:$E$53,Calculations!$A$3:$A$53,$B1071)</f>
        <v>2.5715807846387065E-5</v>
      </c>
      <c r="G1071" s="107">
        <f>G345/SUMIFS(G$3:G$722,$B$3:$B$722,$B1071)*SUMIFS(Calculations!$E$3:$E$53,Calculations!$A$3:$A$53,$B1071)</f>
        <v>3.8168446972825754E-5</v>
      </c>
      <c r="H1071" s="107">
        <f>H345/SUMIFS(H$3:H$722,$B$3:$B$722,$B1071)*SUMIFS(Calculations!$E$3:$E$53,Calculations!$A$3:$A$53,$B1071)</f>
        <v>5.1914571599636016E-5</v>
      </c>
      <c r="I1071" s="107">
        <f>I345/SUMIFS(I$3:I$722,$B$3:$B$722,$B1071)*SUMIFS(Calculations!$E$3:$E$53,Calculations!$A$3:$A$53,$B1071)</f>
        <v>7.5141401710309552E-5</v>
      </c>
      <c r="J1071" s="107">
        <f>J345/SUMIFS(J$3:J$722,$B$3:$B$722,$B1071)*SUMIFS(Calculations!$E$3:$E$53,Calculations!$A$3:$A$53,$B1071)</f>
        <v>1.0128892711031972E-4</v>
      </c>
      <c r="K1071" s="107">
        <f>K345/SUMIFS(K$3:K$722,$B$3:$B$722,$B1071)*SUMIFS(Calculations!$E$3:$E$53,Calculations!$A$3:$A$53,$B1071)</f>
        <v>1.5502834602054604E-4</v>
      </c>
      <c r="L1071" s="107">
        <f>L345/SUMIFS(L$3:L$722,$B$3:$B$722,$B1071)*SUMIFS(Calculations!$E$3:$E$53,Calculations!$A$3:$A$53,$B1071)</f>
        <v>2.1925710912374226E-4</v>
      </c>
      <c r="M1071" s="107">
        <f>M345/SUMIFS(M$3:M$722,$B$3:$B$722,$B1071)*SUMIFS(Calculations!$E$3:$E$53,Calculations!$A$3:$A$53,$B1071)</f>
        <v>3.3016749423103617E-4</v>
      </c>
      <c r="N1071" s="107">
        <f>N345/SUMIFS(N$3:N$722,$B$3:$B$722,$B1071)*SUMIFS(Calculations!$E$3:$E$53,Calculations!$A$3:$A$53,$B1071)</f>
        <v>4.4514223609162465E-4</v>
      </c>
      <c r="O1071" s="107">
        <f>O345/SUMIFS(O$3:O$722,$B$3:$B$722,$B1071)*SUMIFS(Calculations!$E$3:$E$53,Calculations!$A$3:$A$53,$B1071)</f>
        <v>6.8286830733110088E-4</v>
      </c>
      <c r="P1071" s="107">
        <f>P345/SUMIFS(P$3:P$722,$B$3:$B$722,$B1071)*SUMIFS(Calculations!$E$3:$E$53,Calculations!$A$3:$A$53,$B1071)</f>
        <v>9.2948523068236218E-4</v>
      </c>
      <c r="Q1071" s="107">
        <f>Q345/SUMIFS(Q$3:Q$722,$B$3:$B$722,$B1071)*SUMIFS(Calculations!$E$3:$E$53,Calculations!$A$3:$A$53,$B1071)</f>
        <v>1.3389972903979416E-3</v>
      </c>
      <c r="R1071" s="107">
        <f>R345/SUMIFS(R$3:R$722,$B$3:$B$722,$B1071)*SUMIFS(Calculations!$E$3:$E$53,Calculations!$A$3:$A$53,$B1071)</f>
        <v>1.7425226687219221E-3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1.931181078660942E-3</v>
      </c>
      <c r="G1073" s="107">
        <f>G347/SUMIFS(G$3:G$722,$B$3:$B$722,$B1073)*SUMIFS(Calculations!$E$3:$E$53,Calculations!$A$3:$A$53,$B1073)</f>
        <v>2.0265273992465379E-3</v>
      </c>
      <c r="H1073" s="107">
        <f>H347/SUMIFS(H$3:H$722,$B$3:$B$722,$B1073)*SUMIFS(Calculations!$E$3:$E$53,Calculations!$A$3:$A$53,$B1073)</f>
        <v>2.1317775708904535E-3</v>
      </c>
      <c r="I1073" s="107">
        <f>I347/SUMIFS(I$3:I$722,$B$3:$B$722,$B1073)*SUMIFS(Calculations!$E$3:$E$53,Calculations!$A$3:$A$53,$B1073)</f>
        <v>2.2578809426674487E-3</v>
      </c>
      <c r="J1073" s="107">
        <f>J347/SUMIFS(J$3:J$722,$B$3:$B$722,$B1073)*SUMIFS(Calculations!$E$3:$E$53,Calculations!$A$3:$A$53,$B1073)</f>
        <v>2.3998413867252315E-3</v>
      </c>
      <c r="K1073" s="107">
        <f>K347/SUMIFS(K$3:K$722,$B$3:$B$722,$B1073)*SUMIFS(Calculations!$E$3:$E$53,Calculations!$A$3:$A$53,$B1073)</f>
        <v>2.6002910299939889E-3</v>
      </c>
      <c r="L1073" s="107">
        <f>L347/SUMIFS(L$3:L$722,$B$3:$B$722,$B1073)*SUMIFS(Calculations!$E$3:$E$53,Calculations!$A$3:$A$53,$B1073)</f>
        <v>2.8398662415000295E-3</v>
      </c>
      <c r="M1073" s="107">
        <f>M347/SUMIFS(M$3:M$722,$B$3:$B$722,$B1073)*SUMIFS(Calculations!$E$3:$E$53,Calculations!$A$3:$A$53,$B1073)</f>
        <v>2.8765165987336494E-3</v>
      </c>
      <c r="N1073" s="107">
        <f>N347/SUMIFS(N$3:N$722,$B$3:$B$722,$B1073)*SUMIFS(Calculations!$E$3:$E$53,Calculations!$A$3:$A$53,$B1073)</f>
        <v>2.9145100234067075E-3</v>
      </c>
      <c r="O1073" s="107">
        <f>O347/SUMIFS(O$3:O$722,$B$3:$B$722,$B1073)*SUMIFS(Calculations!$E$3:$E$53,Calculations!$A$3:$A$53,$B1073)</f>
        <v>2.9665699869402618E-3</v>
      </c>
      <c r="P1073" s="107">
        <f>P347/SUMIFS(P$3:P$722,$B$3:$B$722,$B1073)*SUMIFS(Calculations!$E$3:$E$53,Calculations!$A$3:$A$53,$B1073)</f>
        <v>3.0205769705642428E-3</v>
      </c>
      <c r="Q1073" s="107">
        <f>Q347/SUMIFS(Q$3:Q$722,$B$3:$B$722,$B1073)*SUMIFS(Calculations!$E$3:$E$53,Calculations!$A$3:$A$53,$B1073)</f>
        <v>2.9833647781874672E-3</v>
      </c>
      <c r="R1073" s="107">
        <f>R347/SUMIFS(R$3:R$722,$B$3:$B$722,$B1073)*SUMIFS(Calculations!$E$3:$E$53,Calculations!$A$3:$A$53,$B1073)</f>
        <v>2.9466965930855858E-3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0.12903819447844372</v>
      </c>
      <c r="G1225" s="107">
        <f>G499/SUMIFS(G$3:G$722,$B$3:$B$722,$B1225)*SUMIFS(Calculations!$E$3:$E$53,Calculations!$A$3:$A$53,$B1225)</f>
        <v>0.12300354620532748</v>
      </c>
      <c r="H1225" s="107">
        <f>H499/SUMIFS(H$3:H$722,$B$3:$B$722,$B1225)*SUMIFS(Calculations!$E$3:$E$53,Calculations!$A$3:$A$53,$B1225)</f>
        <v>0.11692976174956821</v>
      </c>
      <c r="I1225" s="107">
        <f>I499/SUMIFS(I$3:I$722,$B$3:$B$722,$B1225)*SUMIFS(Calculations!$E$3:$E$53,Calculations!$A$3:$A$53,$B1225)</f>
        <v>0.10093840889981134</v>
      </c>
      <c r="J1225" s="107">
        <f>J499/SUMIFS(J$3:J$722,$B$3:$B$722,$B1225)*SUMIFS(Calculations!$E$3:$E$53,Calculations!$A$3:$A$53,$B1225)</f>
        <v>8.3570307966066959E-2</v>
      </c>
      <c r="K1225" s="107">
        <f>K499/SUMIFS(K$3:K$722,$B$3:$B$722,$B1225)*SUMIFS(Calculations!$E$3:$E$53,Calculations!$A$3:$A$53,$B1225)</f>
        <v>9.2103464312400893E-2</v>
      </c>
      <c r="L1225" s="107">
        <f>L499/SUMIFS(L$3:L$722,$B$3:$B$722,$B1225)*SUMIFS(Calculations!$E$3:$E$53,Calculations!$A$3:$A$53,$B1225)</f>
        <v>0.10124490013374307</v>
      </c>
      <c r="M1225" s="107">
        <f>M499/SUMIFS(M$3:M$722,$B$3:$B$722,$B1225)*SUMIFS(Calculations!$E$3:$E$53,Calculations!$A$3:$A$53,$B1225)</f>
        <v>8.6672137959589585E-2</v>
      </c>
      <c r="N1225" s="107">
        <f>N499/SUMIFS(N$3:N$722,$B$3:$B$722,$B1225)*SUMIFS(Calculations!$E$3:$E$53,Calculations!$A$3:$A$53,$B1225)</f>
        <v>7.0697832438210456E-2</v>
      </c>
      <c r="O1225" s="107">
        <f>O499/SUMIFS(O$3:O$722,$B$3:$B$722,$B1225)*SUMIFS(Calculations!$E$3:$E$53,Calculations!$A$3:$A$53,$B1225)</f>
        <v>7.178998919074446E-2</v>
      </c>
      <c r="P1225" s="107">
        <f>P499/SUMIFS(P$3:P$722,$B$3:$B$722,$B1225)*SUMIFS(Calculations!$E$3:$E$53,Calculations!$A$3:$A$53,$B1225)</f>
        <v>7.2847417819517063E-2</v>
      </c>
      <c r="Q1225" s="107">
        <f>Q499/SUMIFS(Q$3:Q$722,$B$3:$B$722,$B1225)*SUMIFS(Calculations!$E$3:$E$53,Calculations!$A$3:$A$53,$B1225)</f>
        <v>7.7962287267458644E-2</v>
      </c>
      <c r="R1225" s="107">
        <f>R499/SUMIFS(R$3:R$722,$B$3:$B$722,$B1225)*SUMIFS(Calculations!$E$3:$E$53,Calculations!$A$3:$A$53,$B1225)</f>
        <v>8.304653695961621E-2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1.8830579924127486E-2</v>
      </c>
      <c r="G1228" s="107">
        <f>G502/SUMIFS(G$3:G$722,$B$3:$B$722,$B1228)*SUMIFS(Calculations!$E$3:$E$53,Calculations!$A$3:$A$53,$B1228)</f>
        <v>1.8913716453730453E-2</v>
      </c>
      <c r="H1228" s="107">
        <f>H502/SUMIFS(H$3:H$722,$B$3:$B$722,$B1228)*SUMIFS(Calculations!$E$3:$E$53,Calculations!$A$3:$A$53,$B1228)</f>
        <v>1.8997392144235542E-2</v>
      </c>
      <c r="I1228" s="107">
        <f>I502/SUMIFS(I$3:I$722,$B$3:$B$722,$B1228)*SUMIFS(Calculations!$E$3:$E$53,Calculations!$A$3:$A$53,$B1228)</f>
        <v>1.9786195131007919E-2</v>
      </c>
      <c r="J1228" s="107">
        <f>J502/SUMIFS(J$3:J$722,$B$3:$B$722,$B1228)*SUMIFS(Calculations!$E$3:$E$53,Calculations!$A$3:$A$53,$B1228)</f>
        <v>2.0642908757416957E-2</v>
      </c>
      <c r="K1228" s="107">
        <f>K502/SUMIFS(K$3:K$722,$B$3:$B$722,$B1228)*SUMIFS(Calculations!$E$3:$E$53,Calculations!$A$3:$A$53,$B1228)</f>
        <v>2.1353561922414416E-2</v>
      </c>
      <c r="L1228" s="107">
        <f>L502/SUMIFS(L$3:L$722,$B$3:$B$722,$B1228)*SUMIFS(Calculations!$E$3:$E$53,Calculations!$A$3:$A$53,$B1228)</f>
        <v>2.2114873450691869E-2</v>
      </c>
      <c r="M1228" s="107">
        <f>M502/SUMIFS(M$3:M$722,$B$3:$B$722,$B1228)*SUMIFS(Calculations!$E$3:$E$53,Calculations!$A$3:$A$53,$B1228)</f>
        <v>2.3132272047133941E-2</v>
      </c>
      <c r="N1228" s="107">
        <f>N502/SUMIFS(N$3:N$722,$B$3:$B$722,$B1228)*SUMIFS(Calculations!$E$3:$E$53,Calculations!$A$3:$A$53,$B1228)</f>
        <v>2.4247519508278491E-2</v>
      </c>
      <c r="O1228" s="107">
        <f>O502/SUMIFS(O$3:O$722,$B$3:$B$722,$B1228)*SUMIFS(Calculations!$E$3:$E$53,Calculations!$A$3:$A$53,$B1228)</f>
        <v>2.3855783099148781E-2</v>
      </c>
      <c r="P1228" s="107">
        <f>P502/SUMIFS(P$3:P$722,$B$3:$B$722,$B1228)*SUMIFS(Calculations!$E$3:$E$53,Calculations!$A$3:$A$53,$B1228)</f>
        <v>2.3476503025125318E-2</v>
      </c>
      <c r="Q1228" s="107">
        <f>Q502/SUMIFS(Q$3:Q$722,$B$3:$B$722,$B1228)*SUMIFS(Calculations!$E$3:$E$53,Calculations!$A$3:$A$53,$B1228)</f>
        <v>2.340602195912166E-2</v>
      </c>
      <c r="R1228" s="107">
        <f>R502/SUMIFS(R$3:R$722,$B$3:$B$722,$B1228)*SUMIFS(Calculations!$E$3:$E$53,Calculations!$A$3:$A$53,$B1228)</f>
        <v>2.3335962822367693E-2</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0.25653399851100173</v>
      </c>
      <c r="G1230" s="107">
        <f>G504/SUMIFS(G$3:G$722,$B$3:$B$722,$B1230)*SUMIFS(Calculations!$E$3:$E$53,Calculations!$A$3:$A$53,$B1230)</f>
        <v>0.26580734243905613</v>
      </c>
      <c r="H1230" s="107">
        <f>H504/SUMIFS(H$3:H$722,$B$3:$B$722,$B1230)*SUMIFS(Calculations!$E$3:$E$53,Calculations!$A$3:$A$53,$B1230)</f>
        <v>0.27514082628997871</v>
      </c>
      <c r="I1230" s="107">
        <f>I504/SUMIFS(I$3:I$722,$B$3:$B$722,$B1230)*SUMIFS(Calculations!$E$3:$E$53,Calculations!$A$3:$A$53,$B1230)</f>
        <v>0.28608199259825146</v>
      </c>
      <c r="J1230" s="107">
        <f>J504/SUMIFS(J$3:J$722,$B$3:$B$722,$B1230)*SUMIFS(Calculations!$E$3:$E$53,Calculations!$A$3:$A$53,$B1230)</f>
        <v>0.29796511984585355</v>
      </c>
      <c r="K1230" s="107">
        <f>K504/SUMIFS(K$3:K$722,$B$3:$B$722,$B1230)*SUMIFS(Calculations!$E$3:$E$53,Calculations!$A$3:$A$53,$B1230)</f>
        <v>0.30592646949928864</v>
      </c>
      <c r="L1230" s="107">
        <f>L504/SUMIFS(L$3:L$722,$B$3:$B$722,$B1230)*SUMIFS(Calculations!$E$3:$E$53,Calculations!$A$3:$A$53,$B1230)</f>
        <v>0.31445533782822871</v>
      </c>
      <c r="M1230" s="107">
        <f>M504/SUMIFS(M$3:M$722,$B$3:$B$722,$B1230)*SUMIFS(Calculations!$E$3:$E$53,Calculations!$A$3:$A$53,$B1230)</f>
        <v>0.32840455751181097</v>
      </c>
      <c r="N1230" s="107">
        <f>N504/SUMIFS(N$3:N$722,$B$3:$B$722,$B1230)*SUMIFS(Calculations!$E$3:$E$53,Calculations!$A$3:$A$53,$B1230)</f>
        <v>0.34369535100363047</v>
      </c>
      <c r="O1230" s="107">
        <f>O504/SUMIFS(O$3:O$722,$B$3:$B$722,$B1230)*SUMIFS(Calculations!$E$3:$E$53,Calculations!$A$3:$A$53,$B1230)</f>
        <v>0.33645692292311574</v>
      </c>
      <c r="P1230" s="107">
        <f>P504/SUMIFS(P$3:P$722,$B$3:$B$722,$B1230)*SUMIFS(Calculations!$E$3:$E$53,Calculations!$A$3:$A$53,$B1230)</f>
        <v>0.3294486605451295</v>
      </c>
      <c r="Q1230" s="107">
        <f>Q504/SUMIFS(Q$3:Q$722,$B$3:$B$722,$B1230)*SUMIFS(Calculations!$E$3:$E$53,Calculations!$A$3:$A$53,$B1230)</f>
        <v>0.32825159733114845</v>
      </c>
      <c r="R1230" s="107">
        <f>R504/SUMIFS(R$3:R$722,$B$3:$B$722,$B1230)*SUMIFS(Calculations!$E$3:$E$53,Calculations!$A$3:$A$53,$B1230)</f>
        <v>0.32706170024010428</v>
      </c>
    </row>
    <row r="1231" spans="2:18" ht="15.75" customHeight="1">
      <c r="B1231" s="107" t="s">
        <v>570</v>
      </c>
      <c r="C1231" s="107" t="s">
        <v>448</v>
      </c>
      <c r="D1231" s="107" t="s">
        <v>644</v>
      </c>
      <c r="E1231" s="107" t="str">
        <f t="shared" si="307"/>
        <v>natural gas nonpeaker</v>
      </c>
      <c r="F1231" s="107">
        <f>F505/SUMIFS(F$3:F$722,$B$3:$B$722,$B1231)*SUMIFS(Calculations!$E$3:$E$53,Calculations!$A$3:$A$53,$B1231)</f>
        <v>0.30845216566951089</v>
      </c>
      <c r="G1231" s="107">
        <f>G505/SUMIFS(G$3:G$722,$B$3:$B$722,$B1231)*SUMIFS(Calculations!$E$3:$E$53,Calculations!$A$3:$A$53,$B1231)</f>
        <v>0.30594102092752257</v>
      </c>
      <c r="H1231" s="107">
        <f>H505/SUMIFS(H$3:H$722,$B$3:$B$722,$B1231)*SUMIFS(Calculations!$E$3:$E$53,Calculations!$A$3:$A$53,$B1231)</f>
        <v>0.30341359079244795</v>
      </c>
      <c r="I1231" s="107">
        <f>I505/SUMIFS(I$3:I$722,$B$3:$B$722,$B1231)*SUMIFS(Calculations!$E$3:$E$53,Calculations!$A$3:$A$53,$B1231)</f>
        <v>0.30741878241333448</v>
      </c>
      <c r="J1231" s="107">
        <f>J505/SUMIFS(J$3:J$722,$B$3:$B$722,$B1231)*SUMIFS(Calculations!$E$3:$E$53,Calculations!$A$3:$A$53,$B1231)</f>
        <v>0.31176879413430042</v>
      </c>
      <c r="K1231" s="107">
        <f>K505/SUMIFS(K$3:K$722,$B$3:$B$722,$B1231)*SUMIFS(Calculations!$E$3:$E$53,Calculations!$A$3:$A$53,$B1231)</f>
        <v>0.28502025665335895</v>
      </c>
      <c r="L1231" s="107">
        <f>L505/SUMIFS(L$3:L$722,$B$3:$B$722,$B1231)*SUMIFS(Calculations!$E$3:$E$53,Calculations!$A$3:$A$53,$B1231)</f>
        <v>0.25636497028891242</v>
      </c>
      <c r="M1231" s="107">
        <f>M505/SUMIFS(M$3:M$722,$B$3:$B$722,$B1231)*SUMIFS(Calculations!$E$3:$E$53,Calculations!$A$3:$A$53,$B1231)</f>
        <v>0.25319866420871873</v>
      </c>
      <c r="N1231" s="107">
        <f>N505/SUMIFS(N$3:N$722,$B$3:$B$722,$B1231)*SUMIFS(Calculations!$E$3:$E$53,Calculations!$A$3:$A$53,$B1231)</f>
        <v>0.24972783691498018</v>
      </c>
      <c r="O1231" s="107">
        <f>O505/SUMIFS(O$3:O$722,$B$3:$B$722,$B1231)*SUMIFS(Calculations!$E$3:$E$53,Calculations!$A$3:$A$53,$B1231)</f>
        <v>0.24221866508769568</v>
      </c>
      <c r="P1231" s="107">
        <f>P505/SUMIFS(P$3:P$722,$B$3:$B$722,$B1231)*SUMIFS(Calculations!$E$3:$E$53,Calculations!$A$3:$A$53,$B1231)</f>
        <v>0.23494826800401714</v>
      </c>
      <c r="Q1231" s="107">
        <f>Q505/SUMIFS(Q$3:Q$722,$B$3:$B$722,$B1231)*SUMIFS(Calculations!$E$3:$E$53,Calculations!$A$3:$A$53,$B1231)</f>
        <v>0.22288333984974881</v>
      </c>
      <c r="R1231" s="107">
        <f>R505/SUMIFS(R$3:R$722,$B$3:$B$722,$B1231)*SUMIFS(Calculations!$E$3:$E$53,Calculations!$A$3:$A$53,$B1231)</f>
        <v>0.21089063742037847</v>
      </c>
    </row>
    <row r="1232" spans="2:18" ht="15.75" customHeight="1">
      <c r="B1232" s="107" t="s">
        <v>570</v>
      </c>
      <c r="C1232" s="107" t="s">
        <v>448</v>
      </c>
      <c r="D1232" s="107" t="s">
        <v>645</v>
      </c>
      <c r="E1232" s="107" t="str">
        <f t="shared" si="307"/>
        <v>natural gas peaker</v>
      </c>
      <c r="F1232" s="107">
        <f>F506/SUMIFS(F$3:F$722,$B$3:$B$722,$B1232)*SUMIFS(Calculations!$E$3:$E$53,Calculations!$A$3:$A$53,$B1232)</f>
        <v>1.3613591079606354E-3</v>
      </c>
      <c r="G1232" s="107">
        <f>G506/SUMIFS(G$3:G$722,$B$3:$B$722,$B1232)*SUMIFS(Calculations!$E$3:$E$53,Calculations!$A$3:$A$53,$B1232)</f>
        <v>1.3657592148848747E-3</v>
      </c>
      <c r="H1232" s="107">
        <f>H506/SUMIFS(H$3:H$722,$B$3:$B$722,$B1232)*SUMIFS(Calculations!$E$3:$E$53,Calculations!$A$3:$A$53,$B1232)</f>
        <v>1.3701878575879114E-3</v>
      </c>
      <c r="I1232" s="107">
        <f>I506/SUMIFS(I$3:I$722,$B$3:$B$722,$B1232)*SUMIFS(Calculations!$E$3:$E$53,Calculations!$A$3:$A$53,$B1232)</f>
        <v>1.3985431426776467E-3</v>
      </c>
      <c r="J1232" s="107">
        <f>J506/SUMIFS(J$3:J$722,$B$3:$B$722,$B1232)*SUMIFS(Calculations!$E$3:$E$53,Calculations!$A$3:$A$53,$B1232)</f>
        <v>1.4293396273822607E-3</v>
      </c>
      <c r="K1232" s="107">
        <f>K506/SUMIFS(K$3:K$722,$B$3:$B$722,$B1232)*SUMIFS(Calculations!$E$3:$E$53,Calculations!$A$3:$A$53,$B1232)</f>
        <v>1.0717618690332712E-3</v>
      </c>
      <c r="L1232" s="107">
        <f>L506/SUMIFS(L$3:L$722,$B$3:$B$722,$B1232)*SUMIFS(Calculations!$E$3:$E$53,Calculations!$A$3:$A$53,$B1232)</f>
        <v>6.8869445570841827E-4</v>
      </c>
      <c r="M1232" s="107">
        <f>M506/SUMIFS(M$3:M$722,$B$3:$B$722,$B1232)*SUMIFS(Calculations!$E$3:$E$53,Calculations!$A$3:$A$53,$B1232)</f>
        <v>6.8536452695535635E-4</v>
      </c>
      <c r="N1232" s="107">
        <f>N506/SUMIFS(N$3:N$722,$B$3:$B$722,$B1232)*SUMIFS(Calculations!$E$3:$E$53,Calculations!$A$3:$A$53,$B1232)</f>
        <v>6.8171434048897852E-4</v>
      </c>
      <c r="O1232" s="107">
        <f>O506/SUMIFS(O$3:O$722,$B$3:$B$722,$B1232)*SUMIFS(Calculations!$E$3:$E$53,Calculations!$A$3:$A$53,$B1232)</f>
        <v>6.7070074680141778E-4</v>
      </c>
      <c r="P1232" s="107">
        <f>P506/SUMIFS(P$3:P$722,$B$3:$B$722,$B1232)*SUMIFS(Calculations!$E$3:$E$53,Calculations!$A$3:$A$53,$B1232)</f>
        <v>6.6003736057606644E-4</v>
      </c>
      <c r="Q1232" s="107">
        <f>Q506/SUMIFS(Q$3:Q$722,$B$3:$B$722,$B1232)*SUMIFS(Calculations!$E$3:$E$53,Calculations!$A$3:$A$53,$B1232)</f>
        <v>6.580557989812303E-4</v>
      </c>
      <c r="R1232" s="107">
        <f>R506/SUMIFS(R$3:R$722,$B$3:$B$722,$B1232)*SUMIFS(Calculations!$E$3:$E$53,Calculations!$A$3:$A$53,$B1232)</f>
        <v>6.5608609984597855E-4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2.0235288528180732E-3</v>
      </c>
      <c r="G1235" s="107">
        <f>G509/SUMIFS(G$3:G$722,$B$3:$B$722,$B1235)*SUMIFS(Calculations!$E$3:$E$53,Calculations!$A$3:$A$53,$B1235)</f>
        <v>1.1019939412628846E-3</v>
      </c>
      <c r="H1235" s="107">
        <f>H509/SUMIFS(H$3:H$722,$B$3:$B$722,$B1235)*SUMIFS(Calculations!$E$3:$E$53,Calculations!$A$3:$A$53,$B1235)</f>
        <v>1.7448264848738621E-4</v>
      </c>
      <c r="I1235" s="107">
        <f>I509/SUMIFS(I$3:I$722,$B$3:$B$722,$B1235)*SUMIFS(Calculations!$E$3:$E$53,Calculations!$A$3:$A$53,$B1235)</f>
        <v>1.8168356531153641E-4</v>
      </c>
      <c r="J1235" s="107">
        <f>J509/SUMIFS(J$3:J$722,$B$3:$B$722,$B1235)*SUMIFS(Calculations!$E$3:$E$53,Calculations!$A$3:$A$53,$B1235)</f>
        <v>1.8950443271358622E-4</v>
      </c>
      <c r="K1235" s="107">
        <f>K509/SUMIFS(K$3:K$722,$B$3:$B$722,$B1235)*SUMIFS(Calculations!$E$3:$E$53,Calculations!$A$3:$A$53,$B1235)</f>
        <v>1.9602631767416643E-4</v>
      </c>
      <c r="L1235" s="107">
        <f>L509/SUMIFS(L$3:L$722,$B$3:$B$722,$B1235)*SUMIFS(Calculations!$E$3:$E$53,Calculations!$A$3:$A$53,$B1235)</f>
        <v>2.030131101787869E-4</v>
      </c>
      <c r="M1235" s="107">
        <f>M509/SUMIFS(M$3:M$722,$B$3:$B$722,$B1235)*SUMIFS(Calculations!$E$3:$E$53,Calculations!$A$3:$A$53,$B1235)</f>
        <v>2.123276433053913E-4</v>
      </c>
      <c r="N1235" s="107">
        <f>N509/SUMIFS(N$3:N$722,$B$3:$B$722,$B1235)*SUMIFS(Calculations!$E$3:$E$53,Calculations!$A$3:$A$53,$B1235)</f>
        <v>2.2253800673376656E-4</v>
      </c>
      <c r="O1235" s="107">
        <f>O509/SUMIFS(O$3:O$722,$B$3:$B$722,$B1235)*SUMIFS(Calculations!$E$3:$E$53,Calculations!$A$3:$A$53,$B1235)</f>
        <v>2.1894274249970724E-4</v>
      </c>
      <c r="P1235" s="107">
        <f>P509/SUMIFS(P$3:P$722,$B$3:$B$722,$B1235)*SUMIFS(Calculations!$E$3:$E$53,Calculations!$A$3:$A$53,$B1235)</f>
        <v>2.154617995670415E-4</v>
      </c>
      <c r="Q1235" s="107">
        <f>Q509/SUMIFS(Q$3:Q$722,$B$3:$B$722,$B1235)*SUMIFS(Calculations!$E$3:$E$53,Calculations!$A$3:$A$53,$B1235)</f>
        <v>2.1481494099103045E-4</v>
      </c>
      <c r="R1235" s="107">
        <f>R509/SUMIFS(R$3:R$722,$B$3:$B$722,$B1235)*SUMIFS(Calculations!$E$3:$E$53,Calculations!$A$3:$A$53,$B1235)</f>
        <v>2.1417195478201252E-4</v>
      </c>
    </row>
    <row r="1236" spans="2:18" ht="15.75" customHeight="1">
      <c r="B1236" s="107" t="s">
        <v>570</v>
      </c>
      <c r="C1236" s="107" t="s">
        <v>448</v>
      </c>
      <c r="D1236" s="107" t="s">
        <v>649</v>
      </c>
      <c r="E1236" s="107" t="str">
        <f t="shared" si="307"/>
        <v>solar PV</v>
      </c>
      <c r="F1236" s="107">
        <f>F510/SUMIFS(F$3:F$722,$B$3:$B$722,$B1236)*SUMIFS(Calculations!$E$3:$E$53,Calculations!$A$3:$A$53,$B1236)</f>
        <v>7.2806716156845002E-5</v>
      </c>
      <c r="G1236" s="107">
        <f>G510/SUMIFS(G$3:G$722,$B$3:$B$722,$B1236)*SUMIFS(Calculations!$E$3:$E$53,Calculations!$A$3:$A$53,$B1236)</f>
        <v>1.7720430157694471E-4</v>
      </c>
      <c r="H1236" s="107">
        <f>H510/SUMIFS(H$3:H$722,$B$3:$B$722,$B1236)*SUMIFS(Calculations!$E$3:$E$53,Calculations!$A$3:$A$53,$B1236)</f>
        <v>2.8227893109068335E-4</v>
      </c>
      <c r="I1236" s="107">
        <f>I510/SUMIFS(I$3:I$722,$B$3:$B$722,$B1236)*SUMIFS(Calculations!$E$3:$E$53,Calculations!$A$3:$A$53,$B1236)</f>
        <v>4.7657204237867851E-4</v>
      </c>
      <c r="J1236" s="107">
        <f>J510/SUMIFS(J$3:J$722,$B$3:$B$722,$B1236)*SUMIFS(Calculations!$E$3:$E$53,Calculations!$A$3:$A$53,$B1236)</f>
        <v>6.8759248569485705E-4</v>
      </c>
      <c r="K1236" s="107">
        <f>K510/SUMIFS(K$3:K$722,$B$3:$B$722,$B1236)*SUMIFS(Calculations!$E$3:$E$53,Calculations!$A$3:$A$53,$B1236)</f>
        <v>1.0824890279353824E-3</v>
      </c>
      <c r="L1236" s="107">
        <f>L510/SUMIFS(L$3:L$722,$B$3:$B$722,$B1236)*SUMIFS(Calculations!$E$3:$E$53,Calculations!$A$3:$A$53,$B1236)</f>
        <v>1.5055354659058546E-3</v>
      </c>
      <c r="M1236" s="107">
        <f>M510/SUMIFS(M$3:M$722,$B$3:$B$722,$B1236)*SUMIFS(Calculations!$E$3:$E$53,Calculations!$A$3:$A$53,$B1236)</f>
        <v>2.2907174218138515E-3</v>
      </c>
      <c r="N1236" s="107">
        <f>N510/SUMIFS(N$3:N$722,$B$3:$B$722,$B1236)*SUMIFS(Calculations!$E$3:$E$53,Calculations!$A$3:$A$53,$B1236)</f>
        <v>3.1514146804155472E-3</v>
      </c>
      <c r="O1236" s="107">
        <f>O510/SUMIFS(O$3:O$722,$B$3:$B$722,$B1236)*SUMIFS(Calculations!$E$3:$E$53,Calculations!$A$3:$A$53,$B1236)</f>
        <v>4.2310921818482202E-3</v>
      </c>
      <c r="P1236" s="107">
        <f>P510/SUMIFS(P$3:P$722,$B$3:$B$722,$B1236)*SUMIFS(Calculations!$E$3:$E$53,Calculations!$A$3:$A$53,$B1236)</f>
        <v>5.2764383715848658E-3</v>
      </c>
      <c r="Q1236" s="107">
        <f>Q510/SUMIFS(Q$3:Q$722,$B$3:$B$722,$B1236)*SUMIFS(Calculations!$E$3:$E$53,Calculations!$A$3:$A$53,$B1236)</f>
        <v>6.8911476068365647E-3</v>
      </c>
      <c r="R1236" s="107">
        <f>R510/SUMIFS(R$3:R$722,$B$3:$B$722,$B1236)*SUMIFS(Calculations!$E$3:$E$53,Calculations!$A$3:$A$53,$B1236)</f>
        <v>8.4961905147364434E-3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6.3418507108472188E-4</v>
      </c>
      <c r="G1238" s="107">
        <f>G512/SUMIFS(G$3:G$722,$B$3:$B$722,$B1238)*SUMIFS(Calculations!$E$3:$E$53,Calculations!$A$3:$A$53,$B1238)</f>
        <v>6.362348477426306E-4</v>
      </c>
      <c r="H1238" s="107">
        <f>H512/SUMIFS(H$3:H$722,$B$3:$B$722,$B1238)*SUMIFS(Calculations!$E$3:$E$53,Calculations!$A$3:$A$53,$B1238)</f>
        <v>6.3829791770779313E-4</v>
      </c>
      <c r="I1238" s="107">
        <f>I512/SUMIFS(I$3:I$722,$B$3:$B$722,$B1238)*SUMIFS(Calculations!$E$3:$E$53,Calculations!$A$3:$A$53,$B1238)</f>
        <v>6.646405383310375E-4</v>
      </c>
      <c r="J1238" s="107">
        <f>J512/SUMIFS(J$3:J$722,$B$3:$B$722,$B1238)*SUMIFS(Calculations!$E$3:$E$53,Calculations!$A$3:$A$53,$B1238)</f>
        <v>6.9325108167545512E-4</v>
      </c>
      <c r="K1238" s="107">
        <f>K512/SUMIFS(K$3:K$722,$B$3:$B$722,$B1238)*SUMIFS(Calculations!$E$3:$E$53,Calculations!$A$3:$A$53,$B1238)</f>
        <v>1.0192788728998422E-2</v>
      </c>
      <c r="L1238" s="107">
        <f>L512/SUMIFS(L$3:L$722,$B$3:$B$722,$B1238)*SUMIFS(Calculations!$E$3:$E$53,Calculations!$A$3:$A$53,$B1238)</f>
        <v>2.0369493597734975E-2</v>
      </c>
      <c r="M1238" s="107">
        <f>M512/SUMIFS(M$3:M$722,$B$3:$B$722,$B1238)*SUMIFS(Calculations!$E$3:$E$53,Calculations!$A$3:$A$53,$B1238)</f>
        <v>2.2350777011776207E-2</v>
      </c>
      <c r="N1238" s="107">
        <f>N512/SUMIFS(N$3:N$722,$B$3:$B$722,$B1238)*SUMIFS(Calculations!$E$3:$E$53,Calculations!$A$3:$A$53,$B1238)</f>
        <v>2.4522611438366256E-2</v>
      </c>
      <c r="O1238" s="107">
        <f>O512/SUMIFS(O$3:O$722,$B$3:$B$722,$B1238)*SUMIFS(Calculations!$E$3:$E$53,Calculations!$A$3:$A$53,$B1238)</f>
        <v>3.7504722359250009E-2</v>
      </c>
      <c r="P1238" s="107">
        <f>P512/SUMIFS(P$3:P$722,$B$3:$B$722,$B1238)*SUMIFS(Calculations!$E$3:$E$53,Calculations!$A$3:$A$53,$B1238)</f>
        <v>5.0074031405587104E-2</v>
      </c>
      <c r="Q1238" s="107">
        <f>Q512/SUMIFS(Q$3:Q$722,$B$3:$B$722,$B1238)*SUMIFS(Calculations!$E$3:$E$53,Calculations!$A$3:$A$53,$B1238)</f>
        <v>5.6679553576817643E-2</v>
      </c>
      <c r="R1238" s="107">
        <f>R512/SUMIFS(R$3:R$722,$B$3:$B$722,$B1238)*SUMIFS(Calculations!$E$3:$E$53,Calculations!$A$3:$A$53,$B1238)</f>
        <v>6.3245532319273004E-2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1.0000000000000002</v>
      </c>
      <c r="I1449" s="95">
        <f t="shared" si="312"/>
        <v>1</v>
      </c>
      <c r="J1449" s="95">
        <f t="shared" si="312"/>
        <v>0.99999999999999989</v>
      </c>
      <c r="K1449" s="95">
        <f t="shared" si="312"/>
        <v>1</v>
      </c>
      <c r="L1449" s="95">
        <f t="shared" si="312"/>
        <v>0.99999999999999989</v>
      </c>
      <c r="M1449" s="95">
        <f t="shared" si="312"/>
        <v>1</v>
      </c>
      <c r="N1449" s="95">
        <f t="shared" si="312"/>
        <v>1.0000000000000002</v>
      </c>
      <c r="O1449" s="95">
        <f t="shared" si="312"/>
        <v>0.99999999999999978</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AR</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4099.9341999999997</v>
      </c>
      <c r="R21" s="91">
        <f t="shared" si="2"/>
        <v>0.27309286393389248</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1662.681</v>
      </c>
      <c r="R27" s="91">
        <f t="shared" si="2"/>
        <v>0.11074965937220853</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3696.6347469000002</v>
      </c>
      <c r="R28" s="91">
        <f t="shared" si="2"/>
        <v>0.24622945654797601</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4211.4130137000002</v>
      </c>
      <c r="R39" s="91">
        <f t="shared" si="2"/>
        <v>0.28051836566542904</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1023.337407</v>
      </c>
      <c r="R45" s="91">
        <f t="shared" si="2"/>
        <v>6.8163567905141831E-2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318.96680020000002</v>
      </c>
      <c r="R46" s="91">
        <f t="shared" si="2"/>
        <v>2.1246086575352277E-2</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15012.967167799998</v>
      </c>
      <c r="R54" s="149">
        <f>SUM(R3:R53)</f>
        <v>1.0000000000000002</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f t="shared" si="4"/>
        <v>878.16980000000001</v>
      </c>
      <c r="M127" s="91" t="str">
        <f t="shared" si="5"/>
        <v>OK</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f t="shared" si="6"/>
        <v>225.6802137</v>
      </c>
      <c r="M131" s="91" t="str">
        <f t="shared" si="7"/>
        <v>OK</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f t="shared" si="6"/>
        <v>3107.5630000000001</v>
      </c>
      <c r="M134" s="91" t="str">
        <f t="shared" si="7"/>
        <v>OK</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f t="shared" si="6"/>
        <v>206.63474690000001</v>
      </c>
      <c r="M142" s="91" t="str">
        <f t="shared" si="7"/>
        <v>MO</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f t="shared" si="6"/>
        <v>490</v>
      </c>
      <c r="M145" s="91" t="str">
        <f t="shared" si="7"/>
        <v>MO</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f t="shared" si="6"/>
        <v>318.96680020000002</v>
      </c>
      <c r="M150" s="91" t="str">
        <f t="shared" si="7"/>
        <v>TX</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f t="shared" si="6"/>
        <v>142.41720000000001</v>
      </c>
      <c r="M152" s="91" t="str">
        <f t="shared" si="7"/>
        <v>LA</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f t="shared" si="8"/>
        <v>3000</v>
      </c>
      <c r="M206" s="91" t="str">
        <f t="shared" si="9"/>
        <v>MO</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f t="shared" si="8"/>
        <v>3957.5169999999998</v>
      </c>
      <c r="M208" s="91" t="str">
        <f t="shared" si="9"/>
        <v>LA</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f t="shared" si="8"/>
        <v>1662.681</v>
      </c>
      <c r="M209" s="91" t="str">
        <f t="shared" si="9"/>
        <v>MS</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f t="shared" si="8"/>
        <v>1023.337407</v>
      </c>
      <c r="M210" s="91" t="str">
        <f t="shared" si="9"/>
        <v>TN</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15012.967167800001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0.27309286393389248</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0.24622945654797601</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0.11074965937220853</v>
      </c>
      <c r="D28" s="91">
        <f t="shared" si="0"/>
        <v>0.11074965937220853</v>
      </c>
      <c r="E28" s="91">
        <f t="shared" si="1"/>
        <v>0.28305318166889587</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0.28051836566542904</v>
      </c>
      <c r="D39" s="91">
        <f t="shared" si="0"/>
        <v>0.28051836566542904</v>
      </c>
      <c r="E39" s="91">
        <f t="shared" si="1"/>
        <v>0.71694681833110407</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6.8163567905141831E-2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2.1246086575352277E-2</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0.39126802503763758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0.15650025603412099</v>
      </c>
      <c r="C60" s="91">
        <f>SUMIFS('ReEDs Generation Data'!H$729:H$1448,'ReEDs Generation Data'!$E$729:$E$1448,Calculations!$A60)</f>
        <v>0.13978382590649235</v>
      </c>
      <c r="D60" s="91">
        <f>SUMIFS('ReEDs Generation Data'!I$729:I$1448,'ReEDs Generation Data'!$E$729:$E$1448,Calculations!$A60)</f>
        <v>0.13199352872685427</v>
      </c>
      <c r="E60" s="91">
        <f>SUMIFS('ReEDs Generation Data'!J$729:J$1448,'ReEDs Generation Data'!$E$729:$E$1448,Calculations!$A60)</f>
        <v>0.12385773846226086</v>
      </c>
      <c r="F60" s="91">
        <f>SUMIFS('ReEDs Generation Data'!K$729:K$1448,'ReEDs Generation Data'!$E$729:$E$1448,Calculations!$A60)</f>
        <v>0.14616569555285996</v>
      </c>
      <c r="G60" s="91">
        <f>SUMIFS('ReEDs Generation Data'!L$729:L$1448,'ReEDs Generation Data'!$E$729:$E$1448,Calculations!$A60)</f>
        <v>0.17177062189454298</v>
      </c>
      <c r="H60" s="91">
        <f>SUMIFS('ReEDs Generation Data'!M$729:M$1448,'ReEDs Generation Data'!$E$729:$E$1448,Calculations!$A60)</f>
        <v>0.16043100436621707</v>
      </c>
      <c r="I60" s="91">
        <f>SUMIFS('ReEDs Generation Data'!N$729:N$1448,'ReEDs Generation Data'!$E$729:$E$1448,Calculations!$A60)</f>
        <v>0.1478083234081497</v>
      </c>
      <c r="J60" s="91">
        <f>SUMIFS('ReEDs Generation Data'!O$729:O$1448,'ReEDs Generation Data'!$E$729:$E$1448,Calculations!$A60)</f>
        <v>0.14942738904973332</v>
      </c>
      <c r="K60" s="91">
        <f>SUMIFS('ReEDs Generation Data'!P$729:P$1448,'ReEDs Generation Data'!$E$729:$E$1448,Calculations!$A60)</f>
        <v>0.15103143273181635</v>
      </c>
      <c r="L60" s="91">
        <f>SUMIFS('ReEDs Generation Data'!Q$729:Q$1448,'ReEDs Generation Data'!$E$729:$E$1448,Calculations!$A60)</f>
        <v>0.15668092586500859</v>
      </c>
      <c r="M60" s="91">
        <f>SUMIFS('ReEDs Generation Data'!R$729:R$1448,'ReEDs Generation Data'!$E$729:$E$1448,Calculations!$A60)</f>
        <v>0.16229198354665869</v>
      </c>
    </row>
    <row r="61" spans="1:33" ht="15.75" customHeight="1">
      <c r="A61" s="111" t="s">
        <v>633</v>
      </c>
      <c r="B61" s="91">
        <f>SUMIFS('ReEDs Generation Data'!G$729:G$1448,'ReEDs Generation Data'!$E$729:$E$1448,Calculations!$A61)</f>
        <v>0.49250086527777426</v>
      </c>
      <c r="C61" s="91">
        <f>SUMIFS('ReEDs Generation Data'!H$729:H$1448,'ReEDs Generation Data'!$E$729:$E$1448,Calculations!$A61)</f>
        <v>0.49733407557496612</v>
      </c>
      <c r="D61" s="91">
        <f>SUMIFS('ReEDs Generation Data'!I$729:I$1448,'ReEDs Generation Data'!$E$729:$E$1448,Calculations!$A61)</f>
        <v>0.48920497587862932</v>
      </c>
      <c r="E61" s="91">
        <f>SUMIFS('ReEDs Generation Data'!J$729:J$1448,'ReEDs Generation Data'!$E$729:$E$1448,Calculations!$A61)</f>
        <v>0.47989485021036021</v>
      </c>
      <c r="F61" s="91">
        <f>SUMIFS('ReEDs Generation Data'!K$729:K$1448,'ReEDs Generation Data'!$E$729:$E$1448,Calculations!$A61)</f>
        <v>0.43270299812217694</v>
      </c>
      <c r="G61" s="91">
        <f>SUMIFS('ReEDs Generation Data'!L$729:L$1448,'ReEDs Generation Data'!$E$729:$E$1448,Calculations!$A61)</f>
        <v>0.379614086728287</v>
      </c>
      <c r="H61" s="91">
        <f>SUMIFS('ReEDs Generation Data'!M$729:M$1448,'ReEDs Generation Data'!$E$729:$E$1448,Calculations!$A61)</f>
        <v>0.37151573067051058</v>
      </c>
      <c r="I61" s="91">
        <f>SUMIFS('ReEDs Generation Data'!N$729:N$1448,'ReEDs Generation Data'!$E$729:$E$1448,Calculations!$A61)</f>
        <v>0.36293211639593592</v>
      </c>
      <c r="J61" s="91">
        <f>SUMIFS('ReEDs Generation Data'!O$729:O$1448,'ReEDs Generation Data'!$E$729:$E$1448,Calculations!$A61)</f>
        <v>0.35296556662327205</v>
      </c>
      <c r="K61" s="91">
        <f>SUMIFS('ReEDs Generation Data'!P$729:P$1448,'ReEDs Generation Data'!$E$729:$E$1448,Calculations!$A61)</f>
        <v>0.34314588672327928</v>
      </c>
      <c r="L61" s="91">
        <f>SUMIFS('ReEDs Generation Data'!Q$729:Q$1448,'ReEDs Generation Data'!$E$729:$E$1448,Calculations!$A61)</f>
        <v>0.33085677601687874</v>
      </c>
      <c r="M61" s="91">
        <f>SUMIFS('ReEDs Generation Data'!R$729:R$1448,'ReEDs Generation Data'!$E$729:$E$1448,Calculations!$A61)</f>
        <v>0.31864316837356765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6.0627151537079926E-2</v>
      </c>
      <c r="C62" s="91">
        <f>SUMIFS('ReEDs Generation Data'!H$729:H$1448,'ReEDs Generation Data'!$E$729:$E$1448,Calculations!$A62)</f>
        <v>6.3775895375466157E-2</v>
      </c>
      <c r="D62" s="91">
        <f>SUMIFS('ReEDs Generation Data'!I$729:I$1448,'ReEDs Generation Data'!$E$729:$E$1448,Calculations!$A62)</f>
        <v>6.754850071420411E-2</v>
      </c>
      <c r="E62" s="91">
        <f>SUMIFS('ReEDs Generation Data'!J$729:J$1448,'ReEDs Generation Data'!$E$729:$E$1448,Calculations!$A62)</f>
        <v>7.1795498408200001E-2</v>
      </c>
      <c r="F62" s="91">
        <f>SUMIFS('ReEDs Generation Data'!K$729:K$1448,'ReEDs Generation Data'!$E$729:$E$1448,Calculations!$A62)</f>
        <v>7.8179318871108766E-2</v>
      </c>
      <c r="G62" s="91">
        <f>SUMIFS('ReEDs Generation Data'!L$729:L$1448,'ReEDs Generation Data'!$E$729:$E$1448,Calculations!$A62)</f>
        <v>8.5809190956076128E-2</v>
      </c>
      <c r="H62" s="91">
        <f>SUMIFS('ReEDs Generation Data'!M$729:M$1448,'ReEDs Generation Data'!$E$729:$E$1448,Calculations!$A62)</f>
        <v>8.7353157880497162E-2</v>
      </c>
      <c r="I62" s="91">
        <f>SUMIFS('ReEDs Generation Data'!N$729:N$1448,'ReEDs Generation Data'!$E$729:$E$1448,Calculations!$A62)</f>
        <v>8.8953704108921755E-2</v>
      </c>
      <c r="J62" s="91">
        <f>SUMIFS('ReEDs Generation Data'!O$729:O$1448,'ReEDs Generation Data'!$E$729:$E$1448,Calculations!$A62)</f>
        <v>9.0586584602416226E-2</v>
      </c>
      <c r="K62" s="91">
        <f>SUMIFS('ReEDs Generation Data'!P$729:P$1448,'ReEDs Generation Data'!$E$729:$E$1448,Calculations!$A62)</f>
        <v>9.228053411921211E-2</v>
      </c>
      <c r="L62" s="91">
        <f>SUMIFS('ReEDs Generation Data'!Q$729:Q$1448,'ReEDs Generation Data'!$E$729:$E$1448,Calculations!$A62)</f>
        <v>9.160104000175745E-2</v>
      </c>
      <c r="M62" s="91">
        <f>SUMIFS('ReEDs Generation Data'!R$729:R$1448,'ReEDs Generation Data'!$E$729:$E$1448,Calculations!$A62)</f>
        <v>9.0931479449608485E-2</v>
      </c>
    </row>
    <row r="63" spans="1:33" ht="15.75" customHeight="1">
      <c r="A63" s="111" t="s">
        <v>101</v>
      </c>
      <c r="B63" s="91">
        <f>SUMIFS('ReEDs Generation Data'!G$729:G$1448,'ReEDs Generation Data'!$E$729:$E$1448,Calculations!$A63)</f>
        <v>1.8913716453730453E-2</v>
      </c>
      <c r="C63" s="91">
        <f>SUMIFS('ReEDs Generation Data'!H$729:H$1448,'ReEDs Generation Data'!$E$729:$E$1448,Calculations!$A63)</f>
        <v>1.8997392144235542E-2</v>
      </c>
      <c r="D63" s="91">
        <f>SUMIFS('ReEDs Generation Data'!I$729:I$1448,'ReEDs Generation Data'!$E$729:$E$1448,Calculations!$A63)</f>
        <v>1.9786195131007919E-2</v>
      </c>
      <c r="E63" s="91">
        <f>SUMIFS('ReEDs Generation Data'!J$729:J$1448,'ReEDs Generation Data'!$E$729:$E$1448,Calculations!$A63)</f>
        <v>2.0642908757416957E-2</v>
      </c>
      <c r="F63" s="91">
        <f>SUMIFS('ReEDs Generation Data'!K$729:K$1448,'ReEDs Generation Data'!$E$729:$E$1448,Calculations!$A63)</f>
        <v>2.1353561922414416E-2</v>
      </c>
      <c r="G63" s="91">
        <f>SUMIFS('ReEDs Generation Data'!L$729:L$1448,'ReEDs Generation Data'!$E$729:$E$1448,Calculations!$A63)</f>
        <v>2.2114873450691869E-2</v>
      </c>
      <c r="H63" s="91">
        <f>SUMIFS('ReEDs Generation Data'!M$729:M$1448,'ReEDs Generation Data'!$E$729:$E$1448,Calculations!$A63)</f>
        <v>2.3132272047133941E-2</v>
      </c>
      <c r="I63" s="91">
        <f>SUMIFS('ReEDs Generation Data'!N$729:N$1448,'ReEDs Generation Data'!$E$729:$E$1448,Calculations!$A63)</f>
        <v>2.4247519508278491E-2</v>
      </c>
      <c r="J63" s="91">
        <f>SUMIFS('ReEDs Generation Data'!O$729:O$1448,'ReEDs Generation Data'!$E$729:$E$1448,Calculations!$A63)</f>
        <v>2.3855783099148781E-2</v>
      </c>
      <c r="K63" s="91">
        <f>SUMIFS('ReEDs Generation Data'!P$729:P$1448,'ReEDs Generation Data'!$E$729:$E$1448,Calculations!$A63)</f>
        <v>2.3476503025125318E-2</v>
      </c>
      <c r="L63" s="91">
        <f>SUMIFS('ReEDs Generation Data'!Q$729:Q$1448,'ReEDs Generation Data'!$E$729:$E$1448,Calculations!$A63)</f>
        <v>2.340602195912166E-2</v>
      </c>
      <c r="M63" s="91">
        <f>SUMIFS('ReEDs Generation Data'!R$729:R$1448,'ReEDs Generation Data'!$E$729:$E$1448,Calculations!$A63)</f>
        <v>2.3335962822367693E-2</v>
      </c>
    </row>
    <row r="64" spans="1:33" ht="15.75" customHeight="1">
      <c r="A64" s="111" t="s">
        <v>100</v>
      </c>
      <c r="B64" s="91">
        <f>SUMIFS('ReEDs Generation Data'!G$729:G$1448,'ReEDs Generation Data'!$E$729:$E$1448,Calculations!$A64)</f>
        <v>0.26580734243905613</v>
      </c>
      <c r="C64" s="91">
        <f>SUMIFS('ReEDs Generation Data'!H$729:H$1448,'ReEDs Generation Data'!$E$729:$E$1448,Calculations!$A64)</f>
        <v>0.27514082628997871</v>
      </c>
      <c r="D64" s="91">
        <f>SUMIFS('ReEDs Generation Data'!I$729:I$1448,'ReEDs Generation Data'!$E$729:$E$1448,Calculations!$A64)</f>
        <v>0.28608199259825146</v>
      </c>
      <c r="E64" s="91">
        <f>SUMIFS('ReEDs Generation Data'!J$729:J$1448,'ReEDs Generation Data'!$E$729:$E$1448,Calculations!$A64)</f>
        <v>0.29796511984585355</v>
      </c>
      <c r="F64" s="91">
        <f>SUMIFS('ReEDs Generation Data'!K$729:K$1448,'ReEDs Generation Data'!$E$729:$E$1448,Calculations!$A64)</f>
        <v>0.30592646949928864</v>
      </c>
      <c r="G64" s="91">
        <f>SUMIFS('ReEDs Generation Data'!L$729:L$1448,'ReEDs Generation Data'!$E$729:$E$1448,Calculations!$A64)</f>
        <v>0.31445533782822871</v>
      </c>
      <c r="H64" s="91">
        <f>SUMIFS('ReEDs Generation Data'!M$729:M$1448,'ReEDs Generation Data'!$E$729:$E$1448,Calculations!$A64)</f>
        <v>0.32840455751181097</v>
      </c>
      <c r="I64" s="91">
        <f>SUMIFS('ReEDs Generation Data'!N$729:N$1448,'ReEDs Generation Data'!$E$729:$E$1448,Calculations!$A64)</f>
        <v>0.34369535100363047</v>
      </c>
      <c r="J64" s="91">
        <f>SUMIFS('ReEDs Generation Data'!O$729:O$1448,'ReEDs Generation Data'!$E$729:$E$1448,Calculations!$A64)</f>
        <v>0.33645692292311574</v>
      </c>
      <c r="K64" s="91">
        <f>SUMIFS('ReEDs Generation Data'!P$729:P$1448,'ReEDs Generation Data'!$E$729:$E$1448,Calculations!$A64)</f>
        <v>0.3294486605451295</v>
      </c>
      <c r="L64" s="91">
        <f>SUMIFS('ReEDs Generation Data'!Q$729:Q$1448,'ReEDs Generation Data'!$E$729:$E$1448,Calculations!$A64)</f>
        <v>0.32825159733114845</v>
      </c>
      <c r="M64" s="91">
        <f>SUMIFS('ReEDs Generation Data'!R$729:R$1448,'ReEDs Generation Data'!$E$729:$E$1448,Calculations!$A64)</f>
        <v>0.32706170024010428</v>
      </c>
    </row>
    <row r="65" spans="1:37" ht="15.75" customHeight="1">
      <c r="A65" s="111" t="s">
        <v>102</v>
      </c>
      <c r="B65" s="91">
        <f>SUMIFS('ReEDs Generation Data'!G$729:G$1448,'ReEDs Generation Data'!$E$729:$E$1448,Calculations!$A65)</f>
        <v>2.8781349955389391E-3</v>
      </c>
      <c r="C65" s="91">
        <f>SUMIFS('ReEDs Generation Data'!H$729:H$1448,'ReEDs Generation Data'!$E$729:$E$1448,Calculations!$A65)</f>
        <v>3.1042689912885654E-3</v>
      </c>
      <c r="D65" s="91">
        <f>SUMIFS('ReEDs Generation Data'!I$729:I$1448,'ReEDs Generation Data'!$E$729:$E$1448,Calculations!$A65)</f>
        <v>3.4742349250874742E-3</v>
      </c>
      <c r="E65" s="91">
        <f>SUMIFS('ReEDs Generation Data'!J$729:J$1448,'ReEDs Generation Data'!$E$729:$E$1448,Calculations!$A65)</f>
        <v>3.8819738812058634E-3</v>
      </c>
      <c r="F65" s="91">
        <f>SUMIFS('ReEDs Generation Data'!K$729:K$1448,'ReEDs Generation Data'!$E$729:$E$1448,Calculations!$A65)</f>
        <v>1.4030597132948339E-2</v>
      </c>
      <c r="G65" s="91">
        <f>SUMIFS('ReEDs Generation Data'!L$729:L$1448,'ReEDs Generation Data'!$E$729:$E$1448,Calculations!$A65)</f>
        <v>2.4934152414264603E-2</v>
      </c>
      <c r="H65" s="91">
        <f>SUMIFS('ReEDs Generation Data'!M$729:M$1448,'ReEDs Generation Data'!$E$729:$E$1448,Calculations!$A65)</f>
        <v>2.7848178526554745E-2</v>
      </c>
      <c r="I65" s="91">
        <f>SUMIFS('ReEDs Generation Data'!N$729:N$1448,'ReEDs Generation Data'!$E$729:$E$1448,Calculations!$A65)</f>
        <v>3.1033678378280135E-2</v>
      </c>
      <c r="J65" s="91">
        <f>SUMIFS('ReEDs Generation Data'!O$729:O$1448,'ReEDs Generation Data'!$E$729:$E$1448,Calculations!$A65)</f>
        <v>4.5385252835369594E-2</v>
      </c>
      <c r="K65" s="91">
        <f>SUMIFS('ReEDs Generation Data'!P$729:P$1448,'ReEDs Generation Data'!$E$729:$E$1448,Calculations!$A65)</f>
        <v>5.9300531978418572E-2</v>
      </c>
      <c r="L65" s="91">
        <f>SUMIFS('ReEDs Generation Data'!Q$729:Q$1448,'ReEDs Generation Data'!$E$729:$E$1448,Calculations!$A65)</f>
        <v>6.7893063252239622E-2</v>
      </c>
      <c r="M65" s="91">
        <f>SUMIFS('ReEDs Generation Data'!R$729:R$1448,'ReEDs Generation Data'!$E$729:$E$1448,Calculations!$A65)</f>
        <v>7.6430942095816953E-2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1.6304515423773182E-3</v>
      </c>
      <c r="C70" s="91">
        <f>SUMIFS('ReEDs Generation Data'!H$729:H$1448,'ReEDs Generation Data'!$E$729:$E$1448,Calculations!$A70)</f>
        <v>1.6470632831348789E-3</v>
      </c>
      <c r="D70" s="91">
        <f>SUMIFS('ReEDs Generation Data'!I$729:I$1448,'ReEDs Generation Data'!$E$729:$E$1448,Calculations!$A70)</f>
        <v>1.6842241592024965E-3</v>
      </c>
      <c r="E70" s="91">
        <f>SUMIFS('ReEDs Generation Data'!J$729:J$1448,'ReEDs Generation Data'!$E$729:$E$1448,Calculations!$A70)</f>
        <v>1.7249335081532941E-3</v>
      </c>
      <c r="F70" s="91">
        <f>SUMIFS('ReEDs Generation Data'!K$729:K$1448,'ReEDs Generation Data'!$E$729:$E$1448,Calculations!$A70)</f>
        <v>1.3936389890966613E-3</v>
      </c>
      <c r="G70" s="91">
        <f>SUMIFS('ReEDs Generation Data'!L$729:L$1448,'ReEDs Generation Data'!$E$729:$E$1448,Calculations!$A70)</f>
        <v>1.041985014627809E-3</v>
      </c>
      <c r="H70" s="91">
        <f>SUMIFS('ReEDs Generation Data'!M$729:M$1448,'ReEDs Generation Data'!$E$729:$E$1448,Calculations!$A70)</f>
        <v>1.0450118517596624E-3</v>
      </c>
      <c r="I70" s="91">
        <f>SUMIFS('ReEDs Generation Data'!N$729:N$1448,'ReEDs Generation Data'!$E$729:$E$1448,Calculations!$A70)</f>
        <v>1.0479513774828086E-3</v>
      </c>
      <c r="J70" s="91">
        <f>SUMIFS('ReEDs Generation Data'!O$729:O$1448,'ReEDs Generation Data'!$E$729:$E$1448,Calculations!$A70)</f>
        <v>1.0436606214746114E-3</v>
      </c>
      <c r="K70" s="91">
        <f>SUMIFS('ReEDs Generation Data'!P$729:P$1448,'ReEDs Generation Data'!$E$729:$E$1448,Calculations!$A70)</f>
        <v>1.0399715041463577E-3</v>
      </c>
      <c r="L70" s="91">
        <f>SUMIFS('ReEDs Generation Data'!Q$729:Q$1448,'ReEDs Generation Data'!$E$729:$E$1448,Calculations!$A70)</f>
        <v>1.0351923534603845E-3</v>
      </c>
      <c r="M70" s="91">
        <f>SUMIFS('ReEDs Generation Data'!R$729:R$1448,'ReEDs Generation Data'!$E$729:$E$1448,Calculations!$A70)</f>
        <v>1.0304659633569105E-3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1.142081720321847E-3</v>
      </c>
      <c r="C73" s="91">
        <f>SUMIFS('ReEDs Generation Data'!H$729:H$1448,'ReEDs Generation Data'!$E$729:$E$1448,Calculations!$A73)</f>
        <v>2.166524344377542E-4</v>
      </c>
      <c r="D73" s="91">
        <f>SUMIFS('ReEDs Generation Data'!I$729:I$1448,'ReEDs Generation Data'!$E$729:$E$1448,Calculations!$A73)</f>
        <v>2.2634786676299125E-4</v>
      </c>
      <c r="E73" s="91">
        <f>SUMIFS('ReEDs Generation Data'!J$729:J$1448,'ReEDs Generation Data'!$E$729:$E$1448,Calculations!$A73)</f>
        <v>2.3697692654921898E-4</v>
      </c>
      <c r="F73" s="91">
        <f>SUMIFS('ReEDs Generation Data'!K$729:K$1448,'ReEDs Generation Data'!$E$729:$E$1448,Calculations!$A73)</f>
        <v>2.4771991010640162E-4</v>
      </c>
      <c r="G73" s="91">
        <f>SUMIFS('ReEDs Generation Data'!L$729:L$1448,'ReEDs Generation Data'!$E$729:$E$1448,Calculations!$A73)</f>
        <v>2.5975171328092376E-4</v>
      </c>
      <c r="H73" s="91">
        <f>SUMIFS('ReEDs Generation Data'!M$729:M$1448,'ReEDs Generation Data'!$E$729:$E$1448,Calculations!$A73)</f>
        <v>2.7008714551578797E-4</v>
      </c>
      <c r="I73" s="91">
        <f>SUMIFS('ReEDs Generation Data'!N$729:N$1448,'ReEDs Generation Data'!$E$729:$E$1448,Calculations!$A73)</f>
        <v>2.8135581932081844E-4</v>
      </c>
      <c r="J73" s="91">
        <f>SUMIFS('ReEDs Generation Data'!O$729:O$1448,'ReEDs Generation Data'!$E$729:$E$1448,Calculations!$A73)</f>
        <v>2.7884024546958805E-4</v>
      </c>
      <c r="K73" s="91">
        <f>SUMIFS('ReEDs Generation Data'!P$729:P$1448,'ReEDs Generation Data'!$E$729:$E$1448,Calculations!$A73)</f>
        <v>2.76479372872485E-4</v>
      </c>
      <c r="L73" s="91">
        <f>SUMIFS('ReEDs Generation Data'!Q$729:Q$1448,'ReEDs Generation Data'!$E$729:$E$1448,Calculations!$A73)</f>
        <v>2.7538322038505334E-4</v>
      </c>
      <c r="M73" s="91">
        <f>SUMIFS('ReEDs Generation Data'!R$729:R$1448,'ReEDs Generation Data'!$E$729:$E$1448,Calculations!$A73)</f>
        <v>2.7429750851928523E-4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Arkansas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3.7570061968673842E-4</v>
      </c>
      <c r="D39">
        <f>SUMPRODUCT(P$57:P$106,$B$57:$B$106)</f>
        <v>3.6869026609588331E-4</v>
      </c>
      <c r="E39">
        <f>SUMPRODUCT(AB$57:AB$106,$B$57:$B$106)</f>
        <v>3.6166885251450554E-4</v>
      </c>
      <c r="F39">
        <f>SUMPRODUCT(AN$57:AN$106,$B$57:$B$106)</f>
        <v>3.5983096968727238E-4</v>
      </c>
      <c r="G39">
        <f>SUMPRODUCT(AZ$57:AZ$106,$B$57:$B$106)</f>
        <v>3.3860320128633708E-4</v>
      </c>
      <c r="H39">
        <f>SUMPRODUCT(BL$57:BL$106,$B$57:$B$106)</f>
        <v>3.3337993435890559E-4</v>
      </c>
      <c r="I39">
        <f>SUMPRODUCT(BX$57:BX$106,$B$57:$B$106)</f>
        <v>3.0494035089594659E-4</v>
      </c>
      <c r="J39">
        <f>SUMPRODUCT(CJ$57:CJ$106,$B$57:$B$106)</f>
        <v>2.7147358055448328E-4</v>
      </c>
      <c r="K39">
        <f>SUMPRODUCT(CV$57:CV$106,$B$57:$B$106)</f>
        <v>2.3478253321240227E-4</v>
      </c>
      <c r="L39" s="156">
        <f>K39</f>
        <v>2.3478253321240227E-4</v>
      </c>
      <c r="M39" s="156">
        <f t="shared" ref="M39:AE50" si="53">L39</f>
        <v>2.3478253321240227E-4</v>
      </c>
      <c r="N39" s="156">
        <f t="shared" si="53"/>
        <v>2.3478253321240227E-4</v>
      </c>
      <c r="O39" s="156">
        <f t="shared" si="53"/>
        <v>2.3478253321240227E-4</v>
      </c>
      <c r="P39" s="156">
        <f t="shared" si="53"/>
        <v>2.3478253321240227E-4</v>
      </c>
      <c r="Q39" s="156">
        <f t="shared" si="53"/>
        <v>2.3478253321240227E-4</v>
      </c>
      <c r="R39" s="156">
        <f t="shared" si="53"/>
        <v>2.3478253321240227E-4</v>
      </c>
      <c r="S39" s="156">
        <f t="shared" si="53"/>
        <v>2.3478253321240227E-4</v>
      </c>
      <c r="T39" s="156">
        <f t="shared" si="53"/>
        <v>2.3478253321240227E-4</v>
      </c>
      <c r="U39" s="156">
        <f t="shared" si="53"/>
        <v>2.3478253321240227E-4</v>
      </c>
      <c r="V39" s="156">
        <f t="shared" si="53"/>
        <v>2.3478253321240227E-4</v>
      </c>
      <c r="W39" s="156">
        <f t="shared" si="53"/>
        <v>2.3478253321240227E-4</v>
      </c>
      <c r="X39" s="156">
        <f t="shared" si="53"/>
        <v>2.3478253321240227E-4</v>
      </c>
      <c r="Y39" s="156">
        <f t="shared" si="53"/>
        <v>2.3478253321240227E-4</v>
      </c>
      <c r="Z39" s="156">
        <f t="shared" si="53"/>
        <v>2.3478253321240227E-4</v>
      </c>
      <c r="AA39" s="156">
        <f t="shared" si="53"/>
        <v>2.3478253321240227E-4</v>
      </c>
      <c r="AB39" s="156">
        <f t="shared" si="53"/>
        <v>2.3478253321240227E-4</v>
      </c>
      <c r="AC39" s="156">
        <f t="shared" si="53"/>
        <v>2.3478253321240227E-4</v>
      </c>
      <c r="AD39" s="156">
        <f t="shared" si="53"/>
        <v>2.3478253321240227E-4</v>
      </c>
      <c r="AE39" s="156">
        <f t="shared" si="53"/>
        <v>2.3478253321240227E-4</v>
      </c>
    </row>
    <row r="40" spans="1:32">
      <c r="B40" s="2" t="s">
        <v>98</v>
      </c>
      <c r="C40">
        <f>SUMPRODUCT(E57:E106,$B$57:$B$106)</f>
        <v>0.29791004283021444</v>
      </c>
      <c r="D40">
        <f>SUMPRODUCT(Q$57:Q$106,$B$57:$B$106)</f>
        <v>0.26507155051061687</v>
      </c>
      <c r="E40">
        <f>SUMPRODUCT(AC$57:AC$106,$B$57:$B$106)</f>
        <v>0.24361504008693735</v>
      </c>
      <c r="F40">
        <f>SUMPRODUCT(AO$57:AO$106,$B$57:$B$106)</f>
        <v>0.2291990745623009</v>
      </c>
      <c r="G40">
        <f>SUMPRODUCT(BA$57:BA$106,$B$57:$B$106)</f>
        <v>0.19209319289663634</v>
      </c>
      <c r="H40">
        <f>SUMPRODUCT(BM$57:BM$106,$B$57:$B$106)</f>
        <v>0.17460029475195676</v>
      </c>
      <c r="I40">
        <f>SUMPRODUCT(BY$57:BY$106,$B$57:$B$106)</f>
        <v>0.14654245871141897</v>
      </c>
      <c r="J40">
        <f>SUMPRODUCT(CK$57:CK$106,$B$57:$B$106)</f>
        <v>0.13128984856960693</v>
      </c>
      <c r="K40">
        <f>SUMPRODUCT(CW$57:CW$106,$B$57:$B$106)</f>
        <v>0.11853639707815856</v>
      </c>
      <c r="L40" s="156">
        <f t="shared" ref="L40:AA50" si="54">K40</f>
        <v>0.11853639707815856</v>
      </c>
      <c r="M40" s="156">
        <f t="shared" si="54"/>
        <v>0.11853639707815856</v>
      </c>
      <c r="N40" s="156">
        <f t="shared" si="54"/>
        <v>0.11853639707815856</v>
      </c>
      <c r="O40" s="156">
        <f t="shared" si="54"/>
        <v>0.11853639707815856</v>
      </c>
      <c r="P40" s="156">
        <f t="shared" si="54"/>
        <v>0.11853639707815856</v>
      </c>
      <c r="Q40" s="156">
        <f t="shared" si="54"/>
        <v>0.11853639707815856</v>
      </c>
      <c r="R40" s="156">
        <f t="shared" si="54"/>
        <v>0.11853639707815856</v>
      </c>
      <c r="S40" s="156">
        <f t="shared" si="54"/>
        <v>0.11853639707815856</v>
      </c>
      <c r="T40" s="156">
        <f t="shared" si="54"/>
        <v>0.11853639707815856</v>
      </c>
      <c r="U40" s="156">
        <f t="shared" si="54"/>
        <v>0.11853639707815856</v>
      </c>
      <c r="V40" s="156">
        <f t="shared" si="54"/>
        <v>0.11853639707815856</v>
      </c>
      <c r="W40" s="156">
        <f t="shared" si="54"/>
        <v>0.11853639707815856</v>
      </c>
      <c r="X40" s="156">
        <f t="shared" si="54"/>
        <v>0.11853639707815856</v>
      </c>
      <c r="Y40" s="156">
        <f t="shared" si="54"/>
        <v>0.11853639707815856</v>
      </c>
      <c r="Z40" s="156">
        <f t="shared" si="54"/>
        <v>0.11853639707815856</v>
      </c>
      <c r="AA40" s="156">
        <f t="shared" si="54"/>
        <v>0.11853639707815856</v>
      </c>
      <c r="AB40" s="156">
        <f t="shared" si="53"/>
        <v>0.11853639707815856</v>
      </c>
      <c r="AC40" s="156">
        <f t="shared" si="53"/>
        <v>0.11853639707815856</v>
      </c>
      <c r="AD40" s="156">
        <f t="shared" si="53"/>
        <v>0.11853639707815856</v>
      </c>
      <c r="AE40" s="156">
        <f t="shared" si="53"/>
        <v>0.11853639707815856</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2.21177788263986E-2</v>
      </c>
      <c r="D42">
        <f>SUMPRODUCT(S$57:S$106,$B$57:$B$106)</f>
        <v>2.193465398909469E-2</v>
      </c>
      <c r="E42">
        <f>SUMPRODUCT(AE$57:AE$106,$B$57:$B$106)</f>
        <v>2.1833050323653402E-2</v>
      </c>
      <c r="F42">
        <f>SUMPRODUCT(AQ$57:AQ$106,$B$57:$B$106)</f>
        <v>2.2313042094062742E-2</v>
      </c>
      <c r="G42">
        <f>SUMPRODUCT(BC$57:BC$106,$B$57:$B$106)</f>
        <v>2.2088458977745366E-2</v>
      </c>
      <c r="H42">
        <f>SUMPRODUCT(BO$57:BO$106,$B$57:$B$106)</f>
        <v>2.2476950960610396E-2</v>
      </c>
      <c r="I42">
        <f>SUMPRODUCT(CA$57:CA$106,$B$57:$B$106)</f>
        <v>2.2094818943476688E-2</v>
      </c>
      <c r="J42">
        <f>SUMPRODUCT(CM$57:CM$106,$B$57:$B$106)</f>
        <v>2.1267158097931105E-2</v>
      </c>
      <c r="K42">
        <f>SUMPRODUCT(CY$57:CY$106,$B$57:$B$106)</f>
        <v>2.0822898994913304E-2</v>
      </c>
      <c r="L42" s="156">
        <f t="shared" si="54"/>
        <v>2.0822898994913304E-2</v>
      </c>
      <c r="M42" s="156">
        <f t="shared" si="53"/>
        <v>2.0822898994913304E-2</v>
      </c>
      <c r="N42" s="156">
        <f t="shared" si="53"/>
        <v>2.0822898994913304E-2</v>
      </c>
      <c r="O42" s="156">
        <f t="shared" si="53"/>
        <v>2.0822898994913304E-2</v>
      </c>
      <c r="P42" s="156">
        <f t="shared" si="53"/>
        <v>2.0822898994913304E-2</v>
      </c>
      <c r="Q42" s="156">
        <f t="shared" si="53"/>
        <v>2.0822898994913304E-2</v>
      </c>
      <c r="R42" s="156">
        <f t="shared" si="53"/>
        <v>2.0822898994913304E-2</v>
      </c>
      <c r="S42" s="156">
        <f t="shared" si="53"/>
        <v>2.0822898994913304E-2</v>
      </c>
      <c r="T42" s="156">
        <f t="shared" si="53"/>
        <v>2.0822898994913304E-2</v>
      </c>
      <c r="U42" s="156">
        <f t="shared" si="53"/>
        <v>2.0822898994913304E-2</v>
      </c>
      <c r="V42" s="156">
        <f t="shared" si="53"/>
        <v>2.0822898994913304E-2</v>
      </c>
      <c r="W42" s="156">
        <f t="shared" si="53"/>
        <v>2.0822898994913304E-2</v>
      </c>
      <c r="X42" s="156">
        <f t="shared" si="53"/>
        <v>2.0822898994913304E-2</v>
      </c>
      <c r="Y42" s="156">
        <f t="shared" si="53"/>
        <v>2.0822898994913304E-2</v>
      </c>
      <c r="Z42" s="156">
        <f t="shared" si="53"/>
        <v>2.0822898994913304E-2</v>
      </c>
      <c r="AA42" s="156">
        <f t="shared" si="53"/>
        <v>2.0822898994913304E-2</v>
      </c>
      <c r="AB42" s="156">
        <f t="shared" si="53"/>
        <v>2.0822898994913304E-2</v>
      </c>
      <c r="AC42" s="156">
        <f t="shared" si="53"/>
        <v>2.0822898994913304E-2</v>
      </c>
      <c r="AD42" s="156">
        <f t="shared" si="53"/>
        <v>2.0822898994913304E-2</v>
      </c>
      <c r="AE42" s="156">
        <f t="shared" si="53"/>
        <v>2.0822898994913304E-2</v>
      </c>
    </row>
    <row r="43" spans="1:32">
      <c r="B43" s="2" t="s">
        <v>346</v>
      </c>
      <c r="C43">
        <f>SUMPRODUCT(H57:H106,$B$57:$B$106)</f>
        <v>0.3174129632960157</v>
      </c>
      <c r="D43">
        <f>SUMPRODUCT(T$57:T$106,$B$57:$B$106)</f>
        <v>0.32445326616925929</v>
      </c>
      <c r="E43">
        <f>SUMPRODUCT(AF$57:AF$106,$B$57:$B$106)</f>
        <v>0.3277374619387296</v>
      </c>
      <c r="F43">
        <f>SUMPRODUCT(AR$57:AR$106,$B$57:$B$106)</f>
        <v>0.30956996663692937</v>
      </c>
      <c r="G43">
        <f>SUMPRODUCT(BD$57:BD$106,$B$57:$B$106)</f>
        <v>0.29541554398129516</v>
      </c>
      <c r="H43">
        <f>SUMPRODUCT(BP$57:BP$106,$B$57:$B$106)</f>
        <v>0.26619306333771481</v>
      </c>
      <c r="I43">
        <f>SUMPRODUCT(CB$57:CB$106,$B$57:$B$106)</f>
        <v>0.20694452966787438</v>
      </c>
      <c r="J43">
        <f>SUMPRODUCT(CN$57:CN$106,$B$57:$B$106)</f>
        <v>0.18799515573757822</v>
      </c>
      <c r="K43">
        <f>SUMPRODUCT(CZ$57:CZ$106,$B$57:$B$106)</f>
        <v>0.15901842560215423</v>
      </c>
      <c r="L43" s="156">
        <f t="shared" si="54"/>
        <v>0.15901842560215423</v>
      </c>
      <c r="M43" s="156">
        <f t="shared" si="53"/>
        <v>0.15901842560215423</v>
      </c>
      <c r="N43" s="156">
        <f t="shared" si="53"/>
        <v>0.15901842560215423</v>
      </c>
      <c r="O43" s="156">
        <f t="shared" si="53"/>
        <v>0.15901842560215423</v>
      </c>
      <c r="P43" s="156">
        <f t="shared" si="53"/>
        <v>0.15901842560215423</v>
      </c>
      <c r="Q43" s="156">
        <f t="shared" si="53"/>
        <v>0.15901842560215423</v>
      </c>
      <c r="R43" s="156">
        <f t="shared" si="53"/>
        <v>0.15901842560215423</v>
      </c>
      <c r="S43" s="156">
        <f t="shared" si="53"/>
        <v>0.15901842560215423</v>
      </c>
      <c r="T43" s="156">
        <f t="shared" si="53"/>
        <v>0.15901842560215423</v>
      </c>
      <c r="U43" s="156">
        <f t="shared" si="53"/>
        <v>0.15901842560215423</v>
      </c>
      <c r="V43" s="156">
        <f t="shared" si="53"/>
        <v>0.15901842560215423</v>
      </c>
      <c r="W43" s="156">
        <f t="shared" si="53"/>
        <v>0.15901842560215423</v>
      </c>
      <c r="X43" s="156">
        <f t="shared" si="53"/>
        <v>0.15901842560215423</v>
      </c>
      <c r="Y43" s="156">
        <f t="shared" si="53"/>
        <v>0.15901842560215423</v>
      </c>
      <c r="Z43" s="156">
        <f t="shared" si="53"/>
        <v>0.15901842560215423</v>
      </c>
      <c r="AA43" s="156">
        <f t="shared" si="53"/>
        <v>0.15901842560215423</v>
      </c>
      <c r="AB43" s="156">
        <f t="shared" si="53"/>
        <v>0.15901842560215423</v>
      </c>
      <c r="AC43" s="156">
        <f t="shared" si="53"/>
        <v>0.15901842560215423</v>
      </c>
      <c r="AD43" s="156">
        <f t="shared" si="53"/>
        <v>0.15901842560215423</v>
      </c>
      <c r="AE43" s="156">
        <f t="shared" si="53"/>
        <v>0.15901842560215423</v>
      </c>
    </row>
    <row r="44" spans="1:32">
      <c r="B44" s="2" t="s">
        <v>99</v>
      </c>
      <c r="C44">
        <f>SUMPRODUCT(I57:I106,$B$57:$B$106)</f>
        <v>0.14824523530160419</v>
      </c>
      <c r="D44">
        <f>SUMPRODUCT(U$57:U$106,$B$57:$B$106)</f>
        <v>0.14715674205890256</v>
      </c>
      <c r="E44">
        <f>SUMPRODUCT(AG$57:AG$106,$B$57:$B$106)</f>
        <v>0.14971149540971784</v>
      </c>
      <c r="F44">
        <f>SUMPRODUCT(AS$57:AS$106,$B$57:$B$106)</f>
        <v>0.15421889833802913</v>
      </c>
      <c r="G44">
        <f>SUMPRODUCT(BE$57:BE$106,$B$57:$B$106)</f>
        <v>0.15078850166381996</v>
      </c>
      <c r="H44">
        <f>SUMPRODUCT(BQ$57:BQ$106,$B$57:$B$106)</f>
        <v>0.15097084208962325</v>
      </c>
      <c r="I44">
        <f>SUMPRODUCT(CC$57:CC$106,$B$57:$B$106)</f>
        <v>0.15663293372443243</v>
      </c>
      <c r="J44">
        <f>SUMPRODUCT(CO$57:CO$106,$B$57:$B$106)</f>
        <v>0.1547235625372036</v>
      </c>
      <c r="K44">
        <f>SUMPRODUCT(DA$57:DA$106,$B$57:$B$106)</f>
        <v>0.15316917680545189</v>
      </c>
      <c r="L44" s="156">
        <f t="shared" si="54"/>
        <v>0.15316917680545189</v>
      </c>
      <c r="M44" s="156">
        <f t="shared" si="53"/>
        <v>0.15316917680545189</v>
      </c>
      <c r="N44" s="156">
        <f t="shared" si="53"/>
        <v>0.15316917680545189</v>
      </c>
      <c r="O44" s="156">
        <f t="shared" si="53"/>
        <v>0.15316917680545189</v>
      </c>
      <c r="P44" s="156">
        <f t="shared" si="53"/>
        <v>0.15316917680545189</v>
      </c>
      <c r="Q44" s="156">
        <f t="shared" si="53"/>
        <v>0.15316917680545189</v>
      </c>
      <c r="R44" s="156">
        <f t="shared" si="53"/>
        <v>0.15316917680545189</v>
      </c>
      <c r="S44" s="156">
        <f t="shared" si="53"/>
        <v>0.15316917680545189</v>
      </c>
      <c r="T44" s="156">
        <f t="shared" si="53"/>
        <v>0.15316917680545189</v>
      </c>
      <c r="U44" s="156">
        <f t="shared" si="53"/>
        <v>0.15316917680545189</v>
      </c>
      <c r="V44" s="156">
        <f t="shared" si="53"/>
        <v>0.15316917680545189</v>
      </c>
      <c r="W44" s="156">
        <f t="shared" si="53"/>
        <v>0.15316917680545189</v>
      </c>
      <c r="X44" s="156">
        <f t="shared" si="53"/>
        <v>0.15316917680545189</v>
      </c>
      <c r="Y44" s="156">
        <f t="shared" si="53"/>
        <v>0.15316917680545189</v>
      </c>
      <c r="Z44" s="156">
        <f t="shared" si="53"/>
        <v>0.15316917680545189</v>
      </c>
      <c r="AA44" s="156">
        <f t="shared" si="53"/>
        <v>0.15316917680545189</v>
      </c>
      <c r="AB44" s="156">
        <f t="shared" si="53"/>
        <v>0.15316917680545189</v>
      </c>
      <c r="AC44" s="156">
        <f t="shared" si="53"/>
        <v>0.15316917680545189</v>
      </c>
      <c r="AD44" s="156">
        <f t="shared" si="53"/>
        <v>0.15316917680545189</v>
      </c>
      <c r="AE44" s="156">
        <f t="shared" si="53"/>
        <v>0.15316917680545189</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3.7196287514535908E-2</v>
      </c>
      <c r="D46">
        <f>SUMPRODUCT(W$57:W$106,$B$57:$B$106)</f>
        <v>3.1467812214449414E-2</v>
      </c>
      <c r="E46">
        <f>SUMPRODUCT(AI$57:AI$106,$B$57:$B$106)</f>
        <v>1.9255420770011633E-2</v>
      </c>
      <c r="F46">
        <f>SUMPRODUCT(AU$57:AU$106,$B$57:$B$106)</f>
        <v>1.8974936824260831E-2</v>
      </c>
      <c r="G46">
        <f>SUMPRODUCT(BG$57:BG$106,$B$57:$B$106)</f>
        <v>1.7154250990567395E-2</v>
      </c>
      <c r="H46">
        <f>SUMPRODUCT(BS$57:BS$106,$B$57:$B$106)</f>
        <v>1.6659915433176652E-2</v>
      </c>
      <c r="I46">
        <f>SUMPRODUCT(CE$57:CE$106,$B$57:$B$106)</f>
        <v>1.3161578532779415E-2</v>
      </c>
      <c r="J46">
        <f>SUMPRODUCT(CQ$57:CQ$106,$B$57:$B$106)</f>
        <v>8.7277800783190224E-3</v>
      </c>
      <c r="K46">
        <f>SUMPRODUCT(DC$57:DC$106,$B$57:$B$106)</f>
        <v>6.9947259948180745E-3</v>
      </c>
      <c r="L46" s="156">
        <f t="shared" si="54"/>
        <v>6.9947259948180745E-3</v>
      </c>
      <c r="M46" s="156">
        <f t="shared" si="53"/>
        <v>6.9947259948180745E-3</v>
      </c>
      <c r="N46" s="156">
        <f t="shared" si="53"/>
        <v>6.9947259948180745E-3</v>
      </c>
      <c r="O46" s="156">
        <f t="shared" si="53"/>
        <v>6.9947259948180745E-3</v>
      </c>
      <c r="P46" s="156">
        <f t="shared" si="53"/>
        <v>6.9947259948180745E-3</v>
      </c>
      <c r="Q46" s="156">
        <f t="shared" si="53"/>
        <v>6.9947259948180745E-3</v>
      </c>
      <c r="R46" s="156">
        <f t="shared" si="53"/>
        <v>6.9947259948180745E-3</v>
      </c>
      <c r="S46" s="156">
        <f t="shared" si="53"/>
        <v>6.9947259948180745E-3</v>
      </c>
      <c r="T46" s="156">
        <f t="shared" si="53"/>
        <v>6.9947259948180745E-3</v>
      </c>
      <c r="U46" s="156">
        <f t="shared" si="53"/>
        <v>6.9947259948180745E-3</v>
      </c>
      <c r="V46" s="156">
        <f t="shared" si="53"/>
        <v>6.9947259948180745E-3</v>
      </c>
      <c r="W46" s="156">
        <f t="shared" si="53"/>
        <v>6.9947259948180745E-3</v>
      </c>
      <c r="X46" s="156">
        <f t="shared" si="53"/>
        <v>6.9947259948180745E-3</v>
      </c>
      <c r="Y46" s="156">
        <f t="shared" si="53"/>
        <v>6.9947259948180745E-3</v>
      </c>
      <c r="Z46" s="156">
        <f t="shared" si="53"/>
        <v>6.9947259948180745E-3</v>
      </c>
      <c r="AA46" s="156">
        <f t="shared" si="53"/>
        <v>6.9947259948180745E-3</v>
      </c>
      <c r="AB46" s="156">
        <f t="shared" si="53"/>
        <v>6.9947259948180745E-3</v>
      </c>
      <c r="AC46" s="156">
        <f t="shared" si="53"/>
        <v>6.9947259948180745E-3</v>
      </c>
      <c r="AD46" s="156">
        <f t="shared" si="53"/>
        <v>6.9947259948180745E-3</v>
      </c>
      <c r="AE46" s="156">
        <f t="shared" si="53"/>
        <v>6.9947259948180745E-3</v>
      </c>
    </row>
    <row r="47" spans="1:32">
      <c r="B47" s="2" t="s">
        <v>100</v>
      </c>
      <c r="C47">
        <f>SUMPRODUCT(L57:L106,$B$57:$B$106)</f>
        <v>0.17077521167664103</v>
      </c>
      <c r="D47">
        <f>SUMPRODUCT(X$57:X$106,$B$57:$B$106)</f>
        <v>0.19829951611619584</v>
      </c>
      <c r="E47">
        <f>SUMPRODUCT(AJ$57:AJ$106,$B$57:$B$106)</f>
        <v>0.2168948898594657</v>
      </c>
      <c r="F47">
        <f>SUMPRODUCT(AV$57:AV$106,$B$57:$B$106)</f>
        <v>0.2386585017862092</v>
      </c>
      <c r="G47">
        <f>SUMPRODUCT(BH$57:BH$106,$B$57:$B$106)</f>
        <v>0.26963028770366698</v>
      </c>
      <c r="H47">
        <f>SUMPRODUCT(BT$57:BT$106,$B$57:$B$106)</f>
        <v>0.28659360587535554</v>
      </c>
      <c r="I47">
        <f>SUMPRODUCT(CF$57:CF$106,$B$57:$B$106)</f>
        <v>0.32457727298014505</v>
      </c>
      <c r="J47">
        <f>SUMPRODUCT(CR$57:CR$106,$B$57:$B$106)</f>
        <v>0.35472720983734274</v>
      </c>
      <c r="K47">
        <f>SUMPRODUCT(DD$57:DD$106,$B$57:$B$106)</f>
        <v>0.37066549512617969</v>
      </c>
      <c r="L47" s="156">
        <f t="shared" si="54"/>
        <v>0.37066549512617969</v>
      </c>
      <c r="M47" s="156">
        <f t="shared" si="53"/>
        <v>0.37066549512617969</v>
      </c>
      <c r="N47" s="156">
        <f t="shared" si="53"/>
        <v>0.37066549512617969</v>
      </c>
      <c r="O47" s="156">
        <f t="shared" si="53"/>
        <v>0.37066549512617969</v>
      </c>
      <c r="P47" s="156">
        <f t="shared" si="53"/>
        <v>0.37066549512617969</v>
      </c>
      <c r="Q47" s="156">
        <f t="shared" si="53"/>
        <v>0.37066549512617969</v>
      </c>
      <c r="R47" s="156">
        <f t="shared" si="53"/>
        <v>0.37066549512617969</v>
      </c>
      <c r="S47" s="156">
        <f t="shared" si="53"/>
        <v>0.37066549512617969</v>
      </c>
      <c r="T47" s="156">
        <f t="shared" si="53"/>
        <v>0.37066549512617969</v>
      </c>
      <c r="U47" s="156">
        <f t="shared" si="53"/>
        <v>0.37066549512617969</v>
      </c>
      <c r="V47" s="156">
        <f t="shared" si="53"/>
        <v>0.37066549512617969</v>
      </c>
      <c r="W47" s="156">
        <f t="shared" si="53"/>
        <v>0.37066549512617969</v>
      </c>
      <c r="X47" s="156">
        <f t="shared" si="53"/>
        <v>0.37066549512617969</v>
      </c>
      <c r="Y47" s="156">
        <f t="shared" si="53"/>
        <v>0.37066549512617969</v>
      </c>
      <c r="Z47" s="156">
        <f t="shared" si="53"/>
        <v>0.37066549512617969</v>
      </c>
      <c r="AA47" s="156">
        <f t="shared" si="53"/>
        <v>0.37066549512617969</v>
      </c>
      <c r="AB47" s="156">
        <f t="shared" si="53"/>
        <v>0.37066549512617969</v>
      </c>
      <c r="AC47" s="156">
        <f t="shared" si="53"/>
        <v>0.37066549512617969</v>
      </c>
      <c r="AD47" s="156">
        <f t="shared" si="53"/>
        <v>0.37066549512617969</v>
      </c>
      <c r="AE47" s="156">
        <f t="shared" si="53"/>
        <v>0.37066549512617969</v>
      </c>
    </row>
    <row r="48" spans="1:32">
      <c r="B48" s="2" t="s">
        <v>102</v>
      </c>
      <c r="C48">
        <f>SUMPRODUCT(N57:N106,$B$57:$B$106)</f>
        <v>5.9667799349035402E-3</v>
      </c>
      <c r="D48">
        <f>SUMPRODUCT(Z$57:Z$106,$B$57:$B$106)</f>
        <v>1.1247768675385746E-2</v>
      </c>
      <c r="E48">
        <f>SUMPRODUCT(AL$57:AL$106,$B$57:$B$106)</f>
        <v>2.059097275897016E-2</v>
      </c>
      <c r="F48">
        <f>SUMPRODUCT(AX$57:AX$106,$B$57:$B$106)</f>
        <v>2.6705748788520698E-2</v>
      </c>
      <c r="G48">
        <f>SUMPRODUCT(BJ$57:BJ$106,$B$57:$B$106)</f>
        <v>5.249116058498255E-2</v>
      </c>
      <c r="H48">
        <f>SUMPRODUCT(BV$57:BV$106,$B$57:$B$106)</f>
        <v>8.217194761720388E-2</v>
      </c>
      <c r="I48">
        <f>SUMPRODUCT(CH$57:CH$106,$B$57:$B$106)</f>
        <v>0.12974146708897719</v>
      </c>
      <c r="J48">
        <f>SUMPRODUCT(CT$57:CT$106,$B$57:$B$106)</f>
        <v>0.14099781156146407</v>
      </c>
      <c r="K48">
        <f>SUMPRODUCT(DF$57:DF$106,$B$57:$B$106)</f>
        <v>0.17055809786511203</v>
      </c>
      <c r="L48" s="156">
        <f t="shared" si="54"/>
        <v>0.17055809786511203</v>
      </c>
      <c r="M48" s="156">
        <f t="shared" si="53"/>
        <v>0.17055809786511203</v>
      </c>
      <c r="N48" s="156">
        <f t="shared" si="53"/>
        <v>0.17055809786511203</v>
      </c>
      <c r="O48" s="156">
        <f t="shared" si="53"/>
        <v>0.17055809786511203</v>
      </c>
      <c r="P48" s="156">
        <f t="shared" si="53"/>
        <v>0.17055809786511203</v>
      </c>
      <c r="Q48" s="156">
        <f t="shared" si="53"/>
        <v>0.17055809786511203</v>
      </c>
      <c r="R48" s="156">
        <f t="shared" si="53"/>
        <v>0.17055809786511203</v>
      </c>
      <c r="S48" s="156">
        <f t="shared" si="53"/>
        <v>0.17055809786511203</v>
      </c>
      <c r="T48" s="156">
        <f t="shared" si="53"/>
        <v>0.17055809786511203</v>
      </c>
      <c r="U48" s="156">
        <f t="shared" si="53"/>
        <v>0.17055809786511203</v>
      </c>
      <c r="V48" s="156">
        <f t="shared" si="53"/>
        <v>0.17055809786511203</v>
      </c>
      <c r="W48" s="156">
        <f t="shared" si="53"/>
        <v>0.17055809786511203</v>
      </c>
      <c r="X48" s="156">
        <f t="shared" si="53"/>
        <v>0.17055809786511203</v>
      </c>
      <c r="Y48" s="156">
        <f t="shared" si="53"/>
        <v>0.17055809786511203</v>
      </c>
      <c r="Z48" s="156">
        <f t="shared" si="53"/>
        <v>0.17055809786511203</v>
      </c>
      <c r="AA48" s="156">
        <f t="shared" si="53"/>
        <v>0.17055809786511203</v>
      </c>
      <c r="AB48" s="156">
        <f t="shared" si="53"/>
        <v>0.17055809786511203</v>
      </c>
      <c r="AC48" s="156">
        <f t="shared" si="53"/>
        <v>0.17055809786511203</v>
      </c>
      <c r="AD48" s="156">
        <f t="shared" si="53"/>
        <v>0.17055809786511203</v>
      </c>
      <c r="AE48" s="156">
        <f t="shared" si="53"/>
        <v>0.17055809786511203</v>
      </c>
    </row>
    <row r="49" spans="1:110">
      <c r="B49" s="1"/>
    </row>
    <row r="50" spans="1:110">
      <c r="B50" s="1"/>
      <c r="C50" s="160">
        <f>SUM(C39:C48)</f>
        <v>1</v>
      </c>
      <c r="D50" s="160">
        <f>SUM(D39:D48)</f>
        <v>1.0000000000000002</v>
      </c>
      <c r="E50" s="160">
        <f>SUM(E39:E48)</f>
        <v>1.0000000000000002</v>
      </c>
      <c r="F50" s="160">
        <f>SUM(F39:F48)</f>
        <v>1.0000000000000002</v>
      </c>
      <c r="G50" s="160">
        <f t="shared" ref="G50:K50" si="55">SUM(G39:G48)</f>
        <v>1</v>
      </c>
      <c r="H50" s="160">
        <f t="shared" si="55"/>
        <v>1.0000000000000002</v>
      </c>
      <c r="I50" s="160">
        <f t="shared" si="55"/>
        <v>1.0000000000000002</v>
      </c>
      <c r="J50" s="160">
        <f t="shared" si="55"/>
        <v>1.0000000000000002</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0.27309286393389248</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0.11074965937220853</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0.24622945654797601</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0.28051836566542904</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6.8163567905141831E-2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2.1246086575352277E-2</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8613908</v>
      </c>
      <c r="D2" s="91">
        <f>C2</f>
        <v>8613908</v>
      </c>
      <c r="E2" s="91">
        <f t="shared" ref="E2:AH2" si="0">D2</f>
        <v>8613908</v>
      </c>
      <c r="F2" s="91">
        <f t="shared" si="0"/>
        <v>8613908</v>
      </c>
      <c r="G2" s="91">
        <f t="shared" si="0"/>
        <v>8613908</v>
      </c>
      <c r="H2" s="91">
        <f t="shared" si="0"/>
        <v>8613908</v>
      </c>
      <c r="I2" s="91">
        <f t="shared" si="0"/>
        <v>8613908</v>
      </c>
      <c r="J2" s="91">
        <f t="shared" si="0"/>
        <v>8613908</v>
      </c>
      <c r="K2" s="91">
        <f t="shared" si="0"/>
        <v>8613908</v>
      </c>
      <c r="L2" s="91">
        <f t="shared" si="0"/>
        <v>8613908</v>
      </c>
      <c r="M2" s="91">
        <f t="shared" si="0"/>
        <v>8613908</v>
      </c>
      <c r="N2" s="91">
        <f t="shared" si="0"/>
        <v>8613908</v>
      </c>
      <c r="O2" s="91">
        <f t="shared" si="0"/>
        <v>8613908</v>
      </c>
      <c r="P2" s="91">
        <f t="shared" si="0"/>
        <v>8613908</v>
      </c>
      <c r="Q2" s="91">
        <f t="shared" si="0"/>
        <v>8613908</v>
      </c>
      <c r="R2" s="91">
        <f t="shared" si="0"/>
        <v>8613908</v>
      </c>
      <c r="S2" s="91">
        <f t="shared" si="0"/>
        <v>8613908</v>
      </c>
      <c r="T2" s="91">
        <f t="shared" si="0"/>
        <v>8613908</v>
      </c>
      <c r="U2" s="91">
        <f t="shared" si="0"/>
        <v>8613908</v>
      </c>
      <c r="V2" s="91">
        <f t="shared" si="0"/>
        <v>8613908</v>
      </c>
      <c r="W2" s="91">
        <f t="shared" si="0"/>
        <v>8613908</v>
      </c>
      <c r="X2" s="91">
        <f t="shared" si="0"/>
        <v>8613908</v>
      </c>
      <c r="Y2" s="91">
        <f t="shared" si="0"/>
        <v>8613908</v>
      </c>
      <c r="Z2" s="91">
        <f t="shared" si="0"/>
        <v>8613908</v>
      </c>
      <c r="AA2" s="91">
        <f t="shared" si="0"/>
        <v>8613908</v>
      </c>
      <c r="AB2" s="91">
        <f t="shared" si="0"/>
        <v>8613908</v>
      </c>
      <c r="AC2" s="91">
        <f t="shared" si="0"/>
        <v>8613908</v>
      </c>
      <c r="AD2" s="91">
        <f t="shared" si="0"/>
        <v>8613908</v>
      </c>
      <c r="AE2" s="91">
        <f t="shared" si="0"/>
        <v>8613908</v>
      </c>
      <c r="AF2" s="91">
        <f t="shared" si="0"/>
        <v>8613908</v>
      </c>
      <c r="AG2" s="91">
        <f t="shared" si="0"/>
        <v>8613908</v>
      </c>
      <c r="AH2" s="91">
        <f t="shared" si="0"/>
        <v>8613908</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8613908</v>
      </c>
      <c r="C2">
        <f>exports!E2</f>
        <v>8613908</v>
      </c>
      <c r="D2">
        <f>exports!F2</f>
        <v>8613908</v>
      </c>
      <c r="E2">
        <f>exports!G2</f>
        <v>8613908</v>
      </c>
      <c r="F2">
        <f>exports!H2</f>
        <v>8613908</v>
      </c>
      <c r="G2">
        <f>exports!I2</f>
        <v>8613908</v>
      </c>
      <c r="H2">
        <f>exports!J2</f>
        <v>8613908</v>
      </c>
      <c r="I2">
        <f>exports!K2</f>
        <v>8613908</v>
      </c>
      <c r="J2">
        <f>exports!L2</f>
        <v>8613908</v>
      </c>
      <c r="K2">
        <f>exports!M2</f>
        <v>8613908</v>
      </c>
      <c r="L2">
        <f>exports!N2</f>
        <v>8613908</v>
      </c>
      <c r="M2">
        <f>exports!O2</f>
        <v>8613908</v>
      </c>
      <c r="N2">
        <f>exports!P2</f>
        <v>8613908</v>
      </c>
      <c r="O2">
        <f>exports!Q2</f>
        <v>8613908</v>
      </c>
      <c r="P2">
        <f>exports!R2</f>
        <v>8613908</v>
      </c>
      <c r="Q2">
        <f>exports!S2</f>
        <v>8613908</v>
      </c>
      <c r="R2">
        <f>exports!T2</f>
        <v>8613908</v>
      </c>
      <c r="S2">
        <f>exports!U2</f>
        <v>8613908</v>
      </c>
      <c r="T2">
        <f>exports!V2</f>
        <v>8613908</v>
      </c>
      <c r="U2">
        <f>exports!W2</f>
        <v>8613908</v>
      </c>
      <c r="V2">
        <f>exports!X2</f>
        <v>8613908</v>
      </c>
      <c r="W2">
        <f>exports!Y2</f>
        <v>8613908</v>
      </c>
      <c r="X2">
        <f>exports!Z2</f>
        <v>8613908</v>
      </c>
      <c r="Y2">
        <f>exports!AA2</f>
        <v>8613908</v>
      </c>
      <c r="Z2">
        <f>exports!AB2</f>
        <v>8613908</v>
      </c>
      <c r="AA2">
        <f>exports!AC2</f>
        <v>8613908</v>
      </c>
      <c r="AB2">
        <f>exports!AD2</f>
        <v>8613908</v>
      </c>
      <c r="AC2">
        <f>exports!AE2</f>
        <v>8613908</v>
      </c>
      <c r="AD2">
        <f>exports!AF2</f>
        <v>8613908</v>
      </c>
      <c r="AE2">
        <f>exports!AG2</f>
        <v>8613908</v>
      </c>
      <c r="AF2">
        <f>exports!AH2</f>
        <v>8613908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2024-04-01T21:06:40Z</dcterms:modified>
</cp:coreProperties>
</file>