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R\bldgs\CiDESCTY\"/>
    </mc:Choice>
  </mc:AlternateContent>
  <xr:revisionPtr revIDLastSave="0" documentId="8_{E857136D-F2C8-405A-B7A1-18A103F25BF3}"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F8" i="24" s="1"/>
  <c r="AE89" i="22"/>
  <c r="AC89" i="22"/>
  <c r="AA89" i="22"/>
  <c r="Y89" i="22"/>
  <c r="X8" i="25" s="1"/>
  <c r="W89" i="22"/>
  <c r="U89" i="22"/>
  <c r="S89" i="22"/>
  <c r="R8" i="23" s="1"/>
  <c r="Q89" i="22"/>
  <c r="P8" i="23" s="1"/>
  <c r="O89" i="22"/>
  <c r="M89" i="22"/>
  <c r="K89" i="22"/>
  <c r="I89" i="22"/>
  <c r="H8" i="25" s="1"/>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M8" i="19"/>
  <c r="L8" i="19"/>
  <c r="K8" i="19"/>
  <c r="E8" i="19"/>
  <c r="T8" i="18"/>
  <c r="C8" i="18"/>
  <c r="B8" i="18"/>
  <c r="AA8" i="17"/>
  <c r="Z8" i="17"/>
  <c r="J8" i="17"/>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R8" i="18" l="1"/>
  <c r="I8" i="17"/>
  <c r="S8" i="18"/>
  <c r="G8" i="7"/>
  <c r="W8" i="7"/>
  <c r="K8" i="17"/>
  <c r="Z8" i="18"/>
  <c r="R8" i="25"/>
  <c r="N64" i="22"/>
  <c r="AD64" i="22"/>
  <c r="AD65" i="22"/>
  <c r="N85" i="22"/>
  <c r="H66" i="22"/>
  <c r="N67" i="22"/>
  <c r="H69" i="22"/>
  <c r="H72" i="22"/>
  <c r="N73" i="22"/>
  <c r="AD73" i="22"/>
  <c r="R74" i="22"/>
  <c r="X79" i="22"/>
  <c r="AD80" i="22"/>
  <c r="X82" i="22"/>
  <c r="AD83" i="22"/>
  <c r="H86" i="22"/>
  <c r="X86" i="22"/>
  <c r="D8" i="23"/>
  <c r="C8" i="10" s="1"/>
  <c r="D8" i="24"/>
  <c r="C8" i="6" s="1"/>
  <c r="D8" i="25"/>
  <c r="T8" i="23"/>
  <c r="S8" i="10" s="1"/>
  <c r="T8" i="24"/>
  <c r="S8" i="6" s="1"/>
  <c r="T8" i="25"/>
  <c r="H90" i="22"/>
  <c r="X90" i="22"/>
  <c r="X95" i="22"/>
  <c r="L96" i="22"/>
  <c r="AD96" i="22"/>
  <c r="AD101" i="22"/>
  <c r="N105" i="22"/>
  <c r="AD105" i="22"/>
  <c r="R107" i="22"/>
  <c r="T108" i="22"/>
  <c r="V109" i="22"/>
  <c r="AB111" i="22"/>
  <c r="V113" i="22"/>
  <c r="V66" i="22"/>
  <c r="V74" i="22"/>
  <c r="H8" i="23"/>
  <c r="AD74" i="22"/>
  <c r="V65" i="22"/>
  <c r="V68" i="22"/>
  <c r="AD69" i="22"/>
  <c r="R70" i="22"/>
  <c r="V71" i="22"/>
  <c r="N76" i="22"/>
  <c r="AD76" i="22"/>
  <c r="R77" i="22"/>
  <c r="H79" i="22"/>
  <c r="N80" i="22"/>
  <c r="H82" i="22"/>
  <c r="N83" i="22"/>
  <c r="R84" i="22"/>
  <c r="AD87" i="22"/>
  <c r="H89" i="22"/>
  <c r="F8" i="23"/>
  <c r="F8" i="24"/>
  <c r="F8" i="25"/>
  <c r="E8" i="7" s="1"/>
  <c r="X89" i="22"/>
  <c r="V8" i="23"/>
  <c r="V8" i="24"/>
  <c r="U8" i="6" s="1"/>
  <c r="V8" i="25"/>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W8" i="6" s="1"/>
  <c r="V70" i="22"/>
  <c r="H71" i="22"/>
  <c r="N72" i="22"/>
  <c r="H74" i="22"/>
  <c r="N75" i="22"/>
  <c r="R76" i="22"/>
  <c r="H81" i="22"/>
  <c r="X81" i="22"/>
  <c r="AD82" i="22"/>
  <c r="R83" i="22"/>
  <c r="H85" i="22"/>
  <c r="R87" i="22"/>
  <c r="X88" i="22"/>
  <c r="J8" i="23"/>
  <c r="I8" i="10" s="1"/>
  <c r="J8" i="24"/>
  <c r="J8" i="25"/>
  <c r="I8" i="7" s="1"/>
  <c r="Z8" i="23"/>
  <c r="Y8" i="10" s="1"/>
  <c r="Z8" i="24"/>
  <c r="Y8" i="6" s="1"/>
  <c r="Z8" i="25"/>
  <c r="N90" i="22"/>
  <c r="AD90" i="22"/>
  <c r="R92" i="22"/>
  <c r="V93" i="22"/>
  <c r="H97" i="22"/>
  <c r="X97" i="22"/>
  <c r="L99" i="22"/>
  <c r="AB99" i="22"/>
  <c r="N100" i="22"/>
  <c r="AD100" i="22"/>
  <c r="R101" i="22"/>
  <c r="V102" i="22"/>
  <c r="N104" i="22"/>
  <c r="R111" i="22"/>
  <c r="L113" i="22"/>
  <c r="AB113" i="22"/>
  <c r="Z77" i="22"/>
  <c r="N89" i="22"/>
  <c r="L8" i="23"/>
  <c r="K8" i="10" s="1"/>
  <c r="L8" i="24"/>
  <c r="L8" i="25"/>
  <c r="K8" i="7" s="1"/>
  <c r="AD89" i="22"/>
  <c r="AB8" i="23"/>
  <c r="AB8" i="24"/>
  <c r="AB8" i="25"/>
  <c r="X93" i="22"/>
  <c r="AB98" i="22"/>
  <c r="N99" i="22"/>
  <c r="AD99" i="22"/>
  <c r="AB103" i="22"/>
  <c r="V105" i="22"/>
  <c r="L108" i="22"/>
  <c r="AB108" i="22"/>
  <c r="N109" i="22"/>
  <c r="AD109" i="22"/>
  <c r="T111" i="22"/>
  <c r="H112" i="22"/>
  <c r="N113" i="22"/>
  <c r="AD113" i="22"/>
  <c r="N70" i="22"/>
  <c r="X8" i="23"/>
  <c r="N68" i="22"/>
  <c r="AD8" i="23"/>
  <c r="AD8" i="24"/>
  <c r="AD8" i="25"/>
  <c r="AC8" i="7" s="1"/>
  <c r="R96" i="22"/>
  <c r="R104" i="22"/>
  <c r="R112" i="22"/>
  <c r="N8" i="23"/>
  <c r="N8" i="24"/>
  <c r="N8" i="25"/>
  <c r="M8" i="7" s="1"/>
  <c r="V69" i="22"/>
  <c r="N71" i="22"/>
  <c r="AD81" i="22"/>
  <c r="AD88" i="22"/>
  <c r="AI89" i="22"/>
  <c r="AF8" i="25"/>
  <c r="AD93" i="22"/>
  <c r="AD97" i="22"/>
  <c r="N107" i="22"/>
  <c r="AD112" i="22"/>
  <c r="R88" i="22"/>
  <c r="AF8" i="23"/>
  <c r="V72" i="22"/>
  <c r="N74" i="22"/>
  <c r="AD77" i="22"/>
  <c r="N81" i="22"/>
  <c r="R89" i="22"/>
  <c r="P8" i="25"/>
  <c r="O8" i="7" s="1"/>
  <c r="N97" i="22"/>
  <c r="AD107" i="22"/>
  <c r="R64" i="22"/>
  <c r="R72" i="22"/>
  <c r="R80" i="22"/>
  <c r="AD67" i="22"/>
  <c r="N77" i="22"/>
  <c r="N84" i="22"/>
  <c r="AD84" i="22"/>
  <c r="H87" i="22"/>
  <c r="N88" i="22"/>
  <c r="N93" i="22"/>
  <c r="V100" i="22"/>
  <c r="L105" i="22"/>
  <c r="AB105" i="22"/>
  <c r="N106" i="22"/>
  <c r="AD106" i="22"/>
  <c r="T109" i="22"/>
  <c r="V110" i="22"/>
  <c r="N112" i="22"/>
  <c r="H8" i="24"/>
  <c r="G8" i="6" s="1"/>
  <c r="AD70" i="22"/>
  <c r="N78" i="22"/>
  <c r="AD78" i="22"/>
  <c r="N86" i="22"/>
  <c r="AD86" i="22"/>
  <c r="H91" i="22"/>
  <c r="X91" i="22"/>
  <c r="N94" i="22"/>
  <c r="AD94" i="22"/>
  <c r="V98" i="22"/>
  <c r="N102" i="22"/>
  <c r="AD102" i="22"/>
  <c r="V106" i="22"/>
  <c r="L109" i="22"/>
  <c r="AB109" i="22"/>
  <c r="N110" i="22"/>
  <c r="AD110" i="22"/>
  <c r="R8" i="24"/>
  <c r="Q8" i="6" s="1"/>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Q8" i="10" s="1"/>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AE8" i="6" s="1"/>
  <c r="I8" i="19"/>
  <c r="Q8" i="19"/>
  <c r="Y8" i="19"/>
  <c r="C8" i="17"/>
  <c r="H8" i="17"/>
  <c r="P8" i="17"/>
  <c r="O8" i="10" s="1"/>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AC8" i="6" l="1"/>
  <c r="K8" i="6"/>
  <c r="I8" i="6"/>
  <c r="U8" i="10"/>
  <c r="C8" i="7"/>
  <c r="AC8" i="10"/>
  <c r="AE8" i="7"/>
  <c r="M8" i="10"/>
  <c r="W8" i="10"/>
  <c r="AA8" i="7"/>
  <c r="E8" i="6"/>
  <c r="M8" i="6"/>
  <c r="AA8" i="6"/>
  <c r="Y8" i="7"/>
  <c r="E8" i="10"/>
  <c r="Q8" i="7"/>
  <c r="S30" i="14"/>
  <c r="S8" i="14"/>
  <c r="S30" i="22"/>
  <c r="AE8" i="10"/>
  <c r="S8" i="22"/>
  <c r="AA8" i="10"/>
  <c r="G8" i="10"/>
  <c r="S8" i="7"/>
  <c r="O8" i="6"/>
  <c r="U8" i="7"/>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<sst xmlns="http://schemas.openxmlformats.org/spreadsheetml/2006/main" count="55111" uniqueCount="1381">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</sst>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1275</v>
      </c>
      <c r="C1" s="71">
        <v>45686</v>
      </c>
      <c r="D1" s="13"/>
      <c r="E1" s="13"/>
      <c r="F1" s="72" t="s">
        <v>59</v>
      </c>
      <c r="G1" s="72" t="s">
        <v>59</v>
      </c>
    </row>
    <row r="2" spans="1:7" x14ac:dyDescent="0.75">
      <c r="B2" t="str">
        <f>LOOKUP(B1,F2:G51,G2:G51)</f>
        <v>AR</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b">
        <f>IF(A8=About!$B$1,SUM('BDESC-rural-residential'!$AF$8,'BDESC-urban-residential'!$AF$8,'BDESC-commercial'!$AF$8)='REEDS calc'!Q8,"NA")</f>
        <v>1</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b">
        <f>IF(A8=About!$B$1,SUM('DESC-rural-residential'!$AF$8,'DESC-urban-residential'!$AF$8,'DESC-commercial'!$AF$8)='REEDS calc-noIRA'!Q8,"NA")</f>
        <v>0</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ARKANSAS</v>
      </c>
    </row>
    <row r="3" spans="1:7" x14ac:dyDescent="0.65">
      <c r="A3" s="52" t="s">
        <v>1327</v>
      </c>
      <c r="B3" s="52">
        <v>0.59</v>
      </c>
      <c r="C3" s="52">
        <v>0.41</v>
      </c>
      <c r="F3" s="52" t="s">
        <v>10</v>
      </c>
      <c r="G3" s="52">
        <f>SUMIFS(B:B,A:A,G2)</f>
        <v>0.56200000000000006</v>
      </c>
    </row>
    <row r="4" spans="1:7" x14ac:dyDescent="0.65">
      <c r="A4" s="52" t="s">
        <v>1328</v>
      </c>
      <c r="B4" s="52">
        <v>0.66</v>
      </c>
      <c r="C4" s="52">
        <v>0.33999999999999903</v>
      </c>
      <c r="F4" s="52" t="s">
        <v>11</v>
      </c>
      <c r="G4" s="52">
        <f>SUMIFS(C:C,A:A,G2)</f>
        <v>0.437999999999999</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8.9001636412749932</v>
      </c>
      <c r="C8" s="65">
        <f>INDEX('REEDS calc'!$C$64:$AG$113,MATCH(About!$B$2,'REEDS calc'!$B$64:$B$113,0),MATCH(C$1,'REEDS calc'!$C$63:$AG$63,0))*SUMIFS('res v com'!$E$3:$E$52,'res v com'!$B$3:$B$52,About!$B$2)*SUMIFS('Urban and Rural'!$C$2:$C$53,'Urban and Rural'!$A$2:$A$53,About!$B$1)</f>
        <v>8.9001636412749932</v>
      </c>
      <c r="D8" s="65">
        <f>INDEX('REEDS calc'!$C$64:$AG$113,MATCH(About!$B$2,'REEDS calc'!$B$64:$B$113,0),MATCH(D$1,'REEDS calc'!$C$63:$AG$63,0))*SUMIFS('res v com'!$E$3:$E$52,'res v com'!$B$3:$B$52,About!$B$2)*SUMIFS('Urban and Rural'!$C$2:$C$53,'Urban and Rural'!$A$2:$A$53,About!$B$1)</f>
        <v>8.9001636412749932</v>
      </c>
      <c r="E8" s="65">
        <f>INDEX('REEDS calc'!$C$64:$AG$113,MATCH(About!$B$2,'REEDS calc'!$B$64:$B$113,0),MATCH(E$1,'REEDS calc'!$C$63:$AG$63,0))*SUMIFS('res v com'!$E$3:$E$52,'res v com'!$B$3:$B$52,About!$B$2)*SUMIFS('Urban and Rural'!$C$2:$C$53,'Urban and Rural'!$A$2:$A$53,About!$B$1)</f>
        <v>44.072875234832857</v>
      </c>
      <c r="F8" s="65">
        <f>INDEX('REEDS calc'!$C$64:$AG$113,MATCH(About!$B$2,'REEDS calc'!$B$64:$B$113,0),MATCH(F$1,'REEDS calc'!$C$63:$AG$63,0))*SUMIFS('res v com'!$E$3:$E$52,'res v com'!$B$3:$B$52,About!$B$2)*SUMIFS('Urban and Rural'!$C$2:$C$53,'Urban and Rural'!$A$2:$A$53,About!$B$1)</f>
        <v>79.245586828390714</v>
      </c>
      <c r="G8" s="65">
        <f>INDEX('REEDS calc'!$C$64:$AG$113,MATCH(About!$B$2,'REEDS calc'!$B$64:$B$113,0),MATCH(G$1,'REEDS calc'!$C$63:$AG$63,0))*SUMIFS('res v com'!$E$3:$E$52,'res v com'!$B$3:$B$52,About!$B$2)*SUMIFS('Urban and Rural'!$C$2:$C$53,'Urban and Rural'!$A$2:$A$53,About!$B$1)</f>
        <v>139.90715939873863</v>
      </c>
      <c r="H8" s="65">
        <f>INDEX('REEDS calc'!$C$64:$AG$113,MATCH(About!$B$2,'REEDS calc'!$B$64:$B$113,0),MATCH(H$1,'REEDS calc'!$C$63:$AG$63,0))*SUMIFS('res v com'!$E$3:$E$52,'res v com'!$B$3:$B$52,About!$B$2)*SUMIFS('Urban and Rural'!$C$2:$C$53,'Urban and Rural'!$A$2:$A$53,About!$B$1)</f>
        <v>200.56873196908657</v>
      </c>
      <c r="I8" s="65">
        <f>INDEX('REEDS calc'!$C$64:$AG$113,MATCH(About!$B$2,'REEDS calc'!$B$64:$B$113,0),MATCH(I$1,'REEDS calc'!$C$63:$AG$63,0))*SUMIFS('res v com'!$E$3:$E$52,'res v com'!$B$3:$B$52,About!$B$2)*SUMIFS('Urban and Rural'!$C$2:$C$53,'Urban and Rural'!$A$2:$A$53,About!$B$1)</f>
        <v>269.83642147633697</v>
      </c>
      <c r="J8" s="65">
        <f>INDEX('REEDS calc'!$C$64:$AG$113,MATCH(About!$B$2,'REEDS calc'!$B$64:$B$113,0),MATCH(J$1,'REEDS calc'!$C$63:$AG$63,0))*SUMIFS('res v com'!$E$3:$E$52,'res v com'!$B$3:$B$52,About!$B$2)*SUMIFS('Urban and Rural'!$C$2:$C$53,'Urban and Rural'!$A$2:$A$53,About!$B$1)</f>
        <v>339.10411098358742</v>
      </c>
      <c r="K8" s="65">
        <f>INDEX('REEDS calc'!$C$64:$AG$113,MATCH(About!$B$2,'REEDS calc'!$B$64:$B$113,0),MATCH(K$1,'REEDS calc'!$C$63:$AG$63,0))*SUMIFS('res v com'!$E$3:$E$52,'res v com'!$B$3:$B$52,About!$B$2)*SUMIFS('Urban and Rural'!$C$2:$C$53,'Urban and Rural'!$A$2:$A$53,About!$B$1)</f>
        <v>423.64910203319158</v>
      </c>
      <c r="L8" s="65">
        <f>INDEX('REEDS calc'!$C$64:$AG$113,MATCH(About!$B$2,'REEDS calc'!$B$64:$B$113,0),MATCH(L$1,'REEDS calc'!$C$63:$AG$63,0))*SUMIFS('res v com'!$E$3:$E$52,'res v com'!$B$3:$B$52,About!$B$2)*SUMIFS('Urban and Rural'!$C$2:$C$53,'Urban and Rural'!$A$2:$A$53,About!$B$1)</f>
        <v>508.1940930827958</v>
      </c>
      <c r="M8" s="65">
        <f>INDEX('REEDS calc'!$C$64:$AG$113,MATCH(About!$B$2,'REEDS calc'!$B$64:$B$113,0),MATCH(M$1,'REEDS calc'!$C$63:$AG$63,0))*SUMIFS('res v com'!$E$3:$E$52,'res v com'!$B$3:$B$52,About!$B$2)*SUMIFS('Urban and Rural'!$C$2:$C$53,'Urban and Rural'!$A$2:$A$53,About!$B$1)</f>
        <v>550.61820643953979</v>
      </c>
      <c r="N8" s="65">
        <f>INDEX('REEDS calc'!$C$64:$AG$113,MATCH(About!$B$2,'REEDS calc'!$B$64:$B$113,0),MATCH(N$1,'REEDS calc'!$C$63:$AG$63,0))*SUMIFS('res v com'!$E$3:$E$52,'res v com'!$B$3:$B$52,About!$B$2)*SUMIFS('Urban and Rural'!$C$2:$C$53,'Urban and Rural'!$A$2:$A$53,About!$B$1)</f>
        <v>593.04231979628412</v>
      </c>
      <c r="O8" s="65">
        <f>INDEX('REEDS calc'!$C$64:$AG$113,MATCH(About!$B$2,'REEDS calc'!$B$64:$B$113,0),MATCH(O$1,'REEDS calc'!$C$63:$AG$63,0))*SUMIFS('res v com'!$E$3:$E$52,'res v com'!$B$3:$B$52,About!$B$2)*SUMIFS('Urban and Rural'!$C$2:$C$53,'Urban and Rural'!$A$2:$A$53,About!$B$1)</f>
        <v>604.17540059888779</v>
      </c>
      <c r="P8" s="65">
        <f>INDEX('REEDS calc'!$C$64:$AG$113,MATCH(About!$B$2,'REEDS calc'!$B$64:$B$113,0),MATCH(P$1,'REEDS calc'!$C$63:$AG$63,0))*SUMIFS('res v com'!$E$3:$E$52,'res v com'!$B$3:$B$52,About!$B$2)*SUMIFS('Urban and Rural'!$C$2:$C$53,'Urban and Rural'!$A$2:$A$53,About!$B$1)</f>
        <v>615.30848140149146</v>
      </c>
      <c r="Q8" s="65">
        <f>INDEX('REEDS calc'!$C$64:$AG$113,MATCH(About!$B$2,'REEDS calc'!$B$64:$B$113,0),MATCH(Q$1,'REEDS calc'!$C$63:$AG$63,0))*SUMIFS('res v com'!$E$3:$E$52,'res v com'!$B$3:$B$52,About!$B$2)*SUMIFS('Urban and Rural'!$C$2:$C$53,'Urban and Rural'!$A$2:$A$53,About!$B$1)</f>
        <v>620.63676520974161</v>
      </c>
      <c r="R8" s="65">
        <f>INDEX('REEDS calc'!$C$64:$AG$113,MATCH(About!$B$2,'REEDS calc'!$B$64:$B$113,0),MATCH(R$1,'REEDS calc'!$C$63:$AG$63,0))*SUMIFS('res v com'!$E$3:$E$52,'res v com'!$B$3:$B$52,About!$B$2)*SUMIFS('Urban and Rural'!$C$2:$C$53,'Urban and Rural'!$A$2:$A$53,About!$B$1)</f>
        <v>625.96504901799153</v>
      </c>
      <c r="S8" s="65">
        <f>INDEX('REEDS calc'!$C$64:$AG$113,MATCH(About!$B$2,'REEDS calc'!$B$64:$B$113,0),MATCH(S$1,'REEDS calc'!$C$63:$AG$63,0))*SUMIFS('res v com'!$E$3:$E$52,'res v com'!$B$3:$B$52,About!$B$2)*SUMIFS('Urban and Rural'!$C$2:$C$53,'Urban and Rural'!$A$2:$A$53,About!$B$1)</f>
        <v>631.22113385865009</v>
      </c>
      <c r="T8" s="65">
        <f>INDEX('REEDS calc'!$C$64:$AG$113,MATCH(About!$B$2,'REEDS calc'!$B$64:$B$113,0),MATCH(T$1,'REEDS calc'!$C$63:$AG$63,0))*SUMIFS('res v com'!$E$3:$E$52,'res v com'!$B$3:$B$52,About!$B$2)*SUMIFS('Urban and Rural'!$C$2:$C$53,'Urban and Rural'!$A$2:$A$53,About!$B$1)</f>
        <v>636.47721869930876</v>
      </c>
      <c r="U8" s="65">
        <f>INDEX('REEDS calc'!$C$64:$AG$113,MATCH(About!$B$2,'REEDS calc'!$B$64:$B$113,0),MATCH(U$1,'REEDS calc'!$C$63:$AG$63,0))*SUMIFS('res v com'!$E$3:$E$52,'res v com'!$B$3:$B$52,About!$B$2)*SUMIFS('Urban and Rural'!$C$2:$C$53,'Urban and Rural'!$A$2:$A$53,About!$B$1)</f>
        <v>642.71520949921126</v>
      </c>
      <c r="V8" s="65">
        <f>INDEX('REEDS calc'!$C$64:$AG$113,MATCH(About!$B$2,'REEDS calc'!$B$64:$B$113,0),MATCH(V$1,'REEDS calc'!$C$63:$AG$63,0))*SUMIFS('res v com'!$E$3:$E$52,'res v com'!$B$3:$B$52,About!$B$2)*SUMIFS('Urban and Rural'!$C$2:$C$53,'Urban and Rural'!$A$2:$A$53,About!$B$1)</f>
        <v>648.95320029911363</v>
      </c>
      <c r="W8" s="65">
        <f>INDEX('REEDS calc'!$C$64:$AG$113,MATCH(About!$B$2,'REEDS calc'!$B$64:$B$113,0),MATCH(W$1,'REEDS calc'!$C$63:$AG$63,0))*SUMIFS('res v com'!$E$3:$E$52,'res v com'!$B$3:$B$52,About!$B$2)*SUMIFS('Urban and Rural'!$C$2:$C$53,'Urban and Rural'!$A$2:$A$53,About!$B$1)</f>
        <v>654.35368307495514</v>
      </c>
      <c r="X8" s="65">
        <f>INDEX('REEDS calc'!$C$64:$AG$113,MATCH(About!$B$2,'REEDS calc'!$B$64:$B$113,0),MATCH(X$1,'REEDS calc'!$C$63:$AG$63,0))*SUMIFS('res v com'!$E$3:$E$52,'res v com'!$B$3:$B$52,About!$B$2)*SUMIFS('Urban and Rural'!$C$2:$C$53,'Urban and Rural'!$A$2:$A$53,About!$B$1)</f>
        <v>659.75416585079665</v>
      </c>
      <c r="Y8" s="65">
        <f>INDEX('REEDS calc'!$C$64:$AG$113,MATCH(About!$B$2,'REEDS calc'!$B$64:$B$113,0),MATCH(Y$1,'REEDS calc'!$C$63:$AG$63,0))*SUMIFS('res v com'!$E$3:$E$52,'res v com'!$B$3:$B$52,About!$B$2)*SUMIFS('Urban and Rural'!$C$2:$C$53,'Urban and Rural'!$A$2:$A$53,About!$B$1)</f>
        <v>667.95596856918701</v>
      </c>
      <c r="Z8" s="65">
        <f>INDEX('REEDS calc'!$C$64:$AG$113,MATCH(About!$B$2,'REEDS calc'!$B$64:$B$113,0),MATCH(Z$1,'REEDS calc'!$C$63:$AG$63,0))*SUMIFS('res v com'!$E$3:$E$52,'res v com'!$B$3:$B$52,About!$B$2)*SUMIFS('Urban and Rural'!$C$2:$C$53,'Urban and Rural'!$A$2:$A$53,About!$B$1)</f>
        <v>676.15777128757725</v>
      </c>
      <c r="AA8" s="65">
        <f>INDEX('REEDS calc'!$C$64:$AG$113,MATCH(About!$B$2,'REEDS calc'!$B$64:$B$113,0),MATCH(AA$1,'REEDS calc'!$C$63:$AG$63,0))*SUMIFS('res v com'!$E$3:$E$52,'res v com'!$B$3:$B$52,About!$B$2)*SUMIFS('Urban and Rural'!$C$2:$C$53,'Urban and Rural'!$A$2:$A$53,About!$B$1)</f>
        <v>683.73866288468093</v>
      </c>
      <c r="AB8" s="65">
        <f>INDEX('REEDS calc'!$C$64:$AG$113,MATCH(About!$B$2,'REEDS calc'!$B$64:$B$113,0),MATCH(AB$1,'REEDS calc'!$C$63:$AG$63,0))*SUMIFS('res v com'!$E$3:$E$52,'res v com'!$B$3:$B$52,About!$B$2)*SUMIFS('Urban and Rural'!$C$2:$C$53,'Urban and Rural'!$A$2:$A$53,About!$B$1)</f>
        <v>691.31955448178462</v>
      </c>
      <c r="AC8" s="65">
        <f>INDEX('REEDS calc'!$C$64:$AG$113,MATCH(About!$B$2,'REEDS calc'!$B$64:$B$113,0),MATCH(AC$1,'REEDS calc'!$C$63:$AG$63,0))*SUMIFS('res v com'!$E$3:$E$52,'res v com'!$B$3:$B$52,About!$B$2)*SUMIFS('Urban and Rural'!$C$2:$C$53,'Urban and Rural'!$A$2:$A$53,About!$B$1)</f>
        <v>701.81728436958349</v>
      </c>
      <c r="AD8" s="65">
        <f>INDEX('REEDS calc'!$C$64:$AG$113,MATCH(About!$B$2,'REEDS calc'!$B$64:$B$113,0),MATCH(AD$1,'REEDS calc'!$C$63:$AG$63,0))*SUMIFS('res v com'!$E$3:$E$52,'res v com'!$B$3:$B$52,About!$B$2)*SUMIFS('Urban and Rural'!$C$2:$C$53,'Urban and Rural'!$A$2:$A$53,About!$B$1)</f>
        <v>712.31501425738236</v>
      </c>
      <c r="AE8" s="65">
        <f>INDEX('REEDS calc'!$C$64:$AG$113,MATCH(About!$B$2,'REEDS calc'!$B$64:$B$113,0),MATCH(AE$1,'REEDS calc'!$C$63:$AG$63,0))*SUMIFS('res v com'!$E$3:$E$52,'res v com'!$B$3:$B$52,About!$B$2)*SUMIFS('Urban and Rural'!$C$2:$C$53,'Urban and Rural'!$A$2:$A$53,About!$B$1)</f>
        <v>722.48062889426035</v>
      </c>
      <c r="AF8" s="65">
        <f>INDEX('REEDS calc'!$C$64:$AG$113,MATCH(About!$B$2,'REEDS calc'!$B$64:$B$113,0),MATCH(AF$1,'REEDS calc'!$C$63:$AG$63,0))*SUMIFS('res v com'!$E$3:$E$52,'res v com'!$B$3:$B$52,About!$B$2)*SUMIFS('Urban and Rural'!$C$2:$C$53,'Urban and Rural'!$A$2:$A$53,About!$B$1)</f>
        <v>732.64624353113857</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11.419844672138259</v>
      </c>
      <c r="C8" s="65">
        <f>INDEX('REEDS calc'!$C$64:$AG$113,MATCH(About!$B$2,'REEDS calc'!$B$64:$B$113,0),MATCH(C$1,'REEDS calc'!$C$63:$AG$63,0))*SUMIFS('res v com'!$E$3:$E$52,'res v com'!$B$3:$B$52,About!$B$2)*SUMIFS('Urban and Rural'!$B$2:$B$53,'Urban and Rural'!$A$2:$A$53,About!$B$1)</f>
        <v>11.419844672138259</v>
      </c>
      <c r="D8" s="65">
        <f>INDEX('REEDS calc'!$C$64:$AG$113,MATCH(About!$B$2,'REEDS calc'!$B$64:$B$113,0),MATCH(D$1,'REEDS calc'!$C$63:$AG$63,0))*SUMIFS('res v com'!$E$3:$E$52,'res v com'!$B$3:$B$52,About!$B$2)*SUMIFS('Urban and Rural'!$B$2:$B$53,'Urban and Rural'!$A$2:$A$53,About!$B$1)</f>
        <v>11.419844672138259</v>
      </c>
      <c r="E8" s="65">
        <f>INDEX('REEDS calc'!$C$64:$AG$113,MATCH(About!$B$2,'REEDS calc'!$B$64:$B$113,0),MATCH(E$1,'REEDS calc'!$C$63:$AG$63,0))*SUMIFS('res v com'!$E$3:$E$52,'res v com'!$B$3:$B$52,About!$B$2)*SUMIFS('Urban and Rural'!$B$2:$B$53,'Urban and Rural'!$A$2:$A$53,About!$B$1)</f>
        <v>56.55012758442038</v>
      </c>
      <c r="F8" s="65">
        <f>INDEX('REEDS calc'!$C$64:$AG$113,MATCH(About!$B$2,'REEDS calc'!$B$64:$B$113,0),MATCH(F$1,'REEDS calc'!$C$63:$AG$63,0))*SUMIFS('res v com'!$E$3:$E$52,'res v com'!$B$3:$B$52,About!$B$2)*SUMIFS('Urban and Rural'!$B$2:$B$53,'Urban and Rural'!$A$2:$A$53,About!$B$1)</f>
        <v>101.68041049670248</v>
      </c>
      <c r="G8" s="65">
        <f>INDEX('REEDS calc'!$C$64:$AG$113,MATCH(About!$B$2,'REEDS calc'!$B$64:$B$113,0),MATCH(G$1,'REEDS calc'!$C$63:$AG$63,0))*SUMIFS('res v com'!$E$3:$E$52,'res v com'!$B$3:$B$52,About!$B$2)*SUMIFS('Urban and Rural'!$B$2:$B$53,'Urban and Rural'!$A$2:$A$53,About!$B$1)</f>
        <v>179.51557895454636</v>
      </c>
      <c r="H8" s="65">
        <f>INDEX('REEDS calc'!$C$64:$AG$113,MATCH(About!$B$2,'REEDS calc'!$B$64:$B$113,0),MATCH(H$1,'REEDS calc'!$C$63:$AG$63,0))*SUMIFS('res v com'!$E$3:$E$52,'res v com'!$B$3:$B$52,About!$B$2)*SUMIFS('Urban and Rural'!$B$2:$B$53,'Urban and Rural'!$A$2:$A$53,About!$B$1)</f>
        <v>257.35074741239021</v>
      </c>
      <c r="I8" s="65">
        <f>INDEX('REEDS calc'!$C$64:$AG$113,MATCH(About!$B$2,'REEDS calc'!$B$64:$B$113,0),MATCH(I$1,'REEDS calc'!$C$63:$AG$63,0))*SUMIFS('res v com'!$E$3:$E$52,'res v com'!$B$3:$B$52,About!$B$2)*SUMIFS('Urban and Rural'!$B$2:$B$53,'Urban and Rural'!$A$2:$A$53,About!$B$1)</f>
        <v>346.22846773904507</v>
      </c>
      <c r="J8" s="65">
        <f>INDEX('REEDS calc'!$C$64:$AG$113,MATCH(About!$B$2,'REEDS calc'!$B$64:$B$113,0),MATCH(J$1,'REEDS calc'!$C$63:$AG$63,0))*SUMIFS('res v com'!$E$3:$E$52,'res v com'!$B$3:$B$52,About!$B$2)*SUMIFS('Urban and Rural'!$B$2:$B$53,'Urban and Rural'!$A$2:$A$53,About!$B$1)</f>
        <v>435.10618806569994</v>
      </c>
      <c r="K8" s="65">
        <f>INDEX('REEDS calc'!$C$64:$AG$113,MATCH(About!$B$2,'REEDS calc'!$B$64:$B$113,0),MATCH(K$1,'REEDS calc'!$C$63:$AG$63,0))*SUMIFS('res v com'!$E$3:$E$52,'res v com'!$B$3:$B$52,About!$B$2)*SUMIFS('Urban and Rural'!$B$2:$B$53,'Urban and Rural'!$A$2:$A$53,About!$B$1)</f>
        <v>543.5862907366535</v>
      </c>
      <c r="L8" s="65">
        <f>INDEX('REEDS calc'!$C$64:$AG$113,MATCH(About!$B$2,'REEDS calc'!$B$64:$B$113,0),MATCH(L$1,'REEDS calc'!$C$63:$AG$63,0))*SUMIFS('res v com'!$E$3:$E$52,'res v com'!$B$3:$B$52,About!$B$2)*SUMIFS('Urban and Rural'!$B$2:$B$53,'Urban and Rural'!$A$2:$A$53,About!$B$1)</f>
        <v>652.06639340760705</v>
      </c>
      <c r="M8" s="65">
        <f>INDEX('REEDS calc'!$C$64:$AG$113,MATCH(About!$B$2,'REEDS calc'!$B$64:$B$113,0),MATCH(M$1,'REEDS calc'!$C$63:$AG$63,0))*SUMIFS('res v com'!$E$3:$E$52,'res v com'!$B$3:$B$52,About!$B$2)*SUMIFS('Urban and Rural'!$B$2:$B$53,'Urban and Rural'!$A$2:$A$53,About!$B$1)</f>
        <v>706.50098634479934</v>
      </c>
      <c r="N8" s="65">
        <f>INDEX('REEDS calc'!$C$64:$AG$113,MATCH(About!$B$2,'REEDS calc'!$B$64:$B$113,0),MATCH(N$1,'REEDS calc'!$C$63:$AG$63,0))*SUMIFS('res v com'!$E$3:$E$52,'res v com'!$B$3:$B$52,About!$B$2)*SUMIFS('Urban and Rural'!$B$2:$B$53,'Urban and Rural'!$A$2:$A$53,About!$B$1)</f>
        <v>760.93557928199186</v>
      </c>
      <c r="O8" s="65">
        <f>INDEX('REEDS calc'!$C$64:$AG$113,MATCH(About!$B$2,'REEDS calc'!$B$64:$B$113,0),MATCH(O$1,'REEDS calc'!$C$63:$AG$63,0))*SUMIFS('res v com'!$E$3:$E$52,'res v com'!$B$3:$B$52,About!$B$2)*SUMIFS('Urban and Rural'!$B$2:$B$53,'Urban and Rural'!$A$2:$A$53,About!$B$1)</f>
        <v>775.22049117939673</v>
      </c>
      <c r="P8" s="65">
        <f>INDEX('REEDS calc'!$C$64:$AG$113,MATCH(About!$B$2,'REEDS calc'!$B$64:$B$113,0),MATCH(P$1,'REEDS calc'!$C$63:$AG$63,0))*SUMIFS('res v com'!$E$3:$E$52,'res v com'!$B$3:$B$52,About!$B$2)*SUMIFS('Urban and Rural'!$B$2:$B$53,'Urban and Rural'!$A$2:$A$53,About!$B$1)</f>
        <v>789.50540307680149</v>
      </c>
      <c r="Q8" s="65">
        <f>INDEX('REEDS calc'!$C$64:$AG$113,MATCH(About!$B$2,'REEDS calc'!$B$64:$B$113,0),MATCH(Q$1,'REEDS calc'!$C$63:$AG$63,0))*SUMIFS('res v com'!$E$3:$E$52,'res v com'!$B$3:$B$52,About!$B$2)*SUMIFS('Urban and Rural'!$B$2:$B$53,'Urban and Rural'!$A$2:$A$53,About!$B$1)</f>
        <v>796.34215079423655</v>
      </c>
      <c r="R8" s="65">
        <f>INDEX('REEDS calc'!$C$64:$AG$113,MATCH(About!$B$2,'REEDS calc'!$B$64:$B$113,0),MATCH(R$1,'REEDS calc'!$C$63:$AG$63,0))*SUMIFS('res v com'!$E$3:$E$52,'res v com'!$B$3:$B$52,About!$B$2)*SUMIFS('Urban and Rural'!$B$2:$B$53,'Urban and Rural'!$A$2:$A$53,About!$B$1)</f>
        <v>803.17889851167138</v>
      </c>
      <c r="S8" s="65">
        <f>INDEX('REEDS calc'!$C$64:$AG$113,MATCH(About!$B$2,'REEDS calc'!$B$64:$B$113,0),MATCH(S$1,'REEDS calc'!$C$63:$AG$63,0))*SUMIFS('res v com'!$E$3:$E$52,'res v com'!$B$3:$B$52,About!$B$2)*SUMIFS('Urban and Rural'!$B$2:$B$53,'Urban and Rural'!$A$2:$A$53,About!$B$1)</f>
        <v>809.92300737114647</v>
      </c>
      <c r="T8" s="65">
        <f>INDEX('REEDS calc'!$C$64:$AG$113,MATCH(About!$B$2,'REEDS calc'!$B$64:$B$113,0),MATCH(T$1,'REEDS calc'!$C$63:$AG$63,0))*SUMIFS('res v com'!$E$3:$E$52,'res v com'!$B$3:$B$52,About!$B$2)*SUMIFS('Urban and Rural'!$B$2:$B$53,'Urban and Rural'!$A$2:$A$53,About!$B$1)</f>
        <v>816.6671162306219</v>
      </c>
      <c r="U8" s="65">
        <f>INDEX('REEDS calc'!$C$64:$AG$113,MATCH(About!$B$2,'REEDS calc'!$B$64:$B$113,0),MATCH(U$1,'REEDS calc'!$C$63:$AG$63,0))*SUMIFS('res v com'!$E$3:$E$52,'res v com'!$B$3:$B$52,About!$B$2)*SUMIFS('Urban and Rural'!$B$2:$B$53,'Urban and Rural'!$A$2:$A$53,About!$B$1)</f>
        <v>824.67111355835061</v>
      </c>
      <c r="V8" s="65">
        <f>INDEX('REEDS calc'!$C$64:$AG$113,MATCH(About!$B$2,'REEDS calc'!$B$64:$B$113,0),MATCH(V$1,'REEDS calc'!$C$63:$AG$63,0))*SUMIFS('res v com'!$E$3:$E$52,'res v com'!$B$3:$B$52,About!$B$2)*SUMIFS('Urban and Rural'!$B$2:$B$53,'Urban and Rural'!$A$2:$A$53,About!$B$1)</f>
        <v>832.67511088607932</v>
      </c>
      <c r="W8" s="65">
        <f>INDEX('REEDS calc'!$C$64:$AG$113,MATCH(About!$B$2,'REEDS calc'!$B$64:$B$113,0),MATCH(W$1,'REEDS calc'!$C$63:$AG$63,0))*SUMIFS('res v com'!$E$3:$E$52,'res v com'!$B$3:$B$52,About!$B$2)*SUMIFS('Urban and Rural'!$B$2:$B$53,'Urban and Rural'!$A$2:$A$53,About!$B$1)</f>
        <v>839.60449746147412</v>
      </c>
      <c r="X8" s="65">
        <f>INDEX('REEDS calc'!$C$64:$AG$113,MATCH(About!$B$2,'REEDS calc'!$B$64:$B$113,0),MATCH(X$1,'REEDS calc'!$C$63:$AG$63,0))*SUMIFS('res v com'!$E$3:$E$52,'res v com'!$B$3:$B$52,About!$B$2)*SUMIFS('Urban and Rural'!$B$2:$B$53,'Urban and Rural'!$A$2:$A$53,About!$B$1)</f>
        <v>846.53388403686893</v>
      </c>
      <c r="Y8" s="65">
        <f>INDEX('REEDS calc'!$C$64:$AG$113,MATCH(About!$B$2,'REEDS calc'!$B$64:$B$113,0),MATCH(Y$1,'REEDS calc'!$C$63:$AG$63,0))*SUMIFS('res v com'!$E$3:$E$52,'res v com'!$B$3:$B$52,About!$B$2)*SUMIFS('Urban and Rural'!$B$2:$B$53,'Urban and Rural'!$A$2:$A$53,About!$B$1)</f>
        <v>857.05765830110499</v>
      </c>
      <c r="Z8" s="65">
        <f>INDEX('REEDS calc'!$C$64:$AG$113,MATCH(About!$B$2,'REEDS calc'!$B$64:$B$113,0),MATCH(Z$1,'REEDS calc'!$C$63:$AG$63,0))*SUMIFS('res v com'!$E$3:$E$52,'res v com'!$B$3:$B$52,About!$B$2)*SUMIFS('Urban and Rural'!$B$2:$B$53,'Urban and Rural'!$A$2:$A$53,About!$B$1)</f>
        <v>867.58143256534095</v>
      </c>
      <c r="AA8" s="65">
        <f>INDEX('REEDS calc'!$C$64:$AG$113,MATCH(About!$B$2,'REEDS calc'!$B$64:$B$113,0),MATCH(AA$1,'REEDS calc'!$C$63:$AG$63,0))*SUMIFS('res v com'!$E$3:$E$52,'res v com'!$B$3:$B$52,About!$B$2)*SUMIFS('Urban and Rural'!$B$2:$B$53,'Urban and Rural'!$A$2:$A$53,About!$B$1)</f>
        <v>877.30851265112244</v>
      </c>
      <c r="AB8" s="65">
        <f>INDEX('REEDS calc'!$C$64:$AG$113,MATCH(About!$B$2,'REEDS calc'!$B$64:$B$113,0),MATCH(AB$1,'REEDS calc'!$C$63:$AG$63,0))*SUMIFS('res v com'!$E$3:$E$52,'res v com'!$B$3:$B$52,About!$B$2)*SUMIFS('Urban and Rural'!$B$2:$B$53,'Urban and Rural'!$A$2:$A$53,About!$B$1)</f>
        <v>887.03559273690394</v>
      </c>
      <c r="AC8" s="65">
        <f>INDEX('REEDS calc'!$C$64:$AG$113,MATCH(About!$B$2,'REEDS calc'!$B$64:$B$113,0),MATCH(AC$1,'REEDS calc'!$C$63:$AG$63,0))*SUMIFS('res v com'!$E$3:$E$52,'res v com'!$B$3:$B$52,About!$B$2)*SUMIFS('Urban and Rural'!$B$2:$B$53,'Urban and Rural'!$A$2:$A$53,About!$B$1)</f>
        <v>900.50528268426228</v>
      </c>
      <c r="AD8" s="65">
        <f>INDEX('REEDS calc'!$C$64:$AG$113,MATCH(About!$B$2,'REEDS calc'!$B$64:$B$113,0),MATCH(AD$1,'REEDS calc'!$C$63:$AG$63,0))*SUMIFS('res v com'!$E$3:$E$52,'res v com'!$B$3:$B$52,About!$B$2)*SUMIFS('Urban and Rural'!$B$2:$B$53,'Urban and Rural'!$A$2:$A$53,About!$B$1)</f>
        <v>913.97497263162063</v>
      </c>
      <c r="AE8" s="65">
        <f>INDEX('REEDS calc'!$C$64:$AG$113,MATCH(About!$B$2,'REEDS calc'!$B$64:$B$113,0),MATCH(AE$1,'REEDS calc'!$C$63:$AG$63,0))*SUMIFS('res v com'!$E$3:$E$52,'res v com'!$B$3:$B$52,About!$B$2)*SUMIFS('Urban and Rural'!$B$2:$B$53,'Urban and Rural'!$A$2:$A$53,About!$B$1)</f>
        <v>927.01852383236371</v>
      </c>
      <c r="AF8" s="65">
        <f>INDEX('REEDS calc'!$C$64:$AG$113,MATCH(About!$B$2,'REEDS calc'!$B$64:$B$113,0),MATCH(AF$1,'REEDS calc'!$C$63:$AG$63,0))*SUMIFS('res v com'!$E$3:$E$52,'res v com'!$B$3:$B$52,About!$B$2)*SUMIFS('Urban and Rural'!$B$2:$B$53,'Urban and Rural'!$A$2:$A$53,About!$B$1)</f>
        <v>940.06207503310691</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10.498173504768527</v>
      </c>
      <c r="C8" s="65">
        <f>INDEX('REEDS calc'!$C$64:$AG$113,MATCH(About!$B$2,'REEDS calc'!$B$64:$B$113,0),MATCH(C$1,'REEDS calc'!$C$63:$AG$63,0))*SUMIFS('res v com'!$F$3:$F$52,'res v com'!$B$3:$B$52,About!$B$2)</f>
        <v>10.498173504768527</v>
      </c>
      <c r="D8" s="65">
        <f>INDEX('REEDS calc'!$C$64:$AG$113,MATCH(About!$B$2,'REEDS calc'!$B$64:$B$113,0),MATCH(D$1,'REEDS calc'!$C$63:$AG$63,0))*SUMIFS('res v com'!$F$3:$F$52,'res v com'!$B$3:$B$52,About!$B$2)</f>
        <v>10.498173504768527</v>
      </c>
      <c r="E8" s="65">
        <f>INDEX('REEDS calc'!$C$64:$AG$113,MATCH(About!$B$2,'REEDS calc'!$B$64:$B$113,0),MATCH(E$1,'REEDS calc'!$C$63:$AG$63,0))*SUMIFS('res v com'!$F$3:$F$52,'res v com'!$B$3:$B$52,About!$B$2)</f>
        <v>51.986088089837573</v>
      </c>
      <c r="F8" s="65">
        <f>INDEX('REEDS calc'!$C$64:$AG$113,MATCH(About!$B$2,'REEDS calc'!$B$64:$B$113,0),MATCH(F$1,'REEDS calc'!$C$63:$AG$63,0))*SUMIFS('res v com'!$F$3:$F$52,'res v com'!$B$3:$B$52,About!$B$2)</f>
        <v>93.474002674906615</v>
      </c>
      <c r="G8" s="65">
        <f>INDEX('REEDS calc'!$C$64:$AG$113,MATCH(About!$B$2,'REEDS calc'!$B$64:$B$113,0),MATCH(G$1,'REEDS calc'!$C$63:$AG$63,0))*SUMIFS('res v com'!$F$3:$F$52,'res v com'!$B$3:$B$52,About!$B$2)</f>
        <v>165.02726164671469</v>
      </c>
      <c r="H8" s="65">
        <f>INDEX('REEDS calc'!$C$64:$AG$113,MATCH(About!$B$2,'REEDS calc'!$B$64:$B$113,0),MATCH(H$1,'REEDS calc'!$C$63:$AG$63,0))*SUMIFS('res v com'!$F$3:$F$52,'res v com'!$B$3:$B$52,About!$B$2)</f>
        <v>236.58052061852277</v>
      </c>
      <c r="I8" s="65">
        <f>INDEX('REEDS calc'!$C$64:$AG$113,MATCH(About!$B$2,'REEDS calc'!$B$64:$B$113,0),MATCH(I$1,'REEDS calc'!$C$63:$AG$63,0))*SUMIFS('res v com'!$F$3:$F$52,'res v com'!$B$3:$B$52,About!$B$2)</f>
        <v>318.28511078461736</v>
      </c>
      <c r="J8" s="65">
        <f>INDEX('REEDS calc'!$C$64:$AG$113,MATCH(About!$B$2,'REEDS calc'!$B$64:$B$113,0),MATCH(J$1,'REEDS calc'!$C$63:$AG$63,0))*SUMIFS('res v com'!$F$3:$F$52,'res v com'!$B$3:$B$52,About!$B$2)</f>
        <v>399.98970095071195</v>
      </c>
      <c r="K8" s="65">
        <f>INDEX('REEDS calc'!$C$64:$AG$113,MATCH(About!$B$2,'REEDS calc'!$B$64:$B$113,0),MATCH(K$1,'REEDS calc'!$C$63:$AG$63,0))*SUMIFS('res v com'!$F$3:$F$52,'res v com'!$B$3:$B$52,About!$B$2)</f>
        <v>499.714607230154</v>
      </c>
      <c r="L8" s="65">
        <f>INDEX('REEDS calc'!$C$64:$AG$113,MATCH(About!$B$2,'REEDS calc'!$B$64:$B$113,0),MATCH(L$1,'REEDS calc'!$C$63:$AG$63,0))*SUMIFS('res v com'!$F$3:$F$52,'res v com'!$B$3:$B$52,About!$B$2)</f>
        <v>599.43951350959617</v>
      </c>
      <c r="M8" s="65">
        <f>INDEX('REEDS calc'!$C$64:$AG$113,MATCH(About!$B$2,'REEDS calc'!$B$64:$B$113,0),MATCH(M$1,'REEDS calc'!$C$63:$AG$63,0))*SUMIFS('res v com'!$F$3:$F$52,'res v com'!$B$3:$B$52,About!$B$2)</f>
        <v>649.48080721565941</v>
      </c>
      <c r="N8" s="65">
        <f>INDEX('REEDS calc'!$C$64:$AG$113,MATCH(About!$B$2,'REEDS calc'!$B$64:$B$113,0),MATCH(N$1,'REEDS calc'!$C$63:$AG$63,0))*SUMIFS('res v com'!$F$3:$F$52,'res v com'!$B$3:$B$52,About!$B$2)</f>
        <v>699.52210092172277</v>
      </c>
      <c r="O8" s="65">
        <f>INDEX('REEDS calc'!$C$64:$AG$113,MATCH(About!$B$2,'REEDS calc'!$B$64:$B$113,0),MATCH(O$1,'REEDS calc'!$C$63:$AG$63,0))*SUMIFS('res v com'!$F$3:$F$52,'res v com'!$B$3:$B$52,About!$B$2)</f>
        <v>712.6541082217143</v>
      </c>
      <c r="P8" s="65">
        <f>INDEX('REEDS calc'!$C$64:$AG$113,MATCH(About!$B$2,'REEDS calc'!$B$64:$B$113,0),MATCH(P$1,'REEDS calc'!$C$63:$AG$63,0))*SUMIFS('res v com'!$F$3:$F$52,'res v com'!$B$3:$B$52,About!$B$2)</f>
        <v>725.7861155217056</v>
      </c>
      <c r="Q8" s="65">
        <f>INDEX('REEDS calc'!$C$64:$AG$113,MATCH(About!$B$2,'REEDS calc'!$B$64:$B$113,0),MATCH(Q$1,'REEDS calc'!$C$63:$AG$63,0))*SUMIFS('res v com'!$F$3:$F$52,'res v com'!$B$3:$B$52,About!$B$2)</f>
        <v>732.07108399602066</v>
      </c>
      <c r="R8" s="65">
        <f>INDEX('REEDS calc'!$C$64:$AG$113,MATCH(About!$B$2,'REEDS calc'!$B$64:$B$113,0),MATCH(R$1,'REEDS calc'!$C$63:$AG$63,0))*SUMIFS('res v com'!$F$3:$F$52,'res v com'!$B$3:$B$52,About!$B$2)</f>
        <v>738.35605247033561</v>
      </c>
      <c r="S8" s="65">
        <f>INDEX('REEDS calc'!$C$64:$AG$113,MATCH(About!$B$2,'REEDS calc'!$B$64:$B$113,0),MATCH(S$1,'REEDS calc'!$C$63:$AG$63,0))*SUMIFS('res v com'!$F$3:$F$52,'res v com'!$B$3:$B$52,About!$B$2)</f>
        <v>744.55585877020178</v>
      </c>
      <c r="T8" s="65">
        <f>INDEX('REEDS calc'!$C$64:$AG$113,MATCH(About!$B$2,'REEDS calc'!$B$64:$B$113,0),MATCH(T$1,'REEDS calc'!$C$63:$AG$63,0))*SUMIFS('res v com'!$F$3:$F$52,'res v com'!$B$3:$B$52,About!$B$2)</f>
        <v>750.75566507006818</v>
      </c>
      <c r="U8" s="65">
        <f>INDEX('REEDS calc'!$C$64:$AG$113,MATCH(About!$B$2,'REEDS calc'!$B$64:$B$113,0),MATCH(U$1,'REEDS calc'!$C$63:$AG$63,0))*SUMIFS('res v com'!$F$3:$F$52,'res v com'!$B$3:$B$52,About!$B$2)</f>
        <v>758.11367694243688</v>
      </c>
      <c r="V8" s="65">
        <f>INDEX('REEDS calc'!$C$64:$AG$113,MATCH(About!$B$2,'REEDS calc'!$B$64:$B$113,0),MATCH(V$1,'REEDS calc'!$C$63:$AG$63,0))*SUMIFS('res v com'!$F$3:$F$52,'res v com'!$B$3:$B$52,About!$B$2)</f>
        <v>765.47168881480559</v>
      </c>
      <c r="W8" s="65">
        <f>INDEX('REEDS calc'!$C$64:$AG$113,MATCH(About!$B$2,'REEDS calc'!$B$64:$B$113,0),MATCH(W$1,'REEDS calc'!$C$63:$AG$63,0))*SUMIFS('res v com'!$F$3:$F$52,'res v com'!$B$3:$B$52,About!$B$2)</f>
        <v>771.84181946356932</v>
      </c>
      <c r="X8" s="65">
        <f>INDEX('REEDS calc'!$C$64:$AG$113,MATCH(About!$B$2,'REEDS calc'!$B$64:$B$113,0),MATCH(X$1,'REEDS calc'!$C$63:$AG$63,0))*SUMIFS('res v com'!$F$3:$F$52,'res v com'!$B$3:$B$52,About!$B$2)</f>
        <v>778.21195011233294</v>
      </c>
      <c r="Y8" s="65">
        <f>INDEX('REEDS calc'!$C$64:$AG$113,MATCH(About!$B$2,'REEDS calc'!$B$64:$B$113,0),MATCH(Y$1,'REEDS calc'!$C$63:$AG$63,0))*SUMIFS('res v com'!$F$3:$F$52,'res v com'!$B$3:$B$52,About!$B$2)</f>
        <v>787.88637312970673</v>
      </c>
      <c r="Z8" s="65">
        <f>INDEX('REEDS calc'!$C$64:$AG$113,MATCH(About!$B$2,'REEDS calc'!$B$64:$B$113,0),MATCH(Z$1,'REEDS calc'!$C$63:$AG$63,0))*SUMIFS('res v com'!$F$3:$F$52,'res v com'!$B$3:$B$52,About!$B$2)</f>
        <v>797.56079614708051</v>
      </c>
      <c r="AA8" s="65">
        <f>INDEX('REEDS calc'!$C$64:$AG$113,MATCH(About!$B$2,'REEDS calc'!$B$64:$B$113,0),MATCH(AA$1,'REEDS calc'!$C$63:$AG$63,0))*SUMIFS('res v com'!$F$3:$F$52,'res v com'!$B$3:$B$52,About!$B$2)</f>
        <v>806.50282446419521</v>
      </c>
      <c r="AB8" s="65">
        <f>INDEX('REEDS calc'!$C$64:$AG$113,MATCH(About!$B$2,'REEDS calc'!$B$64:$B$113,0),MATCH(AB$1,'REEDS calc'!$C$63:$AG$63,0))*SUMIFS('res v com'!$F$3:$F$52,'res v com'!$B$3:$B$52,About!$B$2)</f>
        <v>815.44485278131003</v>
      </c>
      <c r="AC8" s="65">
        <f>INDEX('REEDS calc'!$C$64:$AG$113,MATCH(About!$B$2,'REEDS calc'!$B$64:$B$113,0),MATCH(AC$1,'REEDS calc'!$C$63:$AG$63,0))*SUMIFS('res v com'!$F$3:$F$52,'res v com'!$B$3:$B$52,About!$B$2)</f>
        <v>827.82743294615273</v>
      </c>
      <c r="AD8" s="65">
        <f>INDEX('REEDS calc'!$C$64:$AG$113,MATCH(About!$B$2,'REEDS calc'!$B$64:$B$113,0),MATCH(AD$1,'REEDS calc'!$C$63:$AG$63,0))*SUMIFS('res v com'!$F$3:$F$52,'res v com'!$B$3:$B$52,About!$B$2)</f>
        <v>840.21001311099553</v>
      </c>
      <c r="AE8" s="65">
        <f>INDEX('REEDS calc'!$C$64:$AG$113,MATCH(About!$B$2,'REEDS calc'!$B$64:$B$113,0),MATCH(AE$1,'REEDS calc'!$C$63:$AG$63,0))*SUMIFS('res v com'!$F$3:$F$52,'res v com'!$B$3:$B$52,About!$B$2)</f>
        <v>852.20084727337417</v>
      </c>
      <c r="AF8" s="65">
        <f>INDEX('REEDS calc'!$C$64:$AG$113,MATCH(About!$B$2,'REEDS calc'!$B$64:$B$113,0),MATCH(AF$1,'REEDS calc'!$C$63:$AG$63,0))*SUMIFS('res v com'!$F$3:$F$52,'res v com'!$B$3:$B$52,About!$B$2)</f>
        <v>864.19168143575291</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8.9001636412749932</v>
      </c>
      <c r="C8" s="65">
        <f>INDEX('REEDS calc-noIRA'!$C$64:$AG$113,MATCH(About!$B$2,'REEDS calc-noIRA'!$B$64:$B$113,0),MATCH(C$1,'REEDS calc-noIRA'!$C$63:$AG$63,0))*SUMIFS('res v com'!$E$3:$E$52,'res v com'!$B$3:$B$52,About!$B$2)*SUMIFS('Urban and Rural'!$C$2:$C$53,'Urban and Rural'!$A$2:$A$53,About!$B$1)</f>
        <v>8.9001636412749932</v>
      </c>
      <c r="D8" s="65">
        <f>INDEX('REEDS calc-noIRA'!$C$64:$AG$113,MATCH(About!$B$2,'REEDS calc-noIRA'!$B$64:$B$113,0),MATCH(D$1,'REEDS calc-noIRA'!$C$63:$AG$63,0))*SUMIFS('res v com'!$E$3:$E$52,'res v com'!$B$3:$B$52,About!$B$2)*SUMIFS('Urban and Rural'!$C$2:$C$53,'Urban and Rural'!$A$2:$A$53,About!$B$1)</f>
        <v>8.9001636412749932</v>
      </c>
      <c r="E8" s="65">
        <f>INDEX('REEDS calc-noIRA'!$C$64:$AG$113,MATCH(About!$B$2,'REEDS calc-noIRA'!$B$64:$B$113,0),MATCH(E$1,'REEDS calc-noIRA'!$C$63:$AG$63,0))*SUMIFS('res v com'!$E$3:$E$52,'res v com'!$B$3:$B$52,About!$B$2)*SUMIFS('Urban and Rural'!$C$2:$C$53,'Urban and Rural'!$A$2:$A$53,About!$B$1)</f>
        <v>9.6090262321730009</v>
      </c>
      <c r="F8" s="65">
        <f>INDEX('REEDS calc-noIRA'!$C$64:$AG$113,MATCH(About!$B$2,'REEDS calc-noIRA'!$B$64:$B$113,0),MATCH(F$1,'REEDS calc-noIRA'!$C$63:$AG$63,0))*SUMIFS('res v com'!$E$3:$E$52,'res v com'!$B$3:$B$52,About!$B$2)*SUMIFS('Urban and Rural'!$C$2:$C$53,'Urban and Rural'!$A$2:$A$53,About!$B$1)</f>
        <v>10.317888823071007</v>
      </c>
      <c r="G8" s="65">
        <f>INDEX('REEDS calc-noIRA'!$C$64:$AG$113,MATCH(About!$B$2,'REEDS calc-noIRA'!$B$64:$B$113,0),MATCH(G$1,'REEDS calc-noIRA'!$C$63:$AG$63,0))*SUMIFS('res v com'!$E$3:$E$52,'res v com'!$B$3:$B$52,About!$B$2)*SUMIFS('Urban and Rural'!$C$2:$C$53,'Urban and Rural'!$A$2:$A$53,About!$B$1)</f>
        <v>12.523239105864814</v>
      </c>
      <c r="H8" s="65">
        <f>INDEX('REEDS calc-noIRA'!$C$64:$AG$113,MATCH(About!$B$2,'REEDS calc-noIRA'!$B$64:$B$113,0),MATCH(H$1,'REEDS calc-noIRA'!$C$63:$AG$63,0))*SUMIFS('res v com'!$E$3:$E$52,'res v com'!$B$3:$B$52,About!$B$2)*SUMIFS('Urban and Rural'!$C$2:$C$53,'Urban and Rural'!$A$2:$A$53,About!$B$1)</f>
        <v>14.728589388658625</v>
      </c>
      <c r="I8" s="65">
        <f>INDEX('REEDS calc-noIRA'!$C$64:$AG$113,MATCH(About!$B$2,'REEDS calc-noIRA'!$B$64:$B$113,0),MATCH(I$1,'REEDS calc-noIRA'!$C$63:$AG$63,0))*SUMIFS('res v com'!$E$3:$E$52,'res v com'!$B$3:$B$52,About!$B$2)*SUMIFS('Urban and Rural'!$C$2:$C$53,'Urban and Rural'!$A$2:$A$53,About!$B$1)</f>
        <v>20.294473435709648</v>
      </c>
      <c r="J8" s="65">
        <f>INDEX('REEDS calc-noIRA'!$C$64:$AG$113,MATCH(About!$B$2,'REEDS calc-noIRA'!$B$64:$B$113,0),MATCH(J$1,'REEDS calc-noIRA'!$C$63:$AG$63,0))*SUMIFS('res v com'!$E$3:$E$52,'res v com'!$B$3:$B$52,About!$B$2)*SUMIFS('Urban and Rural'!$C$2:$C$53,'Urban and Rural'!$A$2:$A$53,About!$B$1)</f>
        <v>25.860357482760676</v>
      </c>
      <c r="K8" s="65">
        <f>INDEX('REEDS calc-noIRA'!$C$64:$AG$113,MATCH(About!$B$2,'REEDS calc-noIRA'!$B$64:$B$113,0),MATCH(K$1,'REEDS calc-noIRA'!$C$63:$AG$63,0))*SUMIFS('res v com'!$E$3:$E$52,'res v com'!$B$3:$B$52,About!$B$2)*SUMIFS('Urban and Rural'!$C$2:$C$53,'Urban and Rural'!$A$2:$A$53,About!$B$1)</f>
        <v>40.116371810820596</v>
      </c>
      <c r="L8" s="65">
        <f>INDEX('REEDS calc-noIRA'!$C$64:$AG$113,MATCH(About!$B$2,'REEDS calc-noIRA'!$B$64:$B$113,0),MATCH(L$1,'REEDS calc-noIRA'!$C$63:$AG$63,0))*SUMIFS('res v com'!$E$3:$E$52,'res v com'!$B$3:$B$52,About!$B$2)*SUMIFS('Urban and Rural'!$C$2:$C$53,'Urban and Rural'!$A$2:$A$53,About!$B$1)</f>
        <v>54.372386138880515</v>
      </c>
      <c r="M8" s="65">
        <f>INDEX('REEDS calc-noIRA'!$C$64:$AG$113,MATCH(About!$B$2,'REEDS calc-noIRA'!$B$64:$B$113,0),MATCH(M$1,'REEDS calc-noIRA'!$C$63:$AG$63,0))*SUMIFS('res v com'!$E$3:$E$52,'res v com'!$B$3:$B$52,About!$B$2)*SUMIFS('Urban and Rural'!$C$2:$C$53,'Urban and Rural'!$A$2:$A$53,About!$B$1)</f>
        <v>73.813599048509289</v>
      </c>
      <c r="N8" s="65">
        <f>INDEX('REEDS calc-noIRA'!$C$64:$AG$113,MATCH(About!$B$2,'REEDS calc-noIRA'!$B$64:$B$113,0),MATCH(N$1,'REEDS calc-noIRA'!$C$63:$AG$63,0))*SUMIFS('res v com'!$E$3:$E$52,'res v com'!$B$3:$B$52,About!$B$2)*SUMIFS('Urban and Rural'!$C$2:$C$53,'Urban and Rural'!$A$2:$A$53,About!$B$1)</f>
        <v>93.254811958138049</v>
      </c>
      <c r="O8" s="65">
        <f>INDEX('REEDS calc-noIRA'!$C$64:$AG$113,MATCH(About!$B$2,'REEDS calc-noIRA'!$B$64:$B$113,0),MATCH(O$1,'REEDS calc-noIRA'!$C$63:$AG$63,0))*SUMIFS('res v com'!$E$3:$E$52,'res v com'!$B$3:$B$52,About!$B$2)*SUMIFS('Urban and Rural'!$C$2:$C$53,'Urban and Rural'!$A$2:$A$53,About!$B$1)</f>
        <v>115.15078976587645</v>
      </c>
      <c r="P8" s="65">
        <f>INDEX('REEDS calc-noIRA'!$C$64:$AG$113,MATCH(About!$B$2,'REEDS calc-noIRA'!$B$64:$B$113,0),MATCH(P$1,'REEDS calc-noIRA'!$C$63:$AG$63,0))*SUMIFS('res v com'!$E$3:$E$52,'res v com'!$B$3:$B$52,About!$B$2)*SUMIFS('Urban and Rural'!$C$2:$C$53,'Urban and Rural'!$A$2:$A$53,About!$B$1)</f>
        <v>137.04676757361486</v>
      </c>
      <c r="Q8" s="65">
        <f>INDEX('REEDS calc-noIRA'!$C$64:$AG$113,MATCH(About!$B$2,'REEDS calc-noIRA'!$B$64:$B$113,0),MATCH(Q$1,'REEDS calc-noIRA'!$C$63:$AG$63,0))*SUMIFS('res v com'!$E$3:$E$52,'res v com'!$B$3:$B$52,About!$B$2)*SUMIFS('Urban and Rural'!$C$2:$C$53,'Urban and Rural'!$A$2:$A$53,About!$B$1)</f>
        <v>153.82318222486785</v>
      </c>
      <c r="R8" s="65">
        <f>INDEX('REEDS calc-noIRA'!$C$64:$AG$113,MATCH(About!$B$2,'REEDS calc-noIRA'!$B$64:$B$113,0),MATCH(R$1,'REEDS calc-noIRA'!$C$63:$AG$63,0))*SUMIFS('res v com'!$E$3:$E$52,'res v com'!$B$3:$B$52,About!$B$2)*SUMIFS('Urban and Rural'!$C$2:$C$53,'Urban and Rural'!$A$2:$A$53,About!$B$1)</f>
        <v>170.59959687612084</v>
      </c>
      <c r="S8" s="65">
        <f>INDEX('REEDS calc-noIRA'!$C$64:$AG$113,MATCH(About!$B$2,'REEDS calc-noIRA'!$B$64:$B$113,0),MATCH(S$1,'REEDS calc-noIRA'!$C$63:$AG$63,0))*SUMIFS('res v com'!$E$3:$E$52,'res v com'!$B$3:$B$52,About!$B$2)*SUMIFS('Urban and Rural'!$C$2:$C$53,'Urban and Rural'!$A$2:$A$53,About!$B$1)</f>
        <v>180.44491063859317</v>
      </c>
      <c r="T8" s="65">
        <f>INDEX('REEDS calc-noIRA'!$C$64:$AG$113,MATCH(About!$B$2,'REEDS calc-noIRA'!$B$64:$B$113,0),MATCH(T$1,'REEDS calc-noIRA'!$C$63:$AG$63,0))*SUMIFS('res v com'!$E$3:$E$52,'res v com'!$B$3:$B$52,About!$B$2)*SUMIFS('Urban and Rural'!$C$2:$C$53,'Urban and Rural'!$A$2:$A$53,About!$B$1)</f>
        <v>190.29022440106547</v>
      </c>
      <c r="U8" s="65">
        <f>INDEX('REEDS calc-noIRA'!$C$64:$AG$113,MATCH(About!$B$2,'REEDS calc-noIRA'!$B$64:$B$113,0),MATCH(U$1,'REEDS calc-noIRA'!$C$63:$AG$63,0))*SUMIFS('res v com'!$E$3:$E$52,'res v com'!$B$3:$B$52,About!$B$2)*SUMIFS('Urban and Rural'!$C$2:$C$53,'Urban and Rural'!$A$2:$A$53,About!$B$1)</f>
        <v>196.28930225366508</v>
      </c>
      <c r="V8" s="65">
        <f>INDEX('REEDS calc-noIRA'!$C$64:$AG$113,MATCH(About!$B$2,'REEDS calc-noIRA'!$B$64:$B$113,0),MATCH(V$1,'REEDS calc-noIRA'!$C$63:$AG$63,0))*SUMIFS('res v com'!$E$3:$E$52,'res v com'!$B$3:$B$52,About!$B$2)*SUMIFS('Urban and Rural'!$C$2:$C$53,'Urban and Rural'!$A$2:$A$53,About!$B$1)</f>
        <v>202.28838010626464</v>
      </c>
      <c r="W8" s="65">
        <f>INDEX('REEDS calc-noIRA'!$C$64:$AG$113,MATCH(About!$B$2,'REEDS calc-noIRA'!$B$64:$B$113,0),MATCH(W$1,'REEDS calc-noIRA'!$C$63:$AG$63,0))*SUMIFS('res v com'!$E$3:$E$52,'res v com'!$B$3:$B$52,About!$B$2)*SUMIFS('Urban and Rural'!$C$2:$C$53,'Urban and Rural'!$A$2:$A$53,About!$B$1)</f>
        <v>207.80175581324946</v>
      </c>
      <c r="X8" s="65">
        <f>INDEX('REEDS calc-noIRA'!$C$64:$AG$113,MATCH(About!$B$2,'REEDS calc-noIRA'!$B$64:$B$113,0),MATCH(X$1,'REEDS calc-noIRA'!$C$63:$AG$63,0))*SUMIFS('res v com'!$E$3:$E$52,'res v com'!$B$3:$B$52,About!$B$2)*SUMIFS('Urban and Rural'!$C$2:$C$53,'Urban and Rural'!$A$2:$A$53,About!$B$1)</f>
        <v>213.31513152023422</v>
      </c>
      <c r="Y8" s="65">
        <f>INDEX('REEDS calc-noIRA'!$C$64:$AG$113,MATCH(About!$B$2,'REEDS calc-noIRA'!$B$64:$B$113,0),MATCH(Y$1,'REEDS calc-noIRA'!$C$63:$AG$63,0))*SUMIFS('res v com'!$E$3:$E$52,'res v com'!$B$3:$B$52,About!$B$2)*SUMIFS('Urban and Rural'!$C$2:$C$53,'Urban and Rural'!$A$2:$A$53,About!$B$1)</f>
        <v>219.34046354286716</v>
      </c>
      <c r="Z8" s="65">
        <f>INDEX('REEDS calc-noIRA'!$C$64:$AG$113,MATCH(About!$B$2,'REEDS calc-noIRA'!$B$64:$B$113,0),MATCH(Z$1,'REEDS calc-noIRA'!$C$63:$AG$63,0))*SUMIFS('res v com'!$E$3:$E$52,'res v com'!$B$3:$B$52,About!$B$2)*SUMIFS('Urban and Rural'!$C$2:$C$53,'Urban and Rural'!$A$2:$A$53,About!$B$1)</f>
        <v>225.36579556550012</v>
      </c>
      <c r="AA8" s="65">
        <f>INDEX('REEDS calc-noIRA'!$C$64:$AG$113,MATCH(About!$B$2,'REEDS calc-noIRA'!$B$64:$B$113,0),MATCH(AA$1,'REEDS calc-noIRA'!$C$63:$AG$63,0))*SUMIFS('res v com'!$E$3:$E$52,'res v com'!$B$3:$B$52,About!$B$2)*SUMIFS('Urban and Rural'!$C$2:$C$53,'Urban and Rural'!$A$2:$A$53,About!$B$1)</f>
        <v>231.39112758813326</v>
      </c>
      <c r="AB8" s="65">
        <f>INDEX('REEDS calc-noIRA'!$C$64:$AG$113,MATCH(About!$B$2,'REEDS calc-noIRA'!$B$64:$B$113,0),MATCH(AB$1,'REEDS calc-noIRA'!$C$63:$AG$63,0))*SUMIFS('res v com'!$E$3:$E$52,'res v com'!$B$3:$B$52,About!$B$2)*SUMIFS('Urban and Rural'!$C$2:$C$53,'Urban and Rural'!$A$2:$A$53,About!$B$1)</f>
        <v>237.41645961076634</v>
      </c>
      <c r="AC8" s="65">
        <f>INDEX('REEDS calc-noIRA'!$C$64:$AG$113,MATCH(About!$B$2,'REEDS calc-noIRA'!$B$64:$B$113,0),MATCH(AC$1,'REEDS calc-noIRA'!$C$63:$AG$63,0))*SUMIFS('res v com'!$E$3:$E$52,'res v com'!$B$3:$B$52,About!$B$2)*SUMIFS('Urban and Rural'!$C$2:$C$53,'Urban and Rural'!$A$2:$A$53,About!$B$1)</f>
        <v>243.21863118811675</v>
      </c>
      <c r="AD8" s="65">
        <f>INDEX('REEDS calc-noIRA'!$C$64:$AG$113,MATCH(About!$B$2,'REEDS calc-noIRA'!$B$64:$B$113,0),MATCH(AD$1,'REEDS calc-noIRA'!$C$63:$AG$63,0))*SUMIFS('res v com'!$E$3:$E$52,'res v com'!$B$3:$B$52,About!$B$2)*SUMIFS('Urban and Rural'!$C$2:$C$53,'Urban and Rural'!$A$2:$A$53,About!$B$1)</f>
        <v>249.02080276546707</v>
      </c>
      <c r="AE8" s="65">
        <f>INDEX('REEDS calc-noIRA'!$C$64:$AG$113,MATCH(About!$B$2,'REEDS calc-noIRA'!$B$64:$B$113,0),MATCH(AE$1,'REEDS calc-noIRA'!$C$63:$AG$63,0))*SUMIFS('res v com'!$E$3:$E$52,'res v com'!$B$3:$B$52,About!$B$2)*SUMIFS('Urban and Rural'!$C$2:$C$53,'Urban and Rural'!$A$2:$A$53,About!$B$1)</f>
        <v>256.50324122494607</v>
      </c>
      <c r="AF8" s="65">
        <f>INDEX('REEDS calc-noIRA'!$C$64:$AG$113,MATCH(About!$B$2,'REEDS calc-noIRA'!$B$64:$B$113,0),MATCH(AF$1,'REEDS calc-noIRA'!$C$63:$AG$63,0))*SUMIFS('res v com'!$E$3:$E$52,'res v com'!$B$3:$B$52,About!$B$2)*SUMIFS('Urban and Rural'!$C$2:$C$53,'Urban and Rural'!$A$2:$A$53,About!$B$1)</f>
        <v>263.98567968442507</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11.419844672138259</v>
      </c>
      <c r="C8" s="65">
        <f>INDEX('REEDS calc-noIRA'!$C$64:$AG$113,MATCH(About!$B$2,'REEDS calc-noIRA'!$B$64:$B$113,0),MATCH(C$1,'REEDS calc-noIRA'!$C$63:$AG$63,0))*SUMIFS('res v com'!$E$3:$E$52,'res v com'!$B$3:$B$52,About!$B$2)*SUMIFS('Urban and Rural'!$B$2:$B$53,'Urban and Rural'!$A$2:$A$53,About!$B$1)</f>
        <v>11.419844672138259</v>
      </c>
      <c r="D8" s="65">
        <f>INDEX('REEDS calc-noIRA'!$C$64:$AG$113,MATCH(About!$B$2,'REEDS calc-noIRA'!$B$64:$B$113,0),MATCH(D$1,'REEDS calc-noIRA'!$C$63:$AG$63,0))*SUMIFS('res v com'!$E$3:$E$52,'res v com'!$B$3:$B$52,About!$B$2)*SUMIFS('Urban and Rural'!$B$2:$B$53,'Urban and Rural'!$A$2:$A$53,About!$B$1)</f>
        <v>11.419844672138259</v>
      </c>
      <c r="E8" s="65">
        <f>INDEX('REEDS calc-noIRA'!$C$64:$AG$113,MATCH(About!$B$2,'REEDS calc-noIRA'!$B$64:$B$113,0),MATCH(E$1,'REEDS calc-noIRA'!$C$63:$AG$63,0))*SUMIFS('res v com'!$E$3:$E$52,'res v com'!$B$3:$B$52,About!$B$2)*SUMIFS('Urban and Rural'!$B$2:$B$53,'Urban and Rural'!$A$2:$A$53,About!$B$1)</f>
        <v>12.329389823016529</v>
      </c>
      <c r="F8" s="65">
        <f>INDEX('REEDS calc-noIRA'!$C$64:$AG$113,MATCH(About!$B$2,'REEDS calc-noIRA'!$B$64:$B$113,0),MATCH(F$1,'REEDS calc-noIRA'!$C$63:$AG$63,0))*SUMIFS('res v com'!$E$3:$E$52,'res v com'!$B$3:$B$52,About!$B$2)*SUMIFS('Urban and Rural'!$B$2:$B$53,'Urban and Rural'!$A$2:$A$53,About!$B$1)</f>
        <v>13.238934973894793</v>
      </c>
      <c r="G8" s="65">
        <f>INDEX('REEDS calc-noIRA'!$C$64:$AG$113,MATCH(About!$B$2,'REEDS calc-noIRA'!$B$64:$B$113,0),MATCH(G$1,'REEDS calc-noIRA'!$C$63:$AG$63,0))*SUMIFS('res v com'!$E$3:$E$52,'res v com'!$B$3:$B$52,About!$B$2)*SUMIFS('Urban and Rural'!$B$2:$B$53,'Urban and Rural'!$A$2:$A$53,About!$B$1)</f>
        <v>16.068630998849411</v>
      </c>
      <c r="H8" s="65">
        <f>INDEX('REEDS calc-noIRA'!$C$64:$AG$113,MATCH(About!$B$2,'REEDS calc-noIRA'!$B$64:$B$113,0),MATCH(H$1,'REEDS calc-noIRA'!$C$63:$AG$63,0))*SUMIFS('res v com'!$E$3:$E$52,'res v com'!$B$3:$B$52,About!$B$2)*SUMIFS('Urban and Rural'!$B$2:$B$53,'Urban and Rural'!$A$2:$A$53,About!$B$1)</f>
        <v>18.898327023804033</v>
      </c>
      <c r="I8" s="65">
        <f>INDEX('REEDS calc-noIRA'!$C$64:$AG$113,MATCH(About!$B$2,'REEDS calc-noIRA'!$B$64:$B$113,0),MATCH(I$1,'REEDS calc-noIRA'!$C$63:$AG$63,0))*SUMIFS('res v com'!$E$3:$E$52,'res v com'!$B$3:$B$52,About!$B$2)*SUMIFS('Urban and Rural'!$B$2:$B$53,'Urban and Rural'!$A$2:$A$53,About!$B$1)</f>
        <v>26.039940801070433</v>
      </c>
      <c r="J8" s="65">
        <f>INDEX('REEDS calc-noIRA'!$C$64:$AG$113,MATCH(About!$B$2,'REEDS calc-noIRA'!$B$64:$B$113,0),MATCH(J$1,'REEDS calc-noIRA'!$C$63:$AG$63,0))*SUMIFS('res v com'!$E$3:$E$52,'res v com'!$B$3:$B$52,About!$B$2)*SUMIFS('Urban and Rural'!$B$2:$B$53,'Urban and Rural'!$A$2:$A$53,About!$B$1)</f>
        <v>33.181554578336836</v>
      </c>
      <c r="K8" s="65">
        <f>INDEX('REEDS calc-noIRA'!$C$64:$AG$113,MATCH(About!$B$2,'REEDS calc-noIRA'!$B$64:$B$113,0),MATCH(K$1,'REEDS calc-noIRA'!$C$63:$AG$63,0))*SUMIFS('res v com'!$E$3:$E$52,'res v com'!$B$3:$B$52,About!$B$2)*SUMIFS('Urban and Rural'!$B$2:$B$53,'Urban and Rural'!$A$2:$A$53,About!$B$1)</f>
        <v>51.473518168221986</v>
      </c>
      <c r="L8" s="65">
        <f>INDEX('REEDS calc-noIRA'!$C$64:$AG$113,MATCH(About!$B$2,'REEDS calc-noIRA'!$B$64:$B$113,0),MATCH(L$1,'REEDS calc-noIRA'!$C$63:$AG$63,0))*SUMIFS('res v com'!$E$3:$E$52,'res v com'!$B$3:$B$52,About!$B$2)*SUMIFS('Urban and Rural'!$B$2:$B$53,'Urban and Rural'!$A$2:$A$53,About!$B$1)</f>
        <v>69.765481758107128</v>
      </c>
      <c r="M8" s="65">
        <f>INDEX('REEDS calc-noIRA'!$C$64:$AG$113,MATCH(About!$B$2,'REEDS calc-noIRA'!$B$64:$B$113,0),MATCH(M$1,'REEDS calc-noIRA'!$C$63:$AG$63,0))*SUMIFS('res v com'!$E$3:$E$52,'res v com'!$B$3:$B$52,About!$B$2)*SUMIFS('Urban and Rural'!$B$2:$B$53,'Urban and Rural'!$A$2:$A$53,About!$B$1)</f>
        <v>94.710599692379731</v>
      </c>
      <c r="N8" s="65">
        <f>INDEX('REEDS calc-noIRA'!$C$64:$AG$113,MATCH(About!$B$2,'REEDS calc-noIRA'!$B$64:$B$113,0),MATCH(N$1,'REEDS calc-noIRA'!$C$63:$AG$63,0))*SUMIFS('res v com'!$E$3:$E$52,'res v com'!$B$3:$B$52,About!$B$2)*SUMIFS('Urban and Rural'!$B$2:$B$53,'Urban and Rural'!$A$2:$A$53,About!$B$1)</f>
        <v>119.6557176266523</v>
      </c>
      <c r="O8" s="65">
        <f>INDEX('REEDS calc-noIRA'!$C$64:$AG$113,MATCH(About!$B$2,'REEDS calc-noIRA'!$B$64:$B$113,0),MATCH(O$1,'REEDS calc-noIRA'!$C$63:$AG$63,0))*SUMIFS('res v com'!$E$3:$E$52,'res v com'!$B$3:$B$52,About!$B$2)*SUMIFS('Urban and Rural'!$B$2:$B$53,'Urban and Rural'!$A$2:$A$53,About!$B$1)</f>
        <v>147.75055673155873</v>
      </c>
      <c r="P8" s="65">
        <f>INDEX('REEDS calc-noIRA'!$C$64:$AG$113,MATCH(About!$B$2,'REEDS calc-noIRA'!$B$64:$B$113,0),MATCH(P$1,'REEDS calc-noIRA'!$C$63:$AG$63,0))*SUMIFS('res v com'!$E$3:$E$52,'res v com'!$B$3:$B$52,About!$B$2)*SUMIFS('Urban and Rural'!$B$2:$B$53,'Urban and Rural'!$A$2:$A$53,About!$B$1)</f>
        <v>175.84539583646514</v>
      </c>
      <c r="Q8" s="65">
        <f>INDEX('REEDS calc-noIRA'!$C$64:$AG$113,MATCH(About!$B$2,'REEDS calc-noIRA'!$B$64:$B$113,0),MATCH(Q$1,'REEDS calc-noIRA'!$C$63:$AG$63,0))*SUMIFS('res v com'!$E$3:$E$52,'res v com'!$B$3:$B$52,About!$B$2)*SUMIFS('Urban and Rural'!$B$2:$B$53,'Urban and Rural'!$A$2:$A$53,About!$B$1)</f>
        <v>197.37129774058434</v>
      </c>
      <c r="R8" s="65">
        <f>INDEX('REEDS calc-noIRA'!$C$64:$AG$113,MATCH(About!$B$2,'REEDS calc-noIRA'!$B$64:$B$113,0),MATCH(R$1,'REEDS calc-noIRA'!$C$63:$AG$63,0))*SUMIFS('res v com'!$E$3:$E$52,'res v com'!$B$3:$B$52,About!$B$2)*SUMIFS('Urban and Rural'!$B$2:$B$53,'Urban and Rural'!$A$2:$A$53,About!$B$1)</f>
        <v>218.89719964470351</v>
      </c>
      <c r="S8" s="65">
        <f>INDEX('REEDS calc-noIRA'!$C$64:$AG$113,MATCH(About!$B$2,'REEDS calc-noIRA'!$B$64:$B$113,0),MATCH(S$1,'REEDS calc-noIRA'!$C$63:$AG$63,0))*SUMIFS('res v com'!$E$3:$E$52,'res v com'!$B$3:$B$52,About!$B$2)*SUMIFS('Urban and Rural'!$B$2:$B$53,'Urban and Rural'!$A$2:$A$53,About!$B$1)</f>
        <v>231.52977118467945</v>
      </c>
      <c r="T8" s="65">
        <f>INDEX('REEDS calc-noIRA'!$C$64:$AG$113,MATCH(About!$B$2,'REEDS calc-noIRA'!$B$64:$B$113,0),MATCH(T$1,'REEDS calc-noIRA'!$C$63:$AG$63,0))*SUMIFS('res v com'!$E$3:$E$52,'res v com'!$B$3:$B$52,About!$B$2)*SUMIFS('Urban and Rural'!$B$2:$B$53,'Urban and Rural'!$A$2:$A$53,About!$B$1)</f>
        <v>244.16234272465536</v>
      </c>
      <c r="U8" s="65">
        <f>INDEX('REEDS calc-noIRA'!$C$64:$AG$113,MATCH(About!$B$2,'REEDS calc-noIRA'!$B$64:$B$113,0),MATCH(U$1,'REEDS calc-noIRA'!$C$63:$AG$63,0))*SUMIFS('res v com'!$E$3:$E$52,'res v com'!$B$3:$B$52,About!$B$2)*SUMIFS('Urban and Rural'!$B$2:$B$53,'Urban and Rural'!$A$2:$A$53,About!$B$1)</f>
        <v>251.85978964968044</v>
      </c>
      <c r="V8" s="65">
        <f>INDEX('REEDS calc-noIRA'!$C$64:$AG$113,MATCH(About!$B$2,'REEDS calc-noIRA'!$B$64:$B$113,0),MATCH(V$1,'REEDS calc-noIRA'!$C$63:$AG$63,0))*SUMIFS('res v com'!$E$3:$E$52,'res v com'!$B$3:$B$52,About!$B$2)*SUMIFS('Urban and Rural'!$B$2:$B$53,'Urban and Rural'!$A$2:$A$53,About!$B$1)</f>
        <v>259.55723657470548</v>
      </c>
      <c r="W8" s="65">
        <f>INDEX('REEDS calc-noIRA'!$C$64:$AG$113,MATCH(About!$B$2,'REEDS calc-noIRA'!$B$64:$B$113,0),MATCH(W$1,'REEDS calc-noIRA'!$C$63:$AG$63,0))*SUMIFS('res v com'!$E$3:$E$52,'res v com'!$B$3:$B$52,About!$B$2)*SUMIFS('Urban and Rural'!$B$2:$B$53,'Urban and Rural'!$A$2:$A$53,About!$B$1)</f>
        <v>266.63147663709242</v>
      </c>
      <c r="X8" s="65">
        <f>INDEX('REEDS calc-noIRA'!$C$64:$AG$113,MATCH(About!$B$2,'REEDS calc-noIRA'!$B$64:$B$113,0),MATCH(X$1,'REEDS calc-noIRA'!$C$63:$AG$63,0))*SUMIFS('res v com'!$E$3:$E$52,'res v com'!$B$3:$B$52,About!$B$2)*SUMIFS('Urban and Rural'!$B$2:$B$53,'Urban and Rural'!$A$2:$A$53,About!$B$1)</f>
        <v>273.70571669947924</v>
      </c>
      <c r="Y8" s="65">
        <f>INDEX('REEDS calc-noIRA'!$C$64:$AG$113,MATCH(About!$B$2,'REEDS calc-noIRA'!$B$64:$B$113,0),MATCH(Y$1,'REEDS calc-noIRA'!$C$63:$AG$63,0))*SUMIFS('res v com'!$E$3:$E$52,'res v com'!$B$3:$B$52,About!$B$2)*SUMIFS('Urban and Rural'!$B$2:$B$53,'Urban and Rural'!$A$2:$A$53,About!$B$1)</f>
        <v>281.43685048194436</v>
      </c>
      <c r="Z8" s="65">
        <f>INDEX('REEDS calc-noIRA'!$C$64:$AG$113,MATCH(About!$B$2,'REEDS calc-noIRA'!$B$64:$B$113,0),MATCH(Z$1,'REEDS calc-noIRA'!$C$63:$AG$63,0))*SUMIFS('res v com'!$E$3:$E$52,'res v com'!$B$3:$B$52,About!$B$2)*SUMIFS('Urban and Rural'!$B$2:$B$53,'Urban and Rural'!$A$2:$A$53,About!$B$1)</f>
        <v>289.16798426440954</v>
      </c>
      <c r="AA8" s="65">
        <f>INDEX('REEDS calc-noIRA'!$C$64:$AG$113,MATCH(About!$B$2,'REEDS calc-noIRA'!$B$64:$B$113,0),MATCH(AA$1,'REEDS calc-noIRA'!$C$63:$AG$63,0))*SUMIFS('res v com'!$E$3:$E$52,'res v com'!$B$3:$B$52,About!$B$2)*SUMIFS('Urban and Rural'!$B$2:$B$53,'Urban and Rural'!$A$2:$A$53,About!$B$1)</f>
        <v>296.89911804687489</v>
      </c>
      <c r="AB8" s="65">
        <f>INDEX('REEDS calc-noIRA'!$C$64:$AG$113,MATCH(About!$B$2,'REEDS calc-noIRA'!$B$64:$B$113,0),MATCH(AB$1,'REEDS calc-noIRA'!$C$63:$AG$63,0))*SUMIFS('res v com'!$E$3:$E$52,'res v com'!$B$3:$B$52,About!$B$2)*SUMIFS('Urban and Rural'!$B$2:$B$53,'Urban and Rural'!$A$2:$A$53,About!$B$1)</f>
        <v>304.63025182934018</v>
      </c>
      <c r="AC8" s="65">
        <f>INDEX('REEDS calc-noIRA'!$C$64:$AG$113,MATCH(About!$B$2,'REEDS calc-noIRA'!$B$64:$B$113,0),MATCH(AC$1,'REEDS calc-noIRA'!$C$63:$AG$63,0))*SUMIFS('res v com'!$E$3:$E$52,'res v com'!$B$3:$B$52,About!$B$2)*SUMIFS('Urban and Rural'!$B$2:$B$53,'Urban and Rural'!$A$2:$A$53,About!$B$1)</f>
        <v>312.07504732356603</v>
      </c>
      <c r="AD8" s="65">
        <f>INDEX('REEDS calc-noIRA'!$C$64:$AG$113,MATCH(About!$B$2,'REEDS calc-noIRA'!$B$64:$B$113,0),MATCH(AD$1,'REEDS calc-noIRA'!$C$63:$AG$63,0))*SUMIFS('res v com'!$E$3:$E$52,'res v com'!$B$3:$B$52,About!$B$2)*SUMIFS('Urban and Rural'!$B$2:$B$53,'Urban and Rural'!$A$2:$A$53,About!$B$1)</f>
        <v>319.51984281779187</v>
      </c>
      <c r="AE8" s="65">
        <f>INDEX('REEDS calc-noIRA'!$C$64:$AG$113,MATCH(About!$B$2,'REEDS calc-noIRA'!$B$64:$B$113,0),MATCH(AE$1,'REEDS calc-noIRA'!$C$63:$AG$63,0))*SUMIFS('res v com'!$E$3:$E$52,'res v com'!$B$3:$B$52,About!$B$2)*SUMIFS('Urban and Rural'!$B$2:$B$53,'Urban and Rural'!$A$2:$A$53,About!$B$1)</f>
        <v>329.12059718817358</v>
      </c>
      <c r="AF8" s="65">
        <f>INDEX('REEDS calc-noIRA'!$C$64:$AG$113,MATCH(About!$B$2,'REEDS calc-noIRA'!$B$64:$B$113,0),MATCH(AF$1,'REEDS calc-noIRA'!$C$63:$AG$63,0))*SUMIFS('res v com'!$E$3:$E$52,'res v com'!$B$3:$B$52,About!$B$2)*SUMIFS('Urban and Rural'!$B$2:$B$53,'Urban and Rural'!$A$2:$A$53,About!$B$1)</f>
        <v>338.72135155855534</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10.498173504768527</v>
      </c>
      <c r="C8" s="65">
        <f>INDEX('REEDS calc-noIRA'!$C$64:$AG$113,MATCH(About!$B$2,'REEDS calc-noIRA'!$B$64:$B$113,0),MATCH(C$1,'REEDS calc-noIRA'!$C$63:$AG$63,0))*SUMIFS('res v com'!$F$3:$F$52,'res v com'!$B$3:$B$52,About!$B$2)</f>
        <v>10.498173504768527</v>
      </c>
      <c r="D8" s="65">
        <f>INDEX('REEDS calc-noIRA'!$C$64:$AG$113,MATCH(About!$B$2,'REEDS calc-noIRA'!$B$64:$B$113,0),MATCH(D$1,'REEDS calc-noIRA'!$C$63:$AG$63,0))*SUMIFS('res v com'!$F$3:$F$52,'res v com'!$B$3:$B$52,About!$B$2)</f>
        <v>10.498173504768527</v>
      </c>
      <c r="E8" s="65">
        <f>INDEX('REEDS calc-noIRA'!$C$64:$AG$113,MATCH(About!$B$2,'REEDS calc-noIRA'!$B$64:$B$113,0),MATCH(E$1,'REEDS calc-noIRA'!$C$63:$AG$63,0))*SUMIFS('res v com'!$F$3:$F$52,'res v com'!$B$3:$B$52,About!$B$2)</f>
        <v>11.334311217537703</v>
      </c>
      <c r="F8" s="65">
        <f>INDEX('REEDS calc-noIRA'!$C$64:$AG$113,MATCH(About!$B$2,'REEDS calc-noIRA'!$B$64:$B$113,0),MATCH(F$1,'REEDS calc-noIRA'!$C$63:$AG$63,0))*SUMIFS('res v com'!$F$3:$F$52,'res v com'!$B$3:$B$52,About!$B$2)</f>
        <v>12.170448930306875</v>
      </c>
      <c r="G8" s="65">
        <f>INDEX('REEDS calc-noIRA'!$C$64:$AG$113,MATCH(About!$B$2,'REEDS calc-noIRA'!$B$64:$B$113,0),MATCH(G$1,'REEDS calc-noIRA'!$C$63:$AG$63,0))*SUMIFS('res v com'!$F$3:$F$52,'res v com'!$B$3:$B$52,About!$B$2)</f>
        <v>14.77176625892209</v>
      </c>
      <c r="H8" s="65">
        <f>INDEX('REEDS calc-noIRA'!$C$64:$AG$113,MATCH(About!$B$2,'REEDS calc-noIRA'!$B$64:$B$113,0),MATCH(H$1,'REEDS calc-noIRA'!$C$63:$AG$63,0))*SUMIFS('res v com'!$F$3:$F$52,'res v com'!$B$3:$B$52,About!$B$2)</f>
        <v>17.373083587537309</v>
      </c>
      <c r="I8" s="65">
        <f>INDEX('REEDS calc-noIRA'!$C$64:$AG$113,MATCH(About!$B$2,'REEDS calc-noIRA'!$B$64:$B$113,0),MATCH(I$1,'REEDS calc-noIRA'!$C$63:$AG$63,0))*SUMIFS('res v com'!$F$3:$F$52,'res v com'!$B$3:$B$52,About!$B$2)</f>
        <v>23.938313035947122</v>
      </c>
      <c r="J8" s="65">
        <f>INDEX('REEDS calc-noIRA'!$C$64:$AG$113,MATCH(About!$B$2,'REEDS calc-noIRA'!$B$64:$B$113,0),MATCH(J$1,'REEDS calc-noIRA'!$C$63:$AG$63,0))*SUMIFS('res v com'!$F$3:$F$52,'res v com'!$B$3:$B$52,About!$B$2)</f>
        <v>30.503542484356934</v>
      </c>
      <c r="K8" s="65">
        <f>INDEX('REEDS calc-noIRA'!$C$64:$AG$113,MATCH(About!$B$2,'REEDS calc-noIRA'!$B$64:$B$113,0),MATCH(K$1,'REEDS calc-noIRA'!$C$63:$AG$63,0))*SUMIFS('res v com'!$F$3:$F$52,'res v com'!$B$3:$B$52,About!$B$2)</f>
        <v>47.31920093004809</v>
      </c>
      <c r="L8" s="65">
        <f>INDEX('REEDS calc-noIRA'!$C$64:$AG$113,MATCH(About!$B$2,'REEDS calc-noIRA'!$B$64:$B$113,0),MATCH(L$1,'REEDS calc-noIRA'!$C$63:$AG$63,0))*SUMIFS('res v com'!$F$3:$F$52,'res v com'!$B$3:$B$52,About!$B$2)</f>
        <v>64.134859375739239</v>
      </c>
      <c r="M8" s="65">
        <f>INDEX('REEDS calc-noIRA'!$C$64:$AG$113,MATCH(About!$B$2,'REEDS calc-noIRA'!$B$64:$B$113,0),MATCH(M$1,'REEDS calc-noIRA'!$C$63:$AG$63,0))*SUMIFS('res v com'!$F$3:$F$52,'res v com'!$B$3:$B$52,About!$B$2)</f>
        <v>87.066710350019832</v>
      </c>
      <c r="N8" s="65">
        <f>INDEX('REEDS calc-noIRA'!$C$64:$AG$113,MATCH(About!$B$2,'REEDS calc-noIRA'!$B$64:$B$113,0),MATCH(N$1,'REEDS calc-noIRA'!$C$63:$AG$63,0))*SUMIFS('res v com'!$F$3:$F$52,'res v com'!$B$3:$B$52,About!$B$2)</f>
        <v>109.99856132430043</v>
      </c>
      <c r="O8" s="65">
        <f>INDEX('REEDS calc-noIRA'!$C$64:$AG$113,MATCH(About!$B$2,'REEDS calc-noIRA'!$B$64:$B$113,0),MATCH(O$1,'REEDS calc-noIRA'!$C$63:$AG$63,0))*SUMIFS('res v com'!$F$3:$F$52,'res v com'!$B$3:$B$52,About!$B$2)</f>
        <v>135.82592622983708</v>
      </c>
      <c r="P8" s="65">
        <f>INDEX('REEDS calc-noIRA'!$C$64:$AG$113,MATCH(About!$B$2,'REEDS calc-noIRA'!$B$64:$B$113,0),MATCH(P$1,'REEDS calc-noIRA'!$C$63:$AG$63,0))*SUMIFS('res v com'!$F$3:$F$52,'res v com'!$B$3:$B$52,About!$B$2)</f>
        <v>161.65329113537371</v>
      </c>
      <c r="Q8" s="65">
        <f>INDEX('REEDS calc-noIRA'!$C$64:$AG$113,MATCH(About!$B$2,'REEDS calc-noIRA'!$B$64:$B$113,0),MATCH(Q$1,'REEDS calc-noIRA'!$C$63:$AG$63,0))*SUMIFS('res v com'!$F$3:$F$52,'res v com'!$B$3:$B$52,About!$B$2)</f>
        <v>181.44188367091098</v>
      </c>
      <c r="R8" s="65">
        <f>INDEX('REEDS calc-noIRA'!$C$64:$AG$113,MATCH(About!$B$2,'REEDS calc-noIRA'!$B$64:$B$113,0),MATCH(R$1,'REEDS calc-noIRA'!$C$63:$AG$63,0))*SUMIFS('res v com'!$F$3:$F$52,'res v com'!$B$3:$B$52,About!$B$2)</f>
        <v>201.23047620644826</v>
      </c>
      <c r="S8" s="65">
        <f>INDEX('REEDS calc-noIRA'!$C$64:$AG$113,MATCH(About!$B$2,'REEDS calc-noIRA'!$B$64:$B$113,0),MATCH(S$1,'REEDS calc-noIRA'!$C$63:$AG$63,0))*SUMIFS('res v com'!$F$3:$F$52,'res v com'!$B$3:$B$52,About!$B$2)</f>
        <v>212.843499994909</v>
      </c>
      <c r="T8" s="65">
        <f>INDEX('REEDS calc-noIRA'!$C$64:$AG$113,MATCH(About!$B$2,'REEDS calc-noIRA'!$B$64:$B$113,0),MATCH(T$1,'REEDS calc-noIRA'!$C$63:$AG$63,0))*SUMIFS('res v com'!$F$3:$F$52,'res v com'!$B$3:$B$52,About!$B$2)</f>
        <v>224.45652378336976</v>
      </c>
      <c r="U8" s="65">
        <f>INDEX('REEDS calc-noIRA'!$C$64:$AG$113,MATCH(About!$B$2,'REEDS calc-noIRA'!$B$64:$B$113,0),MATCH(U$1,'REEDS calc-noIRA'!$C$63:$AG$63,0))*SUMIFS('res v com'!$F$3:$F$52,'res v com'!$B$3:$B$52,About!$B$2)</f>
        <v>231.53272627847161</v>
      </c>
      <c r="V8" s="65">
        <f>INDEX('REEDS calc-noIRA'!$C$64:$AG$113,MATCH(About!$B$2,'REEDS calc-noIRA'!$B$64:$B$113,0),MATCH(V$1,'REEDS calc-noIRA'!$C$63:$AG$63,0))*SUMIFS('res v com'!$F$3:$F$52,'res v com'!$B$3:$B$52,About!$B$2)</f>
        <v>238.60892877357341</v>
      </c>
      <c r="W8" s="65">
        <f>INDEX('REEDS calc-noIRA'!$C$64:$AG$113,MATCH(About!$B$2,'REEDS calc-noIRA'!$B$64:$B$113,0),MATCH(W$1,'REEDS calc-noIRA'!$C$63:$AG$63,0))*SUMIFS('res v com'!$F$3:$F$52,'res v com'!$B$3:$B$52,About!$B$2)</f>
        <v>245.11222209511178</v>
      </c>
      <c r="X8" s="65">
        <f>INDEX('REEDS calc-noIRA'!$C$64:$AG$113,MATCH(About!$B$2,'REEDS calc-noIRA'!$B$64:$B$113,0),MATCH(X$1,'REEDS calc-noIRA'!$C$63:$AG$63,0))*SUMIFS('res v com'!$F$3:$F$52,'res v com'!$B$3:$B$52,About!$B$2)</f>
        <v>251.61551541665008</v>
      </c>
      <c r="Y8" s="65">
        <f>INDEX('REEDS calc-noIRA'!$C$64:$AG$113,MATCH(About!$B$2,'REEDS calc-noIRA'!$B$64:$B$113,0),MATCH(Y$1,'REEDS calc-noIRA'!$C$63:$AG$63,0))*SUMIFS('res v com'!$F$3:$F$52,'res v com'!$B$3:$B$52,About!$B$2)</f>
        <v>258.72268597518797</v>
      </c>
      <c r="Z8" s="65">
        <f>INDEX('REEDS calc-noIRA'!$C$64:$AG$113,MATCH(About!$B$2,'REEDS calc-noIRA'!$B$64:$B$113,0),MATCH(Z$1,'REEDS calc-noIRA'!$C$63:$AG$63,0))*SUMIFS('res v com'!$F$3:$F$52,'res v com'!$B$3:$B$52,About!$B$2)</f>
        <v>265.82985653372583</v>
      </c>
      <c r="AA8" s="65">
        <f>INDEX('REEDS calc-noIRA'!$C$64:$AG$113,MATCH(About!$B$2,'REEDS calc-noIRA'!$B$64:$B$113,0),MATCH(AA$1,'REEDS calc-noIRA'!$C$63:$AG$63,0))*SUMIFS('res v com'!$F$3:$F$52,'res v com'!$B$3:$B$52,About!$B$2)</f>
        <v>272.93702709226386</v>
      </c>
      <c r="AB8" s="65">
        <f>INDEX('REEDS calc-noIRA'!$C$64:$AG$113,MATCH(About!$B$2,'REEDS calc-noIRA'!$B$64:$B$113,0),MATCH(AB$1,'REEDS calc-noIRA'!$C$63:$AG$63,0))*SUMIFS('res v com'!$F$3:$F$52,'res v com'!$B$3:$B$52,About!$B$2)</f>
        <v>280.04419765080189</v>
      </c>
      <c r="AC8" s="65">
        <f>INDEX('REEDS calc-noIRA'!$C$64:$AG$113,MATCH(About!$B$2,'REEDS calc-noIRA'!$B$64:$B$113,0),MATCH(AC$1,'REEDS calc-noIRA'!$C$63:$AG$63,0))*SUMIFS('res v com'!$F$3:$F$52,'res v com'!$B$3:$B$52,About!$B$2)</f>
        <v>286.88813967013476</v>
      </c>
      <c r="AD8" s="65">
        <f>INDEX('REEDS calc-noIRA'!$C$64:$AG$113,MATCH(About!$B$2,'REEDS calc-noIRA'!$B$64:$B$113,0),MATCH(AD$1,'REEDS calc-noIRA'!$C$63:$AG$63,0))*SUMIFS('res v com'!$F$3:$F$52,'res v com'!$B$3:$B$52,About!$B$2)</f>
        <v>293.73208168946758</v>
      </c>
      <c r="AE8" s="65">
        <f>INDEX('REEDS calc-noIRA'!$C$64:$AG$113,MATCH(About!$B$2,'REEDS calc-noIRA'!$B$64:$B$113,0),MATCH(AE$1,'REEDS calc-noIRA'!$C$63:$AG$63,0))*SUMIFS('res v com'!$F$3:$F$52,'res v com'!$B$3:$B$52,About!$B$2)</f>
        <v>302.55797976869781</v>
      </c>
      <c r="AF8" s="65">
        <f>INDEX('REEDS calc-noIRA'!$C$64:$AG$113,MATCH(About!$B$2,'REEDS calc-noIRA'!$B$64:$B$113,0),MATCH(AF$1,'REEDS calc-noIRA'!$C$63:$AG$63,0))*SUMIFS('res v com'!$F$3:$F$52,'res v com'!$B$3:$B$52,About!$B$2)</f>
        <v>311.38387784792803</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-44.220737761403853</v>
      </c>
      <c r="E8" s="74">
        <f>'DESC-urban-residential'!F8-'BDESC-urban-residential'!F8</f>
        <v>-88.441475522807679</v>
      </c>
      <c r="F8" s="74">
        <f>'DESC-urban-residential'!G8-'BDESC-urban-residential'!G8</f>
        <v>-163.44694795569694</v>
      </c>
      <c r="G8" s="74">
        <f>'DESC-urban-residential'!H8-'BDESC-urban-residential'!H8</f>
        <v>-238.45242038858618</v>
      </c>
      <c r="H8" s="74">
        <f>'DESC-urban-residential'!I8-'BDESC-urban-residential'!I8</f>
        <v>-320.18852693797464</v>
      </c>
      <c r="I8" s="74">
        <f>'DESC-urban-residential'!J8-'BDESC-urban-residential'!J8</f>
        <v>-401.92463348736311</v>
      </c>
      <c r="J8" s="74">
        <f>'DESC-urban-residential'!K8-'BDESC-urban-residential'!K8</f>
        <v>-492.11277256843152</v>
      </c>
      <c r="K8" s="74">
        <f>'DESC-urban-residential'!L8-'BDESC-urban-residential'!L8</f>
        <v>-582.30091164949988</v>
      </c>
      <c r="L8" s="74">
        <f>'DESC-urban-residential'!M8-'BDESC-urban-residential'!M8</f>
        <v>-611.79038665241956</v>
      </c>
      <c r="M8" s="74">
        <f>'DESC-urban-residential'!N8-'BDESC-urban-residential'!N8</f>
        <v>-641.27986165533957</v>
      </c>
      <c r="N8" s="74">
        <f>'DESC-urban-residential'!O8-'BDESC-urban-residential'!O8</f>
        <v>-627.469934447838</v>
      </c>
      <c r="O8" s="74">
        <f>'DESC-urban-residential'!P8-'BDESC-urban-residential'!P8</f>
        <v>-613.66000724033631</v>
      </c>
      <c r="P8" s="74">
        <f>'DESC-urban-residential'!Q8-'BDESC-urban-residential'!Q8</f>
        <v>-598.97085305365226</v>
      </c>
      <c r="Q8" s="74">
        <f>'DESC-urban-residential'!R8-'BDESC-urban-residential'!R8</f>
        <v>-584.28169886696787</v>
      </c>
      <c r="R8" s="74">
        <f>'DESC-urban-residential'!S8-'BDESC-urban-residential'!S8</f>
        <v>-578.39323618646699</v>
      </c>
      <c r="S8" s="74">
        <f>'DESC-urban-residential'!T8-'BDESC-urban-residential'!T8</f>
        <v>-572.50477350596657</v>
      </c>
      <c r="T8" s="74">
        <f>'DESC-urban-residential'!U8-'BDESC-urban-residential'!U8</f>
        <v>-572.81132390867015</v>
      </c>
      <c r="U8" s="74">
        <f>'DESC-urban-residential'!V8-'BDESC-urban-residential'!V8</f>
        <v>-573.11787431137384</v>
      </c>
      <c r="V8" s="74">
        <f>'DESC-urban-residential'!W8-'BDESC-urban-residential'!W8</f>
        <v>-572.97302082438171</v>
      </c>
      <c r="W8" s="74">
        <f>'DESC-urban-residential'!X8-'BDESC-urban-residential'!X8</f>
        <v>-572.82816733738969</v>
      </c>
      <c r="X8" s="74">
        <f>'DESC-urban-residential'!Y8-'BDESC-urban-residential'!Y8</f>
        <v>-575.62080781916063</v>
      </c>
      <c r="Y8" s="74">
        <f>'DESC-urban-residential'!Z8-'BDESC-urban-residential'!Z8</f>
        <v>-578.41344830093135</v>
      </c>
      <c r="Z8" s="74">
        <f>'DESC-urban-residential'!AA8-'BDESC-urban-residential'!AA8</f>
        <v>-580.40939460424761</v>
      </c>
      <c r="AA8" s="74">
        <f>'DESC-urban-residential'!AB8-'BDESC-urban-residential'!AB8</f>
        <v>-582.40534090756375</v>
      </c>
      <c r="AB8" s="74">
        <f>'DESC-urban-residential'!AC8-'BDESC-urban-residential'!AC8</f>
        <v>-588.43023536069632</v>
      </c>
      <c r="AC8" s="74">
        <f>'DESC-urban-residential'!AD8-'BDESC-urban-residential'!AD8</f>
        <v>-594.45512981382876</v>
      </c>
      <c r="AD8" s="74">
        <f>'DESC-urban-residential'!AE8-'BDESC-urban-residential'!AE8</f>
        <v>-597.89792664419019</v>
      </c>
      <c r="AE8" s="74">
        <f>'DESC-urban-residential'!AF8-'BDESC-urban-residential'!AF8</f>
        <v>-601.34072347455162</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-34.463849002659856</v>
      </c>
      <c r="E8" s="74">
        <f>'DESC-rural-residential'!F8-'BDESC-rural-residential'!F8</f>
        <v>-68.927698005319712</v>
      </c>
      <c r="F8" s="74">
        <f>'DESC-rural-residential'!G8-'BDESC-rural-residential'!G8</f>
        <v>-127.38392029287381</v>
      </c>
      <c r="G8" s="74">
        <f>'DESC-rural-residential'!H8-'BDESC-rural-residential'!H8</f>
        <v>-185.84014258042794</v>
      </c>
      <c r="H8" s="74">
        <f>'DESC-rural-residential'!I8-'BDESC-rural-residential'!I8</f>
        <v>-249.54194804062732</v>
      </c>
      <c r="I8" s="74">
        <f>'DESC-rural-residential'!J8-'BDESC-rural-residential'!J8</f>
        <v>-313.24375350082676</v>
      </c>
      <c r="J8" s="74">
        <f>'DESC-rural-residential'!K8-'BDESC-rural-residential'!K8</f>
        <v>-383.53273022237101</v>
      </c>
      <c r="K8" s="74">
        <f>'DESC-rural-residential'!L8-'BDESC-rural-residential'!L8</f>
        <v>-453.82170694391527</v>
      </c>
      <c r="L8" s="74">
        <f>'DESC-rural-residential'!M8-'BDESC-rural-residential'!M8</f>
        <v>-476.80460739103052</v>
      </c>
      <c r="M8" s="74">
        <f>'DESC-rural-residential'!N8-'BDESC-rural-residential'!N8</f>
        <v>-499.7875078381461</v>
      </c>
      <c r="N8" s="74">
        <f>'DESC-rural-residential'!O8-'BDESC-rural-residential'!O8</f>
        <v>-489.02461083301137</v>
      </c>
      <c r="O8" s="74">
        <f>'DESC-rural-residential'!P8-'BDESC-rural-residential'!P8</f>
        <v>-478.26171382787663</v>
      </c>
      <c r="P8" s="74">
        <f>'DESC-rural-residential'!Q8-'BDESC-rural-residential'!Q8</f>
        <v>-466.81358298487373</v>
      </c>
      <c r="Q8" s="74">
        <f>'DESC-rural-residential'!R8-'BDESC-rural-residential'!R8</f>
        <v>-455.36545214187072</v>
      </c>
      <c r="R8" s="74">
        <f>'DESC-rural-residential'!S8-'BDESC-rural-residential'!S8</f>
        <v>-450.77622322005692</v>
      </c>
      <c r="S8" s="74">
        <f>'DESC-rural-residential'!T8-'BDESC-rural-residential'!T8</f>
        <v>-446.18699429824329</v>
      </c>
      <c r="T8" s="74">
        <f>'DESC-rural-residential'!U8-'BDESC-rural-residential'!U8</f>
        <v>-446.42590724554617</v>
      </c>
      <c r="U8" s="74">
        <f>'DESC-rural-residential'!V8-'BDESC-rural-residential'!V8</f>
        <v>-446.66482019284899</v>
      </c>
      <c r="V8" s="74">
        <f>'DESC-rural-residential'!W8-'BDESC-rural-residential'!W8</f>
        <v>-446.55192726170571</v>
      </c>
      <c r="W8" s="74">
        <f>'DESC-rural-residential'!X8-'BDESC-rural-residential'!X8</f>
        <v>-446.43903433056244</v>
      </c>
      <c r="X8" s="74">
        <f>'DESC-rural-residential'!Y8-'BDESC-rural-residential'!Y8</f>
        <v>-448.61550502631985</v>
      </c>
      <c r="Y8" s="74">
        <f>'DESC-rural-residential'!Z8-'BDESC-rural-residential'!Z8</f>
        <v>-450.79197572207715</v>
      </c>
      <c r="Z8" s="74">
        <f>'DESC-rural-residential'!AA8-'BDESC-rural-residential'!AA8</f>
        <v>-452.34753529654768</v>
      </c>
      <c r="AA8" s="74">
        <f>'DESC-rural-residential'!AB8-'BDESC-rural-residential'!AB8</f>
        <v>-453.90309487101831</v>
      </c>
      <c r="AB8" s="74">
        <f>'DESC-rural-residential'!AC8-'BDESC-rural-residential'!AC8</f>
        <v>-458.59865318146672</v>
      </c>
      <c r="AC8" s="74">
        <f>'DESC-rural-residential'!AD8-'BDESC-rural-residential'!AD8</f>
        <v>-463.29421149191529</v>
      </c>
      <c r="AD8" s="74">
        <f>'DESC-rural-residential'!AE8-'BDESC-rural-residential'!AE8</f>
        <v>-465.97738766931428</v>
      </c>
      <c r="AE8" s="74">
        <f>'DESC-rural-residential'!AF8-'BDESC-rural-residential'!AF8</f>
        <v>-468.6605638467135</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-40.65177687229987</v>
      </c>
      <c r="E8" s="74">
        <f>'DESC-commercial'!F8-'BDESC-commercial'!F8</f>
        <v>-81.303553744599739</v>
      </c>
      <c r="F8" s="74">
        <f>'DESC-commercial'!G8-'BDESC-commercial'!G8</f>
        <v>-150.25549538779259</v>
      </c>
      <c r="G8" s="74">
        <f>'DESC-commercial'!H8-'BDESC-commercial'!H8</f>
        <v>-219.20743703098546</v>
      </c>
      <c r="H8" s="74">
        <f>'DESC-commercial'!I8-'BDESC-commercial'!I8</f>
        <v>-294.34679774867021</v>
      </c>
      <c r="I8" s="74">
        <f>'DESC-commercial'!J8-'BDESC-commercial'!J8</f>
        <v>-369.48615846635499</v>
      </c>
      <c r="J8" s="74">
        <f>'DESC-commercial'!K8-'BDESC-commercial'!K8</f>
        <v>-452.39540630010589</v>
      </c>
      <c r="K8" s="74">
        <f>'DESC-commercial'!L8-'BDESC-commercial'!L8</f>
        <v>-535.30465413385696</v>
      </c>
      <c r="L8" s="74">
        <f>'DESC-commercial'!M8-'BDESC-commercial'!M8</f>
        <v>-562.41409686563952</v>
      </c>
      <c r="M8" s="74">
        <f>'DESC-commercial'!N8-'BDESC-commercial'!N8</f>
        <v>-589.52353959742231</v>
      </c>
      <c r="N8" s="74">
        <f>'DESC-commercial'!O8-'BDESC-commercial'!O8</f>
        <v>-576.82818199187727</v>
      </c>
      <c r="O8" s="74">
        <f>'DESC-commercial'!P8-'BDESC-commercial'!P8</f>
        <v>-564.13282438633189</v>
      </c>
      <c r="P8" s="74">
        <f>'DESC-commercial'!Q8-'BDESC-commercial'!Q8</f>
        <v>-550.62920032510965</v>
      </c>
      <c r="Q8" s="74">
        <f>'DESC-commercial'!R8-'BDESC-commercial'!R8</f>
        <v>-537.1255762638873</v>
      </c>
      <c r="R8" s="74">
        <f>'DESC-commercial'!S8-'BDESC-commercial'!S8</f>
        <v>-531.71235877529284</v>
      </c>
      <c r="S8" s="74">
        <f>'DESC-commercial'!T8-'BDESC-commercial'!T8</f>
        <v>-526.29914128669839</v>
      </c>
      <c r="T8" s="74">
        <f>'DESC-commercial'!U8-'BDESC-commercial'!U8</f>
        <v>-526.58095066396527</v>
      </c>
      <c r="U8" s="74">
        <f>'DESC-commercial'!V8-'BDESC-commercial'!V8</f>
        <v>-526.86276004123215</v>
      </c>
      <c r="V8" s="74">
        <f>'DESC-commercial'!W8-'BDESC-commercial'!W8</f>
        <v>-526.72959736845758</v>
      </c>
      <c r="W8" s="74">
        <f>'DESC-commercial'!X8-'BDESC-commercial'!X8</f>
        <v>-526.59643469568289</v>
      </c>
      <c r="X8" s="74">
        <f>'DESC-commercial'!Y8-'BDESC-commercial'!Y8</f>
        <v>-529.16368715451881</v>
      </c>
      <c r="Y8" s="74">
        <f>'DESC-commercial'!Z8-'BDESC-commercial'!Z8</f>
        <v>-531.73093961335462</v>
      </c>
      <c r="Z8" s="74">
        <f>'DESC-commercial'!AA8-'BDESC-commercial'!AA8</f>
        <v>-533.56579737193135</v>
      </c>
      <c r="AA8" s="74">
        <f>'DESC-commercial'!AB8-'BDESC-commercial'!AB8</f>
        <v>-535.40065513050808</v>
      </c>
      <c r="AB8" s="74">
        <f>'DESC-commercial'!AC8-'BDESC-commercial'!AC8</f>
        <v>-540.93929327601791</v>
      </c>
      <c r="AC8" s="74">
        <f>'DESC-commercial'!AD8-'BDESC-commercial'!AD8</f>
        <v>-546.47793142152796</v>
      </c>
      <c r="AD8" s="74">
        <f>'DESC-commercial'!AE8-'BDESC-commercial'!AE8</f>
        <v>-549.64286750467636</v>
      </c>
      <c r="AE8" s="74">
        <f>'DESC-commercial'!AF8-'BDESC-commercial'!AF8</f>
        <v>-552.80780358782488</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2025-01-29T23:34:51Z</dcterms:modified>
</cp:coreProperties>
</file>